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10_ncr:100000_{1D494781-E1B0-4D8F-8ACA-78C3013FA377}" xr6:coauthVersionLast="31" xr6:coauthVersionMax="31" xr10:uidLastSave="{00000000-0000-0000-0000-000000000000}"/>
  <bookViews>
    <workbookView xWindow="0" yWindow="0" windowWidth="28800" windowHeight="11925" tabRatio="424" xr2:uid="{00000000-000D-0000-FFFF-FFFF00000000}"/>
  </bookViews>
  <sheets>
    <sheet name="Funds" sheetId="1" r:id="rId1"/>
    <sheet name="PivotTableCategory" sheetId="4" r:id="rId2"/>
    <sheet name="PivotTableSubcategory" sheetId="3" r:id="rId3"/>
    <sheet name="PivotDates" sheetId="5" r:id="rId4"/>
    <sheet name="Bonus" sheetId="6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O2" i="1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C11" i="6"/>
  <c r="D11" i="6"/>
  <c r="C12" i="6"/>
  <c r="D12" i="6"/>
  <c r="B13" i="6"/>
  <c r="C13" i="6"/>
  <c r="D13" i="6"/>
  <c r="B12" i="6"/>
  <c r="B11" i="6"/>
  <c r="C10" i="6"/>
  <c r="D10" i="6"/>
  <c r="B10" i="6"/>
  <c r="C9" i="6"/>
  <c r="D9" i="6"/>
  <c r="B9" i="6"/>
  <c r="C8" i="6"/>
  <c r="D8" i="6"/>
  <c r="B8" i="6"/>
  <c r="C7" i="6"/>
  <c r="D7" i="6"/>
  <c r="B7" i="6"/>
  <c r="C6" i="6"/>
  <c r="D6" i="6"/>
  <c r="B6" i="6"/>
  <c r="C5" i="6"/>
  <c r="D5" i="6"/>
  <c r="B5" i="6"/>
  <c r="C4" i="6"/>
  <c r="D4" i="6"/>
  <c r="B4" i="6"/>
  <c r="C3" i="6"/>
  <c r="D3" i="6"/>
  <c r="B3" i="6"/>
  <c r="C2" i="6"/>
  <c r="D2" i="6"/>
  <c r="B2" i="6"/>
  <c r="E10" i="6" l="1"/>
  <c r="E5" i="6"/>
  <c r="E11" i="6"/>
  <c r="E6" i="6"/>
  <c r="E2" i="6"/>
  <c r="E9" i="6"/>
  <c r="E3" i="6"/>
  <c r="E12" i="6"/>
  <c r="E8" i="6"/>
  <c r="E4" i="6"/>
  <c r="E7" i="6"/>
  <c r="E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<sst xmlns="http://schemas.openxmlformats.org/spreadsheetml/2006/main" count="33049" uniqueCount="8402">
  <si>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</si>
  <si>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</si>
  <si>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</si>
  <si>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</si>
  <si>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</si>
  <si>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</si>
  <si>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</si>
  <si>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</si>
  <si>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</si>
  <si>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</si>
  <si>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</si>
  <si>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</si>
  <si>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</si>
  <si>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</si>
  <si>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</si>
  <si>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</si>
  <si>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</si>
  <si>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</si>
  <si>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</si>
  <si>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</si>
  <si>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</si>
  <si>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</si>
  <si>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</si>
  <si>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</si>
  <si>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</si>
  <si>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</si>
  <si>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</si>
  <si>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</si>
  <si>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</si>
  <si>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</si>
  <si>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</si>
  <si>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</si>
  <si>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</si>
  <si>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</si>
  <si>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</si>
  <si>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</si>
  <si>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</si>
  <si>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</si>
  <si>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</si>
  <si>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</si>
  <si>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</si>
  <si>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</si>
  <si>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</si>
  <si>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</si>
  <si>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</si>
  <si>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</si>
  <si>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</si>
  <si>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</si>
  <si>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</si>
  <si>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</si>
  <si>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</si>
  <si>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</si>
  <si>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</si>
  <si>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</si>
  <si>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</si>
  <si>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</si>
  <si>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</si>
  <si>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</si>
  <si>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</si>
  <si>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</si>
  <si>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</si>
  <si>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</si>
  <si>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</si>
  <si>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</si>
  <si>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</si>
  <si>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</si>
  <si>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</si>
  <si>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</si>
  <si>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</si>
  <si>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</si>
  <si>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</si>
  <si>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</si>
  <si>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</si>
  <si>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</si>
  <si>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</si>
  <si>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</si>
  <si>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</si>
  <si>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</si>
  <si>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</si>
  <si>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</si>
  <si>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</si>
  <si>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</si>
  <si>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</si>
  <si>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</si>
  <si>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</si>
  <si>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</si>
  <si>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</si>
  <si>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</si>
  <si>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</si>
  <si>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</si>
  <si>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</si>
  <si>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</si>
  <si>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</si>
  <si>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</si>
  <si>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</si>
  <si>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</si>
  <si>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</si>
  <si>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</si>
  <si>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</si>
  <si>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</si>
  <si>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</si>
  <si>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</si>
  <si>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</si>
  <si>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</si>
  <si>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</si>
  <si>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</si>
  <si>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</si>
  <si>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</si>
  <si>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</si>
  <si>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</si>
  <si>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</si>
  <si>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</si>
  <si>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</si>
  <si>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</si>
  <si>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</si>
  <si>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</si>
  <si>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</si>
  <si>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</si>
  <si>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</si>
  <si>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</si>
  <si>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</si>
  <si>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</si>
  <si>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</si>
  <si>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</si>
  <si>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</si>
  <si>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</si>
  <si>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</si>
  <si>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</si>
  <si>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</si>
  <si>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</si>
  <si>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</si>
  <si>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</si>
  <si>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</si>
  <si>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</si>
  <si>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</si>
  <si>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</si>
  <si>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</si>
  <si>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</si>
  <si>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</si>
  <si>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</si>
  <si>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</si>
  <si>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</si>
  <si>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</si>
  <si>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</si>
  <si>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</si>
  <si>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</si>
  <si>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</si>
  <si>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</si>
  <si>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</si>
  <si>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</si>
  <si>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</si>
  <si>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</si>
  <si>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</si>
  <si>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</si>
  <si>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</si>
  <si>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</si>
  <si>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</si>
  <si>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</si>
  <si>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</si>
  <si>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</si>
  <si>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</si>
  <si>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</si>
  <si>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</si>
  <si>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</si>
  <si>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</si>
  <si>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</si>
  <si>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</si>
  <si>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</si>
  <si>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</si>
  <si>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</si>
  <si>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</si>
  <si>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</si>
  <si>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</si>
  <si>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</si>
  <si>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</si>
  <si>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</si>
  <si>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</si>
  <si>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</si>
  <si>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</si>
  <si>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</si>
  <si>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</si>
  <si>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</si>
  <si>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</si>
  <si>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</si>
  <si>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</si>
  <si>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</si>
  <si>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</si>
  <si>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</si>
  <si>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</si>
  <si>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</si>
  <si>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</si>
  <si>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</si>
  <si>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</si>
  <si>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</si>
  <si>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</si>
  <si>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</si>
  <si>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</si>
  <si>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</si>
  <si>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</si>
  <si>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</si>
  <si>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</si>
  <si>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</si>
  <si>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</si>
  <si>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</si>
  <si>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</si>
  <si>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</si>
  <si>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</si>
  <si>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</si>
  <si>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</si>
  <si>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</si>
  <si>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</si>
  <si>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</si>
  <si>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</si>
  <si>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</si>
  <si>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</si>
  <si>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</si>
  <si>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</si>
  <si>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</si>
  <si>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</si>
  <si>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</si>
  <si>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</si>
  <si>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</si>
  <si>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</si>
  <si>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</si>
  <si>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</si>
  <si>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</si>
  <si>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</si>
  <si>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</si>
  <si>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</si>
  <si>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</si>
  <si>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</si>
  <si>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</si>
  <si>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</si>
  <si>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</si>
  <si>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</si>
  <si>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</si>
  <si>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</si>
  <si>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</si>
  <si>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</si>
  <si>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</si>
  <si>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</si>
  <si>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</si>
  <si>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</si>
  <si>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</si>
  <si>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</si>
  <si>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</si>
  <si>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</si>
  <si>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</si>
  <si>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</si>
  <si>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</si>
  <si>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</si>
  <si>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</si>
  <si>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</si>
  <si>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</si>
  <si>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</si>
  <si>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</si>
  <si>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</si>
  <si>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</si>
  <si>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</si>
  <si>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</si>
  <si>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</si>
  <si>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</si>
  <si>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</si>
  <si>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</si>
  <si>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</si>
  <si>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</si>
  <si>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</si>
  <si>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</si>
  <si>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</si>
  <si>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</si>
  <si>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</si>
  <si>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</si>
  <si>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</si>
  <si>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</si>
  <si>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</si>
  <si>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</si>
  <si>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</si>
  <si>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</si>
  <si>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</si>
  <si>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</si>
  <si>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</si>
  <si>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</si>
  <si>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</si>
  <si>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</si>
  <si>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</si>
  <si>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</si>
  <si>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</si>
  <si>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</si>
  <si>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</si>
  <si>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</si>
  <si>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</si>
  <si>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</si>
  <si>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</si>
  <si>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</si>
  <si>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</si>
  <si>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</si>
  <si>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</si>
  <si>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</si>
  <si>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</si>
  <si>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</si>
  <si>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</si>
  <si>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</si>
  <si>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</si>
  <si>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</si>
  <si>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</si>
  <si>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</si>
  <si>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</si>
  <si>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</si>
  <si>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</si>
  <si>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</si>
  <si>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</si>
  <si>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</si>
  <si>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</si>
  <si>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</si>
  <si>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</si>
  <si>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</si>
  <si>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</si>
  <si>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</si>
  <si>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</si>
  <si>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</si>
  <si>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</si>
  <si>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</si>
  <si>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</si>
  <si>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</si>
  <si>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</si>
  <si>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</si>
  <si>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</si>
  <si>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</si>
  <si>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</si>
  <si>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</si>
  <si>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</si>
  <si>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</si>
  <si>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</si>
  <si>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</si>
  <si>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</si>
  <si>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</si>
  <si>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</si>
  <si>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</si>
  <si>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</si>
  <si>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</si>
  <si>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</si>
  <si>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</si>
  <si>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</si>
  <si>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</si>
  <si>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</si>
  <si>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</si>
  <si>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</si>
  <si>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</si>
  <si>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</si>
  <si>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</si>
  <si>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</si>
  <si>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</si>
  <si>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</si>
  <si>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</si>
  <si>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</si>
  <si>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</si>
  <si>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</si>
  <si>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</si>
  <si>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</si>
  <si>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</si>
  <si>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</si>
  <si>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</si>
  <si>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</si>
  <si>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</si>
  <si>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</si>
  <si>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</si>
  <si>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</si>
  <si>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</si>
  <si>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</si>
  <si>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</si>
  <si>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</si>
  <si>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</si>
  <si>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</si>
  <si>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</si>
  <si>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</si>
  <si>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</si>
  <si>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</si>
  <si>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</si>
  <si>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</si>
  <si>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</si>
  <si>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</si>
  <si>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</si>
  <si>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</si>
  <si>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</si>
  <si>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</si>
  <si>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</si>
  <si>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</si>
  <si>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</si>
  <si>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</si>
  <si>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</si>
  <si>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</si>
  <si>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</si>
  <si>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</si>
  <si>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</si>
  <si>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</si>
  <si>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</si>
  <si>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</si>
  <si>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</si>
  <si>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</si>
  <si>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</si>
  <si>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</si>
  <si>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</si>
  <si>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</si>
  <si>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</si>
  <si>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</si>
  <si>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</si>
  <si>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</si>
  <si>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</si>
  <si>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</si>
  <si>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</si>
  <si>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</si>
  <si>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</si>
  <si>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</si>
  <si>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</si>
  <si>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</si>
  <si>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</si>
  <si>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</si>
  <si>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</si>
  <si>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</si>
  <si>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</si>
  <si>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</si>
  <si>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</si>
  <si>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</si>
  <si>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</si>
  <si>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</si>
  <si>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</si>
  <si>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</si>
  <si>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</si>
  <si>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</si>
  <si>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</si>
  <si>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</si>
  <si>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</si>
  <si>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</si>
  <si>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</si>
  <si>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</si>
  <si>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</si>
  <si>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</si>
  <si>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</si>
  <si>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</si>
  <si>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</si>
  <si>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</si>
  <si>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</si>
  <si>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</si>
  <si>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</si>
  <si>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</si>
  <si>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</si>
  <si>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</si>
  <si>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</si>
  <si>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</si>
  <si>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</si>
  <si>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</si>
  <si>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</si>
  <si>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</si>
  <si>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</si>
  <si>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</si>
  <si>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</si>
  <si>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</si>
  <si>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</si>
  <si>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</si>
  <si>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</si>
  <si>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</si>
  <si>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</si>
  <si>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</si>
  <si>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</si>
  <si>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</si>
  <si>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</si>
  <si>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</si>
  <si>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</si>
  <si>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</si>
  <si>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</si>
  <si>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</si>
  <si>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</si>
  <si>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</si>
  <si>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</si>
  <si>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</si>
  <si>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</si>
  <si>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</si>
  <si>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</si>
  <si>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</si>
  <si>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</si>
  <si>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</si>
  <si>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</si>
  <si>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</si>
  <si>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</si>
  <si>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</si>
  <si>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</si>
  <si>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</si>
  <si>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</si>
  <si>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</si>
  <si>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</si>
  <si>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</si>
  <si>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</si>
  <si>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</si>
  <si>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</si>
  <si>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</si>
  <si>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</si>
  <si>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</si>
  <si>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</si>
  <si>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</si>
  <si>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</si>
  <si>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</si>
  <si>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</si>
  <si>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</si>
  <si>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</si>
  <si>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</si>
  <si>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</si>
  <si>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</si>
  <si>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</si>
  <si>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</si>
  <si>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</si>
  <si>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</si>
  <si>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</si>
  <si>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</si>
  <si>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</si>
  <si>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</si>
  <si>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</si>
  <si>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</si>
  <si>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</si>
  <si>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</si>
  <si>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</si>
  <si>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</si>
  <si>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</si>
  <si>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</si>
  <si>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</si>
  <si>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</si>
  <si>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</si>
  <si>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</si>
  <si>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</si>
  <si>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</si>
  <si>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</si>
  <si>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</si>
  <si>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</si>
  <si>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</si>
  <si>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</si>
  <si>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</si>
  <si>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</si>
  <si>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</si>
  <si>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</si>
  <si>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</si>
  <si>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</si>
  <si>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</si>
  <si>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</si>
  <si>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</si>
  <si>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</si>
  <si>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</si>
  <si>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</si>
  <si>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</si>
  <si>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</si>
  <si>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</si>
  <si>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</si>
  <si>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</si>
  <si>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</si>
  <si>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</si>
  <si>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</si>
  <si>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</si>
  <si>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</si>
  <si>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</si>
  <si>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</si>
  <si>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</si>
  <si>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</si>
  <si>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</si>
  <si>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</si>
  <si>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</si>
  <si>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</si>
  <si>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</si>
  <si>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</si>
  <si>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</si>
  <si>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</si>
  <si>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</si>
  <si>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</si>
  <si>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</si>
  <si>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</si>
  <si>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</si>
  <si>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</si>
  <si>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</si>
  <si>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</si>
  <si>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</si>
  <si>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</si>
  <si>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</si>
  <si>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</si>
  <si>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</si>
  <si>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</si>
  <si>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</si>
  <si>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</si>
  <si>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</si>
  <si>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</si>
  <si>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</si>
  <si>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</si>
  <si>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</si>
  <si>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</si>
  <si>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</si>
  <si>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</si>
  <si>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</si>
  <si>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</si>
  <si>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</si>
  <si>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</si>
  <si>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</si>
  <si>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</si>
  <si>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</si>
  <si>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</si>
  <si>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</si>
  <si>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</si>
  <si>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</si>
  <si>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</si>
  <si>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</si>
  <si>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</si>
  <si>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</si>
  <si>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</si>
  <si>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</si>
  <si>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</si>
  <si>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</si>
  <si>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</si>
  <si>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</si>
  <si>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</si>
  <si>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</si>
  <si>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</si>
  <si>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</si>
  <si>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</si>
  <si>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</si>
  <si>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</si>
  <si>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</si>
  <si>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</si>
  <si>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</si>
  <si>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</si>
  <si>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</si>
  <si>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</si>
  <si>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</si>
  <si>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</si>
  <si>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</si>
  <si>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</si>
  <si>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</si>
  <si>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</si>
  <si>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</si>
  <si>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</si>
  <si>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</si>
  <si>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</si>
  <si>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</si>
  <si>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</si>
  <si>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</si>
  <si>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</si>
  <si>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</si>
  <si>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</si>
  <si>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</si>
  <si>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</si>
  <si>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</si>
  <si>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</si>
  <si>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</si>
  <si>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</si>
  <si>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</si>
  <si>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</si>
  <si>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</si>
  <si>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</si>
  <si>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</si>
  <si>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</si>
  <si>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</si>
  <si>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</si>
  <si>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</si>
  <si>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</si>
  <si>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</si>
  <si>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</si>
  <si>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</si>
  <si>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</si>
  <si>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</si>
  <si>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</si>
  <si>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</si>
  <si>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</si>
  <si>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</si>
  <si>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</si>
  <si>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</si>
  <si>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</si>
  <si>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</si>
  <si>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</si>
  <si>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</si>
  <si>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</si>
  <si>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</si>
  <si>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</si>
  <si>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</si>
  <si>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</si>
  <si>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</si>
  <si>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</si>
  <si>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</si>
  <si>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</si>
  <si>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</si>
  <si>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</si>
  <si>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</si>
  <si>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</si>
  <si>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</si>
  <si>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</si>
  <si>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</si>
  <si>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</si>
  <si>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</si>
  <si>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</si>
  <si>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</si>
  <si>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</si>
  <si>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</si>
  <si>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</si>
  <si>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</si>
  <si>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</si>
  <si>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</si>
  <si>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</si>
  <si>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</si>
  <si>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</si>
  <si>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</si>
  <si>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</si>
  <si>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</si>
  <si>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</si>
  <si>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</si>
  <si>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</si>
  <si>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</si>
  <si>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</si>
  <si>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</si>
  <si>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</si>
  <si>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</si>
  <si>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</si>
  <si>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</si>
  <si>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</si>
  <si>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</si>
  <si>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</si>
  <si>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</si>
  <si>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</si>
  <si>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</si>
  <si>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</si>
  <si>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</si>
  <si>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</si>
  <si>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</si>
  <si>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</si>
  <si>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</si>
  <si>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</si>
  <si>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</si>
  <si>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</si>
  <si>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</si>
  <si>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</si>
  <si>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</si>
  <si>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</si>
  <si>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</si>
  <si>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</si>
  <si>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</si>
  <si>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</si>
  <si>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</si>
  <si>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</si>
  <si>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</si>
  <si>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</si>
  <si>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</si>
  <si>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</si>
  <si>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</si>
  <si>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</si>
  <si>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</si>
  <si>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</si>
  <si>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</si>
  <si>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</si>
  <si>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</si>
  <si>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</si>
  <si>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</si>
  <si>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</si>
  <si>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</si>
  <si>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</si>
  <si>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</si>
  <si>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</si>
  <si>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</si>
  <si>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</si>
  <si>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</si>
  <si>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</si>
  <si>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</si>
  <si>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</si>
  <si>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</si>
  <si>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</si>
  <si>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</si>
  <si>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</si>
  <si>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</si>
  <si>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</si>
  <si>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</si>
  <si>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</si>
  <si>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</si>
  <si>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</si>
  <si>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</si>
  <si>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</si>
  <si>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</si>
  <si>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</si>
  <si>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</si>
  <si>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</si>
  <si>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</si>
  <si>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</si>
  <si>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</si>
  <si>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</si>
  <si>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</si>
  <si>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</si>
  <si>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</si>
  <si>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</si>
  <si>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</si>
  <si>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</si>
  <si>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</si>
  <si>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</si>
  <si>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</si>
  <si>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</si>
  <si>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</si>
  <si>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</si>
  <si>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</si>
  <si>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</si>
  <si>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</si>
  <si>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</si>
  <si>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</si>
  <si>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</si>
  <si>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</si>
  <si>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</si>
  <si>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</si>
  <si>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</si>
  <si>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</si>
  <si>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</si>
  <si>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</si>
  <si>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</si>
  <si>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</si>
  <si>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</si>
  <si>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</si>
  <si>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</si>
  <si>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</si>
  <si>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</si>
  <si>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</si>
  <si>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</si>
  <si>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</si>
  <si>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</si>
  <si>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</si>
  <si>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</si>
  <si>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</si>
  <si>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</si>
  <si>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</si>
  <si>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</si>
  <si>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</si>
  <si>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</si>
  <si>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</si>
  <si>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</si>
  <si>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</si>
  <si>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</si>
  <si>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</si>
  <si>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</si>
  <si>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</si>
  <si>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</si>
  <si>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</si>
  <si>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</si>
  <si>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</si>
  <si>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</si>
  <si>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</si>
  <si>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</si>
  <si>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</si>
  <si>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</si>
  <si>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</si>
  <si>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</si>
  <si>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</si>
  <si>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</si>
  <si>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</si>
  <si>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</si>
  <si>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</si>
  <si>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</si>
  <si>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</si>
  <si>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</si>
  <si>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</si>
  <si>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</si>
  <si>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</si>
  <si>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</si>
  <si>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</si>
  <si>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</si>
  <si>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</si>
  <si>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</si>
  <si>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</si>
  <si>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</si>
  <si>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</si>
  <si>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</si>
  <si>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</si>
  <si>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</si>
  <si>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</si>
  <si>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</si>
  <si>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</si>
  <si>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</si>
  <si>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</si>
  <si>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</si>
  <si>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</si>
  <si>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</si>
  <si>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</si>
  <si>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</si>
  <si>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</si>
  <si>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</si>
  <si>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</si>
  <si>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</si>
  <si>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</si>
  <si>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</si>
  <si>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</si>
  <si>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</si>
  <si>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</si>
  <si>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</si>
  <si>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</si>
  <si>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</si>
  <si>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</si>
  <si>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</si>
  <si>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</si>
  <si>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</si>
  <si>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</si>
  <si>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</si>
  <si>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</si>
  <si>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</si>
  <si>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</si>
  <si>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</si>
  <si>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</si>
  <si>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</si>
  <si>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</si>
  <si>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</si>
  <si>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</si>
  <si>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</si>
  <si>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</si>
  <si>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</si>
  <si>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</si>
  <si>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</si>
  <si>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</si>
  <si>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</si>
  <si>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</si>
  <si>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</si>
  <si>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</si>
  <si>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</si>
  <si>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</si>
  <si>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</si>
  <si>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</si>
  <si>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</si>
  <si>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</si>
  <si>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</si>
  <si>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</si>
  <si>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</si>
  <si>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</si>
  <si>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</si>
  <si>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</si>
  <si>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</si>
  <si>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</si>
  <si>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</si>
  <si>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</si>
  <si>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</si>
  <si>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</si>
  <si>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</si>
  <si>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</si>
  <si>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</si>
  <si>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</si>
  <si>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</si>
  <si>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</si>
  <si>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</si>
  <si>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</si>
  <si>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</si>
  <si>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</si>
  <si>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</si>
  <si>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</si>
  <si>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</si>
  <si>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</si>
  <si>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</si>
  <si>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</si>
  <si>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</si>
  <si>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</si>
  <si>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</si>
  <si>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</si>
  <si>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</si>
  <si>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</si>
  <si>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</si>
  <si>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</si>
  <si>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</si>
  <si>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</si>
  <si>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</si>
  <si>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</si>
  <si>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</si>
  <si>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</si>
  <si>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</si>
  <si>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</si>
  <si>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</si>
  <si>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</si>
  <si>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</si>
  <si>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</si>
  <si>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</si>
  <si>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</si>
  <si>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</si>
  <si>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</si>
  <si>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</si>
  <si>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</si>
  <si>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</si>
  <si>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</si>
  <si>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</si>
  <si>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</si>
  <si>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</si>
  <si>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</si>
  <si>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</si>
  <si>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</si>
  <si>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</si>
  <si>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</si>
  <si>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</si>
  <si>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</si>
  <si>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</si>
  <si>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</si>
  <si>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</si>
  <si>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</si>
  <si>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</si>
  <si>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</si>
  <si>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</si>
  <si>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</si>
  <si>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</si>
  <si>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</si>
  <si>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</si>
  <si>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</si>
  <si>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</si>
  <si>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</si>
  <si>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</si>
  <si>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</si>
  <si>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</si>
  <si>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</si>
  <si>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</si>
  <si>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</si>
  <si>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</si>
  <si>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</si>
  <si>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</si>
  <si>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</si>
  <si>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</si>
  <si>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</si>
  <si>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</si>
  <si>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</si>
  <si>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</si>
  <si>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</si>
  <si>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</si>
  <si>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</si>
  <si>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</si>
  <si>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</si>
  <si>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</si>
  <si>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</si>
  <si>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</si>
  <si>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</si>
  <si>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</si>
  <si>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</si>
  <si>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</si>
  <si>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</si>
  <si>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</si>
  <si>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</si>
  <si>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</si>
  <si>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</si>
  <si>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</si>
  <si>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</si>
  <si>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</si>
  <si>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</si>
  <si>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</si>
  <si>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</si>
  <si>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</si>
  <si>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</si>
  <si>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</si>
  <si>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</si>
  <si>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</si>
  <si>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</si>
  <si>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</si>
  <si>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</si>
  <si>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</si>
  <si>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</si>
  <si>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</si>
  <si>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</si>
  <si>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</si>
  <si>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</si>
  <si>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</si>
  <si>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</si>
  <si>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</si>
  <si>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</si>
  <si>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</si>
  <si>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</si>
  <si>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</si>
  <si>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</si>
  <si>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</si>
  <si>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</si>
  <si>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</si>
  <si>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</si>
  <si>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</si>
  <si>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</si>
  <si>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</si>
  <si>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</si>
  <si>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</si>
  <si>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</si>
  <si>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</si>
  <si>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</si>
  <si>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</si>
  <si>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</si>
  <si>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</si>
  <si>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</si>
  <si>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</si>
  <si>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</si>
  <si>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</si>
  <si>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</si>
  <si>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</si>
  <si>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</si>
  <si>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</si>
  <si>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</si>
  <si>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</si>
  <si>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</si>
  <si>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</si>
  <si>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</si>
  <si>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</si>
  <si>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</si>
  <si>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</si>
  <si>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</si>
  <si>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</si>
  <si>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</si>
  <si>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</si>
  <si>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</si>
  <si>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</si>
  <si>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</si>
  <si>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</si>
  <si>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</si>
  <si>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</si>
  <si>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</si>
  <si>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</si>
  <si>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</si>
  <si>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</si>
  <si>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</si>
  <si>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</si>
  <si>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</si>
  <si>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</si>
  <si>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</si>
  <si>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</si>
  <si>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</si>
  <si>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</si>
  <si>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</si>
  <si>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</si>
  <si>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</si>
  <si>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</si>
  <si>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</si>
  <si>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</si>
  <si>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</si>
  <si>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</si>
  <si>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</si>
  <si>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</si>
  <si>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</si>
  <si>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</si>
  <si>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</si>
  <si>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</si>
  <si>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</si>
  <si>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</si>
  <si>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</si>
  <si>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</si>
  <si>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</si>
  <si>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</si>
  <si>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</si>
  <si>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</si>
  <si>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</si>
  <si>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</si>
  <si>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</si>
  <si>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</si>
  <si>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</si>
  <si>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</si>
  <si>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</si>
  <si>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</si>
  <si>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</si>
  <si>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</si>
  <si>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</si>
  <si>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</si>
  <si>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</si>
  <si>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</si>
  <si>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</si>
  <si>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</si>
  <si>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</si>
  <si>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</si>
  <si>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</si>
  <si>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</si>
  <si>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</si>
  <si>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</si>
  <si>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</si>
  <si>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</si>
  <si>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</si>
  <si>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</si>
  <si>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</si>
  <si>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</si>
  <si>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</si>
  <si>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</si>
  <si>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</si>
  <si>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</si>
  <si>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</si>
  <si>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</si>
  <si>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</si>
  <si>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</si>
  <si>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</si>
  <si>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</si>
  <si>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</si>
  <si>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</si>
  <si>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</si>
  <si>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</si>
  <si>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</si>
  <si>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</si>
  <si>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</si>
  <si>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</si>
  <si>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</si>
  <si>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</si>
  <si>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</si>
  <si>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</si>
  <si>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</si>
  <si>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</si>
  <si>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</si>
  <si>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</si>
  <si>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</si>
  <si>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</si>
  <si>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</si>
  <si>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</si>
  <si>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</si>
  <si>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</si>
  <si>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</si>
  <si>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</si>
  <si>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</si>
  <si>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</si>
  <si>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</si>
  <si>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</si>
  <si>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</si>
  <si>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</si>
  <si>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</si>
  <si>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</si>
  <si>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</si>
  <si>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</si>
  <si>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</si>
  <si>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</si>
  <si>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</si>
  <si>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</si>
  <si>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</si>
  <si>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</si>
  <si>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</si>
  <si>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</si>
  <si>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</si>
  <si>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</si>
  <si>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</si>
  <si>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</si>
  <si>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</si>
  <si>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</si>
  <si>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</si>
  <si>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</si>
  <si>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</si>
  <si>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</si>
  <si>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</si>
  <si>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</si>
  <si>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</si>
  <si>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</si>
  <si>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</si>
  <si>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</si>
  <si>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</si>
  <si>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</si>
  <si>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</si>
  <si>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</si>
  <si>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</si>
  <si>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</si>
  <si>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</si>
  <si>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</si>
  <si>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</si>
  <si>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</si>
  <si>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</si>
  <si>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</si>
  <si>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</si>
  <si>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</si>
  <si>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</si>
  <si>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</si>
  <si>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</si>
  <si>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</si>
  <si>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</si>
  <si>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</si>
  <si>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</si>
  <si>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</si>
  <si>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</si>
  <si>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</si>
  <si>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</si>
  <si>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</si>
  <si>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</si>
  <si>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</si>
  <si>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</si>
  <si>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</si>
  <si>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</si>
  <si>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</si>
  <si>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</si>
  <si>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</si>
  <si>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</si>
  <si>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</si>
  <si>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</si>
  <si>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</si>
  <si>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</si>
  <si>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</si>
  <si>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</si>
  <si>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</si>
  <si>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</si>
  <si>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</si>
  <si>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</si>
  <si>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</si>
  <si>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</si>
  <si>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</si>
  <si>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</si>
  <si>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</si>
  <si>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</si>
  <si>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</si>
  <si>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</si>
  <si>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</si>
  <si>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</si>
  <si>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</si>
  <si>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</si>
  <si>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</si>
  <si>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</si>
  <si>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</si>
  <si>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</si>
  <si>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</si>
  <si>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</si>
  <si>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</si>
  <si>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</si>
  <si>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</si>
  <si>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</si>
  <si>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</si>
  <si>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</si>
  <si>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</si>
  <si>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</si>
  <si>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</si>
  <si>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</si>
  <si>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</si>
  <si>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</si>
  <si>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</si>
  <si>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</si>
  <si>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</si>
  <si>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</si>
  <si>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</si>
  <si>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</si>
  <si>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</si>
  <si>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</si>
  <si>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</si>
  <si>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</si>
  <si>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</si>
  <si>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</si>
  <si>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</si>
  <si>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</si>
  <si>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</si>
  <si>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</si>
  <si>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</si>
  <si>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</si>
  <si>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</si>
  <si>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</si>
  <si>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</si>
  <si>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</si>
  <si>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</si>
  <si>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</si>
  <si>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</si>
  <si>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</si>
  <si>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</si>
  <si>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</si>
  <si>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</si>
  <si>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</si>
  <si>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</si>
  <si>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</si>
  <si>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</si>
  <si>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</si>
  <si>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</si>
  <si>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</si>
  <si>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</si>
  <si>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</si>
  <si>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</si>
  <si>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</si>
  <si>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</si>
  <si>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</si>
  <si>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</si>
  <si>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</si>
  <si>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</si>
  <si>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</si>
  <si>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</si>
  <si>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</si>
  <si>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</si>
  <si>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</si>
  <si>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</si>
  <si>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</si>
  <si>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</si>
  <si>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</si>
  <si>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</si>
  <si>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</si>
  <si>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</si>
  <si>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</si>
  <si>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</si>
  <si>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</si>
  <si>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</si>
  <si>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</si>
  <si>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</si>
  <si>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</si>
  <si>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</si>
  <si>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</si>
  <si>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</si>
  <si>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</si>
  <si>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</si>
  <si>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</si>
  <si>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</si>
  <si>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</si>
  <si>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</si>
  <si>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</si>
  <si>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</si>
  <si>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</si>
  <si>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</si>
  <si>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</si>
  <si>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</si>
  <si>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</si>
  <si>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</si>
  <si>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</si>
  <si>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</si>
  <si>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</si>
  <si>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</si>
  <si>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</si>
  <si>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</si>
  <si>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</si>
  <si>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</si>
  <si>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</si>
  <si>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</si>
  <si>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</si>
  <si>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</si>
  <si>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</si>
  <si>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</si>
  <si>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</si>
  <si>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</si>
  <si>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</si>
  <si>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</si>
  <si>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</si>
  <si>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</si>
  <si>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</si>
  <si>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</si>
  <si>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</si>
  <si>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</si>
  <si>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</si>
  <si>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</si>
  <si>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</si>
  <si>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</si>
  <si>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</si>
  <si>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</si>
  <si>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</si>
  <si>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</si>
  <si>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</si>
  <si>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</si>
  <si>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</si>
  <si>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</si>
  <si>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</si>
  <si>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</si>
  <si>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</si>
  <si>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</si>
  <si>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</si>
  <si>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</si>
  <si>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</si>
  <si>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</si>
  <si>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</si>
  <si>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</si>
  <si>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</si>
  <si>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</si>
  <si>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</si>
  <si>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</si>
  <si>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</si>
  <si>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</si>
  <si>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</si>
  <si>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</si>
  <si>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</si>
  <si>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</si>
  <si>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</si>
  <si>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</si>
  <si>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</si>
  <si>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</si>
  <si>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</si>
  <si>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</si>
  <si>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</si>
  <si>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</si>
  <si>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</si>
  <si>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</si>
  <si>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</si>
  <si>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</si>
  <si>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</si>
  <si>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</si>
  <si>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</si>
  <si>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</si>
  <si>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</si>
  <si>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</si>
  <si>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</si>
  <si>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</si>
  <si>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</si>
  <si>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</si>
  <si>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</si>
  <si>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</si>
  <si>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</si>
  <si>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</si>
  <si>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</si>
  <si>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</si>
  <si>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</si>
  <si>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</si>
  <si>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</si>
  <si>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</si>
  <si>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</si>
  <si>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</si>
  <si>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</si>
  <si>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</si>
  <si>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</si>
  <si>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</si>
  <si>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</si>
  <si>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</si>
  <si>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</si>
  <si>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</si>
  <si>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</si>
  <si>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</si>
  <si>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</si>
  <si>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</si>
  <si>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</si>
  <si>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</si>
  <si>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</si>
  <si>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</si>
  <si>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</si>
  <si>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</si>
  <si>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</si>
  <si>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</si>
  <si>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</si>
  <si>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</si>
  <si>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</si>
  <si>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</si>
  <si>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</si>
  <si>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</si>
  <si>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</si>
  <si>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</si>
  <si>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</si>
  <si>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</si>
  <si>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</si>
  <si>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</si>
  <si>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</si>
  <si>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</si>
  <si>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</si>
  <si>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</si>
  <si>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</si>
  <si>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</si>
  <si>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</si>
  <si>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</si>
  <si>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</si>
  <si>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</si>
  <si>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</si>
  <si>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</si>
  <si>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</si>
  <si>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</si>
  <si>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</si>
  <si>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</si>
  <si>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</si>
  <si>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</si>
  <si>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</si>
  <si>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</si>
  <si>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</si>
  <si>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</si>
  <si>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</si>
  <si>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</si>
  <si>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</si>
  <si>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</si>
  <si>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</si>
  <si>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</si>
  <si>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</si>
  <si>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</si>
  <si>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</si>
  <si>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</si>
  <si>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</si>
  <si>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</si>
  <si>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</si>
  <si>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</si>
  <si>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</si>
  <si>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</si>
  <si>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</si>
  <si>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</si>
  <si>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</si>
  <si>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</si>
  <si>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</si>
  <si>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</si>
  <si>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</si>
  <si>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</si>
  <si>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</si>
  <si>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</si>
  <si>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</si>
  <si>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</si>
  <si>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</si>
  <si>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</si>
  <si>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</si>
  <si>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</si>
  <si>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</si>
  <si>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</si>
  <si>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</si>
  <si>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</si>
  <si>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</si>
  <si>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</si>
  <si>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</si>
  <si>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</si>
  <si>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</si>
  <si>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</si>
  <si>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</si>
  <si>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</si>
  <si>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</si>
  <si>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</si>
  <si>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</si>
  <si>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</si>
  <si>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</si>
  <si>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</si>
  <si>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</si>
  <si>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</si>
  <si>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</si>
  <si>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</si>
  <si>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</si>
  <si>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</si>
  <si>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</si>
  <si>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</si>
  <si>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</si>
  <si>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</si>
  <si>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</si>
  <si>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</si>
  <si>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</si>
  <si>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</si>
  <si>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</si>
  <si>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</si>
  <si>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</si>
  <si>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</si>
  <si>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</si>
  <si>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</si>
  <si>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</si>
  <si>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</si>
  <si>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</si>
  <si>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</si>
  <si>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</si>
  <si>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</si>
  <si>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</si>
  <si>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</si>
  <si>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</si>
  <si>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</si>
  <si>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</si>
  <si>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</si>
  <si>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</si>
  <si>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</si>
  <si>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</si>
  <si>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</si>
  <si>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</si>
  <si>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</si>
  <si>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</si>
  <si>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</si>
  <si>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</si>
  <si>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</si>
  <si>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</si>
  <si>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</si>
  <si>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</si>
  <si>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</si>
  <si>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</si>
  <si>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</si>
  <si>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</si>
  <si>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</si>
  <si>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</si>
  <si>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</si>
  <si>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</si>
  <si>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</si>
  <si>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</si>
  <si>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</si>
  <si>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</si>
  <si>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</si>
  <si>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</si>
  <si>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</si>
  <si>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</si>
  <si>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</si>
  <si>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</si>
  <si>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</si>
  <si>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</si>
  <si>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</si>
  <si>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</si>
  <si>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</si>
  <si>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</si>
  <si>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</si>
  <si>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</si>
  <si>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</si>
  <si>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</si>
  <si>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</si>
  <si>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</si>
  <si>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</si>
  <si>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</si>
  <si>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</si>
  <si>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</si>
  <si>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</si>
  <si>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</si>
  <si>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</si>
  <si>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</si>
  <si>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</si>
  <si>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</si>
  <si>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</si>
  <si>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</si>
  <si>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</si>
  <si>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</si>
  <si>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</si>
  <si>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</si>
  <si>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</si>
  <si>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</si>
  <si>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</si>
  <si>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</si>
  <si>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</si>
  <si>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</si>
  <si>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</si>
  <si>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</si>
  <si>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</si>
  <si>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</si>
  <si>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</si>
  <si>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</si>
  <si>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</si>
  <si>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</si>
  <si>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</si>
  <si>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</si>
  <si>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</si>
  <si>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</si>
  <si>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</si>
  <si>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</si>
  <si>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</si>
  <si>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</si>
  <si>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</si>
  <si>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</si>
  <si>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</si>
  <si>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</si>
  <si>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</si>
  <si>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</si>
  <si>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</si>
  <si>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</si>
  <si>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</si>
  <si>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</si>
  <si>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</si>
  <si>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</si>
  <si>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</si>
  <si>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</si>
  <si>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</si>
  <si>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</si>
  <si>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</si>
  <si>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</si>
  <si>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</si>
  <si>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</si>
  <si>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</si>
  <si>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</si>
  <si>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</si>
  <si>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</si>
  <si>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</si>
  <si>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</si>
  <si>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</si>
  <si>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</si>
  <si>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</si>
  <si>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</si>
  <si>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</si>
  <si>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</si>
  <si>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</si>
  <si>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</si>
  <si>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</si>
  <si>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</si>
  <si>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</si>
  <si>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</si>
  <si>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</si>
  <si>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</si>
  <si>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</si>
  <si>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</si>
  <si>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</si>
  <si>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</si>
  <si>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</si>
  <si>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</si>
  <si>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</si>
  <si>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</si>
  <si>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</si>
  <si>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</si>
  <si>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</si>
  <si>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</si>
  <si>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</si>
  <si>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</si>
  <si>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</si>
  <si>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</si>
  <si>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</si>
  <si>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</si>
  <si>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</si>
  <si>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</si>
  <si>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</si>
  <si>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</si>
  <si>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</si>
  <si>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</si>
  <si>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</si>
  <si>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</si>
  <si>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</si>
  <si>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</si>
  <si>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</si>
  <si>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</si>
  <si>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</si>
  <si>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</si>
  <si>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</si>
  <si>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</si>
  <si>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</si>
  <si>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</si>
  <si>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</si>
  <si>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</si>
  <si>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</si>
  <si>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</si>
  <si>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</si>
  <si>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</si>
  <si>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</si>
  <si>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</si>
  <si>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</si>
  <si>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</si>
  <si>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</si>
  <si>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</si>
  <si>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</si>
  <si>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</si>
  <si>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</si>
  <si>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</si>
  <si>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</si>
  <si>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</si>
  <si>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</si>
  <si>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</si>
  <si>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</si>
  <si>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</si>
  <si>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</si>
  <si>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</si>
  <si>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</si>
  <si>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</si>
  <si>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</si>
  <si>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</si>
  <si>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</si>
  <si>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</si>
  <si>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</si>
  <si>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</si>
  <si>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</si>
  <si>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</si>
  <si>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</si>
  <si>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</si>
  <si>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</si>
  <si>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</si>
  <si>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</si>
  <si>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</si>
  <si>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</si>
  <si>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</si>
  <si>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</si>
  <si>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</si>
  <si>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</si>
  <si>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</si>
  <si>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</si>
  <si>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</si>
  <si>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</si>
  <si>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</si>
  <si>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</si>
  <si>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</si>
  <si>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</si>
  <si>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</si>
  <si>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</si>
  <si>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</si>
  <si>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</si>
  <si>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</si>
  <si>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</si>
  <si>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</si>
  <si>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</si>
  <si>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</si>
  <si>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</si>
  <si>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</si>
  <si>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</si>
  <si>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</si>
  <si>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</si>
  <si>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</si>
  <si>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</si>
  <si>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</si>
  <si>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</si>
  <si>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</si>
  <si>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</si>
  <si>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</si>
  <si>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</si>
  <si>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</si>
  <si>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</si>
  <si>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</si>
  <si>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</si>
  <si>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</si>
  <si>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</si>
  <si>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</si>
  <si>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</si>
  <si>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</si>
  <si>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</si>
  <si>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</si>
  <si>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</si>
  <si>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</si>
  <si>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</si>
  <si>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</si>
  <si>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</si>
  <si>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</si>
  <si>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</si>
  <si>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</si>
  <si>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</si>
  <si>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</si>
  <si>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</si>
  <si>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</si>
  <si>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</si>
  <si>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</si>
  <si>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</si>
  <si>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</si>
  <si>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</si>
  <si>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</si>
  <si>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</si>
  <si>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</si>
  <si>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</si>
  <si>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</si>
  <si>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</si>
  <si>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</si>
  <si>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</si>
  <si>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</si>
  <si>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</si>
  <si>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</si>
  <si>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</si>
  <si>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</si>
  <si>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</si>
  <si>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</si>
  <si>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</si>
  <si>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</si>
  <si>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</si>
  <si>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</si>
  <si>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</si>
  <si>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</si>
  <si>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</si>
  <si>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</si>
  <si>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</si>
  <si>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</si>
  <si>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</si>
  <si>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</si>
  <si>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</si>
  <si>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</si>
  <si>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</si>
  <si>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</si>
  <si>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</si>
  <si>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</si>
  <si>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</si>
  <si>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</si>
  <si>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</si>
  <si>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</si>
  <si>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</si>
  <si>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</si>
  <si>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</si>
  <si>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</si>
  <si>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</si>
  <si>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</si>
  <si>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</si>
  <si>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</si>
  <si>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</si>
  <si>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</si>
  <si>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</si>
  <si>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</si>
  <si>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</si>
  <si>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</si>
  <si>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</si>
  <si>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</si>
  <si>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</si>
  <si>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</si>
  <si>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</si>
  <si>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</si>
  <si>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</si>
  <si>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</si>
  <si>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</si>
  <si>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</si>
  <si>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</si>
  <si>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</si>
  <si>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</si>
  <si>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</si>
  <si>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</si>
  <si>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</si>
  <si>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</si>
  <si>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</si>
  <si>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</si>
  <si>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</si>
  <si>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</si>
  <si>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</si>
  <si>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</si>
  <si>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</si>
  <si>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</si>
  <si>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</si>
  <si>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</si>
  <si>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</si>
  <si>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</si>
  <si>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</si>
  <si>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</si>
  <si>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</si>
  <si>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</si>
  <si>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</si>
  <si>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</si>
  <si>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</si>
  <si>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</si>
  <si>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</si>
  <si>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</si>
  <si>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</si>
  <si>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</si>
  <si>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</si>
  <si>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</si>
  <si>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</si>
  <si>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</si>
  <si>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</si>
  <si>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</si>
  <si>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</si>
  <si>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</si>
  <si>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</si>
  <si>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</si>
  <si>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</si>
  <si>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</si>
  <si>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</si>
  <si>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</si>
  <si>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</si>
  <si>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</si>
  <si>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</si>
  <si>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</si>
  <si>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</si>
  <si>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</si>
  <si>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</si>
  <si>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</si>
  <si>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</si>
  <si>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</si>
  <si>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</si>
  <si>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</si>
  <si>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</si>
  <si>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</si>
  <si>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</si>
  <si>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</si>
  <si>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</si>
  <si>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</si>
  <si>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</si>
  <si>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</si>
  <si>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</si>
  <si>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</si>
  <si>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</si>
  <si>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</si>
  <si>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</si>
  <si>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</si>
  <si>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</si>
  <si>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</si>
  <si>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</si>
  <si>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</si>
  <si>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</si>
  <si>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</si>
  <si>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</si>
  <si>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</si>
  <si>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</si>
  <si>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</si>
  <si>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</si>
  <si>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</si>
  <si>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</si>
  <si>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</si>
  <si>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</si>
  <si>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</si>
  <si>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</si>
  <si>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</si>
  <si>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</si>
  <si>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</si>
  <si>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</si>
  <si>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</si>
  <si>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</si>
  <si>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</si>
  <si>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</si>
  <si>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</si>
  <si>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</si>
  <si>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</si>
  <si>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</si>
  <si>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</si>
  <si>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</si>
  <si>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</si>
  <si>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</si>
  <si>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</si>
  <si>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</si>
  <si>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</si>
  <si>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</si>
  <si>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</si>
  <si>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</si>
  <si>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</si>
  <si>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</si>
  <si>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</si>
  <si>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</si>
  <si>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</si>
  <si>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</si>
  <si>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</si>
  <si>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</si>
  <si>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</si>
  <si>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</si>
  <si>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</si>
  <si>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</si>
  <si>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</si>
  <si>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</si>
  <si>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</si>
  <si>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</si>
  <si>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</si>
  <si>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</si>
  <si>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</si>
  <si>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</si>
  <si>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</si>
  <si>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</si>
  <si>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</si>
  <si>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</si>
  <si>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</si>
  <si>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</si>
  <si>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</si>
  <si>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</si>
  <si>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</si>
  <si>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</si>
  <si>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</si>
  <si>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</si>
  <si>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</si>
  <si>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</si>
  <si>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</si>
  <si>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</si>
  <si>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</si>
  <si>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</si>
  <si>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</si>
  <si>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</si>
  <si>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</si>
  <si>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</si>
  <si>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</si>
  <si>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</si>
  <si>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</si>
  <si>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</si>
  <si>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</si>
  <si>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</si>
  <si>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</si>
  <si>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</si>
  <si>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</si>
  <si>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</si>
  <si>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</si>
  <si>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</si>
  <si>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</si>
  <si>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</si>
  <si>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</si>
  <si>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</si>
  <si>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</si>
  <si>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</si>
  <si>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</si>
  <si>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</si>
  <si>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</si>
  <si>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</si>
  <si>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</si>
  <si>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</si>
  <si>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</si>
  <si>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</si>
  <si>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</si>
  <si>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</si>
  <si>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</si>
  <si>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</si>
  <si>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</si>
  <si>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</si>
  <si>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</si>
  <si>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</si>
  <si>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</si>
  <si>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</si>
  <si>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</si>
  <si>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</si>
  <si>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</si>
  <si>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</si>
  <si>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</si>
  <si>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</si>
  <si>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</si>
  <si>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</si>
  <si>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</si>
  <si>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</si>
  <si>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</si>
  <si>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</si>
  <si>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</si>
  <si>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</si>
  <si>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</si>
  <si>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</si>
  <si>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</si>
  <si>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</si>
  <si>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</si>
  <si>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</si>
  <si>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</si>
  <si>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</si>
  <si>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</si>
  <si>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</si>
  <si>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</si>
  <si>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</si>
  <si>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</si>
  <si>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</si>
  <si>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</si>
  <si>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</si>
  <si>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</si>
  <si>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</si>
  <si>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</si>
  <si>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</si>
  <si>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</si>
  <si>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</si>
  <si>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</si>
  <si>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</si>
  <si>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</si>
  <si>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</si>
  <si>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</si>
  <si>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</si>
  <si>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</si>
  <si>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</si>
  <si>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</si>
  <si>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</si>
  <si>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</si>
  <si>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</si>
  <si>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</si>
  <si>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</si>
  <si>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</si>
  <si>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</si>
  <si>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</si>
  <si>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</si>
  <si>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</si>
  <si>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</si>
  <si>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</si>
  <si>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</si>
  <si>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</si>
  <si>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</si>
  <si>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</si>
  <si>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</si>
  <si>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</si>
  <si>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</si>
  <si>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</si>
  <si>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</si>
  <si>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</si>
  <si>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</si>
  <si>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</si>
  <si>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</si>
  <si>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</si>
  <si>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</si>
  <si>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</si>
  <si>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</si>
  <si>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</si>
  <si>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</si>
  <si>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</si>
  <si>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</si>
  <si>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</si>
  <si>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</si>
  <si>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</si>
  <si>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</si>
  <si>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</si>
  <si>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</si>
  <si>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</si>
  <si>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</si>
  <si>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</si>
  <si>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</si>
  <si>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</si>
  <si>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</si>
  <si>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</si>
  <si>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</si>
  <si>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</si>
  <si>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</si>
  <si>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</si>
  <si>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</si>
  <si>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</si>
  <si>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</si>
  <si>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</si>
  <si>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</si>
  <si>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</si>
  <si>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</si>
  <si>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</si>
  <si>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</si>
  <si>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</si>
  <si>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</si>
  <si>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</si>
  <si>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</si>
  <si>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</si>
  <si>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</si>
  <si>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</si>
  <si>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</si>
  <si>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</si>
  <si>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</si>
  <si>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</si>
  <si>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</si>
  <si>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</si>
  <si>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</si>
  <si>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</si>
  <si>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</si>
  <si>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</si>
  <si>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</si>
  <si>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</si>
  <si>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</si>
  <si>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</si>
  <si>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</si>
  <si>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</si>
  <si>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</si>
  <si>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</si>
  <si>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</si>
  <si>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</si>
  <si>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</si>
  <si>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</si>
  <si>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</si>
  <si>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</si>
  <si>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</si>
  <si>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</si>
  <si>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</si>
  <si>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</si>
  <si>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</si>
  <si>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</si>
  <si>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</si>
  <si>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</si>
  <si>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</si>
  <si>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</si>
  <si>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</si>
  <si>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</si>
  <si>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</si>
  <si>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</si>
  <si>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</si>
  <si>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</si>
  <si>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</si>
  <si>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</si>
  <si>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</si>
  <si>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</si>
  <si>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</si>
  <si>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</si>
  <si>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</si>
  <si>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</si>
  <si>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</si>
  <si>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</si>
  <si>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</si>
  <si>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</si>
  <si>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</si>
  <si>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</si>
  <si>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</si>
  <si>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</si>
  <si>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</si>
  <si>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</si>
  <si>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</si>
  <si>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</si>
  <si>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</si>
  <si>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</si>
  <si>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</si>
  <si>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</si>
  <si>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</si>
  <si>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</si>
  <si>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</si>
  <si>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</si>
  <si>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</si>
  <si>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</si>
  <si>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</si>
  <si>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</si>
  <si>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</si>
  <si>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</si>
  <si>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</si>
  <si>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</si>
  <si>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</si>
  <si>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</si>
  <si>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</si>
  <si>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</si>
  <si>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</si>
  <si>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</si>
  <si>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</si>
  <si>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</si>
  <si>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</si>
  <si>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</si>
  <si>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</si>
  <si>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</si>
  <si>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</si>
  <si>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</si>
  <si>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</si>
  <si>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</si>
  <si>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</si>
  <si>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</si>
  <si>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</si>
  <si>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</si>
  <si>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</si>
  <si>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</si>
  <si>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</si>
  <si>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</si>
  <si>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</si>
  <si>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</si>
  <si>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</si>
  <si>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</si>
  <si>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</si>
  <si>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</si>
  <si>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</si>
  <si>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</si>
  <si>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</si>
  <si>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</si>
  <si>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</si>
  <si>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</si>
  <si>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</si>
  <si>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</si>
  <si>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</si>
  <si>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</si>
  <si>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</si>
  <si>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</si>
  <si>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</si>
  <si>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</si>
  <si>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</si>
  <si>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</si>
  <si>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</si>
  <si>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</si>
  <si>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</si>
  <si>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</si>
  <si>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</si>
  <si>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</si>
  <si>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</si>
  <si>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</si>
  <si>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</si>
  <si>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</si>
  <si>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</si>
  <si>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</si>
  <si>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</si>
  <si>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</si>
  <si>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</si>
  <si>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</si>
  <si>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</si>
  <si>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</si>
  <si>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</si>
  <si>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</si>
  <si>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</si>
  <si>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</si>
  <si>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</si>
  <si>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</si>
  <si>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</si>
  <si>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</si>
  <si>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</si>
  <si>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</si>
  <si>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</si>
  <si>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</si>
  <si>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</si>
  <si>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</si>
  <si>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</si>
  <si>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</si>
  <si>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</si>
  <si>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</si>
  <si>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</si>
  <si>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</si>
  <si>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</si>
  <si>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</si>
  <si>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</si>
  <si>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</si>
  <si>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</si>
  <si>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</si>
  <si>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</si>
  <si>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</si>
  <si>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</si>
  <si>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</si>
  <si>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</si>
  <si>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</si>
  <si>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</si>
  <si>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</si>
  <si>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</si>
  <si>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</si>
  <si>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</si>
  <si>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</si>
  <si>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</si>
  <si>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</si>
  <si>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</si>
  <si>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</si>
  <si>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</si>
  <si>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</si>
  <si>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</si>
  <si>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</si>
  <si>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</si>
  <si>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</si>
  <si>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</si>
  <si>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</si>
  <si>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</si>
  <si>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</si>
  <si>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</si>
  <si>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</si>
  <si>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</si>
  <si>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</si>
  <si>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</si>
  <si>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</si>
  <si>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</si>
  <si>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</si>
  <si>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</si>
  <si>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</si>
  <si>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</si>
  <si>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</si>
  <si>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</si>
  <si>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</si>
  <si>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</si>
  <si>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</si>
  <si>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</si>
  <si>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</si>
  <si>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</si>
  <si>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</si>
  <si>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</si>
  <si>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</si>
  <si>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</si>
  <si>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</si>
  <si>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</si>
  <si>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</si>
  <si>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</si>
  <si>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</si>
  <si>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</si>
  <si>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</si>
  <si>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</si>
  <si>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</si>
  <si>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</si>
  <si>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</si>
  <si>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</si>
  <si>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</si>
  <si>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</si>
  <si>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</si>
  <si>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</si>
  <si>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</si>
  <si>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</si>
  <si>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</si>
  <si>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</si>
  <si>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</si>
  <si>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</si>
  <si>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</si>
  <si>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</si>
  <si>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</si>
  <si>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</si>
  <si>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</si>
  <si>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</si>
  <si>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</si>
  <si>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</si>
  <si>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</si>
  <si>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</si>
  <si>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</si>
  <si>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</si>
  <si>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</si>
  <si>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</si>
  <si>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</si>
  <si>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</si>
  <si>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</si>
  <si>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</si>
  <si>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</si>
  <si>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</si>
  <si>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</si>
  <si>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</si>
  <si>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</si>
  <si>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</si>
  <si>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</si>
  <si>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</si>
  <si>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</si>
  <si>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</si>
  <si>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</si>
  <si>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</si>
  <si>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</si>
  <si>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</si>
  <si>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</si>
  <si>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</si>
  <si>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</si>
  <si>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</si>
  <si>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</si>
  <si>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</si>
  <si>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</si>
  <si>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</si>
  <si>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</si>
  <si>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</si>
  <si>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</si>
  <si>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</si>
  <si>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</si>
  <si>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</si>
  <si>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</si>
  <si>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</si>
  <si>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</si>
  <si>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</si>
  <si>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</si>
  <si>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</si>
  <si>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</si>
  <si>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</si>
  <si>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</si>
  <si>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</si>
  <si>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</si>
  <si>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</si>
  <si>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</si>
  <si>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</si>
  <si>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</si>
  <si>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</si>
  <si>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</si>
  <si>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</si>
  <si>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</si>
  <si>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</si>
  <si>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</si>
  <si>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</si>
  <si>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</si>
  <si>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</si>
  <si>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</si>
  <si>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</si>
  <si>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</si>
  <si>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</si>
  <si>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</si>
  <si>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</si>
  <si>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</si>
  <si>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</si>
  <si>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</si>
  <si>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</si>
  <si>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</si>
  <si>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</si>
  <si>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</si>
  <si>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</si>
  <si>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</si>
  <si>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</si>
  <si>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</si>
  <si>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</si>
  <si>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</si>
  <si>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</si>
  <si>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</si>
  <si>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</si>
  <si>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</si>
  <si>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</si>
  <si>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</si>
  <si>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</si>
  <si>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</si>
  <si>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</si>
  <si>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</si>
  <si>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</si>
  <si>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</si>
  <si>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</si>
  <si>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</si>
  <si>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</si>
  <si>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</si>
  <si>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</si>
  <si>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</si>
  <si>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</si>
  <si>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</si>
  <si>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</si>
  <si>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</si>
  <si>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</si>
  <si>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</si>
  <si>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</si>
  <si>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</si>
  <si>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</si>
  <si>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</si>
  <si>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</si>
  <si>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</si>
  <si>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</si>
  <si>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</si>
  <si>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</si>
  <si>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</si>
  <si>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</si>
  <si>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</si>
  <si>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</si>
  <si>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</si>
  <si>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</si>
  <si>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</si>
  <si>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</si>
  <si>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</si>
  <si>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</si>
  <si>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</si>
  <si>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</si>
  <si>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</si>
  <si>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</si>
  <si>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</si>
  <si>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</si>
  <si>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</si>
  <si>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</si>
  <si>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</si>
  <si>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</si>
  <si>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</si>
  <si>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</si>
  <si>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</si>
  <si>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</si>
  <si>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</si>
  <si>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</si>
  <si>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</si>
  <si>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</si>
  <si>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</si>
  <si>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</si>
  <si>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</si>
  <si>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</si>
  <si>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</si>
  <si>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</si>
  <si>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</si>
  <si>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</si>
  <si>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</si>
  <si>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</si>
  <si>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</si>
  <si>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</si>
  <si>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</si>
  <si>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</si>
  <si>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</si>
  <si>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</si>
  <si>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</si>
  <si>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</si>
  <si>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</si>
  <si>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</si>
  <si>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</si>
  <si>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</si>
  <si>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</si>
  <si>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</si>
  <si>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</si>
  <si>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</si>
  <si>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</si>
  <si>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</si>
  <si>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</si>
  <si>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</si>
  <si>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</si>
  <si>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</si>
  <si>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</si>
  <si>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</si>
  <si>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</si>
  <si>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</si>
  <si>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</si>
  <si>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</si>
  <si>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</si>
  <si>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</si>
  <si>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</si>
  <si>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</si>
  <si>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</si>
  <si>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</si>
  <si>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</si>
  <si>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</si>
  <si>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</si>
  <si>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</si>
  <si>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</si>
  <si>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</si>
  <si>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</si>
  <si>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</si>
  <si>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</si>
  <si>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</si>
  <si>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</si>
  <si>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</si>
  <si>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</si>
  <si>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</si>
  <si>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</si>
  <si>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</si>
  <si>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</si>
  <si>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</si>
  <si>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</si>
  <si>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</si>
  <si>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</si>
  <si>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</si>
  <si>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</si>
  <si>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</si>
  <si>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</si>
  <si>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</si>
  <si>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</si>
  <si>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</si>
  <si>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</si>
  <si>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</si>
  <si>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</si>
  <si>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</si>
  <si>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</si>
  <si>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</si>
  <si>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</si>
  <si>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</si>
  <si>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</si>
  <si>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</si>
  <si>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</si>
  <si>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</si>
  <si>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</si>
  <si>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</si>
  <si>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</si>
  <si>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</si>
  <si>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</si>
  <si>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</si>
  <si>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</si>
  <si>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</si>
  <si>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</si>
  <si>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</si>
  <si>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</si>
  <si>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</si>
  <si>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</si>
  <si>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</si>
  <si>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</si>
  <si>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</si>
  <si>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</si>
  <si>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</si>
  <si>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</si>
  <si>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</si>
  <si>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</si>
  <si>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</si>
  <si>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</si>
  <si>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</si>
  <si>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</si>
  <si>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</si>
  <si>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</si>
  <si>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</si>
  <si>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</si>
  <si>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</si>
  <si>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</si>
  <si>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</si>
  <si>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</si>
  <si>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</si>
  <si>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</si>
  <si>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</si>
  <si>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</si>
  <si>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</si>
  <si>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</si>
  <si>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</si>
  <si>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</si>
  <si>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</si>
  <si>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</si>
  <si>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</si>
  <si>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</si>
  <si>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</si>
  <si>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</si>
  <si>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</si>
  <si>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</si>
  <si>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</si>
  <si>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</si>
  <si>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</si>
  <si>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</si>
  <si>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</si>
  <si>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</si>
  <si>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</si>
  <si>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</si>
  <si>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</si>
  <si>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</si>
  <si>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</si>
  <si>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</si>
  <si>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</si>
  <si>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</si>
  <si>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</si>
  <si>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</si>
  <si>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</si>
  <si>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</si>
  <si>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</si>
  <si>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</si>
  <si>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</si>
  <si>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</si>
  <si>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</si>
  <si>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</si>
  <si>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</si>
  <si>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</si>
  <si>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</si>
  <si>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</si>
  <si>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</si>
  <si>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</si>
  <si>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</si>
  <si>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</si>
  <si>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</si>
  <si>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</si>
  <si>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</si>
  <si>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</si>
  <si>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</si>
  <si>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</si>
  <si>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</si>
  <si>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</si>
  <si>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</si>
  <si>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</si>
  <si>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</si>
  <si>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</si>
  <si>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</si>
  <si>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</si>
  <si>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</si>
  <si>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</si>
  <si>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</si>
  <si>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</si>
  <si>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</si>
  <si>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</si>
  <si>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</si>
  <si>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</si>
  <si>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</si>
  <si>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</si>
  <si>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</si>
  <si>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</si>
  <si>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</si>
  <si>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</si>
  <si>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</si>
  <si>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</si>
  <si>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</si>
  <si>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</si>
  <si>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</si>
  <si>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</si>
  <si>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</si>
  <si>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</si>
  <si>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</si>
  <si>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</si>
  <si>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</si>
  <si>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</si>
  <si>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</si>
  <si>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</si>
  <si>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</si>
  <si>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</si>
  <si>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</si>
  <si>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</si>
  <si>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</si>
  <si>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</si>
  <si>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</si>
  <si>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</si>
  <si>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</si>
  <si>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</si>
  <si>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</si>
  <si>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</si>
  <si>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</si>
  <si>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</si>
  <si>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</si>
  <si>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</si>
  <si>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</si>
  <si>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</si>
  <si>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</si>
  <si>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</si>
  <si>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</si>
  <si>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</si>
  <si>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</si>
  <si>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</si>
  <si>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</si>
  <si>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</si>
  <si>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</si>
  <si>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</si>
  <si>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</si>
  <si>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</si>
  <si>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</si>
  <si>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</si>
  <si>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</si>
  <si>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</si>
  <si>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</si>
  <si>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</si>
  <si>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</si>
  <si>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</si>
  <si>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</si>
  <si>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</si>
  <si>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</si>
  <si>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</si>
  <si>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</si>
  <si>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</si>
  <si>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</si>
  <si>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</si>
  <si>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</si>
  <si>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</si>
  <si>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</si>
  <si>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</si>
  <si>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</si>
  <si>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</si>
  <si>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</si>
  <si>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</si>
  <si>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</si>
  <si>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</si>
  <si>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</si>
  <si>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</si>
  <si>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</si>
  <si>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</si>
  <si>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</si>
  <si>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</si>
  <si>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</si>
  <si>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</si>
  <si>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</si>
  <si>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</si>
  <si>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</si>
  <si>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</si>
  <si>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</si>
  <si>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</si>
  <si>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</si>
  <si>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</si>
  <si>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</si>
  <si>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</si>
  <si>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</si>
  <si>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</si>
  <si>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</si>
  <si>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</si>
  <si>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</si>
  <si>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</si>
  <si>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</si>
  <si>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</si>
  <si>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</si>
  <si>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</si>
  <si>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</si>
  <si>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</si>
  <si>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</si>
  <si>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</si>
  <si>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</si>
  <si>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</si>
  <si>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</si>
  <si>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</si>
  <si>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</si>
  <si>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</si>
  <si>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</si>
  <si>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</si>
  <si>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</si>
  <si>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</si>
  <si>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</si>
  <si>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</si>
  <si>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</si>
  <si>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</si>
  <si>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</si>
  <si>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</si>
  <si>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</si>
  <si>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</si>
  <si>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</si>
  <si>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</si>
  <si>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</si>
  <si>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</si>
  <si>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</si>
  <si>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</si>
  <si>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</si>
  <si>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</si>
  <si>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</si>
  <si>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</si>
  <si>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</si>
  <si>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</si>
  <si>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</si>
  <si>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</si>
  <si>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</si>
  <si>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</si>
  <si>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</si>
  <si>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</si>
  <si>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</si>
  <si>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</si>
  <si>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</si>
  <si>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</si>
  <si>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</si>
  <si>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</si>
  <si>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</si>
  <si>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</si>
  <si>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</si>
  <si>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</si>
  <si>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</si>
  <si>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</si>
  <si>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</si>
  <si>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</si>
  <si>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</si>
  <si>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</si>
  <si>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</si>
  <si>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</si>
  <si>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</si>
  <si>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</si>
  <si>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</si>
  <si>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</si>
  <si>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</si>
  <si>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</si>
  <si>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</si>
  <si>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</si>
  <si>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</si>
  <si>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</si>
  <si>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</si>
  <si>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</si>
  <si>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</si>
  <si>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</si>
  <si>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</si>
  <si>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</si>
  <si>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</si>
  <si>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</si>
  <si>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</si>
  <si>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</si>
  <si>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</si>
  <si>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</si>
  <si>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</si>
  <si>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</si>
  <si>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</si>
  <si>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</si>
  <si>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</si>
  <si>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</si>
  <si>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</si>
  <si>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</si>
  <si>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</si>
  <si>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</si>
  <si>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</si>
  <si>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</si>
  <si>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</si>
  <si>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</si>
  <si>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</si>
  <si>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</si>
  <si>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</si>
  <si>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</si>
  <si>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</si>
  <si>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</si>
  <si>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</si>
  <si>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</si>
  <si>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</si>
  <si>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</si>
  <si>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</si>
  <si>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</si>
  <si>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</si>
  <si>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</si>
  <si>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</si>
  <si>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</si>
  <si>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</si>
  <si>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</si>
  <si>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</si>
  <si>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</si>
  <si>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</si>
  <si>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</si>
  <si>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</si>
  <si>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</si>
  <si>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</si>
  <si>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</si>
  <si>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</si>
  <si>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</si>
  <si>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</si>
  <si>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</si>
  <si>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</si>
  <si>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</si>
  <si>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</si>
  <si>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</si>
  <si>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</si>
  <si>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</si>
  <si>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</si>
  <si>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</si>
  <si>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</si>
  <si>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</si>
  <si>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</si>
  <si>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</si>
  <si>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</si>
  <si>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</si>
  <si>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</si>
  <si>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</si>
  <si>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</si>
  <si>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</si>
  <si>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</si>
  <si>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</si>
  <si>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</si>
  <si>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</si>
  <si>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</si>
  <si>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</si>
  <si>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</si>
  <si>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</si>
  <si>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</si>
  <si>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</si>
  <si>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</si>
  <si>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</si>
  <si>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</si>
  <si>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</si>
  <si>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</si>
  <si>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</si>
  <si>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</si>
  <si>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</si>
  <si>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</si>
  <si>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</si>
  <si>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</si>
  <si>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</si>
  <si>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</si>
  <si>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</si>
  <si>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</si>
  <si>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</si>
  <si>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</si>
  <si>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</si>
  <si>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</si>
  <si>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</si>
  <si>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</si>
  <si>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</si>
  <si>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</si>
  <si>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</si>
  <si>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</si>
  <si>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</si>
  <si>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</si>
  <si>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</si>
  <si>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</si>
  <si>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</si>
  <si>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</si>
  <si>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</si>
  <si>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</si>
  <si>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</si>
  <si>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</si>
  <si>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</si>
  <si>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</si>
  <si>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</si>
  <si>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</si>
  <si>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</si>
  <si>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</si>
  <si>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</si>
  <si>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</si>
  <si>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</si>
  <si>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</si>
  <si>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</si>
  <si>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</si>
  <si>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</si>
  <si>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</si>
  <si>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</si>
  <si>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</si>
  <si>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</si>
  <si>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</si>
  <si>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</si>
  <si>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</si>
  <si>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</si>
  <si>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</si>
  <si>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</si>
  <si>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</si>
  <si>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</si>
  <si>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</si>
  <si>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</si>
  <si>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</si>
  <si>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</si>
  <si>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</si>
  <si>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</si>
  <si>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</si>
  <si>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</si>
  <si>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</si>
  <si>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</si>
  <si>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</si>
  <si>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</si>
  <si>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</si>
  <si>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</si>
  <si>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</si>
  <si>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</si>
  <si>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</si>
  <si>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</si>
  <si>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</si>
  <si>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</si>
  <si>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</si>
  <si>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</si>
  <si>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</si>
  <si>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</si>
  <si>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</si>
  <si>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</si>
  <si>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</si>
  <si>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</si>
  <si>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</si>
  <si>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</si>
  <si>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</si>
  <si>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</si>
  <si>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</si>
  <si>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</si>
  <si>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</si>
  <si>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</si>
  <si>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</si>
  <si>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</si>
  <si>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</si>
  <si>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</si>
  <si>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</si>
  <si>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</si>
  <si>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</si>
  <si>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</si>
  <si>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</si>
  <si>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</si>
  <si>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</si>
  <si>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</si>
  <si>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</si>
  <si>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</si>
  <si>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</si>
  <si>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</si>
  <si>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</si>
  <si>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</si>
  <si>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</si>
  <si>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</si>
  <si>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</si>
  <si>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</si>
  <si>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</si>
  <si>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</si>
  <si>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</si>
  <si>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</si>
  <si>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</si>
  <si>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</si>
  <si>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</si>
  <si>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</si>
  <si>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</si>
  <si>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</si>
  <si>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</si>
  <si>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</si>
  <si>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</si>
  <si>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</si>
  <si>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</si>
  <si>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</si>
  <si>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</si>
  <si>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</si>
  <si>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</si>
  <si>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</si>
  <si>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</si>
  <si>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</si>
  <si>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</si>
  <si>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</si>
  <si>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</si>
  <si>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</si>
  <si>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</si>
  <si>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</si>
  <si>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</si>
  <si>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</si>
  <si>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</si>
  <si>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</si>
  <si>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</si>
  <si>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</si>
  <si>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</si>
  <si>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</si>
  <si>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</si>
  <si>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</si>
  <si>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</si>
  <si>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</si>
  <si>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</si>
  <si>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</si>
  <si>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</si>
  <si>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</si>
  <si>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</si>
  <si>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</si>
  <si>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</si>
  <si>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</si>
  <si>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</si>
  <si>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</si>
  <si>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</si>
  <si>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</si>
  <si>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</si>
  <si>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</si>
  <si>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</si>
  <si>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</si>
  <si>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</si>
  <si>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</si>
  <si>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</si>
  <si>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</si>
  <si>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</si>
  <si>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</si>
  <si>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</si>
  <si>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</si>
  <si>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</si>
  <si>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</si>
  <si>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</si>
  <si>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</si>
  <si>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</si>
  <si>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</si>
  <si>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</si>
  <si>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</si>
  <si>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</si>
  <si>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</si>
  <si>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</si>
  <si>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</si>
  <si>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</si>
  <si>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</si>
  <si>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</si>
  <si>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</si>
  <si>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</si>
  <si>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</si>
  <si>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</si>
  <si>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</si>
  <si>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</si>
  <si>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</si>
  <si>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</si>
  <si>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</si>
  <si>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</si>
  <si>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</si>
  <si>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</si>
  <si>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</si>
  <si>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</si>
  <si>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</si>
  <si>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</si>
  <si>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</si>
  <si>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</si>
  <si>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</si>
  <si>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</si>
  <si>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</si>
  <si>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</si>
  <si>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</si>
  <si>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</si>
  <si>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</si>
  <si>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</si>
  <si>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</si>
  <si>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</si>
  <si>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</si>
  <si>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</si>
  <si>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</si>
  <si>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</si>
  <si>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</si>
  <si>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</si>
  <si>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</si>
  <si>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</si>
  <si>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</si>
  <si>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</si>
  <si>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</si>
  <si>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</si>
  <si>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</si>
  <si>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</si>
  <si>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</si>
  <si>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</si>
  <si>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</si>
  <si>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</si>
  <si>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</si>
  <si>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</si>
  <si>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</si>
  <si>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</si>
  <si>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</si>
  <si>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</si>
  <si>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</si>
  <si>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</si>
  <si>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</si>
  <si>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</si>
  <si>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</si>
  <si>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</si>
  <si>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</si>
  <si>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</si>
  <si>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</si>
  <si>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</si>
  <si>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</si>
  <si>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</si>
  <si>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</si>
  <si>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</si>
  <si>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</si>
  <si>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</si>
  <si>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</si>
  <si>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</si>
  <si>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</si>
  <si>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</si>
  <si>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</si>
  <si>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</si>
  <si>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</si>
  <si>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</si>
  <si>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</si>
  <si>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</si>
  <si>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</si>
  <si>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</si>
  <si>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</si>
  <si>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</si>
  <si>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</si>
  <si>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</si>
  <si>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</si>
  <si>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</si>
  <si>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</si>
  <si>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</si>
  <si>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</si>
  <si>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</si>
  <si>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</si>
  <si>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</si>
  <si>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</si>
  <si>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</si>
  <si>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</si>
  <si>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</si>
  <si>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</si>
  <si>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</si>
  <si>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</si>
  <si>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</si>
  <si>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</si>
  <si>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</si>
  <si>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</si>
  <si>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</si>
  <si>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</si>
  <si>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</si>
  <si>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</si>
  <si>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</si>
  <si>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</si>
  <si>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</si>
  <si>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</si>
  <si>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</si>
  <si>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</si>
  <si>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</si>
  <si>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</si>
  <si>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</si>
  <si>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</si>
  <si>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</si>
  <si>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</si>
  <si>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</si>
  <si>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</si>
  <si>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</si>
  <si>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</si>
  <si>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</si>
  <si>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</si>
  <si>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</si>
  <si>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</si>
  <si>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</si>
  <si>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</si>
  <si>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</si>
  <si>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</si>
  <si>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</si>
  <si>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</si>
  <si>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</si>
  <si>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</si>
  <si>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</si>
  <si>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</si>
  <si>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</si>
  <si>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</si>
  <si>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</si>
  <si>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</si>
  <si>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</si>
  <si>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</si>
  <si>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</si>
  <si>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</si>
  <si>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</si>
  <si>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</si>
  <si>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</si>
  <si>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</si>
  <si>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</si>
  <si>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</si>
  <si>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</si>
  <si>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</si>
  <si>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</si>
  <si>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</si>
  <si>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</si>
  <si>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</si>
  <si>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</si>
  <si>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</si>
  <si>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</si>
  <si>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</si>
  <si>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</si>
  <si>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</si>
  <si>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</si>
  <si>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</si>
  <si>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</si>
  <si>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</si>
  <si>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</si>
  <si>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</si>
  <si>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</si>
  <si>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</si>
  <si>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</si>
  <si>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</si>
  <si>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</si>
  <si>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</si>
  <si>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</si>
  <si>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</si>
  <si>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</si>
  <si>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</si>
  <si>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</si>
  <si>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</si>
  <si>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</si>
  <si>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</si>
  <si>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</si>
  <si>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</si>
  <si>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</si>
  <si>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</si>
  <si>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</si>
  <si>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</si>
  <si>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</si>
  <si>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</si>
  <si>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</si>
  <si>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</si>
  <si>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</si>
  <si>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</si>
  <si>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</si>
  <si>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</si>
  <si>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</si>
  <si>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</si>
  <si>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</si>
  <si>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</si>
  <si>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</si>
  <si>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</si>
  <si>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</si>
  <si>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</si>
  <si>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</si>
  <si>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</si>
  <si>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</si>
  <si>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</si>
  <si>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</si>
  <si>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</si>
  <si>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</si>
  <si>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</si>
  <si>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</si>
  <si>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</si>
  <si>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</si>
  <si>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</si>
  <si>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</si>
  <si>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</si>
  <si>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</si>
  <si>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</si>
  <si>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</si>
  <si>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</si>
  <si>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</si>
  <si>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</si>
  <si>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</si>
  <si>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</si>
  <si>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</si>
  <si>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</si>
  <si>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</si>
  <si>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</si>
  <si>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</si>
  <si>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</si>
  <si>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</si>
  <si>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</si>
  <si>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</si>
  <si>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</si>
  <si>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</si>
  <si>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</si>
  <si>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</si>
  <si>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</si>
  <si>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</si>
  <si>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</si>
  <si>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</si>
  <si>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</si>
  <si>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</si>
  <si>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</si>
  <si>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</si>
  <si>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</si>
  <si>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</si>
  <si>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</si>
  <si>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</si>
  <si>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</si>
  <si>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</si>
  <si>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</si>
  <si>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</si>
  <si>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</si>
  <si>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</si>
  <si>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</si>
  <si>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</si>
  <si>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</si>
  <si>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</si>
  <si>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</si>
  <si>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</si>
  <si>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</si>
  <si>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</si>
  <si>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</si>
  <si>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</si>
  <si>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</si>
  <si>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</si>
  <si>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</si>
  <si>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</si>
  <si>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</si>
  <si>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</si>
  <si>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</si>
  <si>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</si>
  <si>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</si>
  <si>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</si>
  <si>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</si>
  <si>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</si>
  <si>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</si>
  <si>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</si>
  <si>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</si>
  <si>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</si>
  <si>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</si>
  <si>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</si>
  <si>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</si>
  <si>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</si>
  <si>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</si>
  <si>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</si>
  <si>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</si>
  <si>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</si>
  <si>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</si>
  <si>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</si>
  <si>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</si>
  <si>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</si>
  <si>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</si>
  <si>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</si>
  <si>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</si>
  <si>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</si>
  <si>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</si>
  <si>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</si>
  <si>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</si>
  <si>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</si>
  <si>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</si>
  <si>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</si>
  <si>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</si>
  <si>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</si>
  <si>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</si>
  <si>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</si>
  <si>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</si>
  <si>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</si>
  <si>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</si>
  <si>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</si>
  <si>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</si>
  <si>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</si>
  <si>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</si>
  <si>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</si>
  <si>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</si>
  <si>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</si>
  <si>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</si>
  <si>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</si>
  <si>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</si>
  <si>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</si>
  <si>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</si>
  <si>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</si>
  <si>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</si>
  <si>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</si>
  <si>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</si>
  <si>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</si>
  <si>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</si>
  <si>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</si>
  <si>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</si>
  <si>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</si>
  <si>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</si>
  <si>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</si>
  <si>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</si>
  <si>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</si>
  <si>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</si>
  <si>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</si>
  <si>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</si>
  <si>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</si>
  <si>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</si>
  <si>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</si>
  <si>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</si>
  <si>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</si>
  <si>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</si>
  <si>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</si>
  <si>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</si>
  <si>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</si>
  <si>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</si>
  <si>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</si>
  <si>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</si>
  <si>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</si>
  <si>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</si>
  <si>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</si>
  <si>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</si>
  <si>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</si>
  <si>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</si>
  <si>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</si>
  <si>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</si>
  <si>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</si>
  <si>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</si>
  <si>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</si>
  <si>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</si>
  <si>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</si>
  <si>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</si>
  <si>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</si>
  <si>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</si>
  <si>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</si>
  <si>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</si>
  <si>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</si>
  <si>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</si>
  <si>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</si>
  <si>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</si>
  <si>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</si>
  <si>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</si>
  <si>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</si>
  <si>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</si>
  <si>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</si>
  <si>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</si>
  <si>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</si>
  <si>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</si>
  <si>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</si>
  <si>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</si>
  <si>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</si>
  <si>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</si>
  <si>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</si>
  <si>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</si>
  <si>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</si>
  <si>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</si>
  <si>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</si>
  <si>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</si>
  <si>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</si>
  <si>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</si>
  <si>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</si>
  <si>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</si>
  <si>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</si>
  <si>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</si>
  <si>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</si>
  <si>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</si>
  <si>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</si>
  <si>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</si>
  <si>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</si>
  <si>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</si>
  <si>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</si>
  <si>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</si>
  <si>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</si>
  <si>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</si>
  <si>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</si>
  <si>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</si>
  <si>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</si>
  <si>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</si>
  <si>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</si>
  <si>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</si>
  <si>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</si>
  <si>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</si>
  <si>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</si>
  <si>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</si>
  <si>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</si>
  <si>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</si>
  <si>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</si>
  <si>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</si>
  <si>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</si>
  <si>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</si>
  <si>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</si>
  <si>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</si>
  <si>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</si>
  <si>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</si>
  <si>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</si>
  <si>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</si>
  <si>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</si>
  <si>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</si>
  <si>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</si>
  <si>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</si>
  <si>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</si>
  <si>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</si>
  <si>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</si>
  <si>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</si>
  <si>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</si>
  <si>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</si>
  <si>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</si>
  <si>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</si>
  <si>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</si>
  <si>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</si>
  <si>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</si>
  <si>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</si>
  <si>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</si>
  <si>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</si>
  <si>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</si>
  <si>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</si>
  <si>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</si>
  <si>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</si>
  <si>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</si>
  <si>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</si>
  <si>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</si>
  <si>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</si>
  <si>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</si>
  <si>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</si>
  <si>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</si>
  <si>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</si>
  <si>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</si>
  <si>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</si>
  <si>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</si>
  <si>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</si>
  <si>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</si>
  <si>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</si>
  <si>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</si>
  <si>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</si>
  <si>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</si>
  <si>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</si>
  <si>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</si>
  <si>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</si>
  <si>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</si>
  <si>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</si>
  <si>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</si>
  <si>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</si>
  <si>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</si>
  <si>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</si>
  <si>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</si>
  <si>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</si>
  <si>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</si>
  <si>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</si>
  <si>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</si>
  <si>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</si>
  <si>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</si>
  <si>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</si>
  <si>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</si>
  <si>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</si>
  <si>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</si>
  <si>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</si>
  <si>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</si>
  <si>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</si>
  <si>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</si>
  <si>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</si>
  <si>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</si>
  <si>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</si>
  <si>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</si>
  <si>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</si>
  <si>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</si>
  <si>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</si>
  <si>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</si>
  <si>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</si>
  <si>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</si>
  <si>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</si>
  <si>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</si>
  <si>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</si>
  <si>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</si>
  <si>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</si>
  <si>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</si>
  <si>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</si>
  <si>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</si>
  <si>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</si>
  <si>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</si>
  <si>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</si>
  <si>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</si>
  <si>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</si>
  <si>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</si>
  <si>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</si>
  <si>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</si>
  <si>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</si>
  <si>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</si>
  <si>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</si>
  <si>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</si>
  <si>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</si>
  <si>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</si>
  <si>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</si>
  <si>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</si>
  <si>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</si>
  <si>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</si>
  <si>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</si>
  <si>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</si>
  <si>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</si>
  <si>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</si>
  <si>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</si>
  <si>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</si>
  <si>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</si>
  <si>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</si>
  <si>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</si>
  <si>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</si>
  <si>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</si>
  <si>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</si>
  <si>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</si>
  <si>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</si>
  <si>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</si>
  <si>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</si>
  <si>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</si>
  <si>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</si>
  <si>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</si>
  <si>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</si>
  <si>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</si>
  <si>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</si>
  <si>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</si>
  <si>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</si>
  <si>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</si>
  <si>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</si>
  <si>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</si>
  <si>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</si>
  <si>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</si>
  <si>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</si>
  <si>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</si>
  <si>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</si>
  <si>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</si>
  <si>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</si>
  <si>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</si>
  <si>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</si>
  <si>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</si>
  <si>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</si>
  <si>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</si>
  <si>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</si>
  <si>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</si>
  <si>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</si>
  <si>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</si>
  <si>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</si>
  <si>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</si>
  <si>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</si>
  <si>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</si>
  <si>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</si>
  <si>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</si>
  <si>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</si>
  <si>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</si>
  <si>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</si>
  <si>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</si>
  <si>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</si>
  <si>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</si>
  <si>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</si>
  <si>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</si>
  <si>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</si>
  <si>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</si>
  <si>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</si>
  <si>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</si>
  <si>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</si>
  <si>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</si>
  <si>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</si>
  <si>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</si>
  <si>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</si>
  <si>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</si>
  <si>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</si>
  <si>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</si>
  <si>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</si>
  <si>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</si>
  <si>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</si>
  <si>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</si>
  <si>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</si>
  <si>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</si>
  <si>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</si>
  <si>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</si>
  <si>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</si>
  <si>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</si>
  <si>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</si>
  <si>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</si>
  <si>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</si>
  <si>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</si>
  <si>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</si>
  <si>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</si>
  <si>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</si>
  <si>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</si>
  <si>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</si>
  <si>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</si>
  <si>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</si>
  <si>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</si>
  <si>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</si>
  <si>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</si>
  <si>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</si>
  <si>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</si>
  <si>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</si>
  <si>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</si>
  <si>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</si>
  <si>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</si>
  <si>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</si>
  <si>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</si>
  <si>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</si>
  <si>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</si>
  <si>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</si>
  <si>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</si>
  <si>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</si>
  <si>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</si>
  <si>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</si>
  <si>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</si>
  <si>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</si>
  <si>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</si>
  <si>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</si>
  <si>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</si>
  <si>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</si>
  <si>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</si>
  <si>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</si>
  <si>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</si>
  <si>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</si>
  <si>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</si>
  <si>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</si>
  <si>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</si>
  <si>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</si>
  <si>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</si>
  <si>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</si>
  <si>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</si>
  <si>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</si>
  <si>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</si>
  <si>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</si>
  <si>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</si>
  <si>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</si>
  <si>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</si>
  <si>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</si>
  <si>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</si>
  <si>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</si>
  <si>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</si>
  <si>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</si>
  <si>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</si>
  <si>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</si>
  <si>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</si>
  <si>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</si>
  <si>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</si>
  <si>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</si>
  <si>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</si>
  <si>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</si>
  <si>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</si>
  <si>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</si>
  <si>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</si>
  <si>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</si>
  <si>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</si>
  <si>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</si>
  <si>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</si>
  <si>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</si>
  <si>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</si>
  <si>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</si>
  <si>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</si>
  <si>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</si>
  <si>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</si>
  <si>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</si>
  <si>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</si>
  <si>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</si>
  <si>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</si>
  <si>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</si>
  <si>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</si>
  <si>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</si>
  <si>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</si>
  <si>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</si>
  <si>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</si>
  <si>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</si>
  <si>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</si>
  <si>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</si>
  <si>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</si>
  <si>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</si>
  <si>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</si>
  <si>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</si>
  <si>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</si>
  <si>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</si>
  <si>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</si>
  <si>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</si>
  <si>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</si>
  <si>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</si>
  <si>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</si>
  <si>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</si>
  <si>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</si>
  <si>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</si>
  <si>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</si>
  <si>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</si>
  <si>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</si>
  <si>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</si>
  <si>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</si>
  <si>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</si>
  <si>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</si>
  <si>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</si>
  <si>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</si>
  <si>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</si>
  <si>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</si>
  <si>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</si>
  <si>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</si>
  <si>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</si>
  <si>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</si>
  <si>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</si>
  <si>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</si>
  <si>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</si>
  <si>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</si>
  <si>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</si>
  <si>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</si>
  <si>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</si>
  <si>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</si>
  <si>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</si>
  <si>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</si>
  <si>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</si>
  <si>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</si>
  <si>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</si>
  <si>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</si>
  <si>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</si>
  <si>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</si>
  <si>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</si>
  <si>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</si>
  <si>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</si>
  <si>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</si>
  <si>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</si>
  <si>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</si>
  <si>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</si>
  <si>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</si>
  <si>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</si>
  <si>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</si>
  <si>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</si>
  <si>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</si>
  <si>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</si>
  <si>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</si>
  <si>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</si>
  <si>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</si>
  <si>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</si>
  <si>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</si>
  <si>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</si>
  <si>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</si>
  <si>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</si>
  <si>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</si>
  <si>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</si>
  <si>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</si>
  <si>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</si>
  <si>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</si>
  <si>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</si>
  <si>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</si>
  <si>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</si>
  <si>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</si>
  <si>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</si>
  <si>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</si>
  <si>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</si>
  <si>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</si>
  <si>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</si>
  <si>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</si>
  <si>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</si>
  <si>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</si>
  <si>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</si>
  <si>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</si>
  <si>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</si>
  <si>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</si>
  <si>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</si>
  <si>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</si>
  <si>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</si>
  <si>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</si>
  <si>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</si>
  <si>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</si>
  <si>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</si>
  <si>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</si>
  <si>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</si>
  <si>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</si>
  <si>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</si>
  <si>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</si>
  <si>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</si>
  <si>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</si>
  <si>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</si>
  <si>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</si>
  <si>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</si>
  <si>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</si>
  <si>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</si>
  <si>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</si>
  <si>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</si>
  <si>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</si>
  <si>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</si>
  <si>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</si>
  <si>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</si>
  <si>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</si>
  <si>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</si>
  <si>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</si>
  <si>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</si>
  <si>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</si>
  <si>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</si>
  <si>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</si>
  <si>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</si>
  <si>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</si>
  <si>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</si>
  <si>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</si>
  <si>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</si>
  <si>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</si>
  <si>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</si>
  <si>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</si>
  <si>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</si>
  <si>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</si>
  <si>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</si>
  <si>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</si>
  <si>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</si>
  <si>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</si>
  <si>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</si>
  <si>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</si>
  <si>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</si>
  <si>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</si>
  <si>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</si>
  <si>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</si>
  <si>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</si>
  <si>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</si>
  <si>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</si>
  <si>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</si>
  <si>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</si>
  <si>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</si>
  <si>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</si>
  <si>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</si>
  <si>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</si>
  <si>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</si>
  <si>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</si>
  <si>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</si>
  <si>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</si>
  <si>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</si>
  <si>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</si>
  <si>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</si>
  <si>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</si>
  <si>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</si>
  <si>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</si>
  <si>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</si>
  <si>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</si>
  <si>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</si>
  <si>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</si>
  <si>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</si>
  <si>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</si>
  <si>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</si>
  <si>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</si>
  <si>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</si>
  <si>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</si>
  <si>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</si>
  <si>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</si>
  <si>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</si>
  <si>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</si>
  <si>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</si>
  <si>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</si>
  <si>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</si>
  <si>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</si>
  <si>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</si>
  <si>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</si>
  <si>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</si>
  <si>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</si>
  <si>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</si>
  <si>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</si>
  <si>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</si>
  <si>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</si>
  <si>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</si>
  <si>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</si>
  <si>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</si>
  <si>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</si>
  <si>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</si>
  <si>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</si>
  <si>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</si>
  <si>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</si>
  <si>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</si>
  <si>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</si>
  <si>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</si>
  <si>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</si>
  <si>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</si>
  <si>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</si>
  <si>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</si>
  <si>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</si>
  <si>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</si>
  <si>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</si>
  <si>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</si>
  <si>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</si>
  <si>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</si>
  <si>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</si>
  <si>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</si>
  <si>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</si>
  <si>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</si>
  <si>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</si>
  <si>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</si>
  <si>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</si>
  <si>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</si>
  <si>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</si>
  <si>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</si>
  <si>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</si>
  <si>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</si>
  <si>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</si>
  <si>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</si>
  <si>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</si>
  <si>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</si>
  <si>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</si>
  <si>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</si>
  <si>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</si>
  <si>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</si>
  <si>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</si>
  <si>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</si>
  <si>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</si>
  <si>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</si>
  <si>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</si>
  <si>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</si>
  <si>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</si>
  <si>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</si>
  <si>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</si>
  <si>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</si>
  <si>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</si>
  <si>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</si>
  <si>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</si>
  <si>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</si>
  <si>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</si>
  <si>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</si>
  <si>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</si>
  <si>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</si>
  <si>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</si>
  <si>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</si>
  <si>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</si>
  <si>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</si>
  <si>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</si>
  <si>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</si>
  <si>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</si>
  <si>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</si>
  <si>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</si>
  <si>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</si>
  <si>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</si>
  <si>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</si>
  <si>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</si>
  <si>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</si>
  <si>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</si>
  <si>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</si>
  <si>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</si>
  <si>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</si>
  <si>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</si>
  <si>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</si>
  <si>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</si>
  <si>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</si>
  <si>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</si>
  <si>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</si>
  <si>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</si>
  <si>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</si>
  <si>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</si>
  <si>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</si>
  <si>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</si>
  <si>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</si>
  <si>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</si>
  <si>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</si>
  <si>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</si>
  <si>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</si>
  <si>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</si>
  <si>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</si>
  <si>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</si>
  <si>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</si>
  <si>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</si>
  <si>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</si>
  <si>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</si>
  <si>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</si>
  <si>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</si>
  <si>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</si>
  <si>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</si>
  <si>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</si>
  <si>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</si>
  <si>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</si>
  <si>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</si>
  <si>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</si>
  <si>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</si>
  <si>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</si>
  <si>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</si>
  <si>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</si>
  <si>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</si>
  <si>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</si>
  <si>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</si>
  <si>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</si>
  <si>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</si>
  <si>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</si>
  <si>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</si>
  <si>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</si>
  <si>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</si>
  <si>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</si>
  <si>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</si>
  <si>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</si>
  <si>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</si>
  <si>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</si>
  <si>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</si>
  <si>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</si>
  <si>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</si>
  <si>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</si>
  <si>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</si>
  <si>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</si>
  <si>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</si>
  <si>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</si>
  <si>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</si>
  <si>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</si>
  <si>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</si>
  <si>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</si>
  <si>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</si>
  <si>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</si>
  <si>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</si>
  <si>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</si>
  <si>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</si>
  <si>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</si>
  <si>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</si>
  <si>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</si>
  <si>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</si>
  <si>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</si>
  <si>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</si>
  <si>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</si>
  <si>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</si>
  <si>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</si>
  <si>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</si>
  <si>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</si>
  <si>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</si>
  <si>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</si>
  <si>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</si>
  <si>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</si>
  <si>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</si>
  <si>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</si>
  <si>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</si>
  <si>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</si>
  <si>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</si>
  <si>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</si>
  <si>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</si>
  <si>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</si>
  <si>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</si>
  <si>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</si>
  <si>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</si>
  <si>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</si>
  <si>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</si>
  <si>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</si>
  <si>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</si>
  <si>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</si>
  <si>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</si>
  <si>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</si>
  <si>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</si>
  <si>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</si>
  <si>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</si>
  <si>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</si>
  <si>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</si>
  <si>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</si>
  <si>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</si>
  <si>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</si>
  <si>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</si>
  <si>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</si>
  <si>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</si>
  <si>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</si>
  <si>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</si>
  <si>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</si>
  <si>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</si>
  <si>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</si>
  <si>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</si>
  <si>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</si>
  <si>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</si>
  <si>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</si>
  <si>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</si>
  <si>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</si>
  <si>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</si>
  <si>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</si>
  <si>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</si>
  <si>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</si>
  <si>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</si>
  <si>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</si>
  <si>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</si>
  <si>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</si>
  <si>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</si>
  <si>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</si>
  <si>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</si>
  <si>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</si>
  <si>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</si>
  <si>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</si>
  <si>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</si>
  <si>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</si>
  <si>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</si>
  <si>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</si>
  <si>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</si>
  <si>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</si>
  <si>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</si>
  <si>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</si>
  <si>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</si>
  <si>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</si>
  <si>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</si>
  <si>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</si>
  <si>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</si>
  <si>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</si>
  <si>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</si>
  <si>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</si>
  <si>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</si>
  <si>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</si>
  <si>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</si>
  <si>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</si>
  <si>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</si>
  <si>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</si>
  <si>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</si>
  <si>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</si>
  <si>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</si>
  <si>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</si>
  <si>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</si>
  <si>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</si>
  <si>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</si>
  <si>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</si>
  <si>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</si>
  <si>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</si>
  <si>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</si>
  <si>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</si>
  <si>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</si>
  <si>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</si>
  <si>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</si>
  <si>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</si>
  <si>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</si>
  <si>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</si>
  <si>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</si>
  <si>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</si>
  <si>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</si>
  <si>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</si>
  <si>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</si>
  <si>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</si>
  <si>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</si>
  <si>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</si>
  <si>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</si>
  <si>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</si>
  <si>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</si>
  <si>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</si>
  <si>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</si>
  <si>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</si>
  <si>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</si>
  <si>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</si>
  <si>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</si>
  <si>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</si>
  <si>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</si>
  <si>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</si>
  <si>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</si>
  <si>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</si>
  <si>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</si>
  <si>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</si>
  <si>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</si>
  <si>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</si>
  <si>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</si>
  <si>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</si>
  <si>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</si>
  <si>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</si>
  <si>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</si>
  <si>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</si>
  <si>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</si>
  <si>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</si>
  <si>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</si>
  <si>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</si>
  <si>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</si>
  <si>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</si>
  <si>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</si>
  <si>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</si>
  <si>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</si>
  <si>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</si>
  <si>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</si>
  <si>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</si>
  <si>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</si>
  <si>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</si>
  <si>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</si>
  <si>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</si>
  <si>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</si>
  <si>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</si>
  <si>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</si>
  <si>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</si>
  <si>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</si>
  <si>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</si>
  <si>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</si>
  <si>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</si>
  <si>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</si>
  <si>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</si>
  <si>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</si>
  <si>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</si>
  <si>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</si>
  <si>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</si>
  <si>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</si>
  <si>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</si>
  <si>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</si>
  <si>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</si>
  <si>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</si>
  <si>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</si>
  <si>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</si>
  <si>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</si>
  <si>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</si>
  <si>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</si>
  <si>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</si>
  <si>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</si>
  <si>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</si>
  <si>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</si>
  <si>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</si>
  <si>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</si>
  <si>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</si>
  <si>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</si>
  <si>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</si>
  <si>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</si>
  <si>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</si>
  <si>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</si>
  <si>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</si>
  <si>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</si>
  <si>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</si>
  <si>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</si>
  <si>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</si>
  <si>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</si>
  <si>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</si>
  <si>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</si>
  <si>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</si>
  <si>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</si>
  <si>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</si>
  <si>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</si>
  <si>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</si>
  <si>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</si>
  <si>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</si>
  <si>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</si>
  <si>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</si>
  <si>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</si>
  <si>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</si>
  <si>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</si>
  <si>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</si>
  <si>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</si>
  <si>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</si>
  <si>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</si>
  <si>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</si>
  <si>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</si>
  <si>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</si>
  <si>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</si>
  <si>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</si>
  <si>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</si>
  <si>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</si>
  <si>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</si>
  <si>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</si>
  <si>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</si>
  <si>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</si>
  <si>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</si>
  <si>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</si>
  <si>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</si>
  <si>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</si>
  <si>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</si>
  <si>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</si>
  <si>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</si>
  <si>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</si>
  <si>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</si>
  <si>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</si>
  <si>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</si>
  <si>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</si>
  <si>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</si>
  <si>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</si>
  <si>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</si>
  <si>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</si>
  <si>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</si>
  <si>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</si>
  <si>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</si>
  <si>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</si>
  <si>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</si>
  <si>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</si>
  <si>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</si>
  <si>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</si>
  <si>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</si>
  <si>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</si>
  <si>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</si>
  <si>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</si>
  <si>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</si>
  <si>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</si>
  <si>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</si>
  <si>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</si>
  <si>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</si>
  <si>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</si>
  <si>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</si>
  <si>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</si>
  <si>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</si>
  <si>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</si>
  <si>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</si>
  <si>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</si>
  <si>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</si>
  <si>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</si>
  <si>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</si>
  <si>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</si>
  <si>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</si>
  <si>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</si>
  <si>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</si>
  <si>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</si>
  <si>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</si>
  <si>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</si>
  <si>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</si>
  <si>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</si>
  <si>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</si>
  <si>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</si>
  <si>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</si>
  <si>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</si>
  <si>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</si>
  <si>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</si>
  <si>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</si>
  <si>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</si>
  <si>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</si>
  <si>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</si>
  <si>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</si>
  <si>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</si>
  <si>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</si>
  <si>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</si>
  <si>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</si>
  <si>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</si>
  <si>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</si>
  <si>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</si>
  <si>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</si>
  <si>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</si>
  <si>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</si>
  <si>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</si>
  <si>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</si>
  <si>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</si>
  <si>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</si>
  <si>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</si>
  <si>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</si>
  <si>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</si>
  <si>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</si>
  <si>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</si>
  <si>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</si>
  <si>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</si>
  <si>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</si>
  <si>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</si>
  <si>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</si>
  <si>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</si>
  <si>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</si>
  <si>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</si>
  <si>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</si>
  <si>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</si>
  <si>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</si>
  <si>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</si>
  <si>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</si>
  <si>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</si>
  <si>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</si>
  <si>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</si>
  <si>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</si>
  <si>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</si>
  <si>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</si>
  <si>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</si>
  <si>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</si>
  <si>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</si>
  <si>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</si>
  <si>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</si>
  <si>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</si>
  <si>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</si>
  <si>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</si>
  <si>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</si>
  <si>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</si>
  <si>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</si>
  <si>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</si>
  <si>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</si>
  <si>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</si>
  <si>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</si>
  <si>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</si>
  <si>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</si>
  <si>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</si>
  <si>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</si>
  <si>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</si>
  <si>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</si>
  <si>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</si>
  <si>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</si>
  <si>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</si>
  <si>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</si>
  <si>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</si>
  <si>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</si>
  <si>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</si>
  <si>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</si>
  <si>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</si>
  <si>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</si>
  <si>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</si>
  <si>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</si>
  <si>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</si>
  <si>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</si>
  <si>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</si>
  <si>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</si>
  <si>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</si>
  <si>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</si>
  <si>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</si>
  <si>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</si>
  <si>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</si>
  <si>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</si>
  <si>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</si>
  <si>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</si>
  <si>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</si>
  <si>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</si>
  <si>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</si>
  <si>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</si>
  <si>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</si>
  <si>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</si>
  <si>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</si>
  <si>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</si>
  <si>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</si>
  <si>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</si>
  <si>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</si>
  <si>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</si>
  <si>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</si>
  <si>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</si>
  <si>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</si>
  <si>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</si>
  <si>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</si>
  <si>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</si>
  <si>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</si>
  <si>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</si>
  <si>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</si>
  <si>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</si>
  <si>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</si>
  <si>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</si>
  <si>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</si>
  <si>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</si>
  <si>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</si>
  <si>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</si>
  <si>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</si>
  <si>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</si>
  <si>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</si>
  <si>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</si>
  <si>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</si>
  <si>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</si>
  <si>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</si>
  <si>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</si>
  <si>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</si>
  <si>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</si>
  <si>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</si>
  <si>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</si>
  <si>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</si>
  <si>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</si>
  <si>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</si>
  <si>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</si>
  <si>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</si>
  <si>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</si>
  <si>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</si>
  <si>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</si>
  <si>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</si>
  <si>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</si>
  <si>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</si>
  <si>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</si>
  <si>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</si>
  <si>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</si>
  <si>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</si>
  <si>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</si>
  <si>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</si>
  <si>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</si>
  <si>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</si>
  <si>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</si>
  <si>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</si>
  <si>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</si>
  <si>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</si>
  <si>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</si>
  <si>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</si>
  <si>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</si>
  <si>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</si>
  <si>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</si>
  <si>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</si>
  <si>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</si>
  <si>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</si>
  <si>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</si>
  <si>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</si>
  <si>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</si>
  <si>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</si>
  <si>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</si>
  <si>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</si>
  <si>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</si>
  <si>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</si>
  <si>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</si>
  <si>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</si>
  <si>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</si>
  <si>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</si>
  <si>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</si>
  <si>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</si>
  <si>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</si>
  <si>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</si>
  <si>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</si>
  <si>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</si>
  <si>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</si>
  <si>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</si>
  <si>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</si>
  <si>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</si>
  <si>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</si>
  <si>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</si>
  <si>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</si>
  <si>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</si>
  <si>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</si>
  <si>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</si>
  <si>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</si>
  <si>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</si>
  <si>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</si>
  <si>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</si>
  <si>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</si>
  <si>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</si>
  <si>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</si>
  <si>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</si>
  <si>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</si>
  <si>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</si>
  <si>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</si>
  <si>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</si>
  <si>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</si>
  <si>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</si>
  <si>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</si>
  <si>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</si>
  <si>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</si>
  <si>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</si>
  <si>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</si>
  <si>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</si>
  <si>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</si>
  <si>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</si>
  <si>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</si>
  <si>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</si>
  <si>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</si>
  <si>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</si>
  <si>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</si>
  <si>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</si>
  <si>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</si>
  <si>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</si>
  <si>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</si>
  <si>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</si>
  <si>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</si>
  <si>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</si>
  <si>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</si>
  <si>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</si>
  <si>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</si>
  <si>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</si>
  <si>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</si>
  <si>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</si>
  <si>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</si>
  <si>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</si>
  <si>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</si>
  <si>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</si>
  <si>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</si>
  <si>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</si>
  <si>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</si>
  <si>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</si>
  <si>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</si>
  <si>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</si>
  <si>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</si>
  <si>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</si>
  <si>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</si>
  <si>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</si>
  <si>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</si>
  <si>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</si>
  <si>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</si>
  <si>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</si>
  <si>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</si>
  <si>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</si>
  <si>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</si>
  <si>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</si>
  <si>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</si>
  <si>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</si>
  <si>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</si>
  <si>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</si>
  <si>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</si>
  <si>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</si>
  <si>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</si>
  <si>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</si>
  <si>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</si>
  <si>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</si>
  <si>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</si>
  <si>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</si>
  <si>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</si>
  <si>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</si>
  <si>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</si>
  <si>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</si>
  <si>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</si>
  <si>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</si>
  <si>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</si>
  <si>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</si>
  <si>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</si>
  <si>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</si>
  <si>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</si>
  <si>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</si>
  <si>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</si>
  <si>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</si>
  <si>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</si>
  <si>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</si>
  <si>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</si>
  <si>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</si>
  <si>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</si>
  <si>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</si>
  <si>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</si>
  <si>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</si>
  <si>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</si>
  <si>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</si>
  <si>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</si>
  <si>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</si>
  <si>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</si>
  <si>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</si>
  <si>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</si>
  <si>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</si>
  <si>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</si>
  <si>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</si>
  <si>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</si>
  <si>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</si>
  <si>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</si>
  <si>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</si>
  <si>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</si>
  <si>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</si>
  <si>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</si>
  <si>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</si>
  <si>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</si>
  <si>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</si>
  <si>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</si>
  <si>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</si>
  <si>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</si>
  <si>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</si>
  <si>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</si>
  <si>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</si>
  <si>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</si>
  <si>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</si>
  <si>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</si>
  <si>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</si>
  <si>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</si>
  <si>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</si>
  <si>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</si>
  <si>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</si>
  <si>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</si>
  <si>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</si>
  <si>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</si>
  <si>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</si>
  <si>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</si>
  <si>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</si>
  <si>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</si>
  <si>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</si>
  <si>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</si>
  <si>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</si>
  <si>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</si>
  <si>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</si>
  <si>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</si>
  <si>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</si>
  <si>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</si>
  <si>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</si>
  <si>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</si>
  <si>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</si>
  <si>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</si>
  <si>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</si>
  <si>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</si>
  <si>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</si>
  <si>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</si>
  <si>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</si>
  <si>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</si>
  <si>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</si>
  <si>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</si>
  <si>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</si>
  <si>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</si>
  <si>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</si>
  <si>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</si>
  <si>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</si>
  <si>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</si>
  <si>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</si>
  <si>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</si>
  <si>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</si>
  <si>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</si>
  <si>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</si>
  <si>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</si>
  <si>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</si>
  <si>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</si>
  <si>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</si>
  <si>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</si>
  <si>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</si>
  <si>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</si>
  <si>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</si>
  <si>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</si>
  <si>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</si>
  <si>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</si>
  <si>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</si>
  <si>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</si>
  <si>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</si>
  <si>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</si>
  <si>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</si>
  <si>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</si>
  <si>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</si>
  <si>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</si>
  <si>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</si>
  <si>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</si>
  <si>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</si>
  <si>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</si>
  <si>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</si>
  <si>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</si>
  <si>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</si>
  <si>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</si>
  <si>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</si>
  <si>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</si>
  <si>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</si>
  <si>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</si>
  <si>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</si>
  <si>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</si>
  <si>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</si>
  <si>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</si>
  <si>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</si>
  <si>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</si>
  <si>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</si>
  <si>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</si>
  <si>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</si>
  <si>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</si>
  <si>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</si>
  <si>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</si>
  <si>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</si>
  <si>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</si>
  <si>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</si>
  <si>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</si>
  <si>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</si>
  <si>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</si>
  <si>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</si>
  <si>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</si>
  <si>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</si>
  <si>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</si>
  <si>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</si>
  <si>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</si>
  <si>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</si>
  <si>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</si>
  <si>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</si>
  <si>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</si>
  <si>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</si>
  <si>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</si>
  <si>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</si>
  <si>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</si>
  <si>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</si>
  <si>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</si>
  <si>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</si>
  <si>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</si>
  <si>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</si>
  <si>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</si>
  <si>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</si>
  <si>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</si>
  <si>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</si>
  <si>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</si>
  <si>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</si>
  <si>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</si>
  <si>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</si>
  <si>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</si>
  <si>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</si>
  <si>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</si>
  <si>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</si>
  <si>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</si>
  <si>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</si>
  <si>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</si>
  <si>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</si>
  <si>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</si>
  <si>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</si>
  <si>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</si>
  <si>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</si>
  <si>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</si>
  <si>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</si>
  <si>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</si>
  <si>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</si>
  <si>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</si>
  <si>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</si>
  <si>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</si>
  <si>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</si>
  <si>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</si>
  <si>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</si>
  <si>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</si>
  <si>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</si>
  <si>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</si>
  <si>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</si>
  <si>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</si>
  <si>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</si>
  <si>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</si>
  <si>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</si>
  <si>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</si>
  <si>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</si>
  <si>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</si>
  <si>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</si>
  <si>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</si>
  <si>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</si>
  <si>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</si>
  <si>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</si>
  <si>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</si>
  <si>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</si>
  <si>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</si>
  <si>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</si>
  <si>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</si>
  <si>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</si>
  <si>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</si>
  <si>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</si>
  <si>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</si>
  <si>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</si>
  <si>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</si>
  <si>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</si>
  <si>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</si>
  <si>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</si>
  <si>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</si>
  <si>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</si>
  <si>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</si>
  <si>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</si>
  <si>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</si>
  <si>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</si>
  <si>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</si>
  <si>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</si>
  <si>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</si>
  <si>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</si>
  <si>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</si>
  <si>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</si>
  <si>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</si>
  <si>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</si>
  <si>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</si>
  <si>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</si>
  <si>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</si>
  <si>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</si>
  <si>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</si>
  <si>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</si>
  <si>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</si>
  <si>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</si>
  <si>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</si>
  <si>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</si>
  <si>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</si>
  <si>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</si>
  <si>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</si>
  <si>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</si>
  <si>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</si>
  <si>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</si>
  <si>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</si>
  <si>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</si>
  <si>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</si>
  <si>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</si>
  <si>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</si>
  <si>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</si>
  <si>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</si>
  <si>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</si>
  <si>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</si>
  <si>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</si>
  <si>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</si>
  <si>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</si>
  <si>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</si>
  <si>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</si>
  <si>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</si>
  <si>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</si>
  <si>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</si>
  <si>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</si>
  <si>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</si>
  <si>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</si>
  <si>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</si>
  <si>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</si>
  <si>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</si>
  <si>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</si>
  <si>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</si>
  <si>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</si>
  <si>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</si>
  <si>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</si>
  <si>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</si>
  <si>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</si>
  <si>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</si>
  <si>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</si>
  <si>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</si>
  <si>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</si>
  <si>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</si>
  <si>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</si>
  <si>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</si>
  <si>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</si>
  <si>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</si>
  <si>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</si>
  <si>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</si>
  <si>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</si>
  <si>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</si>
  <si>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</si>
  <si>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</si>
  <si>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</si>
  <si>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</si>
  <si>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</si>
  <si>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</si>
  <si>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</si>
  <si>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</si>
  <si>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</si>
  <si>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</si>
  <si>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</si>
  <si>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</si>
  <si>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</si>
  <si>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</si>
  <si>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</si>
  <si>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</si>
  <si>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</si>
  <si>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</si>
  <si>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</si>
  <si>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</si>
  <si>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</si>
  <si>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</si>
  <si>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</si>
  <si>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</si>
  <si>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</si>
  <si>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</si>
  <si>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</si>
  <si>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</si>
  <si>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</si>
  <si>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</si>
  <si>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</si>
  <si>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</si>
  <si>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</si>
  <si>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</si>
  <si>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</si>
  <si>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</si>
  <si>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</si>
  <si>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</si>
  <si>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</si>
  <si>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</si>
  <si>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</si>
  <si>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</si>
  <si>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</si>
  <si>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</si>
  <si>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</si>
  <si>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</si>
  <si>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</si>
  <si>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</si>
  <si>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</si>
  <si>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</si>
  <si>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</si>
  <si>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</si>
  <si>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</si>
  <si>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</si>
  <si>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</si>
  <si>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</si>
  <si>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</si>
  <si>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</si>
  <si>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</si>
  <si>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</si>
  <si>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</si>
  <si>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</si>
  <si>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</si>
  <si>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</si>
  <si>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</si>
  <si>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</si>
  <si>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</si>
  <si>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</si>
  <si>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</si>
  <si>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</si>
  <si>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</si>
  <si>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</si>
  <si>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</si>
  <si>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</si>
  <si>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</si>
  <si>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</si>
  <si>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</si>
  <si>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</si>
  <si>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</si>
  <si>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</si>
  <si>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</si>
  <si>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</si>
  <si>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</si>
  <si>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</si>
  <si>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</si>
  <si>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</si>
  <si>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</si>
  <si>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</si>
  <si>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</si>
  <si>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</si>
  <si>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</si>
  <si>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</si>
  <si>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</si>
  <si>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</si>
  <si>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</si>
  <si>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</si>
  <si>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</si>
  <si>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</si>
  <si>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</si>
  <si>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</si>
  <si>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</si>
  <si>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</si>
  <si>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</si>
  <si>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</si>
  <si>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</si>
  <si>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</si>
  <si>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</si>
  <si>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</si>
  <si>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</si>
  <si>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</si>
  <si>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</si>
  <si>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</si>
  <si>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</si>
  <si>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</si>
  <si>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</si>
  <si>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</si>
  <si>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</si>
  <si>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</si>
  <si>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</si>
  <si>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</si>
  <si>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</si>
  <si>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</si>
  <si>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</si>
  <si>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</si>
  <si>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</si>
  <si>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</si>
  <si>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</si>
  <si>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</si>
  <si>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</si>
  <si>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</si>
  <si>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</si>
  <si>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</si>
  <si>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</si>
  <si>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</si>
  <si>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</si>
  <si>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</si>
  <si>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</si>
  <si>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</si>
  <si>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</si>
  <si>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</si>
  <si>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</si>
  <si>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</si>
  <si>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</si>
  <si>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</si>
  <si>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</si>
  <si>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</si>
  <si>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</si>
  <si>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</si>
  <si>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</si>
  <si>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</si>
  <si>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</si>
  <si>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</si>
  <si>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</si>
  <si>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</si>
  <si>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</si>
  <si>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</si>
  <si>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</si>
  <si>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</si>
  <si>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</si>
  <si>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</si>
  <si>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</si>
  <si>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</si>
  <si>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</si>
  <si>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</si>
  <si>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</si>
  <si>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</si>
  <si>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</si>
  <si>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</si>
  <si>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</si>
  <si>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</si>
  <si>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</si>
  <si>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</si>
  <si>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</si>
  <si>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</si>
  <si>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</si>
  <si>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</si>
  <si>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</si>
  <si>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</si>
  <si>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</si>
  <si>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</si>
  <si>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</si>
  <si>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</si>
  <si>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</si>
  <si>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</si>
  <si>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</si>
  <si>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</si>
  <si>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</si>
  <si>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</si>
  <si>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</si>
  <si>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</si>
  <si>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</si>
  <si>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</si>
  <si>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</si>
  <si>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</si>
  <si>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</si>
  <si>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</si>
  <si>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</si>
  <si>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</si>
  <si>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</si>
  <si>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</si>
  <si>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</si>
  <si>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</si>
  <si>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</si>
  <si>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</si>
  <si>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</si>
  <si>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</si>
  <si>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</si>
  <si>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</si>
  <si>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</si>
  <si>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</si>
  <si>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</si>
  <si>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</si>
  <si>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</si>
  <si>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</si>
  <si>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</si>
  <si>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</si>
  <si>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</si>
  <si>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</si>
  <si>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</si>
  <si>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</si>
  <si>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</si>
  <si>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</si>
  <si>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</si>
  <si>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</si>
  <si>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</si>
  <si>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</si>
  <si>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</si>
  <si>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</si>
  <si>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</si>
  <si>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</si>
  <si>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</si>
  <si>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</si>
  <si>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</si>
  <si>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</si>
  <si>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</si>
  <si>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</si>
  <si>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</si>
  <si>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</si>
  <si>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</si>
  <si>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</si>
  <si>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</si>
  <si>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</si>
  <si>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</si>
  <si>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</si>
  <si>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</si>
  <si>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</si>
  <si>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</si>
  <si>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</si>
  <si>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</si>
  <si>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</si>
  <si>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</si>
  <si>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</si>
  <si>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</si>
  <si>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</si>
  <si>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</si>
  <si>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</si>
  <si>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</si>
  <si>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</si>
  <si>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</si>
  <si>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</si>
  <si>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</si>
  <si>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</si>
  <si>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</si>
  <si>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</si>
  <si>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</si>
  <si>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</si>
  <si>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</si>
  <si>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</si>
  <si>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</si>
  <si>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</si>
  <si>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</si>
  <si>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</si>
  <si>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</si>
  <si>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</si>
  <si>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</si>
  <si>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</si>
  <si>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</si>
  <si>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</si>
  <si>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</si>
  <si>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</si>
  <si>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</si>
  <si>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</si>
  <si>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</si>
  <si>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</si>
  <si>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</si>
  <si>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</si>
  <si>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</si>
  <si>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</si>
  <si>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</si>
  <si>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</si>
  <si>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</si>
  <si>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</si>
  <si>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</si>
  <si>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</si>
  <si>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</si>
  <si>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</si>
  <si>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</si>
  <si>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</si>
  <si>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</si>
  <si>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</si>
  <si>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</si>
  <si>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</si>
  <si>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</si>
  <si>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</si>
  <si>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</si>
  <si>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</si>
  <si>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</si>
  <si>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</si>
  <si>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</si>
  <si>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</si>
  <si>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</si>
  <si>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</si>
  <si>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</si>
  <si>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</si>
  <si>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</si>
  <si>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</si>
  <si>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</si>
  <si>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</si>
  <si>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</si>
  <si>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</si>
  <si>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</si>
  <si>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</si>
  <si>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</si>
  <si>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</si>
  <si>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</si>
  <si>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</si>
  <si>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</si>
  <si>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</si>
  <si>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</si>
  <si>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</si>
  <si>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</si>
  <si>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</si>
  <si>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</si>
  <si>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</si>
  <si>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</si>
  <si>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</si>
  <si>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</si>
  <si>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</si>
  <si>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</si>
  <si>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</si>
  <si>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</si>
  <si>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</si>
  <si>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</si>
  <si>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</si>
  <si>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</si>
  <si>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</si>
  <si>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</si>
  <si>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</si>
  <si>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</si>
  <si>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</si>
  <si>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</si>
  <si>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</si>
  <si>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</si>
  <si>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</si>
  <si>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</si>
  <si>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</si>
  <si>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</si>
  <si>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</si>
  <si>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</si>
  <si>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</si>
  <si>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</si>
  <si>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</si>
  <si>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</si>
  <si>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</si>
  <si>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</si>
  <si>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</si>
  <si>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</si>
  <si>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</si>
  <si>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</si>
  <si>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</si>
  <si>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</si>
  <si>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</si>
  <si>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</si>
  <si>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</si>
  <si>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</si>
  <si>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</si>
  <si>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</si>
  <si>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</si>
  <si>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</si>
  <si>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</si>
  <si>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</si>
  <si>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</si>
  <si>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</si>
  <si>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</si>
  <si>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</si>
  <si>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</si>
  <si>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</si>
  <si>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</si>
  <si>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</si>
  <si>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</si>
  <si>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</si>
  <si>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</si>
  <si>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</si>
  <si>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</si>
  <si>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</si>
  <si>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</si>
  <si>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</si>
  <si>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</si>
  <si>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</si>
  <si>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</si>
  <si>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</si>
  <si>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</si>
  <si>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</si>
  <si>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</si>
  <si>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</si>
  <si>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</si>
  <si>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</si>
  <si>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</si>
  <si>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</si>
  <si>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</si>
  <si>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</si>
  <si>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</si>
  <si>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</si>
  <si>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</si>
  <si>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</si>
  <si>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</si>
  <si>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</si>
  <si>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</si>
  <si>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</si>
  <si>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</si>
  <si>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</si>
  <si>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</si>
  <si>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</si>
  <si>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</si>
  <si>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</si>
  <si>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</si>
  <si>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</si>
  <si>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</si>
  <si>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</si>
  <si>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</si>
  <si>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</si>
  <si>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</si>
  <si>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</si>
  <si>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</si>
  <si>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</si>
  <si>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</si>
  <si>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</si>
  <si>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</si>
  <si>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</si>
  <si>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</si>
  <si>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</si>
  <si>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</si>
  <si>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</si>
  <si>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</si>
  <si>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</si>
  <si>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</si>
  <si>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</si>
  <si>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</si>
  <si>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</si>
  <si>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</si>
  <si>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</si>
  <si>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</si>
  <si>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</si>
  <si>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</si>
  <si>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</si>
  <si>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</si>
  <si>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</si>
  <si>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</si>
  <si>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</si>
  <si>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</si>
  <si>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</si>
  <si>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</si>
  <si>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</si>
  <si>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</si>
  <si>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</si>
  <si>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</si>
  <si>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</si>
  <si>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</si>
  <si>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</si>
  <si>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</si>
  <si>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</si>
  <si>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</si>
  <si>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</si>
  <si>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</si>
  <si>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</si>
  <si>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</si>
  <si>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</si>
  <si>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</si>
  <si>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</si>
  <si>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</si>
  <si>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</si>
  <si>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</si>
  <si>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</si>
  <si>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</si>
  <si>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</si>
  <si>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</si>
  <si>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</si>
  <si>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</si>
  <si>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</si>
  <si>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</si>
  <si>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</si>
  <si>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</si>
  <si>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</si>
  <si>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</si>
  <si>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</si>
  <si>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</si>
  <si>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</si>
  <si>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</si>
  <si>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</si>
  <si>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</si>
  <si>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</si>
  <si>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</si>
  <si>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</si>
  <si>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</si>
  <si>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</si>
  <si>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</si>
  <si>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</si>
  <si>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</si>
  <si>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</si>
  <si>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</si>
  <si>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</si>
  <si>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</si>
  <si>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</si>
  <si>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</si>
  <si>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</si>
  <si>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</si>
  <si>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</si>
  <si>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</si>
  <si>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</si>
  <si>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</si>
  <si>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</si>
  <si>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</si>
  <si>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</si>
  <si>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</si>
  <si>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</si>
  <si>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</si>
  <si>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</si>
  <si>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</si>
  <si>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</si>
  <si>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</si>
  <si>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</si>
  <si>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</si>
  <si>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</si>
  <si>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</si>
  <si>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</si>
  <si>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</si>
  <si>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</si>
  <si>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</si>
  <si>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</si>
  <si>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</si>
  <si>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</si>
  <si>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</si>
  <si>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</si>
  <si>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</si>
  <si>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</si>
  <si>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</si>
  <si>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</si>
  <si>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</si>
  <si>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</si>
  <si>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</si>
  <si>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</si>
  <si>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</si>
  <si>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</si>
  <si>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</si>
  <si>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</si>
  <si>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</si>
  <si>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</si>
  <si>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</si>
  <si>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</si>
  <si>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</si>
  <si>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</si>
  <si>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</si>
  <si>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</si>
  <si>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</si>
  <si>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</si>
  <si>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</si>
  <si>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</si>
  <si>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</si>
  <si>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</si>
  <si>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</si>
  <si>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</si>
  <si>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</si>
  <si>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</si>
  <si>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</si>
  <si>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</si>
  <si>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</si>
  <si>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</si>
  <si>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</si>
  <si>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</si>
  <si>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</si>
  <si>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</si>
  <si>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</si>
  <si>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</si>
  <si>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</si>
  <si>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</si>
  <si>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</si>
  <si>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</si>
  <si>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</si>
  <si>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</si>
  <si>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</si>
  <si>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</si>
  <si>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</si>
  <si>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</si>
  <si>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</si>
  <si>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</si>
  <si>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</si>
  <si>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</si>
  <si>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</si>
  <si>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</si>
  <si>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</si>
  <si>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</si>
  <si>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</si>
  <si>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</si>
  <si>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</si>
  <si>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</si>
  <si>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</si>
  <si>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</si>
  <si>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</si>
  <si>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</si>
  <si>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</si>
  <si>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</si>
  <si>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</si>
  <si>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</si>
  <si>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</si>
  <si>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</si>
  <si>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</si>
  <si>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</si>
  <si>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</si>
  <si>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</si>
  <si>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</si>
  <si>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</si>
  <si>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</si>
  <si>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</si>
  <si>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</si>
  <si>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</si>
  <si>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</si>
  <si>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</si>
  <si>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</si>
  <si>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</si>
  <si>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</si>
  <si>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</si>
  <si>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</si>
  <si>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</si>
  <si>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</si>
  <si>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</si>
  <si>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</si>
  <si>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</si>
  <si>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</si>
  <si>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</si>
  <si>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</si>
  <si>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</si>
  <si>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</si>
  <si>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</si>
  <si>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</si>
  <si>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</si>
  <si>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</si>
  <si>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</si>
  <si>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</si>
  <si>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</si>
  <si>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</si>
  <si>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</si>
  <si>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</si>
  <si>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</si>
  <si>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</si>
  <si>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</si>
  <si>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</si>
  <si>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</si>
  <si>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</si>
  <si>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</si>
  <si>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</si>
  <si>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</si>
  <si>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</si>
  <si>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</si>
  <si>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</si>
  <si>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</si>
  <si>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</si>
  <si>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</si>
  <si>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</si>
  <si>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</si>
  <si>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</si>
  <si>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</si>
  <si>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</si>
  <si>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</si>
  <si>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</si>
  <si>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</si>
  <si>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</si>
  <si>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</si>
  <si>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</si>
  <si>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</si>
  <si>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</si>
  <si>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</si>
  <si>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</si>
  <si>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</si>
  <si>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</si>
  <si>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</si>
  <si>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</si>
  <si>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</si>
  <si>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</si>
  <si>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</si>
  <si>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</si>
  <si>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</si>
  <si>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</si>
  <si>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</si>
  <si>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</si>
  <si>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</si>
  <si>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</si>
  <si>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</si>
  <si>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</si>
  <si>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</si>
  <si>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</si>
  <si>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</si>
  <si>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</si>
  <si>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</si>
  <si>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</si>
  <si>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</si>
  <si>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</si>
  <si>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</si>
  <si>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</si>
  <si>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</si>
  <si>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</si>
  <si>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</si>
  <si>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</si>
  <si>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</si>
  <si>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</si>
  <si>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</si>
  <si>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</si>
  <si>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</si>
  <si>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</si>
  <si>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</si>
  <si>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</si>
  <si>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</si>
  <si>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</si>
  <si>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</si>
  <si>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</si>
  <si>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</si>
  <si>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</si>
  <si>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</si>
  <si>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</si>
  <si>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</si>
  <si>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</si>
  <si>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</si>
  <si>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</si>
  <si>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</si>
  <si>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</si>
  <si>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</si>
  <si>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</si>
  <si>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</si>
  <si>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</si>
  <si>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</si>
  <si>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</si>
  <si>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</si>
  <si>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</si>
  <si>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</si>
  <si>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</si>
  <si>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</si>
  <si>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</si>
  <si>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</si>
  <si>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</si>
  <si>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</si>
  <si>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</si>
  <si>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</si>
  <si>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</si>
  <si>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</si>
  <si>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</si>
  <si>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</si>
  <si>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</si>
  <si>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</si>
  <si>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</si>
  <si>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</si>
  <si>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</si>
  <si>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</si>
  <si>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</si>
  <si>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</si>
  <si>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</si>
  <si>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</si>
  <si>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</si>
  <si>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</si>
  <si>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</si>
  <si>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</si>
  <si>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</si>
  <si>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</si>
  <si>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</si>
  <si>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</si>
  <si>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</si>
  <si>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</si>
  <si>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</si>
  <si>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</si>
  <si>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</si>
  <si>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</si>
  <si>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</si>
  <si>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</si>
  <si>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</si>
  <si>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</si>
  <si>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</si>
  <si>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</si>
  <si>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</si>
  <si>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</si>
  <si>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</si>
  <si>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</si>
  <si>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</si>
  <si>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</si>
  <si>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</si>
  <si>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</si>
  <si>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</si>
  <si>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</si>
  <si>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</si>
  <si>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</si>
  <si>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</si>
  <si>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</si>
  <si>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</si>
  <si>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</si>
  <si>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</si>
  <si>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</si>
  <si>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</si>
  <si>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</si>
  <si>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</si>
  <si>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</si>
  <si>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</si>
  <si>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</si>
  <si>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</si>
  <si>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</si>
  <si>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</si>
  <si>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</si>
  <si>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</si>
  <si>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</si>
  <si>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</si>
  <si>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</si>
  <si>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</si>
  <si>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</si>
  <si>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</si>
  <si>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</si>
  <si>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</si>
  <si>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</si>
  <si>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</si>
  <si>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</si>
  <si>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</si>
  <si>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</si>
  <si>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</si>
  <si>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</si>
  <si>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</si>
  <si>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</si>
  <si>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</si>
  <si>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</si>
  <si>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</si>
  <si>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</si>
  <si>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</si>
  <si>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</si>
  <si>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</si>
  <si>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</si>
  <si>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</si>
  <si>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</si>
  <si>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</si>
  <si>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</si>
  <si>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</si>
  <si>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</si>
  <si>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</si>
  <si>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</si>
  <si>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</si>
  <si>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</si>
  <si>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</si>
  <si>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</si>
  <si>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</si>
  <si>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</si>
  <si>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</si>
  <si>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</si>
  <si>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</si>
  <si>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</si>
  <si>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</si>
  <si>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</si>
  <si>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</si>
  <si>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</si>
  <si>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</si>
  <si>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</si>
  <si>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</si>
  <si>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</si>
  <si>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</si>
  <si>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</si>
  <si>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</si>
  <si>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</si>
  <si>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</si>
  <si>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</si>
  <si>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</si>
  <si>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</si>
  <si>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</si>
  <si>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</si>
  <si>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</si>
  <si>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</si>
  <si>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</si>
  <si>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</si>
  <si>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</si>
  <si>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</si>
  <si>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</si>
  <si>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</si>
  <si>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</si>
  <si>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</si>
  <si>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</si>
  <si>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</si>
  <si>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</si>
  <si>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</si>
  <si>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</si>
  <si>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</si>
  <si>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</si>
  <si>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</si>
  <si>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</si>
  <si>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</si>
  <si>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</si>
  <si>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</si>
  <si>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</si>
  <si>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</si>
  <si>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</si>
  <si>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</si>
  <si>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</si>
  <si>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</si>
  <si>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</si>
  <si>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</si>
  <si>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</si>
  <si>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</si>
  <si>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</si>
  <si>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</si>
  <si>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</si>
  <si>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</si>
  <si>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</si>
  <si>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</si>
  <si>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</si>
  <si>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</si>
  <si>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</si>
  <si>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</si>
  <si>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</si>
  <si>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</si>
  <si>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</si>
  <si>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</si>
  <si>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</si>
  <si>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</si>
  <si>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</si>
  <si>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</si>
  <si>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</si>
  <si>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</si>
  <si>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</si>
  <si>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</si>
  <si>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</si>
  <si>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</si>
  <si>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</si>
  <si>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</si>
  <si>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</si>
  <si>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</si>
  <si>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</si>
  <si>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</si>
  <si>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</si>
  <si>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</si>
  <si>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</si>
  <si>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</si>
  <si>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</si>
  <si>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</si>
  <si>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</si>
  <si>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</si>
  <si>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</si>
  <si>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</si>
  <si>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</si>
  <si>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</si>
  <si>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</si>
  <si>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</si>
  <si>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</si>
  <si>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</si>
  <si>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</si>
  <si>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</si>
  <si>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</si>
  <si>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</si>
  <si>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</si>
  <si>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</si>
  <si>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</si>
  <si>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</si>
  <si>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</si>
  <si>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</si>
  <si>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</si>
  <si>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</si>
  <si>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</si>
  <si>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</si>
  <si>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</si>
  <si>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</si>
  <si>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</si>
  <si>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</si>
  <si>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</si>
  <si>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</si>
  <si>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</si>
  <si>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</si>
  <si>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</si>
  <si>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</si>
  <si>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</si>
  <si>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</si>
  <si>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</si>
  <si>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</si>
  <si>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</si>
  <si>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</si>
  <si>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</si>
  <si>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</si>
  <si>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</si>
  <si>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</si>
  <si>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</si>
  <si>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</si>
  <si>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</si>
  <si>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</si>
  <si>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</si>
  <si>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</si>
  <si>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</si>
  <si>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</si>
  <si>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</si>
  <si>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</si>
  <si>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</si>
  <si>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</si>
  <si>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</si>
  <si>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</si>
  <si>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</si>
  <si>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</si>
  <si>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</si>
  <si>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</si>
  <si>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</si>
  <si>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</si>
  <si>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</si>
  <si>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</si>
  <si>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</si>
  <si>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</si>
  <si>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</si>
  <si>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</si>
  <si>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</si>
  <si>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</si>
  <si>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</si>
  <si>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</si>
  <si>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</si>
  <si>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</si>
  <si>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</si>
  <si>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</si>
  <si>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</si>
  <si>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</si>
  <si>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</si>
  <si>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</si>
  <si>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</si>
  <si>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</si>
  <si>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</si>
  <si>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</si>
  <si>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</si>
  <si>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</si>
  <si>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</si>
  <si>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</si>
  <si>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</si>
  <si>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</si>
  <si>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</si>
  <si>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</si>
  <si>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</si>
  <si>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</si>
  <si>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</si>
  <si>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</si>
  <si>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</si>
  <si>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</si>
  <si>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</si>
  <si>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</si>
  <si>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</si>
  <si>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</si>
  <si>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</si>
  <si>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</si>
  <si>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</si>
  <si>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</si>
  <si>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</si>
  <si>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</si>
  <si>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</si>
  <si>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</si>
  <si>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</si>
  <si>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</si>
  <si>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</si>
  <si>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</si>
  <si>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</si>
  <si>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</si>
  <si>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</si>
  <si>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</si>
  <si>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</si>
  <si>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</si>
  <si>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</si>
  <si>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</si>
  <si>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</si>
  <si>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</si>
  <si>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</si>
  <si>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</si>
  <si>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</si>
  <si>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</si>
  <si>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</si>
  <si>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</si>
  <si>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</si>
  <si>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</si>
  <si>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</si>
  <si>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</si>
  <si>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</si>
  <si>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</si>
  <si>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</si>
  <si>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</si>
  <si>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</si>
  <si>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</si>
  <si>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</si>
  <si>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</si>
  <si>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</si>
  <si>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</si>
  <si>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</si>
  <si>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</si>
  <si>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</si>
  <si>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</si>
  <si>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</si>
  <si>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</si>
  <si>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</si>
  <si>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</si>
  <si>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</si>
  <si>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</si>
  <si>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</si>
  <si>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</si>
  <si>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</si>
  <si>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</si>
  <si>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</si>
  <si>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</si>
  <si>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</si>
  <si>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</si>
  <si>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</si>
  <si>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</si>
  <si>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</si>
  <si>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</si>
  <si>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</si>
  <si>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</si>
  <si>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</si>
  <si>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</si>
  <si>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</si>
  <si>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</si>
  <si>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</si>
  <si>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</si>
  <si>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</si>
  <si>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</si>
  <si>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</si>
  <si>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</si>
  <si>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</si>
  <si>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</si>
  <si>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</si>
  <si>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</si>
  <si>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</si>
  <si>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</si>
  <si>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</si>
  <si>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</si>
  <si>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</si>
  <si>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</si>
  <si>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</si>
  <si>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</si>
  <si>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</si>
  <si>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</si>
  <si>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</si>
  <si>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</si>
  <si>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</si>
  <si>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</si>
  <si>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</si>
  <si>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</si>
  <si>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</si>
  <si>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</si>
  <si>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</si>
  <si>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</si>
  <si>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</si>
  <si>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</si>
  <si>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</si>
  <si>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</si>
  <si>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</si>
  <si>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</si>
  <si>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</si>
  <si>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</si>
  <si>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</si>
  <si>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</si>
  <si>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</si>
  <si>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</si>
  <si>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</si>
  <si>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</si>
  <si>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</si>
  <si>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</si>
  <si>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</si>
  <si>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</si>
  <si>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</si>
  <si>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</si>
  <si>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</si>
  <si>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</si>
  <si>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</si>
  <si>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</si>
  <si>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</si>
  <si>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</si>
  <si>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</si>
  <si>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</si>
  <si>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</si>
  <si>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</si>
  <si>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</si>
  <si>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</si>
  <si>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</si>
  <si>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</si>
  <si>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</si>
  <si>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</si>
  <si>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</si>
  <si>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</si>
  <si>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</si>
  <si>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</si>
  <si>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</si>
  <si>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</si>
  <si>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</si>
  <si>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</si>
  <si>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</si>
  <si>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</si>
  <si>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</si>
  <si>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</si>
  <si>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</si>
  <si>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</si>
  <si>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</si>
  <si>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</si>
  <si>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</si>
  <si>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</si>
  <si>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</si>
  <si>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</si>
  <si>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</si>
  <si>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</si>
  <si>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</si>
  <si>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</si>
  <si>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</si>
  <si>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</si>
  <si>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</si>
  <si>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</si>
  <si>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</si>
  <si>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</si>
  <si>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</si>
  <si>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</si>
  <si>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</si>
  <si>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</si>
  <si>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</si>
  <si>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</si>
  <si>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</si>
  <si>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</si>
  <si>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</si>
  <si>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</si>
  <si>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</si>
  <si>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</si>
  <si>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</si>
  <si>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</si>
  <si>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</si>
  <si>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</si>
  <si>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</si>
  <si>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</si>
  <si>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</si>
  <si>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</si>
  <si>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</si>
  <si>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</si>
  <si>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</si>
  <si>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</si>
  <si>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</si>
  <si>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</si>
  <si>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</si>
  <si>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</si>
  <si>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</si>
  <si>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</si>
  <si>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</si>
  <si>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</si>
  <si>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</si>
  <si>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</si>
  <si>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</si>
  <si>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</si>
  <si>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</si>
  <si>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</si>
  <si>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</si>
  <si>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</si>
  <si>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</si>
  <si>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</si>
  <si>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</si>
  <si>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</si>
  <si>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</si>
  <si>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</si>
  <si>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</si>
  <si>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</si>
  <si>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</si>
  <si>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</si>
  <si>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</si>
  <si>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</si>
  <si>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</si>
  <si>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</si>
  <si>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</si>
  <si>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</si>
  <si>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</si>
  <si>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</si>
  <si>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</si>
  <si>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</si>
  <si>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</si>
  <si>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</si>
  <si>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</si>
  <si>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</si>
  <si>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</si>
  <si>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</si>
  <si>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</si>
  <si>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</si>
  <si>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</si>
  <si>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</si>
  <si>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</si>
  <si>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</si>
  <si>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</si>
  <si>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</si>
  <si>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</si>
  <si>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</si>
  <si>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</si>
  <si>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</si>
  <si>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</si>
  <si>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</si>
  <si>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</si>
  <si>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</si>
  <si>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</si>
  <si>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</si>
  <si>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</si>
  <si>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</si>
  <si>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</si>
  <si>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</si>
  <si>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</si>
  <si>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</si>
  <si>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</si>
  <si>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</si>
  <si>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</si>
  <si>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</si>
  <si>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</si>
  <si>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</si>
  <si>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</si>
  <si>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</si>
  <si>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</si>
  <si>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</si>
  <si>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</si>
  <si>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</si>
  <si>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</si>
  <si>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</si>
  <si>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</si>
  <si>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</si>
  <si>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</si>
  <si>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</si>
  <si>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</si>
  <si>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</si>
  <si>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</si>
  <si>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</si>
  <si>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</si>
  <si>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</si>
  <si>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</si>
  <si>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</si>
  <si>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</si>
  <si>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</si>
  <si>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</si>
  <si>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</si>
  <si>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</si>
  <si>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</si>
  <si>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</si>
  <si>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</si>
  <si>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</si>
  <si>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</si>
  <si>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</si>
  <si>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</si>
  <si>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</si>
  <si>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</si>
  <si>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</si>
  <si>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</si>
  <si>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</si>
  <si>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</si>
  <si>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</si>
  <si>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</si>
  <si>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</si>
  <si>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</si>
  <si>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</si>
  <si>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</si>
  <si>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</si>
  <si>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</si>
  <si>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</si>
  <si>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</si>
  <si>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</si>
  <si>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</si>
  <si>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</si>
  <si>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</si>
  <si>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</si>
  <si>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</si>
  <si>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</si>
  <si>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</si>
  <si>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</si>
  <si>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</si>
  <si>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</si>
  <si>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</si>
  <si>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</si>
  <si>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</si>
  <si>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</si>
  <si>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</si>
  <si>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</si>
  <si>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</si>
  <si>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</si>
  <si>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</si>
  <si>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</si>
  <si>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</si>
  <si>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</si>
  <si>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</si>
  <si>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</si>
  <si>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</si>
  <si>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</si>
  <si>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</si>
  <si>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</si>
  <si>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</si>
  <si>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</si>
  <si>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</si>
  <si>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</si>
  <si>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</si>
  <si>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</si>
  <si>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</si>
  <si>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</si>
  <si>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</si>
  <si>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</si>
  <si>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</si>
  <si>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</si>
  <si>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</si>
  <si>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</si>
  <si>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</si>
  <si>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</si>
  <si>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</si>
  <si>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</si>
  <si>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</si>
  <si>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</si>
  <si>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</si>
  <si>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</si>
  <si>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</si>
  <si>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</si>
  <si>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</si>
  <si>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</si>
  <si>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</si>
  <si>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</si>
  <si>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</si>
  <si>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</si>
  <si>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</si>
  <si>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</si>
  <si>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</si>
  <si>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</si>
  <si>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</si>
  <si>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</si>
  <si>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</si>
  <si>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</si>
  <si>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</si>
  <si>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</si>
  <si>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</si>
  <si>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</si>
  <si>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</si>
  <si>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</si>
  <si>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</si>
  <si>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</si>
  <si>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</si>
  <si>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</si>
  <si>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</si>
  <si>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</si>
  <si>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</si>
  <si>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</si>
  <si>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</si>
  <si>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</si>
  <si>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</si>
  <si>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</si>
  <si>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</si>
  <si>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</si>
  <si>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</si>
  <si>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</si>
  <si>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</si>
  <si>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</si>
  <si>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</si>
  <si>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</si>
  <si>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</si>
  <si>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</si>
  <si>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</si>
  <si>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</si>
  <si>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</si>
  <si>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</si>
  <si>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</si>
  <si>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</si>
  <si>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</si>
  <si>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</si>
  <si>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</si>
  <si>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</si>
  <si>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</si>
  <si>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</si>
  <si>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</si>
  <si>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</si>
  <si>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</si>
  <si>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</si>
  <si>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</si>
  <si>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</si>
  <si>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</si>
  <si>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</si>
  <si>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</si>
  <si>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</si>
  <si>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</si>
  <si>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</si>
  <si>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</si>
  <si>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</si>
  <si>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</si>
  <si>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</si>
  <si>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</si>
  <si>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</si>
  <si>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</si>
  <si>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</si>
  <si>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</si>
  <si>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</si>
  <si>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</si>
  <si>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</si>
  <si>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</si>
  <si>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</si>
  <si>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</si>
  <si>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</si>
  <si>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</si>
  <si>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</si>
  <si>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</si>
  <si>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</si>
  <si>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</si>
  <si>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</si>
  <si>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</si>
  <si>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</si>
  <si>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</si>
  <si>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</si>
  <si>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</si>
  <si>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</si>
  <si>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</si>
  <si>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</si>
  <si>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</si>
  <si>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</si>
  <si>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</si>
  <si>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</si>
  <si>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</si>
  <si>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</si>
  <si>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</si>
  <si>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</si>
  <si>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</si>
  <si>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</si>
  <si>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</si>
  <si>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</si>
  <si>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</si>
  <si>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</si>
  <si>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</si>
  <si>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</si>
  <si>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</si>
  <si>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</si>
  <si>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</si>
  <si>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</si>
  <si>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</si>
  <si>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</si>
  <si>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</si>
  <si>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</si>
  <si>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</si>
  <si>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</si>
  <si>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</si>
  <si>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</si>
  <si>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</si>
  <si>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</si>
  <si>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</si>
  <si>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</si>
  <si>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</si>
  <si>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</si>
  <si>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</si>
  <si>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</si>
  <si>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</si>
  <si>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</si>
  <si>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</si>
  <si>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</si>
  <si>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</si>
  <si>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</si>
  <si>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</si>
  <si>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</si>
  <si>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</si>
  <si>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</si>
  <si>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</si>
  <si>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</si>
  <si>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</si>
  <si>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</si>
  <si>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</si>
  <si>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</si>
  <si>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</si>
  <si>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</si>
  <si>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</si>
  <si>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</si>
  <si>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</si>
  <si>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</si>
  <si>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</si>
  <si>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</si>
  <si>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</si>
  <si>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</si>
  <si>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</si>
  <si>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</si>
  <si>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</si>
  <si>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</si>
  <si>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</si>
  <si>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</si>
  <si>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</si>
  <si>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</si>
  <si>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</si>
  <si>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</si>
  <si>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</si>
  <si>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</si>
  <si>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</si>
  <si>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</si>
  <si>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</si>
  <si>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</si>
  <si>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</si>
  <si>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</si>
  <si>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</si>
  <si>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</si>
  <si>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</si>
  <si>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</si>
  <si>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</si>
  <si>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</si>
  <si>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</si>
  <si>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</si>
  <si>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</si>
  <si>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</si>
  <si>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</si>
  <si>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</si>
  <si>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</si>
  <si>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</si>
  <si>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</si>
  <si>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</si>
  <si>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</si>
  <si>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</si>
  <si>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</si>
  <si>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</si>
  <si>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</si>
  <si>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</si>
  <si>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</si>
  <si>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</si>
  <si>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</si>
  <si>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</si>
  <si>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</si>
  <si>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</si>
  <si>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</si>
  <si>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</si>
  <si>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</si>
  <si>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</si>
  <si>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</si>
  <si>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</si>
  <si>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</si>
  <si>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</si>
  <si>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</si>
  <si>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</si>
  <si>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</si>
  <si>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</si>
  <si>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</si>
  <si>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</si>
  <si>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</si>
  <si>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</si>
  <si>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</si>
  <si>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</si>
  <si>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</si>
  <si>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</si>
  <si>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</si>
  <si>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</si>
  <si>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</si>
  <si>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</si>
  <si>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</si>
  <si>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</si>
  <si>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</si>
  <si>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</si>
  <si>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</si>
  <si>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</si>
  <si>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</si>
  <si>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</si>
  <si>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</si>
  <si>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</si>
  <si>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</si>
  <si>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</si>
  <si>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</si>
  <si>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</si>
  <si>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</si>
  <si>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</si>
  <si>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</si>
  <si>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</si>
  <si>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</si>
  <si>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</si>
  <si>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</si>
  <si>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</si>
  <si>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</si>
  <si>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</si>
  <si>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</si>
  <si>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</si>
  <si>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</si>
  <si>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</si>
  <si>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</si>
  <si>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</si>
  <si>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</si>
  <si>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</si>
  <si>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</si>
  <si>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</si>
  <si>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</si>
  <si>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</si>
  <si>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</si>
  <si>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</si>
  <si>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</si>
  <si>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</si>
  <si>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</si>
  <si>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</si>
  <si>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</si>
  <si>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</si>
  <si>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</si>
  <si>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</si>
  <si>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</si>
  <si>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</si>
  <si>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</si>
  <si>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</si>
  <si>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</si>
  <si>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</si>
  <si>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</si>
  <si>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</si>
  <si>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</si>
  <si>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</si>
  <si>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</si>
  <si>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</si>
  <si>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</si>
  <si>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</si>
  <si>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</si>
  <si>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</si>
  <si>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</si>
  <si>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</si>
  <si>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</si>
  <si>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</si>
  <si>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</si>
  <si>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</si>
  <si>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</si>
  <si>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</si>
  <si>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</si>
  <si>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</si>
  <si>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</si>
  <si>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</si>
  <si>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</si>
  <si>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</si>
  <si>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</si>
  <si>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</si>
  <si>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</si>
  <si>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</si>
  <si>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</si>
  <si>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</si>
  <si>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</si>
  <si>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</si>
  <si>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</si>
  <si>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</si>
  <si>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</si>
  <si>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</si>
  <si>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</si>
  <si>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</si>
  <si>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</si>
  <si>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</si>
  <si>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</si>
  <si>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</si>
  <si>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</si>
  <si>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</si>
  <si>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</si>
  <si>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</si>
  <si>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</si>
  <si>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</si>
  <si>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</si>
  <si>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</si>
  <si>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</si>
  <si>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</si>
  <si>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</si>
  <si>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</si>
  <si>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</si>
  <si>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</si>
  <si>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</si>
  <si>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</si>
  <si>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</si>
  <si>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</si>
  <si>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</si>
  <si>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</si>
  <si>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</si>
  <si>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</si>
  <si>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</si>
  <si>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</si>
  <si>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</si>
  <si>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</si>
  <si>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</si>
  <si>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</si>
  <si>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</si>
  <si>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</si>
  <si>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</si>
  <si>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</si>
  <si>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</si>
  <si>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</si>
  <si>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</si>
  <si>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</si>
  <si>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</si>
  <si>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</si>
  <si>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</si>
  <si>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</si>
  <si>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</si>
  <si>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</si>
  <si>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</si>
  <si>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</si>
  <si>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</si>
  <si>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</si>
  <si>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</si>
  <si>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</si>
  <si>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</si>
  <si>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</si>
  <si>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</si>
  <si>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</si>
  <si>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</si>
  <si>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</si>
  <si>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</si>
  <si>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</si>
  <si>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</si>
  <si>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</si>
  <si>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</si>
  <si>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</si>
  <si>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</si>
  <si>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</si>
  <si>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</si>
  <si>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</si>
  <si>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</si>
  <si>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</si>
  <si>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</si>
  <si>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</si>
  <si>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</si>
  <si>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</si>
  <si>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</si>
  <si>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</si>
  <si>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</si>
  <si>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</si>
  <si>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</si>
  <si>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</si>
  <si>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</si>
  <si>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</si>
  <si>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</si>
  <si>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</si>
  <si>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</si>
  <si>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</si>
  <si>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</si>
  <si>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</si>
  <si>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</si>
  <si>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</si>
  <si>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</si>
  <si>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</si>
  <si>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</si>
  <si>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</si>
  <si>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</si>
  <si>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</si>
  <si>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</si>
  <si>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</si>
  <si>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</si>
  <si>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</si>
  <si>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</si>
  <si>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</si>
  <si>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</si>
  <si>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</si>
  <si>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</si>
  <si>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</si>
  <si>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</si>
  <si>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</si>
  <si>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</si>
  <si>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</si>
  <si>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</si>
  <si>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</si>
  <si>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</si>
  <si>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</si>
  <si>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</si>
  <si>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</si>
  <si>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</si>
  <si>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</si>
  <si>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</si>
  <si>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</si>
  <si>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</si>
  <si>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</si>
  <si>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</si>
  <si>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</si>
  <si>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</si>
  <si>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</si>
  <si>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</si>
  <si>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</si>
  <si>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</si>
  <si>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</si>
  <si>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</si>
  <si>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</si>
  <si>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</si>
  <si>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</si>
  <si>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</si>
  <si>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</si>
  <si>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</si>
  <si>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</si>
  <si>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</si>
  <si>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</si>
  <si>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</si>
  <si>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</si>
  <si>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</si>
  <si>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</si>
  <si>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</si>
  <si>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</si>
  <si>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</si>
  <si>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</si>
  <si>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</si>
  <si>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</si>
  <si>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</si>
  <si>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</si>
  <si>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</si>
  <si>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</si>
  <si>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</si>
  <si>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</si>
  <si>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</si>
  <si>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</si>
  <si>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</si>
  <si>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</si>
  <si>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</si>
  <si>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</si>
  <si>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</si>
  <si>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</si>
  <si>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</si>
  <si>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</si>
  <si>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</si>
  <si>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</si>
  <si>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</si>
  <si>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</si>
  <si>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</si>
  <si>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</si>
  <si>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</si>
  <si>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</si>
  <si>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</si>
  <si>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</si>
  <si>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</si>
  <si>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</si>
  <si>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</si>
  <si>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</si>
  <si>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</si>
  <si>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</si>
  <si>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</si>
  <si>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</si>
  <si>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</si>
  <si>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</si>
  <si>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</si>
  <si>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</si>
  <si>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</si>
  <si>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</si>
  <si>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</si>
  <si>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</si>
  <si>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</si>
  <si>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</si>
  <si>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</si>
  <si>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</si>
  <si>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</si>
  <si>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</si>
  <si>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</si>
  <si>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</si>
  <si>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</si>
  <si>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</si>
  <si>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</si>
  <si>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</si>
  <si>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</si>
  <si>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</si>
  <si>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</si>
  <si>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</si>
  <si>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</si>
  <si>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</si>
  <si>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</si>
  <si>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</si>
  <si>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</si>
  <si>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</si>
  <si>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</si>
  <si>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</si>
  <si>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</si>
  <si>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</si>
  <si>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</si>
  <si>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</si>
  <si>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</si>
  <si>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</si>
  <si>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</si>
  <si>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</si>
  <si>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</si>
  <si>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</si>
  <si>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</si>
  <si>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</si>
  <si>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</si>
  <si>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</si>
  <si>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</si>
  <si>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</si>
  <si>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</si>
  <si>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</si>
  <si>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</si>
  <si>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</si>
  <si>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</si>
  <si>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</si>
  <si>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</si>
  <si>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</si>
  <si>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</si>
  <si>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</si>
  <si>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</si>
  <si>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</si>
  <si>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</si>
  <si>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</si>
  <si>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</si>
  <si>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</si>
  <si>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</si>
  <si>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</si>
  <si>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</si>
  <si>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</si>
  <si>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</si>
  <si>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</si>
  <si>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</si>
  <si>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</si>
  <si>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</si>
  <si>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</si>
  <si>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</si>
  <si>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</si>
  <si>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</si>
  <si>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</si>
  <si>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</si>
  <si>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</si>
  <si>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</si>
  <si>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</si>
  <si>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</si>
  <si>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</si>
  <si>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</si>
  <si>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</si>
  <si>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</si>
  <si>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</si>
  <si>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</si>
  <si>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</si>
  <si>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</si>
  <si>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</si>
  <si>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</si>
  <si>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</si>
  <si>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</si>
  <si>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</si>
  <si>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</si>
  <si>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</si>
  <si>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</si>
  <si>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</si>
  <si>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</si>
  <si>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</si>
  <si>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</si>
  <si>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</si>
  <si>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</si>
  <si>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</si>
  <si>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</si>
  <si>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</si>
  <si>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</si>
  <si>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</si>
  <si>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</si>
  <si>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</si>
  <si>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</si>
  <si>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</si>
  <si>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</si>
  <si>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</si>
  <si>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</si>
  <si>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</si>
  <si>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</si>
  <si>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</si>
  <si>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</si>
  <si>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</si>
  <si>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</si>
  <si>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</si>
  <si>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</si>
  <si>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</si>
  <si>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</si>
  <si>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</si>
  <si>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</si>
  <si>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</si>
  <si>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</si>
  <si>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</si>
  <si>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</si>
  <si>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</si>
  <si>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</si>
  <si>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</si>
  <si>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</si>
  <si>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</si>
  <si>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</si>
  <si>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</si>
  <si>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</si>
  <si>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</si>
  <si>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</si>
  <si>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</si>
  <si>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</si>
  <si>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</si>
  <si>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</si>
  <si>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</si>
  <si>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</si>
  <si>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</si>
  <si>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</si>
  <si>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</si>
  <si>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</si>
  <si>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</si>
  <si>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</si>
  <si>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</si>
  <si>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</si>
  <si>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</si>
  <si>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</si>
  <si>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</si>
  <si>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</si>
  <si>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</si>
  <si>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</si>
  <si>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</si>
  <si>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</si>
  <si>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</si>
  <si>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</si>
  <si>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</si>
  <si>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</si>
  <si>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</si>
  <si>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</si>
  <si>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</si>
  <si>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</si>
  <si>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</si>
  <si>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</si>
  <si>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</si>
  <si>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</si>
  <si>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</si>
  <si>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</si>
  <si>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</si>
  <si>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</si>
  <si>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</si>
  <si>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</si>
  <si>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</si>
  <si>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</si>
  <si>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</si>
  <si>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</si>
  <si>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</si>
  <si>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</si>
  <si>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</si>
  <si>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</si>
  <si>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</si>
  <si>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</si>
  <si>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</si>
  <si>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</si>
  <si>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</si>
  <si>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</si>
  <si>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</si>
  <si>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</si>
  <si>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</si>
  <si>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</si>
  <si>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</si>
  <si>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</si>
  <si>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</si>
  <si>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</si>
  <si>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</si>
  <si>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</si>
  <si>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</si>
  <si>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</si>
  <si>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</si>
  <si>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</si>
  <si>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</si>
  <si>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</si>
  <si>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</si>
  <si>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</si>
  <si>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</si>
  <si>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</si>
  <si>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</si>
  <si>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</si>
  <si>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</si>
  <si>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</si>
  <si>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</si>
  <si>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</si>
  <si>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</si>
  <si>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</si>
  <si>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</si>
  <si>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</si>
  <si>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</si>
  <si>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</si>
  <si>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</si>
  <si>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</si>
  <si>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</si>
  <si>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</si>
  <si>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</si>
  <si>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</si>
  <si>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</si>
  <si>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</si>
  <si>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</si>
  <si>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</si>
  <si>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</si>
  <si>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</si>
  <si>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</si>
  <si>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</si>
  <si>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</si>
  <si>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</si>
  <si>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</si>
  <si>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</si>
  <si>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</si>
  <si>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</si>
  <si>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</si>
  <si>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</si>
  <si>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</si>
  <si>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</si>
  <si>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</si>
  <si>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</si>
  <si>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</si>
  <si>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</si>
  <si>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</si>
  <si>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</si>
  <si>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</si>
  <si>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</si>
  <si>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</si>
  <si>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</si>
  <si>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</si>
  <si>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</si>
  <si>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</si>
  <si>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</si>
  <si>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</si>
  <si>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</si>
  <si>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</si>
  <si>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</si>
  <si>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</si>
  <si>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</si>
  <si>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</si>
  <si>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</si>
  <si>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</si>
  <si>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</si>
  <si>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</si>
  <si>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</si>
  <si>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</si>
  <si>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</si>
  <si>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</si>
  <si>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</si>
  <si>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</si>
  <si>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</si>
  <si>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</si>
  <si>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</si>
  <si>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</si>
  <si>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</si>
  <si>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</si>
  <si>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</si>
  <si>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</si>
  <si>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</si>
  <si>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</si>
  <si>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</si>
  <si>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</si>
  <si>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</si>
  <si>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</si>
  <si>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</si>
  <si>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</si>
  <si>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</si>
  <si>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</si>
  <si>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</si>
  <si>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</si>
  <si>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</si>
  <si>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</si>
  <si>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</si>
  <si>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</si>
  <si>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</si>
  <si>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</si>
  <si>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</si>
  <si>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</si>
  <si>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</si>
  <si>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</si>
  <si>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</si>
  <si>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</si>
  <si>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</si>
  <si>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</si>
  <si>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</si>
  <si>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</si>
  <si>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</si>
  <si>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</si>
  <si>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</si>
  <si>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</si>
  <si>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</si>
  <si>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</si>
  <si>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</si>
  <si>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</si>
  <si>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</si>
  <si>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</si>
  <si>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</si>
  <si>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</si>
  <si>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</si>
  <si>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</si>
  <si>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</si>
  <si>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</si>
  <si>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</si>
  <si>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</si>
  <si>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</si>
  <si>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</si>
  <si>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</si>
  <si>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</si>
  <si>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</si>
  <si>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</si>
  <si>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</si>
  <si>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</si>
  <si>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</si>
  <si>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</si>
  <si>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</si>
  <si>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</si>
  <si>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</si>
  <si>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</si>
  <si>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</si>
  <si>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</si>
  <si>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</si>
  <si>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</si>
  <si>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</si>
  <si>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</si>
  <si>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</si>
  <si>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</si>
  <si>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</si>
  <si>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</si>
  <si>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</si>
  <si>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</si>
  <si>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</si>
  <si>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</si>
  <si>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</si>
  <si>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</si>
  <si>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</si>
  <si>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</si>
  <si>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</si>
  <si>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</si>
  <si>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</si>
  <si>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</si>
  <si>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</si>
  <si>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</si>
  <si>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</si>
  <si>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</si>
  <si>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</si>
  <si>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</si>
  <si>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</si>
  <si>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</si>
  <si>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</si>
  <si>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</si>
  <si>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</si>
  <si>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</si>
  <si>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</si>
  <si>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</si>
  <si>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</si>
  <si>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</si>
  <si>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</si>
  <si>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</si>
  <si>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</si>
  <si>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</si>
  <si>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</si>
  <si>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</si>
  <si>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</si>
  <si>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</si>
  <si>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</si>
  <si>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</si>
  <si>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</si>
  <si>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</si>
  <si>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</si>
  <si>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</si>
  <si>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</si>
  <si>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</si>
  <si>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</si>
  <si>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</si>
  <si>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</si>
  <si>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</si>
  <si>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</si>
  <si>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</si>
  <si>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</si>
  <si>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</si>
  <si>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</si>
  <si>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</si>
  <si>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</si>
  <si>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</si>
  <si>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</si>
  <si>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</si>
  <si>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</si>
  <si>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</si>
  <si>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</si>
  <si>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</si>
  <si>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</si>
  <si>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</si>
  <si>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</si>
  <si>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</si>
  <si>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</si>
  <si>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</si>
  <si>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</si>
  <si>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</si>
  <si>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</si>
  <si>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</si>
  <si>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</si>
  <si>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</si>
  <si>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</si>
  <si>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</si>
  <si>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</si>
  <si>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</si>
  <si>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</si>
  <si>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</si>
  <si>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</si>
  <si>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</si>
  <si>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</si>
  <si>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</si>
  <si>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</si>
  <si>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</si>
  <si>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</si>
  <si>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</si>
  <si>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</si>
  <si>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</si>
  <si>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</si>
  <si>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</si>
  <si>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</si>
  <si>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</si>
  <si>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</si>
  <si>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</si>
  <si>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</si>
  <si>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</si>
  <si>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</si>
  <si>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</si>
  <si>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</si>
  <si>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</si>
  <si>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</si>
  <si>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</si>
  <si>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</si>
  <si>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</si>
  <si>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</si>
  <si>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</si>
  <si>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</si>
  <si>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</si>
  <si>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</si>
  <si>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</si>
  <si>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</si>
  <si>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</si>
  <si>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</si>
  <si>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</si>
  <si>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</si>
  <si>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</si>
  <si>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</si>
  <si>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</si>
  <si>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</si>
  <si>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</si>
  <si>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</si>
  <si>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</si>
  <si>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</si>
  <si>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</si>
  <si>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</si>
  <si>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</si>
  <si>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</si>
  <si>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</si>
  <si>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</si>
  <si>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</si>
  <si>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</si>
  <si>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</si>
  <si>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</si>
  <si>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</si>
  <si>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</si>
  <si>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</si>
  <si>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</si>
  <si>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</si>
  <si>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</si>
  <si>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</si>
  <si>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</si>
  <si>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</si>
  <si>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</si>
  <si>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</si>
  <si>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</si>
  <si>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</si>
  <si>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</si>
  <si>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</si>
  <si>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</si>
  <si>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</si>
  <si>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</si>
  <si>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</si>
  <si>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</si>
  <si>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</si>
  <si>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</si>
  <si>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</si>
  <si>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</si>
  <si>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</si>
  <si>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</si>
  <si>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</si>
  <si>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</si>
  <si>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</si>
  <si>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</si>
  <si>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</si>
  <si>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</si>
  <si>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</si>
  <si>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</si>
  <si>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</si>
  <si>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</si>
  <si>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</si>
  <si>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</si>
  <si>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</si>
  <si>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</si>
  <si>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</si>
  <si>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</si>
  <si>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</si>
  <si>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</si>
  <si>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</si>
  <si>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</si>
  <si>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</si>
  <si>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</si>
  <si>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</si>
  <si>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</si>
  <si>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</si>
  <si>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</si>
  <si>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</si>
  <si>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</si>
  <si>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</si>
  <si>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</si>
  <si>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</si>
  <si>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</si>
  <si>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</si>
  <si>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</si>
  <si>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</si>
  <si>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</si>
  <si>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</si>
  <si>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</si>
  <si>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</si>
  <si>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</si>
  <si>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</si>
  <si>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</si>
  <si>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</si>
  <si>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</si>
  <si>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</si>
  <si>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</si>
  <si>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</si>
  <si>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</si>
  <si>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</si>
  <si>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</si>
  <si>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</si>
  <si>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</si>
  <si>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</si>
  <si>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</si>
  <si>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</si>
  <si>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</si>
  <si>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</si>
  <si>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</si>
  <si>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</si>
  <si>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</si>
  <si>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</si>
  <si>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</si>
  <si>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</si>
  <si>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</si>
  <si>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</si>
  <si>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</si>
  <si>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</si>
  <si>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</si>
  <si>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</si>
  <si>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</si>
  <si>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</si>
  <si>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</si>
  <si>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</si>
  <si>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</si>
  <si>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</si>
  <si>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</si>
  <si>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</si>
  <si>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</si>
  <si>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</si>
  <si>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</si>
  <si>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</si>
  <si>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</si>
  <si>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</si>
  <si>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</si>
  <si>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</si>
  <si>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</si>
  <si>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</si>
  <si>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</si>
  <si>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</si>
  <si>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</si>
  <si>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</si>
  <si>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</si>
  <si>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</si>
  <si>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</si>
  <si>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</si>
  <si>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</si>
  <si>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</si>
  <si>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</si>
  <si>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</si>
  <si>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</si>
  <si>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</si>
  <si>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</si>
  <si>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</si>
  <si>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</si>
  <si>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</si>
  <si>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</si>
  <si>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</si>
  <si>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</si>
  <si>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</si>
  <si>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</si>
  <si>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</si>
  <si>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</si>
  <si>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</si>
  <si>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</si>
  <si>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</si>
  <si>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</si>
  <si>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</si>
  <si>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</si>
  <si>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</si>
  <si>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</si>
  <si>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</si>
  <si>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</si>
  <si>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</si>
  <si>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</si>
  <si>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</si>
  <si>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</si>
  <si>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</si>
  <si>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</si>
  <si>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</si>
  <si>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</si>
  <si>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</si>
  <si>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</si>
  <si>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</si>
  <si>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</si>
  <si>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</si>
  <si>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</si>
  <si>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</si>
  <si>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</si>
  <si>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</si>
  <si>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</si>
  <si>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</si>
  <si>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</si>
  <si>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</si>
  <si>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</si>
  <si>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</si>
  <si>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</si>
  <si>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</si>
  <si>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</si>
  <si>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</si>
  <si>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</si>
  <si>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</si>
  <si>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</si>
  <si>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</si>
  <si>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</si>
  <si>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</si>
  <si>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</si>
  <si>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</si>
  <si>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</si>
  <si>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</si>
  <si>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</si>
  <si>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</si>
  <si>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</si>
  <si>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</si>
  <si>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</si>
  <si>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</si>
  <si>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</si>
  <si>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</si>
  <si>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</si>
  <si>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</si>
  <si>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</si>
  <si>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</si>
  <si>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</si>
  <si>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</si>
  <si>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</si>
  <si>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</si>
  <si>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</si>
  <si>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</si>
  <si>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</si>
  <si>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</si>
  <si>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</si>
  <si>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</si>
  <si>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</si>
  <si>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</si>
  <si>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</si>
  <si>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</si>
  <si>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</si>
  <si>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</si>
  <si>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</si>
  <si>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</si>
  <si>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</si>
  <si>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</si>
  <si>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</si>
  <si>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</si>
  <si>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</si>
  <si>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</si>
  <si>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</si>
  <si>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</si>
  <si>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</si>
  <si>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</si>
  <si>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</si>
  <si>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</si>
  <si>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</si>
  <si>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</si>
  <si>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</si>
  <si>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</si>
  <si>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</si>
  <si>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</si>
  <si>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</si>
  <si>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</si>
  <si>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</si>
  <si>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</si>
  <si>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</si>
  <si>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</si>
  <si>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</si>
  <si>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</si>
  <si>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</si>
  <si>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</si>
  <si>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</si>
  <si>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</si>
  <si>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</si>
  <si>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</si>
  <si>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</si>
  <si>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</si>
  <si>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</si>
  <si>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</si>
  <si>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</si>
  <si>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</si>
  <si>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</si>
  <si>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</si>
  <si>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</si>
  <si>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</si>
  <si>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</si>
  <si>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</si>
  <si>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</si>
  <si>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</si>
  <si>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</si>
  <si>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</si>
  <si>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</si>
  <si>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</si>
  <si>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</si>
  <si>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</si>
  <si>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</si>
  <si>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</si>
  <si>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</si>
  <si>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</si>
  <si>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</si>
  <si>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</si>
  <si>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</si>
  <si>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</si>
  <si>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</si>
  <si>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</si>
  <si>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</si>
  <si>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</si>
  <si>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</si>
  <si>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</si>
  <si>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</si>
  <si>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</si>
  <si>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</si>
  <si>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</si>
  <si>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</si>
  <si>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</si>
  <si>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</si>
  <si>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</si>
  <si>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</si>
  <si>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</si>
  <si>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</si>
  <si>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</si>
  <si>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</si>
  <si>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</si>
  <si>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</si>
  <si>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</si>
  <si>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</si>
  <si>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</si>
  <si>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</si>
  <si>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</si>
  <si>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</si>
  <si>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</si>
  <si>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</si>
  <si>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</si>
  <si>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</si>
  <si>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</si>
  <si>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</si>
  <si>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</si>
  <si>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</si>
  <si>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</si>
  <si>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</si>
  <si>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</si>
  <si>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</si>
  <si>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</si>
  <si>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</si>
  <si>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</si>
  <si>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</si>
  <si>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</si>
  <si>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</si>
  <si>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</si>
  <si>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</si>
  <si>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</si>
  <si>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</si>
  <si>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</si>
  <si>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</si>
  <si>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</si>
  <si>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</si>
  <si>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</si>
  <si>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</si>
  <si>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</si>
  <si>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</si>
  <si>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</si>
  <si>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</si>
  <si>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</si>
  <si>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</si>
  <si>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</si>
  <si>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</si>
  <si>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</si>
  <si>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</si>
  <si>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</si>
  <si>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</si>
  <si>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</si>
  <si>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</si>
  <si>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</si>
  <si>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</si>
  <si>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</si>
  <si>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</si>
  <si>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</si>
  <si>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</si>
  <si>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</si>
  <si>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</si>
  <si>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</si>
  <si>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</si>
  <si>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</si>
  <si>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</si>
  <si>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</si>
  <si>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</si>
  <si>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</si>
  <si>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</si>
  <si>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</si>
  <si>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</si>
  <si>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</si>
  <si>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</si>
  <si>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</si>
  <si>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</si>
  <si>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</si>
  <si>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</si>
  <si>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</si>
  <si>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</si>
  <si>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</si>
  <si>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</si>
  <si>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</si>
  <si>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</si>
  <si>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</si>
  <si>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</si>
  <si>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</si>
  <si>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</si>
  <si>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</si>
  <si>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</si>
  <si>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</si>
  <si>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</si>
  <si>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</si>
  <si>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</si>
  <si>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</si>
  <si>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</si>
  <si>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</si>
  <si>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</si>
  <si>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</si>
  <si>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</si>
  <si>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</si>
  <si>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</si>
  <si>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</si>
  <si>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</si>
  <si>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</si>
  <si>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</si>
  <si>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</si>
  <si>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</si>
  <si>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</si>
  <si>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</si>
  <si>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</si>
  <si>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</si>
  <si>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</si>
  <si>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</si>
  <si>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</si>
  <si>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</si>
  <si>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</si>
  <si>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</si>
  <si>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</si>
  <si>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</si>
  <si>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</si>
  <si>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</si>
  <si>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</si>
  <si>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</si>
  <si>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</si>
  <si>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</si>
  <si>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</si>
  <si>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</si>
  <si>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</si>
  <si>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</si>
  <si>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</si>
  <si>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</si>
  <si>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</si>
  <si>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</si>
  <si>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</si>
  <si>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</si>
  <si>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</si>
  <si>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</si>
  <si>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</si>
  <si>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</si>
  <si>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</si>
  <si>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</si>
  <si>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</si>
  <si>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</si>
  <si>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</si>
  <si>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</si>
  <si>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</si>
  <si>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</si>
  <si>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</si>
  <si>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</si>
  <si>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</si>
  <si>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</si>
  <si>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</si>
  <si>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</si>
  <si>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</si>
  <si>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</si>
  <si>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</si>
  <si>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</si>
  <si>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</si>
  <si>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</si>
  <si>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</si>
  <si>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</si>
  <si>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</si>
  <si>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</si>
  <si>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</si>
  <si>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</si>
  <si>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</si>
  <si>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</si>
  <si>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</si>
  <si>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</si>
  <si>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</si>
  <si>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</si>
  <si>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</si>
  <si>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</si>
  <si>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</si>
  <si>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</si>
  <si>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</si>
  <si>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</si>
  <si>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</si>
  <si>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</si>
  <si>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</si>
  <si>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</si>
  <si>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</si>
  <si>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</si>
  <si>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</si>
  <si>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</si>
  <si>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</si>
  <si>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</si>
  <si>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</si>
  <si>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</si>
  <si>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</si>
  <si>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</si>
  <si>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</si>
  <si>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</si>
  <si>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</si>
  <si>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</si>
  <si>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</si>
  <si>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</si>
  <si>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</si>
  <si>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</si>
  <si>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</si>
  <si>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</si>
  <si>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</si>
  <si>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</si>
  <si>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</si>
  <si>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</si>
  <si>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</si>
  <si>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</si>
  <si>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</si>
  <si>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</si>
  <si>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</si>
  <si>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</si>
  <si>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</si>
  <si>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</si>
  <si>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</si>
  <si>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</si>
  <si>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</si>
  <si>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</si>
  <si>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</si>
  <si>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</si>
  <si>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</si>
  <si>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</si>
  <si>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</si>
  <si>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</si>
  <si>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</si>
  <si>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</si>
  <si>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</si>
  <si>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</si>
  <si>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</si>
  <si>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</si>
  <si>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</si>
  <si>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</si>
  <si>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</si>
  <si>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</si>
  <si>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</si>
  <si>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</si>
  <si>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</si>
  <si>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</si>
  <si>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</si>
  <si>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</si>
  <si>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</si>
  <si>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</si>
  <si>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</si>
  <si>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</si>
  <si>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</si>
  <si>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</si>
  <si>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</si>
  <si>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</si>
  <si>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</si>
  <si>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</si>
  <si>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</si>
  <si>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</si>
  <si>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</si>
  <si>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</si>
  <si>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</si>
  <si>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</si>
  <si>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</si>
  <si>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</si>
  <si>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</si>
  <si>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</si>
  <si>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</si>
  <si>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</si>
  <si>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</si>
  <si>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</si>
  <si>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</si>
  <si>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</si>
  <si>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</si>
  <si>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</si>
  <si>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</si>
  <si>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</si>
  <si>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</si>
  <si>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</si>
  <si>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</si>
  <si>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</si>
  <si>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</si>
  <si>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</si>
  <si>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</si>
  <si>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</si>
  <si>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</si>
  <si>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</si>
  <si>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</si>
  <si>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</si>
  <si>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</si>
  <si>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</si>
  <si>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</si>
  <si>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</si>
  <si>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</si>
  <si>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</si>
  <si>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</si>
  <si>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</si>
  <si>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</si>
  <si>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</si>
  <si>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</si>
  <si>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</si>
  <si>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</si>
  <si>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</si>
  <si>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</si>
  <si>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</si>
  <si>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</si>
  <si>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</si>
  <si>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</si>
  <si>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</si>
  <si>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</si>
  <si>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</si>
  <si>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</si>
  <si>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</si>
  <si>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</si>
  <si>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</si>
  <si>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</si>
  <si>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</si>
  <si>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</si>
  <si>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</si>
  <si>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</si>
  <si>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</si>
  <si>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</si>
  <si>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</si>
  <si>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</si>
  <si>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</si>
  <si>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</si>
  <si>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</si>
  <si>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</si>
  <si>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</si>
  <si>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</si>
  <si>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</si>
  <si>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</si>
  <si>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</si>
  <si>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</si>
  <si>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</si>
  <si>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</si>
  <si>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</si>
  <si>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</si>
  <si>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</si>
  <si>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</si>
  <si>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</si>
  <si>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</si>
  <si>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</si>
  <si>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</si>
  <si>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</si>
  <si>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</si>
  <si>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</si>
  <si>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</si>
  <si>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</si>
  <si>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</si>
  <si>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</si>
  <si>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</si>
  <si>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</si>
  <si>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</si>
  <si>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</si>
  <si>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</si>
  <si>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</si>
  <si>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</si>
  <si>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</si>
  <si>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</si>
  <si>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</si>
  <si>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</si>
  <si>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</si>
  <si>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</si>
  <si>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</si>
  <si>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</si>
  <si>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</si>
  <si>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</si>
  <si>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</si>
  <si>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</si>
  <si>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</si>
  <si>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</si>
  <si>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</si>
  <si>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</si>
  <si>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</si>
  <si>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</si>
  <si>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</si>
  <si>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</si>
  <si>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</si>
  <si>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</si>
  <si>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</si>
  <si>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</si>
  <si>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</si>
  <si>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</si>
  <si>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</si>
  <si>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</si>
  <si>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</si>
  <si>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</si>
  <si>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</si>
  <si>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</si>
  <si>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</si>
  <si>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</si>
  <si>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</si>
  <si>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</si>
  <si>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</si>
  <si>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</si>
  <si>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</si>
  <si>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</si>
  <si>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</si>
  <si>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</si>
  <si>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</si>
  <si>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</si>
  <si>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</si>
  <si>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</si>
  <si>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</si>
  <si>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</si>
  <si>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</si>
  <si>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</si>
  <si>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</si>
  <si>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</si>
  <si>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</si>
  <si>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</si>
  <si>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</si>
  <si>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</si>
  <si>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</si>
  <si>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</si>
  <si>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</si>
  <si>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</si>
  <si>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</si>
  <si>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</si>
  <si>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</si>
  <si>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</si>
  <si>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</si>
  <si>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</si>
  <si>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</si>
  <si>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</si>
  <si>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</si>
  <si>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</si>
  <si>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</si>
  <si>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</si>
  <si>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</si>
  <si>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</si>
  <si>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</si>
  <si>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</si>
  <si>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</si>
  <si>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</si>
  <si>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</si>
  <si>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</si>
  <si>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</si>
  <si>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</si>
  <si>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</si>
  <si>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</si>
  <si>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</si>
  <si>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</si>
  <si>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</si>
  <si>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</si>
  <si>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</si>
  <si>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</si>
  <si>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</si>
  <si>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</si>
  <si>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</si>
  <si>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</si>
  <si>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</si>
  <si>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</si>
  <si>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</si>
  <si>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</si>
  <si>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</si>
  <si>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</si>
  <si>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</si>
  <si>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</si>
  <si>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</si>
  <si>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</si>
  <si>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</si>
  <si>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</si>
  <si>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</si>
  <si>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</si>
  <si>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</si>
  <si>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</si>
  <si>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</si>
  <si>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</si>
  <si>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</si>
  <si>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</si>
  <si>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</si>
  <si>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</si>
  <si>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</si>
  <si>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</si>
  <si>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</si>
  <si>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</si>
  <si>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</si>
  <si>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</si>
  <si>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</si>
  <si>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</si>
  <si>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</si>
  <si>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</si>
  <si>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</si>
  <si>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</si>
  <si>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</si>
  <si>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</si>
  <si>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</si>
  <si>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</si>
  <si>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</si>
  <si>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</si>
  <si>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</si>
  <si>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</si>
  <si>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</si>
  <si>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</si>
  <si>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</si>
  <si>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</si>
  <si>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</si>
  <si>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</si>
  <si>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</si>
  <si>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</si>
  <si>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</si>
  <si>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</si>
  <si>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</si>
  <si>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</si>
  <si>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</si>
  <si>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</si>
  <si>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</si>
  <si>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</si>
  <si>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</si>
  <si>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</si>
  <si>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</si>
  <si>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</si>
  <si>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</si>
  <si>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</si>
  <si>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</si>
  <si>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</si>
  <si>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</si>
  <si>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</si>
  <si>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</si>
  <si>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</si>
  <si>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</si>
  <si>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</si>
  <si>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</si>
  <si>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</si>
  <si>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</si>
  <si>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</si>
  <si>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</si>
  <si>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</si>
  <si>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</si>
  <si>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</si>
  <si>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</si>
  <si>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</si>
  <si>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</si>
  <si>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</si>
  <si>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</si>
  <si>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</si>
  <si>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</si>
  <si>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</si>
  <si>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Count of state</t>
  </si>
  <si>
    <t>Column Labels</t>
  </si>
  <si>
    <t>Count of Subcategory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</si>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</sst>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/>
    </xf>
    <xf numFmtId="14" fontId="0" fillId="0" borderId="1" xfId="0" applyNumberFormat="1" applyBorder="1" applyAlignment="1">
      <alignment wrapText="1"/>
    </xf>
    <xf numFmtId="10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0" xfId="0" applyBorder="1"/>
    <xf numFmtId="0" fontId="0" fillId="0" borderId="1" xfId="0" pivotButton="1" applyBorder="1" applyAlignment="1"/>
    <xf numFmtId="0" fontId="0" fillId="0" borderId="0" xfId="0" applyBorder="1" applyAlignment="1"/>
    <xf numFmtId="14" fontId="2" fillId="0" borderId="1" xfId="0" applyNumberFormat="1" applyFont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0" fontId="0" fillId="0" borderId="0" xfId="0" applyNumberFormat="1" applyAlignment="1">
      <alignment horizontal="center"/>
    </xf>
    <xf numFmtId="0" fontId="0" fillId="0" borderId="2" xfId="0" applyBorder="1"/>
    <xf numFmtId="0" fontId="0" fillId="0" borderId="2" xfId="0" applyBorder="1" applyAlignment="1">
      <alignment wrapText="1"/>
    </xf>
    <xf numFmtId="10" fontId="0" fillId="0" borderId="2" xfId="0" applyNumberForma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14" fontId="2" fillId="0" borderId="2" xfId="0" applyNumberFormat="1" applyFon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</cellXfs>
  <cellStyles count="1">
    <cellStyle name="Normal" xfId="0" builtinId="0"/>
  </cellStyles>
  <dxfs count="43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A7-4B2F-A865-6479F950ADA4}"/>
            </c:ext>
          </c:extLst>
        </c:ser>
        <c:ser>
          <c:idx val="1"/>
          <c:order val="1"/>
          <c:tx>
            <c:strRef>
              <c:f>PivotTableCategory!$C$3:$C$4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A7-4B2F-A865-6479F950ADA4}"/>
            </c:ext>
          </c:extLst>
        </c:ser>
        <c:ser>
          <c:idx val="2"/>
          <c:order val="2"/>
          <c:tx>
            <c:strRef>
              <c:f>PivotTableCategory!$D$3:$D$4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8-424E-BE55-F145E4D633CC}"/>
            </c:ext>
          </c:extLst>
        </c:ser>
        <c:ser>
          <c:idx val="3"/>
          <c:order val="3"/>
          <c:tx>
            <c:strRef>
              <c:f>PivotTableCategory!$E$3:$E$4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8-424E-BE55-F145E4D63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452160"/>
        <c:axId val="472457080"/>
      </c:barChart>
      <c:catAx>
        <c:axId val="4724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57080"/>
        <c:crosses val="autoZero"/>
        <c:auto val="1"/>
        <c:lblAlgn val="ctr"/>
        <c:lblOffset val="100"/>
        <c:noMultiLvlLbl val="0"/>
      </c:catAx>
      <c:valAx>
        <c:axId val="47245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F0-44A9-9ABC-8A2EF29B5EE3}"/>
            </c:ext>
          </c:extLst>
        </c:ser>
        <c:ser>
          <c:idx val="1"/>
          <c:order val="1"/>
          <c:tx>
            <c:strRef>
              <c:f>PivotTableSubcategory!$C$4:$C$5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C-488A-8D1A-E1F31EC13099}"/>
            </c:ext>
          </c:extLst>
        </c:ser>
        <c:ser>
          <c:idx val="2"/>
          <c:order val="2"/>
          <c:tx>
            <c:strRef>
              <c:f>PivotTableSubcategory!$D$4:$D$5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0C-488A-8D1A-E1F31EC13099}"/>
            </c:ext>
          </c:extLst>
        </c:ser>
        <c:ser>
          <c:idx val="3"/>
          <c:order val="3"/>
          <c:tx>
            <c:strRef>
              <c:f>PivotTableSubcategory!$E$4:$E$5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0C-488A-8D1A-E1F31EC13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634448"/>
        <c:axId val="378637072"/>
      </c:barChart>
      <c:catAx>
        <c:axId val="3786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7072"/>
        <c:crosses val="autoZero"/>
        <c:auto val="1"/>
        <c:lblAlgn val="ctr"/>
        <c:lblOffset val="100"/>
        <c:noMultiLvlLbl val="0"/>
      </c:catAx>
      <c:valAx>
        <c:axId val="3786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4-4EC6-B974-8E7EE1090C7D}"/>
            </c:ext>
          </c:extLst>
        </c:ser>
        <c:ser>
          <c:idx val="1"/>
          <c:order val="1"/>
          <c:tx>
            <c:strRef>
              <c:f>PivotDates!$C$4:$C$5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4-4EC6-B974-8E7EE1090C7D}"/>
            </c:ext>
          </c:extLst>
        </c:ser>
        <c:ser>
          <c:idx val="2"/>
          <c:order val="2"/>
          <c:tx>
            <c:strRef>
              <c:f>PivotDates!$D$4:$D$5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4-4EC6-B974-8E7EE1090C7D}"/>
            </c:ext>
          </c:extLst>
        </c:ser>
        <c:ser>
          <c:idx val="3"/>
          <c:order val="3"/>
          <c:tx>
            <c:strRef>
              <c:f>PivotDates!$E$4:$E$5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64-4EC6-B974-8E7EE109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65808"/>
        <c:axId val="511466136"/>
      </c:lineChart>
      <c:catAx>
        <c:axId val="5114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6136"/>
        <c:crosses val="autoZero"/>
        <c:auto val="1"/>
        <c:lblAlgn val="ctr"/>
        <c:lblOffset val="100"/>
        <c:noMultiLvlLbl val="0"/>
      </c:catAx>
      <c:valAx>
        <c:axId val="5114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3-4D8C-BBE7-F279BEFB1D5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3-4D8C-BBE7-F279BEFB1D5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43-4D8C-BBE7-F279BEFB1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187360"/>
        <c:axId val="464184408"/>
      </c:lineChart>
      <c:catAx>
        <c:axId val="46418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84408"/>
        <c:crosses val="autoZero"/>
        <c:auto val="1"/>
        <c:lblAlgn val="ctr"/>
        <c:lblOffset val="100"/>
        <c:noMultiLvlLbl val="0"/>
      </c:catAx>
      <c:valAx>
        <c:axId val="46418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3</xdr:row>
      <xdr:rowOff>52386</xdr:rowOff>
    </xdr:from>
    <xdr:to>
      <xdr:col>22</xdr:col>
      <xdr:colOff>371474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F2F1E-C601-4839-BA5B-3B78E7089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216477</xdr:colOff>
      <xdr:row>1</xdr:row>
      <xdr:rowOff>43296</xdr:rowOff>
    </xdr:from>
    <xdr:to>
      <xdr:col>22</xdr:col>
      <xdr:colOff>571500</xdr:colOff>
      <xdr:row>31</xdr:row>
      <xdr:rowOff>147206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25715-055B-4D76-8780-D33C945B4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104774</xdr:rowOff>
    </xdr:from>
    <xdr:to>
      <xdr:col>17</xdr:col>
      <xdr:colOff>180975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DF857-526A-4B84-9B08-0FEB42B15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373063</xdr:colOff>
      <xdr:row>13</xdr:row>
      <xdr:rowOff>103190</xdr:rowOff>
    </xdr:from>
    <xdr:to>
      <xdr:col>13</xdr:col>
      <xdr:colOff>55563</xdr:colOff>
      <xdr:row>43</xdr:row>
      <xdr:rowOff>119064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93020-0E69-4F9D-83BE-6277F14F1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ong" refreshedDate="43476.565539930554" createdVersion="6" refreshedVersion="6" minRefreshableVersion="3" recordCount="4115" xr:uid="{ADA0DAB4-DC05-4B1E-996F-2643C90834D2}">
  <cacheSource type="worksheet">
    <worksheetSource ref="A1:R1048576" sheet="Fund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8500" maxValue="85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.780549411764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ong" refreshedDate="43477.024020833334" createdVersion="6" refreshedVersion="6" minRefreshableVersion="3" recordCount="4115" xr:uid="{1821697B-5EA9-4F80-81F9-B23847EA70E9}">
  <cacheSource type="worksheet">
    <worksheetSource ref="A1:T1048576" sheet="Fund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8500" maxValue="85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.7805494117647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8500"/>
    <n v="14653"/>
    <x v="0"/>
    <x v="0"/>
    <s v="USD"/>
    <n v="1488464683"/>
    <n v="1485872683"/>
    <b v="0"/>
    <n v="79"/>
    <b v="1"/>
    <s v="film &amp; video/television"/>
    <n v="1.7238823529411764"/>
    <n v="185.48101265822785"/>
    <x v="0"/>
    <x v="0"/>
  </r>
  <r>
    <n v="2"/>
    <x v="2"/>
    <s v="Completion fund for post-production for teaser of British crime/drama tv series about a girl who sells morals for money"/>
    <n v="8500"/>
    <n v="525"/>
    <x v="0"/>
    <x v="1"/>
    <s v="GBP"/>
    <n v="1455555083"/>
    <n v="1454691083"/>
    <b v="0"/>
    <n v="35"/>
    <b v="1"/>
    <s v="film &amp; video/television"/>
    <n v="6.1764705882352944E-2"/>
    <n v="15"/>
    <x v="0"/>
    <x v="0"/>
  </r>
  <r>
    <n v="3"/>
    <x v="3"/>
    <s v="We already produced the *very* beginning of this story. Help us to see it through?"/>
    <n v="8500"/>
    <n v="10390"/>
    <x v="0"/>
    <x v="0"/>
    <s v="USD"/>
    <n v="1407414107"/>
    <n v="1404822107"/>
    <b v="0"/>
    <n v="150"/>
    <b v="1"/>
    <s v="film &amp; video/television"/>
    <n v="1.2223529411764706"/>
    <n v="69.266666666666666"/>
    <x v="0"/>
    <x v="0"/>
  </r>
  <r>
    <n v="4"/>
    <x v="4"/>
    <s v="19th centuryâ€™s most notorious literary characters, out of step with the times, find comradery as roommates in modern day Los Angeles."/>
    <n v="8500"/>
    <n v="54116.28"/>
    <x v="0"/>
    <x v="0"/>
    <s v="USD"/>
    <n v="1450555279"/>
    <n v="1447963279"/>
    <b v="0"/>
    <n v="284"/>
    <b v="1"/>
    <s v="film &amp; video/television"/>
    <n v="6.3666211764705878"/>
    <n v="190.55028169014085"/>
    <x v="0"/>
    <x v="0"/>
  </r>
  <r>
    <n v="5"/>
    <x v="5"/>
    <s v="The BBQ Daddy will be Filming the 1st episode of the Next Hit series to come to Network Television &quot;Bailout My Cookout&quot;"/>
    <n v="8500"/>
    <n v="4390"/>
    <x v="0"/>
    <x v="0"/>
    <s v="USD"/>
    <n v="1469770500"/>
    <n v="1468362207"/>
    <b v="0"/>
    <n v="47"/>
    <b v="1"/>
    <s v="film &amp; video/television"/>
    <n v="0.51647058823529413"/>
    <n v="93.40425531914893"/>
    <x v="0"/>
    <x v="0"/>
  </r>
  <r>
    <n v="6"/>
    <x v="6"/>
    <s v="The story of &quot;Point Hope&quot; will honor, respect, and share the beauty and traditions of the Alaska Natives in Point Hope, AK: the Inupiat"/>
    <n v="8500"/>
    <n v="8519"/>
    <x v="0"/>
    <x v="0"/>
    <s v="USD"/>
    <n v="1402710250"/>
    <n v="1401846250"/>
    <b v="0"/>
    <n v="58"/>
    <b v="1"/>
    <s v="film &amp; video/television"/>
    <n v="1.0022352941176471"/>
    <n v="146.87931034482759"/>
    <x v="0"/>
    <x v="0"/>
  </r>
  <r>
    <n v="7"/>
    <x v="7"/>
    <s v="Secrets bond three unfortunate teens who are facing issues that are common among youth today. And for one, it becomes too much to bear."/>
    <n v="8500"/>
    <n v="9110"/>
    <x v="0"/>
    <x v="0"/>
    <s v="USD"/>
    <n v="1467680867"/>
    <n v="1464224867"/>
    <b v="0"/>
    <n v="57"/>
    <b v="1"/>
    <s v="film &amp; video/television"/>
    <n v="1.071764705882353"/>
    <n v="159.82456140350877"/>
    <x v="0"/>
    <x v="0"/>
  </r>
  <r>
    <n v="8"/>
    <x v="8"/>
    <s v="Help us raise the funds to film our pilot episode!"/>
    <n v="8500"/>
    <n v="3501.52"/>
    <x v="0"/>
    <x v="0"/>
    <s v="USD"/>
    <n v="1460754000"/>
    <n v="1460155212"/>
    <b v="0"/>
    <n v="12"/>
    <b v="1"/>
    <s v="film &amp; video/television"/>
    <n v="0.41194352941176471"/>
    <n v="291.79333333333335"/>
    <x v="0"/>
    <x v="0"/>
  </r>
  <r>
    <n v="9"/>
    <x v="9"/>
    <s v="Capturing everyday life at Falkirk Academy, a fictitious elite private high school where &quot;everyday life&quot; is anything but normal."/>
    <n v="8500"/>
    <n v="629.99"/>
    <x v="0"/>
    <x v="0"/>
    <s v="USD"/>
    <n v="1460860144"/>
    <n v="1458268144"/>
    <b v="0"/>
    <n v="20"/>
    <b v="1"/>
    <s v="film &amp; video/television"/>
    <n v="7.4116470588235298E-2"/>
    <n v="31.499500000000001"/>
    <x v="0"/>
    <x v="0"/>
  </r>
  <r>
    <n v="10"/>
    <x v="10"/>
    <s v="Making a reality show casting the real elites of China. They are fun, young, wild, and ambitious. Filmed in Beijing with real risks."/>
    <n v="8500"/>
    <n v="3015"/>
    <x v="0"/>
    <x v="0"/>
    <s v="USD"/>
    <n v="1403660279"/>
    <n v="1400636279"/>
    <b v="0"/>
    <n v="19"/>
    <b v="1"/>
    <s v="film &amp; video/television"/>
    <n v="0.3547058823529412"/>
    <n v="158.68421052631578"/>
    <x v="0"/>
    <x v="0"/>
  </r>
  <r>
    <n v="11"/>
    <x v="11"/>
    <s v="HamRadioNow will produce YouTube video of the complete 2016 ARRL &amp; TAPR Amateur Radio (Ham Radio) Digital Communications Conference"/>
    <n v="8500"/>
    <n v="6025"/>
    <x v="0"/>
    <x v="0"/>
    <s v="USD"/>
    <n v="1471834800"/>
    <n v="1469126462"/>
    <b v="0"/>
    <n v="75"/>
    <b v="1"/>
    <s v="film &amp; video/television"/>
    <n v="0.70882352941176474"/>
    <n v="80.333333333333329"/>
    <x v="0"/>
    <x v="0"/>
  </r>
  <r>
    <n v="12"/>
    <x v="12"/>
    <s v="Spinward Traveller is based on the award winning role-playing game. Launch your imagination into the Traveller universe at Jump 6."/>
    <n v="8500"/>
    <n v="49588"/>
    <x v="0"/>
    <x v="0"/>
    <s v="USD"/>
    <n v="1405479600"/>
    <n v="1401642425"/>
    <b v="0"/>
    <n v="827"/>
    <b v="1"/>
    <s v="film &amp; video/television"/>
    <n v="5.8338823529411767"/>
    <n v="59.961305925030231"/>
    <x v="0"/>
    <x v="0"/>
  </r>
  <r>
    <n v="13"/>
    <x v="13"/>
    <s v="A travel series hosted by touring musicians that profiles a different American city in each episode."/>
    <n v="8500"/>
    <n v="5599"/>
    <x v="0"/>
    <x v="0"/>
    <s v="USD"/>
    <n v="1466713620"/>
    <n v="1463588109"/>
    <b v="0"/>
    <n v="51"/>
    <b v="1"/>
    <s v="film &amp; video/television"/>
    <n v="0.65870588235294114"/>
    <n v="109.78431372549019"/>
    <x v="0"/>
    <x v="0"/>
  </r>
  <r>
    <n v="14"/>
    <x v="14"/>
    <s v="A highly charged post apocalyptic sci fi series that pulls no punches!"/>
    <n v="8500"/>
    <n v="6056"/>
    <x v="0"/>
    <x v="2"/>
    <s v="AUD"/>
    <n v="1405259940"/>
    <n v="1403051888"/>
    <b v="0"/>
    <n v="41"/>
    <b v="1"/>
    <s v="film &amp; video/television"/>
    <n v="0.71247058823529408"/>
    <n v="147.70731707317074"/>
    <x v="0"/>
    <x v="0"/>
  </r>
  <r>
    <n v="15"/>
    <x v="15"/>
    <s v="Cien&amp;Cia es un proyecto transmedia para televisiÃ³n; la finalidad de la venta de camisetas es financiar el reality (Factual)."/>
    <n v="8500"/>
    <n v="2132"/>
    <x v="0"/>
    <x v="3"/>
    <s v="EUR"/>
    <n v="1443384840"/>
    <n v="1441790658"/>
    <b v="0"/>
    <n v="98"/>
    <b v="1"/>
    <s v="film &amp; video/television"/>
    <n v="0.25082352941176472"/>
    <n v="21.755102040816325"/>
    <x v="0"/>
    <x v="0"/>
  </r>
  <r>
    <n v="16"/>
    <x v="16"/>
    <s v="We want to create a Sizzle Reel to pitch a Reality TV Series to TV Executive starring artists Art Moose will use new artists each week."/>
    <n v="8500"/>
    <n v="12029"/>
    <x v="0"/>
    <x v="0"/>
    <s v="USD"/>
    <n v="1402896600"/>
    <n v="1398971211"/>
    <b v="0"/>
    <n v="70"/>
    <b v="1"/>
    <s v="film &amp; video/television"/>
    <n v="1.4151764705882353"/>
    <n v="171.84285714285716"/>
    <x v="0"/>
    <x v="0"/>
  </r>
  <r>
    <n v="17"/>
    <x v="17"/>
    <s v="Uplifting English sitcom, a love letter to youthful exuberance that proves once and for all that none of us are ready for real life."/>
    <n v="8500"/>
    <n v="1510"/>
    <x v="0"/>
    <x v="1"/>
    <s v="GBP"/>
    <n v="1415126022"/>
    <n v="1412530422"/>
    <b v="0"/>
    <n v="36"/>
    <b v="1"/>
    <s v="film &amp; video/television"/>
    <n v="0.17764705882352941"/>
    <n v="41.944444444444443"/>
    <x v="0"/>
    <x v="0"/>
  </r>
  <r>
    <n v="18"/>
    <x v="18"/>
    <s v="The Indian cooking show you crave: complete with cooking, travel to India, and loads of spicy inspiration with Anupy."/>
    <n v="8500"/>
    <n v="31896.33"/>
    <x v="0"/>
    <x v="0"/>
    <s v="USD"/>
    <n v="1410958856"/>
    <n v="1408366856"/>
    <b v="0"/>
    <n v="342"/>
    <b v="1"/>
    <s v="film &amp; video/television"/>
    <n v="3.7525094117647062"/>
    <n v="93.264122807017543"/>
    <x v="0"/>
    <x v="0"/>
  </r>
  <r>
    <n v="19"/>
    <x v="19"/>
    <s v="Brouhaha chronicles the adventures of aspiring comedian and prolific hedonist Jenny Carmichael as she works at a clickbait website."/>
    <n v="8500"/>
    <n v="1235"/>
    <x v="0"/>
    <x v="0"/>
    <s v="USD"/>
    <n v="1437420934"/>
    <n v="1434828934"/>
    <b v="0"/>
    <n v="22"/>
    <b v="1"/>
    <s v="film &amp; video/television"/>
    <n v="0.14529411764705882"/>
    <n v="56.136363636363633"/>
    <x v="0"/>
    <x v="0"/>
  </r>
  <r>
    <n v="20"/>
    <x v="20"/>
    <s v="Help us reach our goal &amp; pay the drama dept that is performing the hard read, which is set for October 2015."/>
    <n v="8500"/>
    <n v="2004"/>
    <x v="0"/>
    <x v="0"/>
    <s v="USD"/>
    <n v="1442167912"/>
    <n v="1436983912"/>
    <b v="0"/>
    <n v="25"/>
    <b v="1"/>
    <s v="film &amp; video/television"/>
    <n v="0.23576470588235293"/>
    <n v="80.16"/>
    <x v="0"/>
    <x v="0"/>
  </r>
  <r>
    <n v="21"/>
    <x v="21"/>
    <s v="â€œLIFE of an INGREDIENT,&quot; a series that tells the story of the greatest chef &amp; farm collaborators in todayâ€™s marketplace."/>
    <n v="8500"/>
    <n v="20190"/>
    <x v="0"/>
    <x v="0"/>
    <s v="USD"/>
    <n v="1411743789"/>
    <n v="1409151789"/>
    <b v="0"/>
    <n v="101"/>
    <b v="1"/>
    <s v="film &amp; video/television"/>
    <n v="2.375294117647059"/>
    <n v="199.9009900990099"/>
    <x v="0"/>
    <x v="0"/>
  </r>
  <r>
    <n v="22"/>
    <x v="22"/>
    <s v="Meet Gary, and Troy: Two unlikely friends that investigate &quot;strange phenomenon&quot;."/>
    <n v="8500"/>
    <n v="410"/>
    <x v="0"/>
    <x v="0"/>
    <s v="USD"/>
    <n v="1420099140"/>
    <n v="1418766740"/>
    <b v="0"/>
    <n v="8"/>
    <b v="1"/>
    <s v="film &amp; video/television"/>
    <n v="4.8235294117647057E-2"/>
    <n v="51.25"/>
    <x v="0"/>
    <x v="0"/>
  </r>
  <r>
    <n v="23"/>
    <x v="23"/>
    <s v="Lois and Berlin are the Lucy and Ricky of reality. You will go on  journey to reinvent beauty from the inside out. Be the star !"/>
    <n v="8500"/>
    <n v="2370"/>
    <x v="0"/>
    <x v="0"/>
    <s v="USD"/>
    <n v="1430407200"/>
    <n v="1428086501"/>
    <b v="0"/>
    <n v="23"/>
    <b v="1"/>
    <s v="film &amp; video/television"/>
    <n v="0.27882352941176469"/>
    <n v="103.04347826086956"/>
    <x v="0"/>
    <x v="0"/>
  </r>
  <r>
    <n v="24"/>
    <x v="24"/>
    <s v="STL Up Late is a weekly late night comedy talk show for St. Louis television."/>
    <n v="8500"/>
    <n v="38082.69"/>
    <x v="0"/>
    <x v="0"/>
    <s v="USD"/>
    <n v="1442345940"/>
    <n v="1439494863"/>
    <b v="0"/>
    <n v="574"/>
    <b v="1"/>
    <s v="film &amp; video/television"/>
    <n v="4.4803164705882352"/>
    <n v="66.346149825783982"/>
    <x v="0"/>
    <x v="0"/>
  </r>
  <r>
    <n v="25"/>
    <x v="25"/>
    <s v="A dram-com television series revolved around memory and the hardships and revelations that come with its early turning point."/>
    <n v="8500"/>
    <n v="800"/>
    <x v="0"/>
    <x v="0"/>
    <s v="USD"/>
    <n v="1452299761"/>
    <n v="1447115761"/>
    <b v="0"/>
    <n v="14"/>
    <b v="1"/>
    <s v="film &amp; video/television"/>
    <n v="9.4117647058823528E-2"/>
    <n v="57.142857142857146"/>
    <x v="0"/>
    <x v="0"/>
  </r>
  <r>
    <n v="26"/>
    <x v="26"/>
    <s v="Highlighting Sicily's points of light: its extraordinary people. Editing phase is now underway!!!"/>
    <n v="8500"/>
    <n v="1940"/>
    <x v="0"/>
    <x v="0"/>
    <s v="USD"/>
    <n v="1408278144"/>
    <n v="1404822144"/>
    <b v="0"/>
    <n v="19"/>
    <b v="1"/>
    <s v="film &amp; video/television"/>
    <n v="0.22823529411764706"/>
    <n v="102.10526315789474"/>
    <x v="0"/>
    <x v="0"/>
  </r>
  <r>
    <n v="27"/>
    <x v="27"/>
    <s v="B-Rabbit is a hilarious depiction of immigrating to New Zealand and the life you desperately tried to leave behind."/>
    <n v="8500"/>
    <n v="22345"/>
    <x v="0"/>
    <x v="4"/>
    <s v="NZD"/>
    <n v="1416113833"/>
    <n v="1413518233"/>
    <b v="0"/>
    <n v="150"/>
    <b v="1"/>
    <s v="film &amp; video/television"/>
    <n v="2.6288235294117648"/>
    <n v="148.96666666666667"/>
    <x v="0"/>
    <x v="0"/>
  </r>
  <r>
    <n v="28"/>
    <x v="28"/>
    <s v="John and Brian are on a quest to change people's lives and rehabilitate dogs."/>
    <n v="8500"/>
    <n v="12042"/>
    <x v="0"/>
    <x v="0"/>
    <s v="USD"/>
    <n v="1450307284"/>
    <n v="1447715284"/>
    <b v="0"/>
    <n v="71"/>
    <b v="1"/>
    <s v="film &amp; video/television"/>
    <n v="1.4167058823529413"/>
    <n v="169.6056338028169"/>
    <x v="0"/>
    <x v="0"/>
  </r>
  <r>
    <n v="29"/>
    <x v="29"/>
    <s v="Genuine, no cliche Cop dramedy. Stories based on Adam's time as a Constable. What really goes on? Think you know the Police? Find out."/>
    <n v="8500"/>
    <n v="3700"/>
    <x v="0"/>
    <x v="1"/>
    <s v="GBP"/>
    <n v="1406045368"/>
    <n v="1403453368"/>
    <b v="0"/>
    <n v="117"/>
    <b v="1"/>
    <s v="film &amp; video/television"/>
    <n v="0.43529411764705883"/>
    <n v="31.623931623931625"/>
    <x v="0"/>
    <x v="0"/>
  </r>
  <r>
    <n v="30"/>
    <x v="30"/>
    <s v="Comedy series about three introverted roommates coping with single life, secret resentments, and loudmouthed extroverts."/>
    <n v="8500"/>
    <n v="4051.99"/>
    <x v="0"/>
    <x v="0"/>
    <s v="USD"/>
    <n v="1408604515"/>
    <n v="1406012515"/>
    <b v="0"/>
    <n v="53"/>
    <b v="1"/>
    <s v="film &amp; video/television"/>
    <n v="0.47670470588235292"/>
    <n v="76.45264150943396"/>
    <x v="0"/>
    <x v="0"/>
  </r>
  <r>
    <n v="31"/>
    <x v="31"/>
    <s v="After a two-year hiatus, The Alan Katz Show is coming back! But it can't unless we can get a 16gb flash drive valued at $12.71!"/>
    <n v="8500"/>
    <n v="13"/>
    <x v="0"/>
    <x v="0"/>
    <s v="USD"/>
    <n v="1453748434"/>
    <n v="1452193234"/>
    <b v="0"/>
    <n v="1"/>
    <b v="1"/>
    <s v="film &amp; video/television"/>
    <n v="1.5294117647058824E-3"/>
    <n v="13"/>
    <x v="0"/>
    <x v="0"/>
  </r>
  <r>
    <n v="32"/>
    <x v="32"/>
    <s v="Approaching a milestone birthday, Gail abandons her group of yuppie stay-at-home mom friends for the vibrant and rowdy gay community."/>
    <n v="8500"/>
    <n v="28520"/>
    <x v="0"/>
    <x v="0"/>
    <s v="USD"/>
    <n v="1463111940"/>
    <n v="1459523017"/>
    <b v="0"/>
    <n v="89"/>
    <b v="1"/>
    <s v="film &amp; video/television"/>
    <n v="3.355294117647059"/>
    <n v="320.44943820224717"/>
    <x v="0"/>
    <x v="0"/>
  </r>
  <r>
    <n v="33"/>
    <x v="33"/>
    <s v="3 best friends balance their work, personal and private lives while finding time for their imaginary friends (who are 3 puppets)."/>
    <n v="8500"/>
    <n v="5360"/>
    <x v="0"/>
    <x v="0"/>
    <s v="USD"/>
    <n v="1447001501"/>
    <n v="1444405901"/>
    <b v="0"/>
    <n v="64"/>
    <b v="1"/>
    <s v="film &amp; video/television"/>
    <n v="0.63058823529411767"/>
    <n v="83.75"/>
    <x v="0"/>
    <x v="0"/>
  </r>
  <r>
    <n v="34"/>
    <x v="34"/>
    <s v="A digitally dependent Josh, is forced to coexist with his promiscuous problematic cousin Wes, and face his fears of a human connection"/>
    <n v="8500"/>
    <n v="3392"/>
    <x v="0"/>
    <x v="0"/>
    <s v="USD"/>
    <n v="1407224601"/>
    <n v="1405928601"/>
    <b v="0"/>
    <n v="68"/>
    <b v="1"/>
    <s v="film &amp; video/television"/>
    <n v="0.39905882352941174"/>
    <n v="49.882352941176471"/>
    <x v="0"/>
    <x v="0"/>
  </r>
  <r>
    <n v="35"/>
    <x v="35"/>
    <s v="Why Adam? is an independent TV show that explores concepts of basic science in everyday life."/>
    <n v="8500"/>
    <n v="1665"/>
    <x v="0"/>
    <x v="0"/>
    <s v="USD"/>
    <n v="1430179200"/>
    <n v="1428130814"/>
    <b v="0"/>
    <n v="28"/>
    <b v="1"/>
    <s v="film &amp; video/television"/>
    <n v="0.19588235294117648"/>
    <n v="59.464285714285715"/>
    <x v="0"/>
    <x v="0"/>
  </r>
  <r>
    <n v="36"/>
    <x v="36"/>
    <s v="A modern day priest makes an unusual discovery, setting off a chain of events."/>
    <n v="8500"/>
    <n v="8529"/>
    <x v="0"/>
    <x v="0"/>
    <s v="USD"/>
    <n v="1428128525"/>
    <n v="1425540125"/>
    <b v="0"/>
    <n v="44"/>
    <b v="1"/>
    <s v="film &amp; video/television"/>
    <n v="1.0034117647058824"/>
    <n v="193.84090909090909"/>
    <x v="0"/>
    <x v="0"/>
  </r>
  <r>
    <n v="37"/>
    <x v="37"/>
    <s v="Take an unscripted, real-time journey with Greg Aiello to the planet's wildest and most iconic places on this adventure travel TV show."/>
    <n v="8500"/>
    <n v="40357"/>
    <x v="0"/>
    <x v="0"/>
    <s v="USD"/>
    <n v="1425055079"/>
    <n v="1422463079"/>
    <b v="0"/>
    <n v="253"/>
    <b v="1"/>
    <s v="film &amp; video/television"/>
    <n v="4.7478823529411764"/>
    <n v="159.51383399209487"/>
    <x v="0"/>
    <x v="0"/>
  </r>
  <r>
    <n v="38"/>
    <x v="38"/>
    <s v="A television show about three brothers from Chicago on a mission to discover and highlight the best breweries in America."/>
    <n v="8500"/>
    <n v="2751"/>
    <x v="0"/>
    <x v="0"/>
    <s v="USD"/>
    <n v="1368235344"/>
    <n v="1365643344"/>
    <b v="0"/>
    <n v="66"/>
    <b v="1"/>
    <s v="film &amp; video/television"/>
    <n v="0.3236470588235294"/>
    <n v="41.68181818181818"/>
    <x v="0"/>
    <x v="0"/>
  </r>
  <r>
    <n v="39"/>
    <x v="39"/>
    <s v="Mystery-Drama Series. Following a shocking event, residents of a remote woodland community learn that some wounds never heal..."/>
    <n v="8500"/>
    <n v="32745"/>
    <x v="0"/>
    <x v="1"/>
    <s v="GBP"/>
    <n v="1401058740"/>
    <n v="1398388068"/>
    <b v="0"/>
    <n v="217"/>
    <b v="1"/>
    <s v="film &amp; video/television"/>
    <n v="3.8523529411764708"/>
    <n v="150.89861751152074"/>
    <x v="0"/>
    <x v="0"/>
  </r>
  <r>
    <n v="40"/>
    <x v="40"/>
    <s v="There is a cooking show in production that needs your help, a show about using local ingredients to create simple and elegant meals."/>
    <n v="8500"/>
    <n v="2027"/>
    <x v="0"/>
    <x v="0"/>
    <s v="USD"/>
    <n v="1403150400"/>
    <n v="1401426488"/>
    <b v="0"/>
    <n v="16"/>
    <b v="1"/>
    <s v="film &amp; video/television"/>
    <n v="0.23847058823529413"/>
    <n v="126.6875"/>
    <x v="0"/>
    <x v="0"/>
  </r>
  <r>
    <n v="41"/>
    <x v="41"/>
    <s v="A TV series that takes place in a high school setting with religions,morals,&amp; ethics as a guiding message for students &amp; their families"/>
    <n v="8500"/>
    <n v="2000"/>
    <x v="0"/>
    <x v="0"/>
    <s v="USD"/>
    <n v="1412516354"/>
    <n v="1409924354"/>
    <b v="0"/>
    <n v="19"/>
    <b v="1"/>
    <s v="film &amp; video/television"/>
    <n v="0.23529411764705882"/>
    <n v="105.26315789473684"/>
    <x v="0"/>
    <x v="0"/>
  </r>
  <r>
    <n v="42"/>
    <x v="42"/>
    <s v="A show that explores the universal hospitality and shenanigans of BRO cultures in the most forbidden and unfamiliar places on earth!"/>
    <n v="8500"/>
    <n v="19860"/>
    <x v="0"/>
    <x v="0"/>
    <s v="USD"/>
    <n v="1419780026"/>
    <n v="1417188026"/>
    <b v="0"/>
    <n v="169"/>
    <b v="1"/>
    <s v="film &amp; video/television"/>
    <n v="2.3364705882352941"/>
    <n v="117.51479289940828"/>
    <x v="0"/>
    <x v="0"/>
  </r>
  <r>
    <n v="43"/>
    <x v="43"/>
    <s v="Anglicon is a fan-run British media convention with a focus on Doctor Who, returning to the Seattle area bigger and better than ever!"/>
    <n v="8500"/>
    <n v="30866"/>
    <x v="0"/>
    <x v="0"/>
    <s v="USD"/>
    <n v="1405209600"/>
    <n v="1402599486"/>
    <b v="0"/>
    <n v="263"/>
    <b v="1"/>
    <s v="film &amp; video/television"/>
    <n v="3.6312941176470588"/>
    <n v="117.36121673003802"/>
    <x v="0"/>
    <x v="0"/>
  </r>
  <r>
    <n v="44"/>
    <x v="44"/>
    <s v="The Creator of the hit FOX show THE BOURBON LOUNGE brings you BIG WHISKEY. A new travel show exploring whiskey like you've never seen."/>
    <n v="8500"/>
    <n v="2000"/>
    <x v="0"/>
    <x v="0"/>
    <s v="USD"/>
    <n v="1412648537"/>
    <n v="1408760537"/>
    <b v="0"/>
    <n v="15"/>
    <b v="1"/>
    <s v="film &amp; video/television"/>
    <n v="0.23529411764705882"/>
    <n v="133.33333333333334"/>
    <x v="0"/>
    <x v="0"/>
  </r>
  <r>
    <n v="45"/>
    <x v="45"/>
    <s v="The Art of the Lift is a crime drama that follows an expert crew of pick-pockets and their attempt at breaking in a new recruit."/>
    <n v="8500"/>
    <n v="6000"/>
    <x v="0"/>
    <x v="0"/>
    <s v="USD"/>
    <n v="1461769107"/>
    <n v="1459177107"/>
    <b v="0"/>
    <n v="61"/>
    <b v="1"/>
    <s v="film &amp; video/television"/>
    <n v="0.70588235294117652"/>
    <n v="98.360655737704917"/>
    <x v="0"/>
    <x v="0"/>
  </r>
  <r>
    <n v="46"/>
    <x v="46"/>
    <s v="The legendary community TV programme Joy's World is in dire need of new equipment! We are hoping you can help."/>
    <n v="8500"/>
    <n v="8750"/>
    <x v="0"/>
    <x v="2"/>
    <s v="AUD"/>
    <n v="1450220974"/>
    <n v="1447628974"/>
    <b v="0"/>
    <n v="45"/>
    <b v="1"/>
    <s v="film &amp; video/television"/>
    <n v="1.0294117647058822"/>
    <n v="194.44444444444446"/>
    <x v="0"/>
    <x v="0"/>
  </r>
  <r>
    <n v="47"/>
    <x v="47"/>
    <s v="Cursed with attracting odd men, an independent woman takes on the Chicago dating scene again with the help of her offbeat friends."/>
    <n v="8500"/>
    <n v="5380.55"/>
    <x v="0"/>
    <x v="0"/>
    <s v="USD"/>
    <n v="1419021607"/>
    <n v="1413834007"/>
    <b v="0"/>
    <n v="70"/>
    <b v="1"/>
    <s v="film &amp; video/television"/>
    <n v="0.6330058823529412"/>
    <n v="76.865000000000009"/>
    <x v="0"/>
    <x v="0"/>
  </r>
  <r>
    <n v="48"/>
    <x v="48"/>
    <s v="With future neo-London as a backdrop to this new independent TV pilot, we investigate the bad and the corrupt that rule London."/>
    <n v="8500"/>
    <n v="2159"/>
    <x v="0"/>
    <x v="1"/>
    <s v="GBP"/>
    <n v="1425211200"/>
    <n v="1422534260"/>
    <b v="0"/>
    <n v="38"/>
    <b v="1"/>
    <s v="film &amp; video/television"/>
    <n v="0.254"/>
    <n v="56.815789473684212"/>
    <x v="0"/>
    <x v="0"/>
  </r>
  <r>
    <n v="49"/>
    <x v="49"/>
    <s v="Driving Jersey is real people telling real stories."/>
    <n v="8500"/>
    <n v="12000"/>
    <x v="0"/>
    <x v="0"/>
    <s v="USD"/>
    <n v="1445660045"/>
    <n v="1443068045"/>
    <b v="0"/>
    <n v="87"/>
    <b v="1"/>
    <s v="film &amp; video/television"/>
    <n v="1.411764705882353"/>
    <n v="137.93103448275863"/>
    <x v="0"/>
    <x v="0"/>
  </r>
  <r>
    <n v="50"/>
    <x v="50"/>
    <s v="A brand new dating show which helps one lucky lady find her Mr Right with difficult decisions to make along the way."/>
    <n v="8500"/>
    <n v="600"/>
    <x v="0"/>
    <x v="1"/>
    <s v="GBP"/>
    <n v="1422637200"/>
    <n v="1419271458"/>
    <b v="0"/>
    <n v="22"/>
    <b v="1"/>
    <s v="film &amp; video/television"/>
    <n v="7.0588235294117646E-2"/>
    <n v="27.272727272727273"/>
    <x v="0"/>
    <x v="0"/>
  </r>
  <r>
    <n v="51"/>
    <x v="51"/>
    <s v="Please help us reach stretch goals of 16k, 26k, 41k for the soundtrack, extended scenes &amp; story development for our sci-fi TV series!"/>
    <n v="8500"/>
    <n v="14082"/>
    <x v="0"/>
    <x v="0"/>
    <s v="USD"/>
    <n v="1439245037"/>
    <n v="1436653037"/>
    <b v="0"/>
    <n v="119"/>
    <b v="1"/>
    <s v="film &amp; video/television"/>
    <n v="1.6567058823529413"/>
    <n v="118.33613445378151"/>
    <x v="0"/>
    <x v="0"/>
  </r>
  <r>
    <n v="52"/>
    <x v="52"/>
    <s v="Kode Orange is an original television series that follows the lives of two police officers who join a special unit in high-crime LA"/>
    <n v="8500"/>
    <n v="11621"/>
    <x v="0"/>
    <x v="0"/>
    <s v="USD"/>
    <n v="1405615846"/>
    <n v="1403023846"/>
    <b v="0"/>
    <n v="52"/>
    <b v="1"/>
    <s v="film &amp; video/television"/>
    <n v="1.3671764705882352"/>
    <n v="223.48076923076923"/>
    <x v="0"/>
    <x v="0"/>
  </r>
  <r>
    <n v="53"/>
    <x v="53"/>
    <s v="Delicious TV's Vegan Mashup launching season two on public television"/>
    <n v="8500"/>
    <n v="3289"/>
    <x v="0"/>
    <x v="0"/>
    <s v="USD"/>
    <n v="1396648800"/>
    <n v="1395407445"/>
    <b v="0"/>
    <n v="117"/>
    <b v="1"/>
    <s v="film &amp; video/television"/>
    <n v="0.38694117647058823"/>
    <n v="28.111111111111111"/>
    <x v="0"/>
    <x v="0"/>
  </r>
  <r>
    <n v="54"/>
    <x v="54"/>
    <s v="TV stand-in Elizabeth was diagnosed BRCA+ as her mother was succumbing to cancer. This pilot navigates evolving modern female identity."/>
    <n v="8500"/>
    <n v="10100"/>
    <x v="0"/>
    <x v="0"/>
    <s v="USD"/>
    <n v="1451063221"/>
    <n v="1448471221"/>
    <b v="0"/>
    <n v="52"/>
    <b v="1"/>
    <s v="film &amp; video/television"/>
    <n v="1.188235294117647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500"/>
    <n v="11090"/>
    <x v="0"/>
    <x v="0"/>
    <s v="USD"/>
    <n v="1464390916"/>
    <n v="1462576516"/>
    <b v="0"/>
    <n v="86"/>
    <b v="1"/>
    <s v="film &amp; video/television"/>
    <n v="1.3047058823529412"/>
    <n v="128.95348837209303"/>
    <x v="0"/>
    <x v="0"/>
  </r>
  <r>
    <n v="56"/>
    <x v="56"/>
    <s v="We want to see more women's cycling on TV - and we need your help to make it happen!"/>
    <n v="8500"/>
    <n v="8581"/>
    <x v="0"/>
    <x v="1"/>
    <s v="GBP"/>
    <n v="1433779200"/>
    <n v="1432559424"/>
    <b v="0"/>
    <n v="174"/>
    <b v="1"/>
    <s v="film &amp; video/television"/>
    <n v="1.0095294117647058"/>
    <n v="49.316091954022987"/>
    <x v="0"/>
    <x v="0"/>
  </r>
  <r>
    <n v="57"/>
    <x v="57"/>
    <s v="An entertainment network built with a focus of uniting our community with quality, relevant live and scripted entertainment."/>
    <n v="8500"/>
    <n v="15285"/>
    <x v="0"/>
    <x v="0"/>
    <s v="USD"/>
    <n v="1429991962"/>
    <n v="1427399962"/>
    <b v="0"/>
    <n v="69"/>
    <b v="1"/>
    <s v="film &amp; video/television"/>
    <n v="1.7982352941176472"/>
    <n v="221.52173913043478"/>
    <x v="0"/>
    <x v="0"/>
  </r>
  <r>
    <n v="58"/>
    <x v="58"/>
    <s v="Alex thought he knew how the world worked. You live, you die and it's over. He was very, very wrong."/>
    <n v="8500"/>
    <n v="10291"/>
    <x v="0"/>
    <x v="0"/>
    <s v="USD"/>
    <n v="1416423172"/>
    <n v="1413827572"/>
    <b v="0"/>
    <n v="75"/>
    <b v="1"/>
    <s v="film &amp; video/television"/>
    <n v="1.2107058823529411"/>
    <n v="137.21333333333334"/>
    <x v="0"/>
    <x v="0"/>
  </r>
  <r>
    <n v="59"/>
    <x v="59"/>
    <s v="An electronic music producer stuck in his blue collar life has overnight success thrown at him when his music leaks on the internet."/>
    <n v="8500"/>
    <n v="20025.14"/>
    <x v="0"/>
    <x v="0"/>
    <s v="USD"/>
    <n v="1442264400"/>
    <n v="1439530776"/>
    <b v="0"/>
    <n v="33"/>
    <b v="1"/>
    <s v="film &amp; video/television"/>
    <n v="2.3558988235294116"/>
    <n v="606.82242424242418"/>
    <x v="0"/>
    <x v="0"/>
  </r>
  <r>
    <n v="60"/>
    <x v="60"/>
    <s v="Set in a beautiful but desolate world, we see how loneliness can lead to friendship in unconventional ways."/>
    <n v="8500"/>
    <n v="4648.33"/>
    <x v="0"/>
    <x v="1"/>
    <s v="GBP"/>
    <n v="1395532800"/>
    <n v="1393882717"/>
    <b v="0"/>
    <n v="108"/>
    <b v="1"/>
    <s v="film &amp; video/shorts"/>
    <n v="0.54686235294117647"/>
    <n v="43.040092592592593"/>
    <x v="0"/>
    <x v="1"/>
  </r>
  <r>
    <n v="61"/>
    <x v="61"/>
    <s v="An exploration of the shadows that follow us from our past, the darkness that lives inside us and the ability to find our own freedom"/>
    <n v="8500"/>
    <n v="7415"/>
    <x v="0"/>
    <x v="0"/>
    <s v="USD"/>
    <n v="1370547157"/>
    <n v="1368646357"/>
    <b v="0"/>
    <n v="23"/>
    <b v="1"/>
    <s v="film &amp; video/shorts"/>
    <n v="0.87235294117647055"/>
    <n v="322.39130434782606"/>
    <x v="0"/>
    <x v="1"/>
  </r>
  <r>
    <n v="62"/>
    <x v="62"/>
    <s v="A man is forced to repeatedly crawl through a mysterious maze not knowing who captured him or why, but he is determined to find out."/>
    <n v="8500"/>
    <n v="4642"/>
    <x v="0"/>
    <x v="0"/>
    <s v="USD"/>
    <n v="1362337878"/>
    <n v="1360177878"/>
    <b v="0"/>
    <n v="48"/>
    <b v="1"/>
    <s v="film &amp; video/shorts"/>
    <n v="0.54611764705882349"/>
    <n v="96.708333333333329"/>
    <x v="0"/>
    <x v="1"/>
  </r>
  <r>
    <n v="63"/>
    <x v="63"/>
    <s v="The Attic is my first short film.  Please help me with post production and distribution so that I can let it out into the world"/>
    <n v="8500"/>
    <n v="2270.37"/>
    <x v="0"/>
    <x v="0"/>
    <s v="USD"/>
    <n v="1388206740"/>
    <n v="1386194013"/>
    <b v="0"/>
    <n v="64"/>
    <b v="1"/>
    <s v="film &amp; video/shorts"/>
    <n v="0.26710235294117646"/>
    <n v="35.474531249999998"/>
    <x v="0"/>
    <x v="1"/>
  </r>
  <r>
    <n v="64"/>
    <x v="64"/>
    <s v="At the dawn of the New Millennium, a group of teenagers battle the Y2K bug to save humanity from boredom. The 2nd film by and/or."/>
    <n v="8500"/>
    <n v="2080"/>
    <x v="0"/>
    <x v="0"/>
    <s v="USD"/>
    <n v="1373243181"/>
    <n v="1370651181"/>
    <b v="0"/>
    <n v="24"/>
    <b v="1"/>
    <s v="film &amp; video/shorts"/>
    <n v="0.24470588235294119"/>
    <n v="86.666666666666671"/>
    <x v="0"/>
    <x v="1"/>
  </r>
  <r>
    <n v="65"/>
    <x v="65"/>
    <s v="Help finish the short film Hello World. The story of an android in the broken home of a father &amp; son."/>
    <n v="8500"/>
    <n v="7527"/>
    <x v="0"/>
    <x v="5"/>
    <s v="CAD"/>
    <n v="1407736740"/>
    <n v="1405453354"/>
    <b v="0"/>
    <n v="57"/>
    <b v="1"/>
    <s v="film &amp; video/shorts"/>
    <n v="0.8855294117647059"/>
    <n v="132.05263157894737"/>
    <x v="0"/>
    <x v="1"/>
  </r>
  <r>
    <n v="66"/>
    <x v="66"/>
    <s v="A dark comedy set in the '60s about clinical depression and one night stands."/>
    <n v="8500"/>
    <n v="2372"/>
    <x v="0"/>
    <x v="0"/>
    <s v="USD"/>
    <n v="1468873420"/>
    <n v="1466281420"/>
    <b v="0"/>
    <n v="26"/>
    <b v="1"/>
    <s v="film &amp; video/shorts"/>
    <n v="0.27905882352941175"/>
    <n v="91.230769230769226"/>
    <x v="0"/>
    <x v="1"/>
  </r>
  <r>
    <n v="67"/>
    <x v="67"/>
    <s v="The Ordination Mass of five Dominicans friars to the priesthood at the historic Saint Dominicâ€™s Church in Washington DC."/>
    <n v="8500"/>
    <n v="2325"/>
    <x v="0"/>
    <x v="0"/>
    <s v="USD"/>
    <n v="1342360804"/>
    <n v="1339768804"/>
    <b v="0"/>
    <n v="20"/>
    <b v="1"/>
    <s v="film &amp; video/shorts"/>
    <n v="0.27352941176470591"/>
    <n v="116.25"/>
    <x v="0"/>
    <x v="1"/>
  </r>
  <r>
    <n v="68"/>
    <x v="68"/>
    <s v="Black Comedy by final year students at Leeds University. _x000a_'Bird watching, tea, seaside and murder. Just your average British holiday.'"/>
    <n v="8500"/>
    <n v="763"/>
    <x v="0"/>
    <x v="1"/>
    <s v="GBP"/>
    <n v="1393162791"/>
    <n v="1390570791"/>
    <b v="0"/>
    <n v="36"/>
    <b v="1"/>
    <s v="film &amp; video/shorts"/>
    <n v="8.9764705882352941E-2"/>
    <n v="21.194444444444443"/>
    <x v="0"/>
    <x v="1"/>
  </r>
  <r>
    <n v="69"/>
    <x v="69"/>
    <s v="A breakthrough cinematic experience about more than just the carsâ€¦the people, lifestyle, enthusiasm, party, and the Leavenworth Drive."/>
    <n v="8500"/>
    <n v="11094.23"/>
    <x v="0"/>
    <x v="0"/>
    <s v="USD"/>
    <n v="1317538740"/>
    <n v="1314765025"/>
    <b v="0"/>
    <n v="178"/>
    <b v="1"/>
    <s v="film &amp; video/shorts"/>
    <n v="1.3052035294117648"/>
    <n v="62.327134831460668"/>
    <x v="0"/>
    <x v="1"/>
  </r>
  <r>
    <n v="70"/>
    <x v="70"/>
    <s v="Maggie barely survives a deranged baptism by her mother only to be born again to a string of foster parents. Things can always be worse"/>
    <n v="8500"/>
    <n v="636"/>
    <x v="0"/>
    <x v="0"/>
    <s v="USD"/>
    <n v="1315171845"/>
    <n v="1309987845"/>
    <b v="0"/>
    <n v="17"/>
    <b v="1"/>
    <s v="film &amp; video/shorts"/>
    <n v="7.4823529411764705E-2"/>
    <n v="37.411764705882355"/>
    <x v="0"/>
    <x v="1"/>
  </r>
  <r>
    <n v="71"/>
    <x v="71"/>
    <s v="A comedic tale about the duality of man set in a trailer park needs your help with sound design and getting it into film festivals"/>
    <n v="8500"/>
    <n v="2231"/>
    <x v="0"/>
    <x v="0"/>
    <s v="USD"/>
    <n v="1338186657"/>
    <n v="1333002657"/>
    <b v="0"/>
    <n v="32"/>
    <b v="1"/>
    <s v="film &amp; video/shorts"/>
    <n v="0.26247058823529412"/>
    <n v="69.71875"/>
    <x v="0"/>
    <x v="1"/>
  </r>
  <r>
    <n v="72"/>
    <x v="72"/>
    <s v="A young man forced to live back home after an automobile accident leaves him to rediscover what it means to be a part of his family."/>
    <n v="8500"/>
    <n v="2385"/>
    <x v="0"/>
    <x v="0"/>
    <s v="USD"/>
    <n v="1352937600"/>
    <n v="1351210481"/>
    <b v="0"/>
    <n v="41"/>
    <b v="1"/>
    <s v="film &amp; video/shorts"/>
    <n v="0.28058823529411764"/>
    <n v="58.170731707317074"/>
    <x v="0"/>
    <x v="1"/>
  </r>
  <r>
    <n v="73"/>
    <x v="73"/>
    <s v="A scientist on the brink of a discovery that will revolutionize society sees her work destroyed in an experiment gone horribly wrong."/>
    <n v="8500"/>
    <n v="900"/>
    <x v="0"/>
    <x v="0"/>
    <s v="USD"/>
    <n v="1304395140"/>
    <n v="1297620584"/>
    <b v="0"/>
    <n v="18"/>
    <b v="1"/>
    <s v="film &amp; video/shorts"/>
    <n v="0.10588235294117647"/>
    <n v="50"/>
    <x v="0"/>
    <x v="1"/>
  </r>
  <r>
    <n v="74"/>
    <x v="74"/>
    <s v="La nuit est devenue le lieu de la terreur. Alors qu'un couvre-feu est imposÃ©, une petite fille est enlevÃ©e par un rapace nocturne."/>
    <n v="8500"/>
    <n v="564.66"/>
    <x v="0"/>
    <x v="6"/>
    <s v="EUR"/>
    <n v="1453376495"/>
    <n v="1450784495"/>
    <b v="0"/>
    <n v="29"/>
    <b v="1"/>
    <s v="film &amp; video/shorts"/>
    <n v="6.6430588235294116E-2"/>
    <n v="19.471034482758618"/>
    <x v="0"/>
    <x v="1"/>
  </r>
  <r>
    <n v="75"/>
    <x v="75"/>
    <s v="A teenager named Charlie discovers something new about himself while coping with the loss of his father."/>
    <n v="8500"/>
    <n v="4040"/>
    <x v="0"/>
    <x v="0"/>
    <s v="USD"/>
    <n v="1366693272"/>
    <n v="1364101272"/>
    <b v="0"/>
    <n v="47"/>
    <b v="1"/>
    <s v="film &amp; video/shorts"/>
    <n v="0.47529411764705881"/>
    <n v="85.957446808510639"/>
    <x v="0"/>
    <x v="1"/>
  </r>
  <r>
    <n v="76"/>
    <x v="76"/>
    <s v="Karn A'Mor has awoken bloodied on a distant battlefield with no memory of his past! JOIN THE RESISTANCE and find out more..."/>
    <n v="8500"/>
    <n v="460"/>
    <x v="0"/>
    <x v="0"/>
    <s v="USD"/>
    <n v="1325007358"/>
    <n v="1319819758"/>
    <b v="0"/>
    <n v="15"/>
    <b v="1"/>
    <s v="film &amp; video/shorts"/>
    <n v="5.4117647058823527E-2"/>
    <n v="30.666666666666668"/>
    <x v="0"/>
    <x v="1"/>
  </r>
  <r>
    <n v="77"/>
    <x v="77"/>
    <s v="A short film about a boy searching for companionship in a hermit crab he finds on the beach."/>
    <n v="8500"/>
    <n v="1570"/>
    <x v="0"/>
    <x v="0"/>
    <s v="USD"/>
    <n v="1337569140"/>
    <n v="1332991717"/>
    <b v="0"/>
    <n v="26"/>
    <b v="1"/>
    <s v="film &amp; video/shorts"/>
    <n v="0.18470588235294116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8500"/>
    <n v="1351"/>
    <x v="0"/>
    <x v="6"/>
    <s v="EUR"/>
    <n v="1472751121"/>
    <n v="1471887121"/>
    <b v="0"/>
    <n v="35"/>
    <b v="1"/>
    <s v="film &amp; video/shorts"/>
    <n v="0.15894117647058822"/>
    <n v="38.6"/>
    <x v="0"/>
    <x v="1"/>
  </r>
  <r>
    <n v="79"/>
    <x v="79"/>
    <s v="A short film about life, achieving your dreams, and overcoming hardship. We all have our mountain to climb."/>
    <n v="8500"/>
    <n v="1651"/>
    <x v="0"/>
    <x v="1"/>
    <s v="GBP"/>
    <n v="1398451093"/>
    <n v="1395859093"/>
    <b v="0"/>
    <n v="41"/>
    <b v="1"/>
    <s v="film &amp; video/shorts"/>
    <n v="0.19423529411764706"/>
    <n v="40.268292682926827"/>
    <x v="0"/>
    <x v="1"/>
  </r>
  <r>
    <n v="80"/>
    <x v="80"/>
    <s v="What would you do if you ended up at a swingers party with two dead bodies and $20,000 in drug money?"/>
    <n v="8500"/>
    <n v="12870"/>
    <x v="0"/>
    <x v="0"/>
    <s v="USD"/>
    <n v="1386640856"/>
    <n v="1383616856"/>
    <b v="0"/>
    <n v="47"/>
    <b v="1"/>
    <s v="film &amp; video/shorts"/>
    <n v="1.5141176470588236"/>
    <n v="273.82978723404256"/>
    <x v="0"/>
    <x v="1"/>
  </r>
  <r>
    <n v="81"/>
    <x v="81"/>
    <s v="An elderly woman in rural Maine is haunted by figures seeking a sacrifice, but there are more forces at work than mere ghosts."/>
    <n v="8500"/>
    <n v="1485"/>
    <x v="0"/>
    <x v="0"/>
    <s v="USD"/>
    <n v="1342234920"/>
    <n v="1341892127"/>
    <b v="0"/>
    <n v="28"/>
    <b v="1"/>
    <s v="film &amp; video/shorts"/>
    <n v="0.17470588235294118"/>
    <n v="53.035714285714285"/>
    <x v="0"/>
    <x v="1"/>
  </r>
  <r>
    <n v="82"/>
    <x v="82"/>
    <s v="A short film about the tragically hilarious events that occur when a fearful and panicky 6-year old boy loses his first baby tooth."/>
    <n v="8500"/>
    <n v="4000.5"/>
    <x v="0"/>
    <x v="0"/>
    <s v="USD"/>
    <n v="1318189261"/>
    <n v="1315597261"/>
    <b v="0"/>
    <n v="100"/>
    <b v="1"/>
    <s v="film &amp; video/shorts"/>
    <n v="0.47064705882352942"/>
    <n v="40.005000000000003"/>
    <x v="0"/>
    <x v="1"/>
  </r>
  <r>
    <n v="83"/>
    <x v="83"/>
    <s v="Isaac, creator of the DreamMaker3000, finds love in his dreams with Mei his boss's wife who lives on the other side of the planet."/>
    <n v="8500"/>
    <n v="205"/>
    <x v="0"/>
    <x v="1"/>
    <s v="GBP"/>
    <n v="1424604600"/>
    <n v="1423320389"/>
    <b v="0"/>
    <n v="13"/>
    <b v="1"/>
    <s v="film &amp; video/shorts"/>
    <n v="2.4117647058823528E-2"/>
    <n v="15.76923076923077"/>
    <x v="0"/>
    <x v="1"/>
  </r>
  <r>
    <n v="84"/>
    <x v="84"/>
    <s v="&quot;A sociopath crosses paths with the person he must confront about his wife's murder, it might be himself&quot;"/>
    <n v="8500"/>
    <n v="500"/>
    <x v="0"/>
    <x v="0"/>
    <s v="USD"/>
    <n v="1305483086"/>
    <n v="1302891086"/>
    <b v="0"/>
    <n v="7"/>
    <b v="1"/>
    <s v="film &amp; video/shorts"/>
    <n v="5.8823529411764705E-2"/>
    <n v="71.428571428571431"/>
    <x v="0"/>
    <x v="1"/>
  </r>
  <r>
    <n v="85"/>
    <x v="85"/>
    <s v="A short film by Melissa Woodrow &amp; Mark Janiak about seeking forgiveness, embracing the past and memories with a loved one."/>
    <n v="8500"/>
    <n v="1506"/>
    <x v="0"/>
    <x v="0"/>
    <s v="USD"/>
    <n v="1316746837"/>
    <n v="1314154837"/>
    <b v="0"/>
    <n v="21"/>
    <b v="1"/>
    <s v="film &amp; video/shorts"/>
    <n v="0.1771764705882353"/>
    <n v="71.714285714285708"/>
    <x v="0"/>
    <x v="1"/>
  </r>
  <r>
    <n v="86"/>
    <x v="86"/>
    <s v="Two women, two destinies connected by a letter. _x000a_Between Paris and Skopje a poetic outstanding story of true courage, love and hope."/>
    <n v="8500"/>
    <n v="6388"/>
    <x v="0"/>
    <x v="6"/>
    <s v="EUR"/>
    <n v="1451226045"/>
    <n v="1444828845"/>
    <b v="0"/>
    <n v="17"/>
    <b v="1"/>
    <s v="film &amp; video/shorts"/>
    <n v="0.75152941176470589"/>
    <n v="375.76470588235293"/>
    <x v="0"/>
    <x v="1"/>
  </r>
  <r>
    <n v="87"/>
    <x v="87"/>
    <s v="A father without work uses his daughter to con sympathy from strangers... sound familiar?  Help us make this film!"/>
    <n v="8500"/>
    <n v="2615"/>
    <x v="0"/>
    <x v="0"/>
    <s v="USD"/>
    <n v="1275529260"/>
    <n v="1274705803"/>
    <b v="0"/>
    <n v="25"/>
    <b v="1"/>
    <s v="film &amp; video/shorts"/>
    <n v="0.30764705882352938"/>
    <n v="104.6"/>
    <x v="0"/>
    <x v="1"/>
  </r>
  <r>
    <n v="88"/>
    <x v="88"/>
    <s v="Imprisoned in an unfamiliar reality with strange new rules, Dan Everett struggles to find meaning and reason in this sci-fi noir short."/>
    <n v="8500"/>
    <n v="3600"/>
    <x v="0"/>
    <x v="0"/>
    <s v="USD"/>
    <n v="1403452131"/>
    <n v="1401205731"/>
    <b v="0"/>
    <n v="60"/>
    <b v="1"/>
    <s v="film &amp; video/shorts"/>
    <n v="0.42352941176470588"/>
    <n v="60"/>
    <x v="0"/>
    <x v="1"/>
  </r>
  <r>
    <n v="89"/>
    <x v="89"/>
    <s v="A chronicle of four very different stories concerning racism to the power of love, all set in the beauty of the Southwest."/>
    <n v="8500"/>
    <n v="6904"/>
    <x v="0"/>
    <x v="0"/>
    <s v="USD"/>
    <n v="1370196192"/>
    <n v="1368036192"/>
    <b v="0"/>
    <n v="56"/>
    <b v="1"/>
    <s v="film &amp; video/shorts"/>
    <n v="0.81223529411764706"/>
    <n v="123.28571428571429"/>
    <x v="0"/>
    <x v="1"/>
  </r>
  <r>
    <n v="90"/>
    <x v="90"/>
    <s v="We're looking for funding to help submit a short film to film festivals."/>
    <n v="8500"/>
    <n v="502"/>
    <x v="0"/>
    <x v="0"/>
    <s v="USD"/>
    <n v="1310454499"/>
    <n v="1307862499"/>
    <b v="0"/>
    <n v="16"/>
    <b v="1"/>
    <s v="film &amp; video/shorts"/>
    <n v="5.9058823529411768E-2"/>
    <n v="31.375"/>
    <x v="0"/>
    <x v="1"/>
  </r>
  <r>
    <n v="91"/>
    <x v="91"/>
    <s v="&quot;Overtime&quot; is a 15 minute horror film about a man haunted by the memories of his past during a graveyard shift at his factory job."/>
    <n v="8500"/>
    <n v="3600"/>
    <x v="0"/>
    <x v="0"/>
    <s v="USD"/>
    <n v="1305625164"/>
    <n v="1300354764"/>
    <b v="0"/>
    <n v="46"/>
    <b v="1"/>
    <s v="film &amp; video/shorts"/>
    <n v="0.42352941176470588"/>
    <n v="78.260869565217391"/>
    <x v="0"/>
    <x v="1"/>
  </r>
  <r>
    <n v="92"/>
    <x v="92"/>
    <s v="Euphoria is an adventure film that follows adrenaline filled athletes on their hunt for the sublime while balancing family and careers."/>
    <n v="8500"/>
    <n v="5260"/>
    <x v="0"/>
    <x v="5"/>
    <s v="CAD"/>
    <n v="1485936000"/>
    <n v="1481949983"/>
    <b v="0"/>
    <n v="43"/>
    <b v="1"/>
    <s v="film &amp; video/shorts"/>
    <n v="0.61882352941176466"/>
    <n v="122.32558139534883"/>
    <x v="0"/>
    <x v="1"/>
  </r>
  <r>
    <n v="93"/>
    <x v="93"/>
    <s v="Someday Everyday is a short drama that navigates through the past and present of a young man's life, through his struggles and triumphs"/>
    <n v="8500"/>
    <n v="1106"/>
    <x v="0"/>
    <x v="0"/>
    <s v="USD"/>
    <n v="1341349200"/>
    <n v="1338928537"/>
    <b v="0"/>
    <n v="15"/>
    <b v="1"/>
    <s v="film &amp; video/shorts"/>
    <n v="0.13011764705882353"/>
    <n v="73.733333333333334"/>
    <x v="0"/>
    <x v="1"/>
  </r>
  <r>
    <n v="94"/>
    <x v="94"/>
    <s v="Nathan has his ideal job, the opportunity to see his dream girl on a daily basis. The local bully Jake aims to change all that."/>
    <n v="8500"/>
    <n v="260"/>
    <x v="0"/>
    <x v="1"/>
    <s v="GBP"/>
    <n v="1396890822"/>
    <n v="1395162822"/>
    <b v="0"/>
    <n v="12"/>
    <b v="1"/>
    <s v="film &amp; video/shorts"/>
    <n v="3.0588235294117649E-2"/>
    <n v="21.666666666666668"/>
    <x v="0"/>
    <x v="1"/>
  </r>
  <r>
    <n v="95"/>
    <x v="95"/>
    <s v="The Batman's Rogues Gallery assembles for a meeting. Scarecrow's fear gas accidently goes off and fears of the villains start to arise."/>
    <n v="8500"/>
    <n v="460"/>
    <x v="0"/>
    <x v="0"/>
    <s v="USD"/>
    <n v="1330214841"/>
    <n v="1327622841"/>
    <b v="0"/>
    <n v="21"/>
    <b v="1"/>
    <s v="film &amp; video/shorts"/>
    <n v="5.4117647058823527E-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8500"/>
    <n v="1720"/>
    <x v="0"/>
    <x v="0"/>
    <s v="USD"/>
    <n v="1280631600"/>
    <n v="1274889241"/>
    <b v="0"/>
    <n v="34"/>
    <b v="1"/>
    <s v="film &amp; video/shorts"/>
    <n v="0.2023529411764706"/>
    <n v="50.588235294117645"/>
    <x v="0"/>
    <x v="1"/>
  </r>
  <r>
    <n v="97"/>
    <x v="97"/>
    <s v="Innsmouth at 9000 ft. is a Short Film Project in the Spirit of H.P. Lovecraft, and created by Denver based visual artist  Jesse Farley."/>
    <n v="8500"/>
    <n v="425"/>
    <x v="0"/>
    <x v="0"/>
    <s v="USD"/>
    <n v="1310440482"/>
    <n v="1307848482"/>
    <b v="0"/>
    <n v="8"/>
    <b v="1"/>
    <s v="film &amp; video/shorts"/>
    <n v="0.05"/>
    <n v="53.125"/>
    <x v="0"/>
    <x v="1"/>
  </r>
  <r>
    <n v="98"/>
    <x v="98"/>
    <s v="&quot;Cut Out&quot; tells the story of a young woman who befriends a neighborhood teen and finds herself involved with gang violence."/>
    <n v="8500"/>
    <n v="3400"/>
    <x v="0"/>
    <x v="0"/>
    <s v="USD"/>
    <n v="1354923000"/>
    <n v="1351796674"/>
    <b v="0"/>
    <n v="60"/>
    <b v="1"/>
    <s v="film &amp; video/shorts"/>
    <n v="0.4"/>
    <n v="56.666666666666664"/>
    <x v="0"/>
    <x v="1"/>
  </r>
  <r>
    <n v="99"/>
    <x v="99"/>
    <s v="A feminist tale of two girls finally giving a &quot;Nice Guy&quot; what he truly deserves. Also, dancing!"/>
    <n v="8500"/>
    <n v="1590.29"/>
    <x v="0"/>
    <x v="0"/>
    <s v="USD"/>
    <n v="1390426799"/>
    <n v="1387834799"/>
    <b v="0"/>
    <n v="39"/>
    <b v="1"/>
    <s v="film &amp; video/shorts"/>
    <n v="0.18709294117647057"/>
    <n v="40.776666666666664"/>
    <x v="0"/>
    <x v="1"/>
  </r>
  <r>
    <n v="100"/>
    <x v="100"/>
    <s v="Two sisters share a fragile relationship. When their mother dies and they inherit the family house, old problems rise to the surface."/>
    <n v="8500"/>
    <n v="5000"/>
    <x v="0"/>
    <x v="0"/>
    <s v="USD"/>
    <n v="1352055886"/>
    <n v="1350324286"/>
    <b v="0"/>
    <n v="26"/>
    <b v="1"/>
    <s v="film &amp; video/shorts"/>
    <n v="0.58823529411764708"/>
    <n v="192.30769230769232"/>
    <x v="0"/>
    <x v="1"/>
  </r>
  <r>
    <n v="101"/>
    <x v="101"/>
    <s v="The spatiotemporal boundaries between a manâ€™s life, and that of his father dissolve. A reflection on experience, image, and memory."/>
    <n v="8500"/>
    <n v="3500"/>
    <x v="0"/>
    <x v="0"/>
    <s v="USD"/>
    <n v="1359052710"/>
    <n v="1356979110"/>
    <b v="0"/>
    <n v="35"/>
    <b v="1"/>
    <s v="film &amp; video/shorts"/>
    <n v="0.41176470588235292"/>
    <n v="100"/>
    <x v="0"/>
    <x v="1"/>
  </r>
  <r>
    <n v="102"/>
    <x v="102"/>
    <s v="A gang of outlaw bikers pull a home invasion on a disgraced Anthropologist hiding a secret locked in his cabin basement."/>
    <n v="8500"/>
    <n v="7665"/>
    <x v="0"/>
    <x v="0"/>
    <s v="USD"/>
    <n v="1293073733"/>
    <n v="1290481733"/>
    <b v="0"/>
    <n v="65"/>
    <b v="1"/>
    <s v="film &amp; video/shorts"/>
    <n v="0.90176470588235291"/>
    <n v="117.92307692307692"/>
    <x v="0"/>
    <x v="1"/>
  </r>
  <r>
    <n v="103"/>
    <x v="103"/>
    <s v="Three friends in their twenties are trying to do the impossible - have fun on a casual Friday night."/>
    <n v="8500"/>
    <n v="1367"/>
    <x v="0"/>
    <x v="1"/>
    <s v="GBP"/>
    <n v="1394220030"/>
    <n v="1392232830"/>
    <b v="0"/>
    <n v="49"/>
    <b v="1"/>
    <s v="film &amp; video/shorts"/>
    <n v="0.1608235294117647"/>
    <n v="27.897959183673468"/>
    <x v="0"/>
    <x v="1"/>
  </r>
  <r>
    <n v="104"/>
    <x v="104"/>
    <s v="UCF short film about an old man, his love for music, and his misplaced trumpet.  "/>
    <n v="8500"/>
    <n v="600"/>
    <x v="0"/>
    <x v="0"/>
    <s v="USD"/>
    <n v="1301792400"/>
    <n v="1299775266"/>
    <b v="0"/>
    <n v="10"/>
    <b v="1"/>
    <s v="film &amp; video/shorts"/>
    <n v="7.0588235294117646E-2"/>
    <n v="60"/>
    <x v="0"/>
    <x v="1"/>
  </r>
  <r>
    <n v="105"/>
    <x v="105"/>
    <s v="Single Parent Date Night is a comedic short film about two single parents trying to reentering the dating pool."/>
    <n v="8500"/>
    <n v="2363"/>
    <x v="0"/>
    <x v="0"/>
    <s v="USD"/>
    <n v="1463184000"/>
    <n v="1461605020"/>
    <b v="0"/>
    <n v="60"/>
    <b v="1"/>
    <s v="film &amp; video/shorts"/>
    <n v="0.27800000000000002"/>
    <n v="39.383333333333333"/>
    <x v="0"/>
    <x v="1"/>
  </r>
  <r>
    <n v="106"/>
    <x v="106"/>
    <s v="A Boy. A Girl. A Car. A Serial Killer."/>
    <n v="8500"/>
    <n v="5025"/>
    <x v="0"/>
    <x v="0"/>
    <s v="USD"/>
    <n v="1333391901"/>
    <n v="1332182301"/>
    <b v="0"/>
    <n v="27"/>
    <b v="1"/>
    <s v="film &amp; video/shorts"/>
    <n v="0.5911764705882353"/>
    <n v="186.11111111111111"/>
    <x v="0"/>
    <x v="1"/>
  </r>
  <r>
    <n v="107"/>
    <x v="107"/>
    <s v="PRETTY LITTLE VICTIM is a short film from the expanding community of independent Alaskan filmmakers, to be shot in Anchorage, AK"/>
    <n v="8500"/>
    <n v="7685"/>
    <x v="0"/>
    <x v="0"/>
    <s v="USD"/>
    <n v="1303688087"/>
    <n v="1301787287"/>
    <b v="0"/>
    <n v="69"/>
    <b v="1"/>
    <s v="film &amp; video/shorts"/>
    <n v="0.90411764705882358"/>
    <n v="111.37681159420291"/>
    <x v="0"/>
    <x v="1"/>
  </r>
  <r>
    <n v="108"/>
    <x v="108"/>
    <s v="When a man can't find love, his Google GLASS does the searching for him. A short film shot with Google Glass."/>
    <n v="8500"/>
    <n v="3700"/>
    <x v="0"/>
    <x v="0"/>
    <s v="USD"/>
    <n v="1370011370"/>
    <n v="1364827370"/>
    <b v="0"/>
    <n v="47"/>
    <b v="1"/>
    <s v="film &amp; video/shorts"/>
    <n v="0.43529411764705883"/>
    <n v="78.723404255319153"/>
    <x v="0"/>
    <x v="1"/>
  </r>
  <r>
    <n v="109"/>
    <x v="109"/>
    <s v="This video may be bigger than you and it may be bigger than me but, itâ€™s not bigger than you and me! Can you dig it?"/>
    <n v="8500"/>
    <n v="2195"/>
    <x v="0"/>
    <x v="0"/>
    <s v="USD"/>
    <n v="1298680630"/>
    <n v="1296088630"/>
    <b v="0"/>
    <n v="47"/>
    <b v="1"/>
    <s v="film &amp; video/shorts"/>
    <n v="0.25823529411764706"/>
    <n v="46.702127659574465"/>
    <x v="0"/>
    <x v="1"/>
  </r>
  <r>
    <n v="110"/>
    <x v="110"/>
    <s v="Lee, an awkward teenager with sound-blocking earlids, must confront his self-isolation after a girl moves in next door."/>
    <n v="8500"/>
    <n v="1700"/>
    <x v="0"/>
    <x v="0"/>
    <s v="USD"/>
    <n v="1384408740"/>
    <n v="1381445253"/>
    <b v="0"/>
    <n v="26"/>
    <b v="1"/>
    <s v="film &amp; video/shorts"/>
    <n v="0.2"/>
    <n v="65.384615384615387"/>
    <x v="0"/>
    <x v="1"/>
  </r>
  <r>
    <n v="111"/>
    <x v="111"/>
    <s v="Two actors, one bookie and a very bad day.  Judi Dench is Cool in Person is fast, funny and only a little bit nasty."/>
    <n v="8500"/>
    <n v="5410"/>
    <x v="0"/>
    <x v="2"/>
    <s v="AUD"/>
    <n v="1433059187"/>
    <n v="1430467187"/>
    <b v="0"/>
    <n v="53"/>
    <b v="1"/>
    <s v="film &amp; video/shorts"/>
    <n v="0.63647058823529412"/>
    <n v="102.0754716981132"/>
    <x v="0"/>
    <x v="1"/>
  </r>
  <r>
    <n v="112"/>
    <x v="112"/>
    <s v="Only one choice can stop Anthony Oswald from fulfilling his destiny and saving millions of lives, and itâ€™s not his decision to make."/>
    <n v="8500"/>
    <n v="5200"/>
    <x v="0"/>
    <x v="0"/>
    <s v="USD"/>
    <n v="1397354400"/>
    <n v="1395277318"/>
    <b v="0"/>
    <n v="81"/>
    <b v="1"/>
    <s v="film &amp; video/shorts"/>
    <n v="0.61176470588235299"/>
    <n v="64.197530864197532"/>
    <x v="0"/>
    <x v="1"/>
  </r>
  <r>
    <n v="113"/>
    <x v="113"/>
    <s v="A living memorial for all those dealing with trauma, grief and loss."/>
    <n v="8500"/>
    <n v="7050"/>
    <x v="0"/>
    <x v="0"/>
    <s v="USD"/>
    <n v="1312642800"/>
    <n v="1311963128"/>
    <b v="0"/>
    <n v="78"/>
    <b v="1"/>
    <s v="film &amp; video/shorts"/>
    <n v="0.8294117647058824"/>
    <n v="90.384615384615387"/>
    <x v="0"/>
    <x v="1"/>
  </r>
  <r>
    <n v="114"/>
    <x v="114"/>
    <s v="This film explores the complicated nature that exists in all human relationships. A mother and a daughter seek to find happiness."/>
    <n v="8500"/>
    <n v="3100"/>
    <x v="0"/>
    <x v="0"/>
    <s v="USD"/>
    <n v="1326436488"/>
    <n v="1321252488"/>
    <b v="0"/>
    <n v="35"/>
    <b v="1"/>
    <s v="film &amp; video/shorts"/>
    <n v="0.36470588235294116"/>
    <n v="88.571428571428569"/>
    <x v="0"/>
    <x v="1"/>
  </r>
  <r>
    <n v="115"/>
    <x v="115"/>
    <s v="Never judge a book (or a lover) by their cover."/>
    <n v="8500"/>
    <n v="632"/>
    <x v="0"/>
    <x v="0"/>
    <s v="USD"/>
    <n v="1328377444"/>
    <n v="1326217444"/>
    <b v="0"/>
    <n v="22"/>
    <b v="1"/>
    <s v="film &amp; video/shorts"/>
    <n v="7.4352941176470594E-2"/>
    <n v="28.727272727272727"/>
    <x v="0"/>
    <x v="1"/>
  </r>
  <r>
    <n v="116"/>
    <x v="116"/>
    <s v="Villanelle is a feature film that blends elements of classic, hardboiled Film Noir, with classic Horror and tells a great story to boot"/>
    <n v="8500"/>
    <n v="3978"/>
    <x v="0"/>
    <x v="0"/>
    <s v="USD"/>
    <n v="1302260155"/>
    <n v="1298289355"/>
    <b v="0"/>
    <n v="57"/>
    <b v="1"/>
    <s v="film &amp; video/shorts"/>
    <n v="0.468000000000000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8500"/>
    <n v="4522.22"/>
    <x v="0"/>
    <x v="0"/>
    <s v="USD"/>
    <n v="1276110000"/>
    <n v="1268337744"/>
    <b v="0"/>
    <n v="27"/>
    <b v="1"/>
    <s v="film &amp; video/shorts"/>
    <n v="0.53202588235294124"/>
    <n v="167.48962962962963"/>
    <x v="0"/>
    <x v="1"/>
  </r>
  <r>
    <n v="118"/>
    <x v="118"/>
    <s v="When a ruthless hit-man is 'denounced' from the mafia, his old enemies declare war."/>
    <n v="8500"/>
    <n v="5651.58"/>
    <x v="0"/>
    <x v="0"/>
    <s v="USD"/>
    <n v="1311902236"/>
    <n v="1309310236"/>
    <b v="0"/>
    <n v="39"/>
    <b v="1"/>
    <s v="film &amp; video/shorts"/>
    <n v="0.66489176470588229"/>
    <n v="144.91230769230768"/>
    <x v="0"/>
    <x v="1"/>
  </r>
  <r>
    <n v="119"/>
    <x v="119"/>
    <s v="This short film will inspire young adult cancer survivors to share with others the wisdom they have gained from their cancer journey."/>
    <n v="8500"/>
    <n v="3398.1"/>
    <x v="0"/>
    <x v="0"/>
    <s v="USD"/>
    <n v="1313276400"/>
    <n v="1310693986"/>
    <b v="0"/>
    <n v="37"/>
    <b v="1"/>
    <s v="film &amp; video/shorts"/>
    <n v="0.39977647058823529"/>
    <n v="91.840540540540545"/>
    <x v="0"/>
    <x v="1"/>
  </r>
  <r>
    <n v="120"/>
    <x v="120"/>
    <s v="Now, you can chat with people from the history, by our sport cam with the time machine. However, the girl had some trouble to use it."/>
    <n v="8500"/>
    <n v="10"/>
    <x v="1"/>
    <x v="7"/>
    <s v="HKD"/>
    <n v="1475457107"/>
    <n v="1472865107"/>
    <b v="0"/>
    <n v="1"/>
    <b v="0"/>
    <s v="film &amp; video/science fiction"/>
    <n v="1.176470588235294E-3"/>
    <n v="10"/>
    <x v="0"/>
    <x v="2"/>
  </r>
  <r>
    <n v="121"/>
    <x v="121"/>
    <s v="NAVY SEALS sent on a Area 51 Top-Secret rescue mission where they are shrunken and injected into an ET body, the immune system mutated."/>
    <n v="8500"/>
    <n v="1"/>
    <x v="1"/>
    <x v="0"/>
    <s v="USD"/>
    <n v="1429352160"/>
    <n v="1427993710"/>
    <b v="0"/>
    <n v="1"/>
    <b v="0"/>
    <s v="film &amp; video/science fiction"/>
    <n v="1.1764705882352942E-4"/>
    <n v="1"/>
    <x v="0"/>
    <x v="2"/>
  </r>
  <r>
    <n v="122"/>
    <x v="122"/>
    <s v="My ambition for this knows no bounds.  Seeing Sephoria in a live-action is a dream of mine."/>
    <n v="85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8500"/>
    <n v="151"/>
    <x v="1"/>
    <x v="0"/>
    <s v="USD"/>
    <n v="1414533600"/>
    <n v="1411411564"/>
    <b v="0"/>
    <n v="6"/>
    <b v="0"/>
    <s v="film &amp; video/science fiction"/>
    <n v="1.7764705882352943E-2"/>
    <n v="25.166666666666668"/>
    <x v="0"/>
    <x v="2"/>
  </r>
  <r>
    <n v="124"/>
    <x v="124"/>
    <s v="An artificial man and woman discover love under the unsuspecting eyes of the four renowned artists who created them."/>
    <n v="85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8500"/>
    <n v="70"/>
    <x v="1"/>
    <x v="5"/>
    <s v="CAD"/>
    <n v="1486165880"/>
    <n v="1480981880"/>
    <b v="0"/>
    <n v="6"/>
    <b v="0"/>
    <s v="film &amp; video/science fiction"/>
    <n v="8.2352941176470594E-3"/>
    <n v="11.666666666666666"/>
    <x v="0"/>
    <x v="2"/>
  </r>
  <r>
    <n v="126"/>
    <x v="126"/>
    <s v="A man learns the undiscovered laws of nature hidden in acts of weather &amp; light phenomena. He soon realizes these acts can be harnessed."/>
    <n v="8500"/>
    <n v="1387"/>
    <x v="1"/>
    <x v="0"/>
    <s v="USD"/>
    <n v="1433988000"/>
    <n v="1431353337"/>
    <b v="0"/>
    <n v="13"/>
    <b v="0"/>
    <s v="film &amp; video/science fiction"/>
    <n v="0.16317647058823528"/>
    <n v="106.69230769230769"/>
    <x v="0"/>
    <x v="2"/>
  </r>
  <r>
    <n v="127"/>
    <x v="127"/>
    <s v="An ambitious Sci-Fi/Action film that will have a big-budget feel with stunning visuals &amp; stunts starring a casting of up and comers."/>
    <n v="8500"/>
    <n v="190"/>
    <x v="1"/>
    <x v="0"/>
    <s v="USD"/>
    <n v="1428069541"/>
    <n v="1425481141"/>
    <b v="0"/>
    <n v="4"/>
    <b v="0"/>
    <s v="film &amp; video/science fiction"/>
    <n v="2.2352941176470589E-2"/>
    <n v="47.5"/>
    <x v="0"/>
    <x v="2"/>
  </r>
  <r>
    <n v="128"/>
    <x v="128"/>
    <s v="A Science Fiction film filled with entertainment and Excitement"/>
    <n v="8500"/>
    <n v="1867"/>
    <x v="1"/>
    <x v="0"/>
    <s v="USD"/>
    <n v="1476941293"/>
    <n v="1473917293"/>
    <b v="0"/>
    <n v="6"/>
    <b v="0"/>
    <s v="film &amp; video/science fiction"/>
    <n v="0.21964705882352942"/>
    <n v="311.16666666666669"/>
    <x v="0"/>
    <x v="2"/>
  </r>
  <r>
    <n v="129"/>
    <x v="129"/>
    <s v="HEY!!! I'm David House, and I am currently working on a film called Justice League Origins!!! non-profit based on DC Comics Characters."/>
    <n v="85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85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85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500"/>
    <n v="7655"/>
    <x v="1"/>
    <x v="0"/>
    <s v="USD"/>
    <n v="1415392207"/>
    <n v="1411500607"/>
    <b v="0"/>
    <n v="81"/>
    <b v="0"/>
    <s v="film &amp; video/science fiction"/>
    <n v="0.90058823529411769"/>
    <n v="94.506172839506178"/>
    <x v="0"/>
    <x v="2"/>
  </r>
  <r>
    <n v="133"/>
    <x v="133"/>
    <s v="Invasion from outer space sights, to weird to imagine destruction too monstrous to escape"/>
    <n v="8500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85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8500"/>
    <n v="403"/>
    <x v="1"/>
    <x v="0"/>
    <s v="USD"/>
    <n v="1404241200"/>
    <n v="1401354597"/>
    <b v="0"/>
    <n v="5"/>
    <b v="0"/>
    <s v="film &amp; video/science fiction"/>
    <n v="4.7411764705882355E-2"/>
    <n v="80.599999999999994"/>
    <x v="0"/>
    <x v="2"/>
  </r>
  <r>
    <n v="136"/>
    <x v="136"/>
    <s v="NAVY SEALS sent on a Area 51 Top-Secret rescue mission where they are shrunken and injected into an ET body, the immune system mutated."/>
    <n v="85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85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8500"/>
    <n v="4712"/>
    <x v="1"/>
    <x v="0"/>
    <s v="USD"/>
    <n v="1438405140"/>
    <n v="1435731041"/>
    <b v="0"/>
    <n v="58"/>
    <b v="0"/>
    <s v="film &amp; video/science fiction"/>
    <n v="0.5543529411764706"/>
    <n v="81.241379310344826"/>
    <x v="0"/>
    <x v="2"/>
  </r>
  <r>
    <n v="139"/>
    <x v="139"/>
    <s v="When  Rome is infected with a zombie plague, Lucius Agrippa and a small group fights for survival"/>
    <n v="8500"/>
    <n v="500"/>
    <x v="1"/>
    <x v="0"/>
    <s v="USD"/>
    <n v="1436738772"/>
    <n v="1435874772"/>
    <b v="0"/>
    <n v="1"/>
    <b v="0"/>
    <s v="film &amp; video/science fiction"/>
    <n v="5.8823529411764705E-2"/>
    <n v="500"/>
    <x v="0"/>
    <x v="2"/>
  </r>
  <r>
    <n v="140"/>
    <x v="140"/>
    <s v="A Gladiator fights for his freedom to be reunited with his Family, he's one fight away, when Rome is infected with a Zombie Virus"/>
    <n v="85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8500"/>
    <n v="1293"/>
    <x v="1"/>
    <x v="0"/>
    <s v="USD"/>
    <n v="1433043623"/>
    <n v="1429155623"/>
    <b v="0"/>
    <n v="28"/>
    <b v="0"/>
    <s v="film &amp; video/science fiction"/>
    <n v="0.15211764705882352"/>
    <n v="46.178571428571431"/>
    <x v="0"/>
    <x v="2"/>
  </r>
  <r>
    <n v="142"/>
    <x v="142"/>
    <s v="A science fiction series about a women trying to stave off a mysterious appearance of monsters from getting out of a dark alley."/>
    <n v="8500"/>
    <n v="10"/>
    <x v="1"/>
    <x v="0"/>
    <s v="USD"/>
    <n v="1416176778"/>
    <n v="1414358778"/>
    <b v="0"/>
    <n v="1"/>
    <b v="0"/>
    <s v="film &amp; video/science fiction"/>
    <n v="1.176470588235294E-3"/>
    <n v="10"/>
    <x v="0"/>
    <x v="2"/>
  </r>
  <r>
    <n v="143"/>
    <x v="143"/>
    <s v="A young woman learns she is one of few women left bred like cattle in order to control a deadly disease and the world populace"/>
    <n v="8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8500"/>
    <n v="2070"/>
    <x v="1"/>
    <x v="5"/>
    <s v="CAD"/>
    <n v="1428945472"/>
    <n v="1423765072"/>
    <b v="0"/>
    <n v="37"/>
    <b v="0"/>
    <s v="film &amp; video/science fiction"/>
    <n v="0.24352941176470588"/>
    <n v="55.945945945945944"/>
    <x v="0"/>
    <x v="2"/>
  </r>
  <r>
    <n v="145"/>
    <x v="145"/>
    <s v="Film-Makers Ricky Comuniello &amp; Ian Weeks are at it again - for the 1st time. We need your support for a modern Sci-Fiction short film"/>
    <n v="8500"/>
    <n v="338"/>
    <x v="1"/>
    <x v="0"/>
    <s v="USD"/>
    <n v="1439298052"/>
    <n v="1436965252"/>
    <b v="0"/>
    <n v="9"/>
    <b v="0"/>
    <s v="film &amp; video/science fiction"/>
    <n v="3.9764705882352938E-2"/>
    <n v="37.555555555555557"/>
    <x v="0"/>
    <x v="2"/>
  </r>
  <r>
    <n v="146"/>
    <x v="146"/>
    <s v="California and the west have declared their refusal to support the election of a staunch conservative president. Will it be Civil War?"/>
    <n v="8500"/>
    <n v="115"/>
    <x v="1"/>
    <x v="0"/>
    <s v="USD"/>
    <n v="1484698998"/>
    <n v="1479514998"/>
    <b v="0"/>
    <n v="3"/>
    <b v="0"/>
    <s v="film &amp; video/science fiction"/>
    <n v="1.3529411764705882E-2"/>
    <n v="38.333333333333336"/>
    <x v="0"/>
    <x v="2"/>
  </r>
  <r>
    <n v="147"/>
    <x v="147"/>
    <s v="Film makers catch live footage beyond their wildest dreams."/>
    <n v="85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8500"/>
    <n v="40"/>
    <x v="1"/>
    <x v="0"/>
    <s v="USD"/>
    <n v="1456555536"/>
    <n v="1453963536"/>
    <b v="0"/>
    <n v="2"/>
    <b v="0"/>
    <s v="film &amp; video/science fiction"/>
    <n v="4.7058823529411761E-3"/>
    <n v="20"/>
    <x v="0"/>
    <x v="2"/>
  </r>
  <r>
    <n v="149"/>
    <x v="149"/>
    <s v="A provocatively mind-bending sci-fi thriller, this short film project examines opposites and the balance of the universe. #Dichotomy"/>
    <n v="8500"/>
    <n v="92"/>
    <x v="1"/>
    <x v="0"/>
    <s v="USD"/>
    <n v="1419494400"/>
    <n v="1416888470"/>
    <b v="0"/>
    <n v="6"/>
    <b v="0"/>
    <s v="film &amp; video/science fiction"/>
    <n v="1.0823529411764706E-2"/>
    <n v="15.333333333333334"/>
    <x v="0"/>
    <x v="2"/>
  </r>
  <r>
    <n v="150"/>
    <x v="150"/>
    <s v="The untold story of Captain Robert April and the first launching of the starship U.S.S. Enterprise,  NCC-1701"/>
    <n v="8500"/>
    <n v="30112"/>
    <x v="1"/>
    <x v="0"/>
    <s v="USD"/>
    <n v="1432612382"/>
    <n v="1427428382"/>
    <b v="0"/>
    <n v="67"/>
    <b v="0"/>
    <s v="film &amp; video/science fiction"/>
    <n v="3.5425882352941178"/>
    <n v="449.43283582089555"/>
    <x v="0"/>
    <x v="2"/>
  </r>
  <r>
    <n v="151"/>
    <x v="151"/>
    <s v="The age of a race to the finish between the higher &amp; lower dimensional realms, A fight for consciousness &amp; freedom,THE NEW HUMAN"/>
    <n v="8500"/>
    <n v="140"/>
    <x v="1"/>
    <x v="2"/>
    <s v="AUD"/>
    <n v="1434633191"/>
    <n v="1429449191"/>
    <b v="0"/>
    <n v="5"/>
    <b v="0"/>
    <s v="film &amp; video/science fiction"/>
    <n v="1.6470588235294119E-2"/>
    <n v="28"/>
    <x v="0"/>
    <x v="2"/>
  </r>
  <r>
    <n v="152"/>
    <x v="152"/>
    <s v="The Great Dark is a journey through the unimaginable...and un foreseeable..."/>
    <n v="8500"/>
    <n v="30"/>
    <x v="1"/>
    <x v="0"/>
    <s v="USD"/>
    <n v="1411437100"/>
    <n v="1408845100"/>
    <b v="0"/>
    <n v="2"/>
    <b v="0"/>
    <s v="film &amp; video/science fiction"/>
    <n v="3.5294117647058825E-3"/>
    <n v="15"/>
    <x v="0"/>
    <x v="2"/>
  </r>
  <r>
    <n v="153"/>
    <x v="153"/>
    <s v="What would you do if you face something beyond your understanding? If someone you loved disappeared without a trace?"/>
    <n v="8500"/>
    <n v="359"/>
    <x v="1"/>
    <x v="0"/>
    <s v="USD"/>
    <n v="1417532644"/>
    <n v="1413900244"/>
    <b v="0"/>
    <n v="10"/>
    <b v="0"/>
    <s v="film &amp; video/science fiction"/>
    <n v="4.2235294117647058E-2"/>
    <n v="35.9"/>
    <x v="0"/>
    <x v="2"/>
  </r>
  <r>
    <n v="154"/>
    <x v="154"/>
    <s v="Fiction Becomes Reality in this non-profit science fiction, stop motion, and fantasy fan film."/>
    <n v="8500"/>
    <n v="40"/>
    <x v="1"/>
    <x v="0"/>
    <s v="USD"/>
    <n v="1433336895"/>
    <n v="1429621695"/>
    <b v="0"/>
    <n v="3"/>
    <b v="0"/>
    <s v="film &amp; video/science fiction"/>
    <n v="4.7058823529411761E-3"/>
    <n v="13.333333333333334"/>
    <x v="0"/>
    <x v="2"/>
  </r>
  <r>
    <n v="155"/>
    <x v="155"/>
    <s v="While a shadow of peace was on the horizon,humankind was being threatened by its past.Whispers of threat was being heard from the North"/>
    <n v="8500"/>
    <n v="81"/>
    <x v="1"/>
    <x v="0"/>
    <s v="USD"/>
    <n v="1437657935"/>
    <n v="1434201935"/>
    <b v="0"/>
    <n v="4"/>
    <b v="0"/>
    <s v="film &amp; video/science fiction"/>
    <n v="9.5294117647058817E-3"/>
    <n v="20.25"/>
    <x v="0"/>
    <x v="2"/>
  </r>
  <r>
    <n v="156"/>
    <x v="156"/>
    <s v="A short science-fiction film about an underground network of human-animal hybrids &amp; their struggle with oppression &amp; marginalization."/>
    <n v="8500"/>
    <n v="1785"/>
    <x v="1"/>
    <x v="5"/>
    <s v="CAD"/>
    <n v="1407034796"/>
    <n v="1401850796"/>
    <b v="0"/>
    <n v="15"/>
    <b v="0"/>
    <s v="film &amp; video/science fiction"/>
    <n v="0.21"/>
    <n v="119"/>
    <x v="0"/>
    <x v="2"/>
  </r>
  <r>
    <n v="157"/>
    <x v="157"/>
    <s v="Man's cryogenic chamber and his soulmate's time travel from the distant future allows them to meet in the middle."/>
    <n v="8500"/>
    <n v="8"/>
    <x v="1"/>
    <x v="0"/>
    <s v="USD"/>
    <n v="1456523572"/>
    <n v="1453931572"/>
    <b v="0"/>
    <n v="2"/>
    <b v="0"/>
    <s v="film &amp; video/science fiction"/>
    <n v="9.4117647058823532E-4"/>
    <n v="4"/>
    <x v="0"/>
    <x v="2"/>
  </r>
  <r>
    <n v="158"/>
    <x v="158"/>
    <s v="ITD a is thriller about a female college student house sitting for her boss &amp; encountering a dark evil force that dwells in the shadows"/>
    <n v="85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8500"/>
    <n v="10"/>
    <x v="1"/>
    <x v="0"/>
    <s v="USD"/>
    <n v="1467541545"/>
    <n v="1464085545"/>
    <b v="0"/>
    <n v="1"/>
    <b v="0"/>
    <s v="film &amp; video/science fiction"/>
    <n v="1.176470588235294E-3"/>
    <n v="10"/>
    <x v="0"/>
    <x v="2"/>
  </r>
  <r>
    <n v="160"/>
    <x v="160"/>
    <s v="The title might seem cheesy, but my father says that to my mother every time they say I love you.     This story is dedicated to them."/>
    <n v="85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8500"/>
    <n v="5"/>
    <x v="2"/>
    <x v="0"/>
    <s v="USD"/>
    <n v="1404318595"/>
    <n v="1401726595"/>
    <b v="0"/>
    <n v="1"/>
    <b v="0"/>
    <s v="film &amp; video/drama"/>
    <n v="5.8823529411764701E-4"/>
    <n v="5"/>
    <x v="0"/>
    <x v="3"/>
  </r>
  <r>
    <n v="162"/>
    <x v="162"/>
    <s v="This film follows a young man who has had only a troubled family life. He turns to all the wrong things and life falls apart."/>
    <n v="8500"/>
    <n v="435"/>
    <x v="2"/>
    <x v="0"/>
    <s v="USD"/>
    <n v="1408232520"/>
    <n v="1405393356"/>
    <b v="0"/>
    <n v="10"/>
    <b v="0"/>
    <s v="film &amp; video/drama"/>
    <n v="5.1176470588235295E-2"/>
    <n v="43.5"/>
    <x v="0"/>
    <x v="3"/>
  </r>
  <r>
    <n v="163"/>
    <x v="163"/>
    <s v="Over 2.5 million Black men registered for the draft in World War II. _x000a_This will be the most comprehensive portrayal EVER of US. THEN."/>
    <n v="85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8500"/>
    <n v="640"/>
    <x v="2"/>
    <x v="0"/>
    <s v="USD"/>
    <n v="1411150701"/>
    <n v="1405966701"/>
    <b v="0"/>
    <n v="7"/>
    <b v="0"/>
    <s v="film &amp; video/drama"/>
    <n v="7.5294117647058817E-2"/>
    <n v="91.428571428571431"/>
    <x v="0"/>
    <x v="3"/>
  </r>
  <r>
    <n v="165"/>
    <x v="165"/>
    <s v="A teacher. A boy. The beach and a heatwave that drove them all insane."/>
    <n v="85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8500"/>
    <n v="3000"/>
    <x v="2"/>
    <x v="0"/>
    <s v="USD"/>
    <n v="1484531362"/>
    <n v="1481939362"/>
    <b v="0"/>
    <n v="1"/>
    <b v="0"/>
    <s v="film &amp; video/drama"/>
    <n v="0.35294117647058826"/>
    <n v="3000"/>
    <x v="0"/>
    <x v="3"/>
  </r>
  <r>
    <n v="167"/>
    <x v="167"/>
    <s v="A young man experiences a tragedy and has the opportunity to go back and learn from his mistakes and find out his true self."/>
    <n v="8500"/>
    <n v="11"/>
    <x v="2"/>
    <x v="0"/>
    <s v="USD"/>
    <n v="1438726535"/>
    <n v="1433542535"/>
    <b v="0"/>
    <n v="2"/>
    <b v="0"/>
    <s v="film &amp; video/drama"/>
    <n v="1.2941176470588236E-3"/>
    <n v="5.5"/>
    <x v="0"/>
    <x v="3"/>
  </r>
  <r>
    <n v="168"/>
    <x v="168"/>
    <s v="A homeless Gulf War 2 vet, and Congressional Medal of Honor recipient fights for his sanity on the mean streets of Albuquerque."/>
    <n v="8500"/>
    <n v="325"/>
    <x v="2"/>
    <x v="0"/>
    <s v="USD"/>
    <n v="1426791770"/>
    <n v="1424203370"/>
    <b v="0"/>
    <n v="3"/>
    <b v="0"/>
    <s v="film &amp; video/drama"/>
    <n v="3.8235294117647062E-2"/>
    <n v="108.33333333333333"/>
    <x v="0"/>
    <x v="3"/>
  </r>
  <r>
    <n v="169"/>
    <x v="169"/>
    <s v="Family is a short film about a father and son and two brothers who were separated by the Korean war and finally reunite after 60 years."/>
    <n v="8500"/>
    <n v="560"/>
    <x v="2"/>
    <x v="1"/>
    <s v="GBP"/>
    <n v="1413634059"/>
    <n v="1411042059"/>
    <b v="0"/>
    <n v="10"/>
    <b v="0"/>
    <s v="film &amp; video/drama"/>
    <n v="6.5882352941176475E-2"/>
    <n v="56"/>
    <x v="0"/>
    <x v="3"/>
  </r>
  <r>
    <n v="170"/>
    <x v="170"/>
    <s v="Amy &amp; Missy survive Amy's bipolar disorder and go on to become award winning &amp; bestselling authors, screenwriters &amp; filmmakers"/>
    <n v="8500"/>
    <n v="325"/>
    <x v="2"/>
    <x v="0"/>
    <s v="USD"/>
    <n v="1440912480"/>
    <n v="1438385283"/>
    <b v="0"/>
    <n v="10"/>
    <b v="0"/>
    <s v="film &amp; video/drama"/>
    <n v="3.8235294117647062E-2"/>
    <n v="32.5"/>
    <x v="0"/>
    <x v="3"/>
  </r>
  <r>
    <n v="171"/>
    <x v="171"/>
    <s v="Team Mayhem, a local small town gang of gamers who are enlisted   to save the world from the new great evil known as Prowler."/>
    <n v="8500"/>
    <n v="1"/>
    <x v="2"/>
    <x v="0"/>
    <s v="USD"/>
    <n v="1470975614"/>
    <n v="1465791614"/>
    <b v="0"/>
    <n v="1"/>
    <b v="0"/>
    <s v="film &amp; video/drama"/>
    <n v="1.1764705882352942E-4"/>
    <n v="1"/>
    <x v="0"/>
    <x v="3"/>
  </r>
  <r>
    <n v="172"/>
    <x v="172"/>
    <s v="A short film on the rarest mammal and the second most endangered freshwater river dolphin, in Pakistan."/>
    <n v="85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850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85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8500"/>
    <n v="1297"/>
    <x v="2"/>
    <x v="1"/>
    <s v="GBP"/>
    <n v="1409337611"/>
    <n v="1407177611"/>
    <b v="0"/>
    <n v="26"/>
    <b v="0"/>
    <s v="film &amp; video/drama"/>
    <n v="0.15258823529411764"/>
    <n v="49.884615384615387"/>
    <x v="0"/>
    <x v="3"/>
  </r>
  <r>
    <n v="176"/>
    <x v="176"/>
    <s v="I'm seeking funding to finish my short film, Silent Monster, to bring awareness to teenage bullying as well as teenage violence."/>
    <n v="8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8500"/>
    <n v="180"/>
    <x v="2"/>
    <x v="0"/>
    <s v="USD"/>
    <n v="1427155726"/>
    <n v="1425690526"/>
    <b v="0"/>
    <n v="7"/>
    <b v="0"/>
    <s v="film &amp; video/drama"/>
    <n v="2.1176470588235293E-2"/>
    <n v="25.714285714285715"/>
    <x v="0"/>
    <x v="3"/>
  </r>
  <r>
    <n v="178"/>
    <x v="178"/>
    <s v="El viaje de LucÃ­a es un largometraje de ficciÃ³n con temÃ¡tica sobre el cÃ¡ncer infantil."/>
    <n v="85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8500"/>
    <n v="200"/>
    <x v="2"/>
    <x v="0"/>
    <s v="USD"/>
    <n v="1457056555"/>
    <n v="1454464555"/>
    <b v="0"/>
    <n v="2"/>
    <b v="0"/>
    <s v="film &amp; video/drama"/>
    <n v="2.3529411764705882E-2"/>
    <n v="100"/>
    <x v="0"/>
    <x v="3"/>
  </r>
  <r>
    <n v="180"/>
    <x v="180"/>
    <s v="The Rest of Us follows a survivor of an outbreak that nearly destroyed the earth as he travels to find some form of humanity."/>
    <n v="8500"/>
    <n v="401"/>
    <x v="2"/>
    <x v="1"/>
    <s v="GBP"/>
    <n v="1428951600"/>
    <n v="1425512843"/>
    <b v="0"/>
    <n v="13"/>
    <b v="0"/>
    <s v="film &amp; video/drama"/>
    <n v="4.7176470588235292E-2"/>
    <n v="30.846153846153847"/>
    <x v="0"/>
    <x v="3"/>
  </r>
  <r>
    <n v="181"/>
    <x v="181"/>
    <s v="Christina has been suffering with flash backs and some very disturbing nightmares and realises that it is more than just nightmares."/>
    <n v="8500"/>
    <n v="722"/>
    <x v="2"/>
    <x v="1"/>
    <s v="GBP"/>
    <n v="1434995295"/>
    <n v="1432403295"/>
    <b v="0"/>
    <n v="4"/>
    <b v="0"/>
    <s v="film &amp; video/drama"/>
    <n v="8.4941176470588242E-2"/>
    <n v="180.5"/>
    <x v="0"/>
    <x v="3"/>
  </r>
  <r>
    <n v="182"/>
    <x v="182"/>
    <s v="I'm Faraz, and I am raising money for my feature film called ABU. This one is for our parents, and our responsibilities towards them."/>
    <n v="85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8500"/>
    <n v="4482"/>
    <x v="2"/>
    <x v="1"/>
    <s v="GBP"/>
    <n v="1417033610"/>
    <n v="1414438010"/>
    <b v="0"/>
    <n v="12"/>
    <b v="0"/>
    <s v="film &amp; video/drama"/>
    <n v="0.5272941176470588"/>
    <n v="373.5"/>
    <x v="0"/>
    <x v="3"/>
  </r>
  <r>
    <n v="184"/>
    <x v="184"/>
    <s v="&quot;Lana&quot; is an horror/dramatic short film, written by myself, about a young woman fighting the darkness in her, but it might be too late."/>
    <n v="8500"/>
    <n v="51"/>
    <x v="2"/>
    <x v="5"/>
    <s v="CAD"/>
    <n v="1409543940"/>
    <n v="1404586762"/>
    <b v="0"/>
    <n v="2"/>
    <b v="0"/>
    <s v="film &amp; video/drama"/>
    <n v="6.0000000000000001E-3"/>
    <n v="25.5"/>
    <x v="0"/>
    <x v="3"/>
  </r>
  <r>
    <n v="185"/>
    <x v="185"/>
    <s v="Love has no boundaries!"/>
    <n v="8500"/>
    <n v="2200"/>
    <x v="2"/>
    <x v="10"/>
    <s v="NOK"/>
    <n v="1471557139"/>
    <n v="1468965139"/>
    <b v="0"/>
    <n v="10"/>
    <b v="0"/>
    <s v="film &amp; video/drama"/>
    <n v="0.25882352941176473"/>
    <n v="220"/>
    <x v="0"/>
    <x v="3"/>
  </r>
  <r>
    <n v="186"/>
    <x v="186"/>
    <s v="My film is about a boy who discovers the truth about his fathers dissapearance through the dark secrets of his mothers past."/>
    <n v="85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8500"/>
    <n v="800"/>
    <x v="2"/>
    <x v="0"/>
    <s v="USD"/>
    <n v="1437461940"/>
    <n v="1435383457"/>
    <b v="0"/>
    <n v="5"/>
    <b v="0"/>
    <s v="film &amp; video/drama"/>
    <n v="9.4117647058823528E-2"/>
    <n v="160"/>
    <x v="0"/>
    <x v="3"/>
  </r>
  <r>
    <n v="188"/>
    <x v="188"/>
    <s v="Mariano Messini, an aspiring musician, indebted to the mafia must put his life on the line to escape their grasp and pursue his dream."/>
    <n v="8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8500"/>
    <n v="345"/>
    <x v="2"/>
    <x v="0"/>
    <s v="USD"/>
    <n v="1472920477"/>
    <n v="1467736477"/>
    <b v="0"/>
    <n v="5"/>
    <b v="0"/>
    <s v="film &amp; video/drama"/>
    <n v="4.0588235294117647E-2"/>
    <n v="69"/>
    <x v="0"/>
    <x v="3"/>
  </r>
  <r>
    <n v="190"/>
    <x v="190"/>
    <s v="Because hope can be a 4 letter word"/>
    <n v="8500"/>
    <n v="50"/>
    <x v="2"/>
    <x v="0"/>
    <s v="USD"/>
    <n v="1466091446"/>
    <n v="1465227446"/>
    <b v="0"/>
    <n v="1"/>
    <b v="0"/>
    <s v="film &amp; video/drama"/>
    <n v="5.8823529411764705E-3"/>
    <n v="50"/>
    <x v="0"/>
    <x v="3"/>
  </r>
  <r>
    <n v="191"/>
    <x v="191"/>
    <s v="A young boy passionate about Astronomy and Chemistry tracks down an astroid that scientists said would never hit earth."/>
    <n v="8500"/>
    <n v="250"/>
    <x v="2"/>
    <x v="2"/>
    <s v="AUD"/>
    <n v="1443782138"/>
    <n v="1440326138"/>
    <b v="0"/>
    <n v="3"/>
    <b v="0"/>
    <s v="film &amp; video/drama"/>
    <n v="2.9411764705882353E-2"/>
    <n v="83.333333333333329"/>
    <x v="0"/>
    <x v="3"/>
  </r>
  <r>
    <n v="192"/>
    <x v="192"/>
    <s v="This Eminem Tell All details the good times, hardships, drug abuse, domestic violence, scandals, sex, near-death experiences and murder"/>
    <n v="8500"/>
    <n v="17"/>
    <x v="2"/>
    <x v="0"/>
    <s v="USD"/>
    <n v="1413572432"/>
    <n v="1410980432"/>
    <b v="0"/>
    <n v="3"/>
    <b v="0"/>
    <s v="film &amp; video/drama"/>
    <n v="2E-3"/>
    <n v="5.666666666666667"/>
    <x v="0"/>
    <x v="3"/>
  </r>
  <r>
    <n v="193"/>
    <x v="193"/>
    <s v="I am in need of a new PC for my Media Production course so i can pursue my dream of creating CGI based sci-fi productions for everyone"/>
    <n v="85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8500"/>
    <n v="3"/>
    <x v="2"/>
    <x v="1"/>
    <s v="GBP"/>
    <n v="1457308531"/>
    <n v="1452124531"/>
    <b v="0"/>
    <n v="3"/>
    <b v="0"/>
    <s v="film &amp; video/drama"/>
    <n v="3.5294117647058826E-4"/>
    <n v="1"/>
    <x v="0"/>
    <x v="3"/>
  </r>
  <r>
    <n v="195"/>
    <x v="195"/>
    <s v="A film project based on my auto-biography, a military conflict with no media attention, this story depicts war and its aftermath."/>
    <n v="85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8500"/>
    <n v="1465"/>
    <x v="2"/>
    <x v="1"/>
    <s v="GBP"/>
    <n v="1444510800"/>
    <n v="1442062898"/>
    <b v="0"/>
    <n v="19"/>
    <b v="0"/>
    <s v="film &amp; video/drama"/>
    <n v="0.1723529411764706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8500"/>
    <n v="262"/>
    <x v="2"/>
    <x v="1"/>
    <s v="GBP"/>
    <n v="1487365200"/>
    <n v="1483734100"/>
    <b v="0"/>
    <n v="8"/>
    <b v="0"/>
    <s v="film &amp; video/drama"/>
    <n v="3.0823529411764704E-2"/>
    <n v="32.75"/>
    <x v="0"/>
    <x v="3"/>
  </r>
  <r>
    <n v="198"/>
    <x v="198"/>
    <s v="Nine Lives is a story of one woman's survival of EIGHT near deaths and her love for one man as an influence to fight for the NINTH."/>
    <n v="8500"/>
    <n v="279"/>
    <x v="2"/>
    <x v="0"/>
    <s v="USD"/>
    <n v="1412500322"/>
    <n v="1409908322"/>
    <b v="0"/>
    <n v="6"/>
    <b v="0"/>
    <s v="film &amp; video/drama"/>
    <n v="3.2823529411764703E-2"/>
    <n v="46.5"/>
    <x v="0"/>
    <x v="3"/>
  </r>
  <r>
    <n v="199"/>
    <x v="199"/>
    <s v="We're filming a feature film that we can put in numerous film festivals across the country. My dream is to compete in every single one."/>
    <n v="85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8500"/>
    <n v="1571.55"/>
    <x v="2"/>
    <x v="0"/>
    <s v="USD"/>
    <n v="1410746403"/>
    <n v="1408154403"/>
    <b v="0"/>
    <n v="18"/>
    <b v="0"/>
    <s v="film &amp; video/drama"/>
    <n v="0.18488823529411763"/>
    <n v="87.308333333333337"/>
    <x v="0"/>
    <x v="3"/>
  </r>
  <r>
    <n v="201"/>
    <x v="201"/>
    <s v="Everyone has a choice. Can two college students get past their differences to save the life of a man whom they've never met before?"/>
    <n v="8500"/>
    <n v="380"/>
    <x v="2"/>
    <x v="0"/>
    <s v="USD"/>
    <n v="1423424329"/>
    <n v="1421696329"/>
    <b v="0"/>
    <n v="7"/>
    <b v="0"/>
    <s v="film &amp; video/drama"/>
    <n v="4.4705882352941179E-2"/>
    <n v="54.285714285714285"/>
    <x v="0"/>
    <x v="3"/>
  </r>
  <r>
    <n v="202"/>
    <x v="202"/>
    <s v="new web series created by jonney terry"/>
    <n v="85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8500"/>
    <n v="746"/>
    <x v="2"/>
    <x v="1"/>
    <s v="GBP"/>
    <n v="1422562864"/>
    <n v="1417378864"/>
    <b v="0"/>
    <n v="8"/>
    <b v="0"/>
    <s v="film &amp; video/drama"/>
    <n v="8.7764705882352939E-2"/>
    <n v="93.25"/>
    <x v="0"/>
    <x v="3"/>
  </r>
  <r>
    <n v="204"/>
    <x v="204"/>
    <s v="A feature film based on the true story of Bruce and Denise Morcombe and their battle for justice for their missing son Daniel."/>
    <n v="8500"/>
    <n v="152165"/>
    <x v="2"/>
    <x v="2"/>
    <s v="AUD"/>
    <n v="1470319203"/>
    <n v="1467727203"/>
    <b v="0"/>
    <n v="1293"/>
    <b v="0"/>
    <s v="film &amp; video/drama"/>
    <n v="17.901764705882353"/>
    <n v="117.68368136117556"/>
    <x v="0"/>
    <x v="3"/>
  </r>
  <r>
    <n v="205"/>
    <x v="205"/>
    <s v="A martyr faces execution at the hands of the State, while enduring the horrors and alienation of a new world order."/>
    <n v="8500"/>
    <n v="1300"/>
    <x v="2"/>
    <x v="0"/>
    <s v="USD"/>
    <n v="1444144222"/>
    <n v="1441120222"/>
    <b v="0"/>
    <n v="17"/>
    <b v="0"/>
    <s v="film &amp; video/drama"/>
    <n v="0.15294117647058825"/>
    <n v="76.470588235294116"/>
    <x v="0"/>
    <x v="3"/>
  </r>
  <r>
    <n v="206"/>
    <x v="206"/>
    <s v="A love story featuring adoption,struggle,dysfunction,grace, healing, and restoration."/>
    <n v="85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8500"/>
    <n v="2130"/>
    <x v="2"/>
    <x v="5"/>
    <s v="CAD"/>
    <n v="1420346638"/>
    <n v="1417754638"/>
    <b v="0"/>
    <n v="13"/>
    <b v="0"/>
    <s v="film &amp; video/drama"/>
    <n v="0.25058823529411767"/>
    <n v="163.84615384615384"/>
    <x v="0"/>
    <x v="3"/>
  </r>
  <r>
    <n v="208"/>
    <x v="208"/>
    <s v="A young woman's journey from Africa to Australia where she finds heaven on earth, love and tragedy. Within her tragedy she saves lives."/>
    <n v="85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85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8500"/>
    <n v="3030"/>
    <x v="2"/>
    <x v="0"/>
    <s v="USD"/>
    <n v="1443675600"/>
    <n v="1441157592"/>
    <b v="0"/>
    <n v="33"/>
    <b v="0"/>
    <s v="film &amp; video/drama"/>
    <n v="0.35647058823529409"/>
    <n v="91.818181818181813"/>
    <x v="0"/>
    <x v="3"/>
  </r>
  <r>
    <n v="211"/>
    <x v="211"/>
    <s v="The Heart of a Woman and The Heart of a Man is a feature film written by Jennie Marie Pacelli, based on real people and true events"/>
    <n v="8500"/>
    <n v="2230"/>
    <x v="2"/>
    <x v="0"/>
    <s v="USD"/>
    <n v="1442634617"/>
    <n v="1440042617"/>
    <b v="0"/>
    <n v="12"/>
    <b v="0"/>
    <s v="film &amp; video/drama"/>
    <n v="0.26235294117647057"/>
    <n v="185.83333333333334"/>
    <x v="0"/>
    <x v="3"/>
  </r>
  <r>
    <n v="212"/>
    <x v="212"/>
    <s v="This film is a fictional crime drama following the events of a heist that ended in bloodshed."/>
    <n v="8500"/>
    <n v="1"/>
    <x v="2"/>
    <x v="0"/>
    <s v="USD"/>
    <n v="1460837320"/>
    <n v="1455656920"/>
    <b v="0"/>
    <n v="1"/>
    <b v="0"/>
    <s v="film &amp; video/drama"/>
    <n v="1.1764705882352942E-4"/>
    <n v="1"/>
    <x v="0"/>
    <x v="3"/>
  </r>
  <r>
    <n v="213"/>
    <x v="213"/>
    <s v="A family dramedy about a grandfather  and grandson who are both on their path to redemption."/>
    <n v="8500"/>
    <n v="20"/>
    <x v="2"/>
    <x v="0"/>
    <s v="USD"/>
    <n v="1439734001"/>
    <n v="1437142547"/>
    <b v="0"/>
    <n v="1"/>
    <b v="0"/>
    <s v="film &amp; video/drama"/>
    <n v="2.352941176470588E-3"/>
    <n v="20"/>
    <x v="0"/>
    <x v="3"/>
  </r>
  <r>
    <n v="214"/>
    <x v="214"/>
    <s v="A screenplay based upon the true story of a man with Asperger Syndrome who falls through the cracks of the criminal justice system."/>
    <n v="8500"/>
    <n v="1"/>
    <x v="2"/>
    <x v="0"/>
    <s v="USD"/>
    <n v="1425655349"/>
    <n v="1420471349"/>
    <b v="0"/>
    <n v="1"/>
    <b v="0"/>
    <s v="film &amp; video/drama"/>
    <n v="1.1764705882352942E-4"/>
    <n v="1"/>
    <x v="0"/>
    <x v="3"/>
  </r>
  <r>
    <n v="215"/>
    <x v="215"/>
    <s v="A short drama based on a true events. Story of a British Soldier who comes back home suffering from Post Traumatic Stress Disorder."/>
    <n v="8500"/>
    <n v="10"/>
    <x v="2"/>
    <x v="1"/>
    <s v="GBP"/>
    <n v="1455753540"/>
    <n v="1452058282"/>
    <b v="0"/>
    <n v="1"/>
    <b v="0"/>
    <s v="film &amp; video/drama"/>
    <n v="1.176470588235294E-3"/>
    <n v="10"/>
    <x v="0"/>
    <x v="3"/>
  </r>
  <r>
    <n v="216"/>
    <x v="216"/>
    <s v="A nostalgic film about the unorthodox teacher we all wish we had, the girl we all fell for, and the friend we didn't expect to make."/>
    <n v="8500"/>
    <n v="27849.22"/>
    <x v="2"/>
    <x v="0"/>
    <s v="USD"/>
    <n v="1429740037"/>
    <n v="1425423637"/>
    <b v="0"/>
    <n v="84"/>
    <b v="0"/>
    <s v="film &amp; video/drama"/>
    <n v="3.276378823529412"/>
    <n v="331.53833333333336"/>
    <x v="0"/>
    <x v="3"/>
  </r>
  <r>
    <n v="217"/>
    <x v="217"/>
    <s v="A roadmovie by paw"/>
    <n v="8500"/>
    <n v="11943"/>
    <x v="2"/>
    <x v="11"/>
    <s v="SEK"/>
    <n v="1419780149"/>
    <n v="1417101749"/>
    <b v="0"/>
    <n v="38"/>
    <b v="0"/>
    <s v="film &amp; video/drama"/>
    <n v="1.4050588235294117"/>
    <n v="314.28947368421052"/>
    <x v="0"/>
    <x v="3"/>
  </r>
  <r>
    <n v="218"/>
    <x v="218"/>
    <s v="A sassy talking spider named Charmaine, joins forces with an abused young boy.  She stages off bullies and help fight an abusive father"/>
    <n v="8500"/>
    <n v="100"/>
    <x v="2"/>
    <x v="0"/>
    <s v="USD"/>
    <n v="1431702289"/>
    <n v="1426518289"/>
    <b v="0"/>
    <n v="1"/>
    <b v="0"/>
    <s v="film &amp; video/drama"/>
    <n v="1.1764705882352941E-2"/>
    <n v="100"/>
    <x v="0"/>
    <x v="3"/>
  </r>
  <r>
    <n v="219"/>
    <x v="219"/>
    <s v="An hour-long pilot about a group of suburban LGBT teens coming of age in the early 90's."/>
    <n v="8500"/>
    <n v="8815"/>
    <x v="2"/>
    <x v="0"/>
    <s v="USD"/>
    <n v="1459493940"/>
    <n v="1456732225"/>
    <b v="0"/>
    <n v="76"/>
    <b v="0"/>
    <s v="film &amp; video/drama"/>
    <n v="1.0370588235294118"/>
    <n v="115.98684210526316"/>
    <x v="0"/>
    <x v="3"/>
  </r>
  <r>
    <n v="220"/>
    <x v="220"/>
    <s v="A Freelancer abandons everything to chase after his dream of being &quot;great&quot; escape to Bangkok and return to his home-world."/>
    <n v="8500"/>
    <n v="360"/>
    <x v="2"/>
    <x v="0"/>
    <s v="USD"/>
    <n v="1440101160"/>
    <n v="1436542030"/>
    <b v="0"/>
    <n v="3"/>
    <b v="0"/>
    <s v="film &amp; video/drama"/>
    <n v="4.2352941176470586E-2"/>
    <n v="120"/>
    <x v="0"/>
    <x v="3"/>
  </r>
  <r>
    <n v="221"/>
    <x v="221"/>
    <s v="Film about Schizophrenia with Surreal Twists!"/>
    <n v="85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8500"/>
    <n v="130"/>
    <x v="2"/>
    <x v="0"/>
    <s v="USD"/>
    <n v="1427423940"/>
    <n v="1422383318"/>
    <b v="0"/>
    <n v="2"/>
    <b v="0"/>
    <s v="film &amp; video/drama"/>
    <n v="1.5294117647058824E-2"/>
    <n v="65"/>
    <x v="0"/>
    <x v="3"/>
  </r>
  <r>
    <n v="223"/>
    <x v="223"/>
    <s v="An old man, a U.S Marine Corps veteran remembers his combat experience in the battle of Toktong Pass 1950, during the Korean War."/>
    <n v="85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85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85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8500"/>
    <n v="250"/>
    <x v="2"/>
    <x v="1"/>
    <s v="GBP"/>
    <n v="1433064540"/>
    <n v="1428854344"/>
    <b v="0"/>
    <n v="2"/>
    <b v="0"/>
    <s v="film &amp; video/drama"/>
    <n v="2.9411764705882353E-2"/>
    <n v="125"/>
    <x v="0"/>
    <x v="3"/>
  </r>
  <r>
    <n v="227"/>
    <x v="227"/>
    <s v="Imagine your life is full is nothing but pain and darkness. One day, you had the chance to be free from it all. Would you take it?"/>
    <n v="85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5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85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8500"/>
    <n v="60"/>
    <x v="2"/>
    <x v="0"/>
    <s v="USD"/>
    <n v="1433443151"/>
    <n v="1430851151"/>
    <b v="0"/>
    <n v="2"/>
    <b v="0"/>
    <s v="film &amp; video/drama"/>
    <n v="7.058823529411765E-3"/>
    <n v="30"/>
    <x v="0"/>
    <x v="3"/>
  </r>
  <r>
    <n v="231"/>
    <x v="231"/>
    <s v="Farewell to Freedom the screenplay portrays  a vulnerable divorce'  who falls for a hard-luck cowboy she meets in Las Vegas."/>
    <n v="85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8500"/>
    <n v="110"/>
    <x v="2"/>
    <x v="1"/>
    <s v="GBP"/>
    <n v="1425066546"/>
    <n v="1422474546"/>
    <b v="0"/>
    <n v="7"/>
    <b v="0"/>
    <s v="film &amp; video/drama"/>
    <n v="1.2941176470588235E-2"/>
    <n v="15.714285714285714"/>
    <x v="0"/>
    <x v="3"/>
  </r>
  <r>
    <n v="233"/>
    <x v="233"/>
    <s v="â€œArea 4â€ revolves around Frank Hammond, a counselor at a high school, who discovers the scandals that took place."/>
    <n v="85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8500"/>
    <n v="401"/>
    <x v="2"/>
    <x v="0"/>
    <s v="USD"/>
    <n v="1434847859"/>
    <n v="1431391859"/>
    <b v="0"/>
    <n v="5"/>
    <b v="0"/>
    <s v="film &amp; video/drama"/>
    <n v="4.7176470588235292E-2"/>
    <n v="80.2"/>
    <x v="0"/>
    <x v="3"/>
  </r>
  <r>
    <n v="235"/>
    <x v="235"/>
    <s v="Taking people on a deep emotional trip with a story about sometimes those who have less, give more."/>
    <n v="85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85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8500"/>
    <n v="50"/>
    <x v="2"/>
    <x v="0"/>
    <s v="USD"/>
    <n v="1457445069"/>
    <n v="1452261069"/>
    <b v="0"/>
    <n v="1"/>
    <b v="0"/>
    <s v="film &amp; video/drama"/>
    <n v="5.8823529411764705E-3"/>
    <n v="50"/>
    <x v="0"/>
    <x v="3"/>
  </r>
  <r>
    <n v="238"/>
    <x v="238"/>
    <s v="A film to stop society from judging others and get along. Life is not about discrimination! Donate for this Thrilling Drama Series!!!!"/>
    <n v="85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8500"/>
    <n v="250"/>
    <x v="2"/>
    <x v="2"/>
    <s v="AUD"/>
    <n v="1446984000"/>
    <n v="1445308730"/>
    <b v="0"/>
    <n v="5"/>
    <b v="0"/>
    <s v="film &amp; video/drama"/>
    <n v="2.9411764705882353E-2"/>
    <n v="50"/>
    <x v="0"/>
    <x v="3"/>
  </r>
  <r>
    <n v="240"/>
    <x v="240"/>
    <s v="&quot;Hackers in Uganda&quot; is the story of a group of humanitarian computer hackers providing technological education and services in Uganda."/>
    <n v="8500"/>
    <n v="16145.12"/>
    <x v="0"/>
    <x v="0"/>
    <s v="USD"/>
    <n v="1367773211"/>
    <n v="1363885211"/>
    <b v="1"/>
    <n v="137"/>
    <b v="1"/>
    <s v="film &amp; video/documentary"/>
    <n v="1.8994258823529413"/>
    <n v="117.84759124087591"/>
    <x v="0"/>
    <x v="4"/>
  </r>
  <r>
    <n v="241"/>
    <x v="241"/>
    <s v="&quot;LESLIE&quot; explores the unapologetic life of Leslie Cochran, the thong-clad homeless man turned cultural icon in the heart of Texas."/>
    <n v="8500"/>
    <n v="41000"/>
    <x v="0"/>
    <x v="0"/>
    <s v="USD"/>
    <n v="1419180304"/>
    <n v="1415292304"/>
    <b v="1"/>
    <n v="376"/>
    <b v="1"/>
    <s v="film &amp; video/documentary"/>
    <n v="4.8235294117647056"/>
    <n v="109.04255319148936"/>
    <x v="0"/>
    <x v="4"/>
  </r>
  <r>
    <n v="242"/>
    <x v="242"/>
    <s v="An unprecedented feature-length documentary film about Maine's tribal, oft-misunderstood ice fishing sub-culture."/>
    <n v="8500"/>
    <n v="14750"/>
    <x v="0"/>
    <x v="0"/>
    <s v="USD"/>
    <n v="1324381790"/>
    <n v="1321357790"/>
    <b v="1"/>
    <n v="202"/>
    <b v="1"/>
    <s v="film &amp; video/documentary"/>
    <n v="1.7352941176470589"/>
    <n v="73.019801980198025"/>
    <x v="0"/>
    <x v="4"/>
  </r>
  <r>
    <n v="243"/>
    <x v="243"/>
    <s v="A Hasidic man reaches a turning point in his recovery from mental illness and addiction, and is determined to start a new life."/>
    <n v="8500"/>
    <n v="25648"/>
    <x v="0"/>
    <x v="0"/>
    <s v="USD"/>
    <n v="1393031304"/>
    <n v="1390439304"/>
    <b v="1"/>
    <n v="328"/>
    <b v="1"/>
    <s v="film &amp; video/documentary"/>
    <n v="3.017411764705882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8500"/>
    <n v="3981.5"/>
    <x v="0"/>
    <x v="0"/>
    <s v="USD"/>
    <n v="1268723160"/>
    <n v="1265269559"/>
    <b v="1"/>
    <n v="84"/>
    <b v="1"/>
    <s v="film &amp; video/documentary"/>
    <n v="0.4684117647058823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8500"/>
    <n v="5186"/>
    <x v="0"/>
    <x v="0"/>
    <s v="USD"/>
    <n v="1345079785"/>
    <n v="1342487785"/>
    <b v="1"/>
    <n v="96"/>
    <b v="1"/>
    <s v="film &amp; video/documentary"/>
    <n v="0.61011764705882354"/>
    <n v="54.020833333333336"/>
    <x v="0"/>
    <x v="4"/>
  </r>
  <r>
    <n v="246"/>
    <x v="246"/>
    <s v="From 1979 to 1981 twenty-nine Black children in Atlanta were murdered and the others terrified. This is our story..."/>
    <n v="8500"/>
    <n v="15273"/>
    <x v="0"/>
    <x v="0"/>
    <s v="USD"/>
    <n v="1292665405"/>
    <n v="1288341805"/>
    <b v="1"/>
    <n v="223"/>
    <b v="1"/>
    <s v="film &amp; video/documentary"/>
    <n v="1.7968235294117647"/>
    <n v="68.488789237668158"/>
    <x v="0"/>
    <x v="4"/>
  </r>
  <r>
    <n v="247"/>
    <x v="247"/>
    <s v="A young neuroscientist attempts to reconnect with his ailing father by obsessively studying old family footage._x000a_"/>
    <n v="8500"/>
    <n v="6705"/>
    <x v="0"/>
    <x v="0"/>
    <s v="USD"/>
    <n v="1287200340"/>
    <n v="1284042614"/>
    <b v="1"/>
    <n v="62"/>
    <b v="1"/>
    <s v="film &amp; video/documentary"/>
    <n v="0.7888235294117647"/>
    <n v="108.14516129032258"/>
    <x v="0"/>
    <x v="4"/>
  </r>
  <r>
    <n v="248"/>
    <x v="248"/>
    <s v="FAR OUT ISN'T FAR ENOUGH depicts one man's wild, lifelong adventure of testing societal boundaries through his use of subversive art."/>
    <n v="8500"/>
    <n v="86133"/>
    <x v="0"/>
    <x v="0"/>
    <s v="USD"/>
    <n v="1325961309"/>
    <n v="1322073309"/>
    <b v="1"/>
    <n v="146"/>
    <b v="1"/>
    <s v="film &amp; video/documentary"/>
    <n v="10.13329411764705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8500"/>
    <n v="11292"/>
    <x v="0"/>
    <x v="0"/>
    <s v="USD"/>
    <n v="1282498800"/>
    <n v="1275603020"/>
    <b v="1"/>
    <n v="235"/>
    <b v="1"/>
    <s v="film &amp; video/documentary"/>
    <n v="1.3284705882352941"/>
    <n v="48.051063829787232"/>
    <x v="0"/>
    <x v="4"/>
  </r>
  <r>
    <n v="250"/>
    <x v="250"/>
    <s v="Three young farmers risk land and friendship to stand up to the USDA. An experiential film about living a life of self reliance."/>
    <n v="8500"/>
    <n v="31675"/>
    <x v="0"/>
    <x v="0"/>
    <s v="USD"/>
    <n v="1370525691"/>
    <n v="1367933691"/>
    <b v="1"/>
    <n v="437"/>
    <b v="1"/>
    <s v="film &amp; video/documentary"/>
    <n v="3.7264705882352942"/>
    <n v="72.482837528604122"/>
    <x v="0"/>
    <x v="4"/>
  </r>
  <r>
    <n v="251"/>
    <x v="251"/>
    <s v="Remarkably devoted, Mayra is single-handedly sourcing small farm, single-origin coffee from her rural village in Honduras."/>
    <n v="8500"/>
    <n v="4395"/>
    <x v="0"/>
    <x v="0"/>
    <s v="USD"/>
    <n v="1337194800"/>
    <n v="1334429646"/>
    <b v="1"/>
    <n v="77"/>
    <b v="1"/>
    <s v="film &amp; video/documentary"/>
    <n v="0.51705882352941179"/>
    <n v="57.077922077922075"/>
    <x v="0"/>
    <x v="4"/>
  </r>
  <r>
    <n v="252"/>
    <x v="252"/>
    <s v="The definitive story of indie comics and the foremost institution of higher learning for those who draw them."/>
    <n v="8500"/>
    <n v="9228"/>
    <x v="0"/>
    <x v="0"/>
    <s v="USD"/>
    <n v="1275364740"/>
    <n v="1269878058"/>
    <b v="1"/>
    <n v="108"/>
    <b v="1"/>
    <s v="film &amp; video/documentary"/>
    <n v="1.0856470588235294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8500"/>
    <n v="1511"/>
    <x v="0"/>
    <x v="0"/>
    <s v="USD"/>
    <n v="1329320235"/>
    <n v="1326728235"/>
    <b v="1"/>
    <n v="7"/>
    <b v="1"/>
    <s v="film &amp; video/documentary"/>
    <n v="0.17776470588235294"/>
    <n v="215.85714285714286"/>
    <x v="0"/>
    <x v="4"/>
  </r>
  <r>
    <n v="254"/>
    <x v="254"/>
    <s v="&quot;I Clown You&quot; is a documentary about Israeli medical clowns and clowning as an art of challenging the norm."/>
    <n v="8500"/>
    <n v="28067.34"/>
    <x v="0"/>
    <x v="0"/>
    <s v="USD"/>
    <n v="1445047200"/>
    <n v="1442443910"/>
    <b v="1"/>
    <n v="314"/>
    <b v="1"/>
    <s v="film &amp; video/documentary"/>
    <n v="3.3020399999999999"/>
    <n v="89.38643312101911"/>
    <x v="0"/>
    <x v="4"/>
  </r>
  <r>
    <n v="255"/>
    <x v="255"/>
    <s v="xoxosms is a documentary about first love, long distance and Skype."/>
    <n v="8500"/>
    <n v="8538.66"/>
    <x v="0"/>
    <x v="0"/>
    <s v="USD"/>
    <n v="1300275482"/>
    <n v="1297687082"/>
    <b v="1"/>
    <n v="188"/>
    <b v="1"/>
    <s v="film &amp; video/documentary"/>
    <n v="1.0045482352941175"/>
    <n v="45.418404255319146"/>
    <x v="0"/>
    <x v="4"/>
  </r>
  <r>
    <n v="256"/>
    <x v="256"/>
    <s v="Help share the art and community of Pow Wow, a contemporary art movement in Hawaii, with the rest of the world. #powwowhawaii"/>
    <n v="8500"/>
    <n v="18083"/>
    <x v="0"/>
    <x v="0"/>
    <s v="USD"/>
    <n v="1363458467"/>
    <n v="1360866467"/>
    <b v="1"/>
    <n v="275"/>
    <b v="1"/>
    <s v="film &amp; video/documentary"/>
    <n v="2.1274117647058826"/>
    <n v="65.756363636363631"/>
    <x v="0"/>
    <x v="4"/>
  </r>
  <r>
    <n v="257"/>
    <x v="257"/>
    <s v="A documentary about a formerly Japan-only Nintendo game, its international release, and the secret black market of unreleased games."/>
    <n v="8500"/>
    <n v="37354.269999999997"/>
    <x v="0"/>
    <x v="0"/>
    <s v="USD"/>
    <n v="1463670162"/>
    <n v="1461078162"/>
    <b v="1"/>
    <n v="560"/>
    <b v="1"/>
    <s v="film &amp; video/documentary"/>
    <n v="4.3946199999999997"/>
    <n v="66.70405357142856"/>
    <x v="0"/>
    <x v="4"/>
  </r>
  <r>
    <n v="258"/>
    <x v="258"/>
    <s v="This film reveals the story of the modern revolution, the power of people to change their world and the man behind it all, Gene Sharp."/>
    <n v="8500"/>
    <n v="57342"/>
    <x v="0"/>
    <x v="0"/>
    <s v="USD"/>
    <n v="1308359666"/>
    <n v="1305767666"/>
    <b v="1"/>
    <n v="688"/>
    <b v="1"/>
    <s v="film &amp; video/documentary"/>
    <n v="6.7461176470588233"/>
    <n v="83.345930232558146"/>
    <x v="0"/>
    <x v="4"/>
  </r>
  <r>
    <n v="259"/>
    <x v="259"/>
    <s v="A tale about a band who have journeyed through time, dodging hype and mediocrity, and still managed to survive even stronger than ever."/>
    <n v="8500"/>
    <n v="98953.42"/>
    <x v="0"/>
    <x v="0"/>
    <s v="USD"/>
    <n v="1428514969"/>
    <n v="1425922969"/>
    <b v="1"/>
    <n v="942"/>
    <b v="1"/>
    <s v="film &amp; video/documentary"/>
    <n v="11.641578823529411"/>
    <n v="105.04609341825902"/>
    <x v="0"/>
    <x v="4"/>
  </r>
  <r>
    <n v="260"/>
    <x v="260"/>
    <s v="In the traditional world of Mexican Rodeo, a team of first-generation California girls does it their way."/>
    <n v="8500"/>
    <n v="10640"/>
    <x v="0"/>
    <x v="0"/>
    <s v="USD"/>
    <n v="1279360740"/>
    <n v="1275415679"/>
    <b v="1"/>
    <n v="88"/>
    <b v="1"/>
    <s v="film &amp; video/documentary"/>
    <n v="1.2517647058823529"/>
    <n v="120.90909090909091"/>
    <x v="0"/>
    <x v="4"/>
  </r>
  <r>
    <n v="261"/>
    <x v="261"/>
    <s v="Empires explores the impact of networks on histories and philosophies of political thought."/>
    <n v="8500"/>
    <n v="21480"/>
    <x v="0"/>
    <x v="0"/>
    <s v="USD"/>
    <n v="1339080900"/>
    <n v="1334783704"/>
    <b v="1"/>
    <n v="220"/>
    <b v="1"/>
    <s v="film &amp; video/documentary"/>
    <n v="2.5270588235294116"/>
    <n v="97.63636363636364"/>
    <x v="0"/>
    <x v="4"/>
  </r>
  <r>
    <n v="262"/>
    <x v="262"/>
    <s v="He can never die. He will live forever. He is the last cosmonaut, and this is his story."/>
    <n v="8500"/>
    <n v="6000"/>
    <x v="0"/>
    <x v="0"/>
    <s v="USD"/>
    <n v="1298699828"/>
    <n v="1294811828"/>
    <b v="1"/>
    <n v="145"/>
    <b v="1"/>
    <s v="film &amp; video/documentary"/>
    <n v="0.70588235294117652"/>
    <n v="41.379310344827587"/>
    <x v="0"/>
    <x v="4"/>
  </r>
  <r>
    <n v="263"/>
    <x v="263"/>
    <s v="We need $75,000 to finish this film on families struggling in the worst_x000a_economy in 80 years, while facing huge cuts to social services."/>
    <n v="8500"/>
    <n v="29520.27"/>
    <x v="0"/>
    <x v="0"/>
    <s v="USD"/>
    <n v="1348786494"/>
    <n v="1346194494"/>
    <b v="1"/>
    <n v="963"/>
    <b v="1"/>
    <s v="film &amp; video/documentary"/>
    <n v="3.4729729411764705"/>
    <n v="30.654485981308412"/>
    <x v="0"/>
    <x v="4"/>
  </r>
  <r>
    <n v="264"/>
    <x v="264"/>
    <s v="The U.S. women's movement changed the social and cultural dialog_x000a_in this country and Boston was one of the centers of this movement."/>
    <n v="8500"/>
    <n v="5910"/>
    <x v="0"/>
    <x v="0"/>
    <s v="USD"/>
    <n v="1336747995"/>
    <n v="1334155995"/>
    <b v="1"/>
    <n v="91"/>
    <b v="1"/>
    <s v="film &amp; video/documentary"/>
    <n v="0.69529411764705884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8500"/>
    <n v="5555"/>
    <x v="0"/>
    <x v="0"/>
    <s v="USD"/>
    <n v="1273522560"/>
    <n v="1269928430"/>
    <b v="1"/>
    <n v="58"/>
    <b v="1"/>
    <s v="film &amp; video/documentary"/>
    <n v="0.6535294117647059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8500"/>
    <n v="1455"/>
    <x v="0"/>
    <x v="0"/>
    <s v="USD"/>
    <n v="1271994660"/>
    <n v="1264565507"/>
    <b v="1"/>
    <n v="36"/>
    <b v="1"/>
    <s v="film &amp; video/documentary"/>
    <n v="0.17117647058823529"/>
    <n v="40.416666666666664"/>
    <x v="0"/>
    <x v="4"/>
  </r>
  <r>
    <n v="267"/>
    <x v="267"/>
    <s v="A visually stunning, feature length film chronicling life's challenges in the remote depths of the Amazon rainforest."/>
    <n v="8500"/>
    <n v="12965.44"/>
    <x v="0"/>
    <x v="1"/>
    <s v="GBP"/>
    <n v="1403693499"/>
    <n v="1401101499"/>
    <b v="1"/>
    <n v="165"/>
    <b v="1"/>
    <s v="film &amp; video/documentary"/>
    <n v="1.5253458823529413"/>
    <n v="78.578424242424248"/>
    <x v="0"/>
    <x v="4"/>
  </r>
  <r>
    <n v="268"/>
    <x v="268"/>
    <s v="Help us finish a documentary about four teens coming-of-age in a small, rural Mexican town that has suffered 50% migration to the U.S."/>
    <n v="8500"/>
    <n v="5570"/>
    <x v="0"/>
    <x v="0"/>
    <s v="USD"/>
    <n v="1320640778"/>
    <n v="1316749178"/>
    <b v="1"/>
    <n v="111"/>
    <b v="1"/>
    <s v="film &amp; video/documentary"/>
    <n v="0.6552941176470588"/>
    <n v="50.18018018018018"/>
    <x v="0"/>
    <x v="4"/>
  </r>
  <r>
    <n v="269"/>
    <x v="269"/>
    <s v="This documentary tells the story of an unlikely conversation on a topic of grave importance, and how it changed two foes into friends."/>
    <n v="8500"/>
    <n v="147233.76999999999"/>
    <x v="0"/>
    <x v="2"/>
    <s v="AUD"/>
    <n v="1487738622"/>
    <n v="1485146622"/>
    <b v="1"/>
    <n v="1596"/>
    <b v="1"/>
    <s v="film &amp; video/documentary"/>
    <n v="17.321619999999999"/>
    <n v="92.251735588972423"/>
    <x v="0"/>
    <x v="4"/>
  </r>
  <r>
    <n v="270"/>
    <x v="270"/>
    <s v="Journey behind the lens of the legendary Jini Dellaccio, one of the first women rock â€˜nâ€™ roll photographers."/>
    <n v="8500"/>
    <n v="3510"/>
    <x v="0"/>
    <x v="0"/>
    <s v="USD"/>
    <n v="1306296000"/>
    <n v="1301950070"/>
    <b v="1"/>
    <n v="61"/>
    <b v="1"/>
    <s v="film &amp; video/documentary"/>
    <n v="0.41294117647058826"/>
    <n v="57.540983606557376"/>
    <x v="0"/>
    <x v="4"/>
  </r>
  <r>
    <n v="271"/>
    <x v="271"/>
    <s v="A documentary shot over 12 years about the hopes and dreams of five orphans struggling to reach adulthood in Kenya's Mathare slum."/>
    <n v="8500"/>
    <n v="31404"/>
    <x v="0"/>
    <x v="0"/>
    <s v="USD"/>
    <n v="1388649600"/>
    <n v="1386123861"/>
    <b v="1"/>
    <n v="287"/>
    <b v="1"/>
    <s v="film &amp; video/documentary"/>
    <n v="3.6945882352941175"/>
    <n v="109.42160278745645"/>
    <x v="0"/>
    <x v="4"/>
  </r>
  <r>
    <n v="272"/>
    <x v="272"/>
    <s v="We made 'Do It Again,' a film about my quest to reunite the '60s rock band, The Kinks. Now we need help to show the film off at festivals."/>
    <n v="8500"/>
    <n v="5323.01"/>
    <x v="0"/>
    <x v="0"/>
    <s v="USD"/>
    <n v="1272480540"/>
    <n v="1267220191"/>
    <b v="1"/>
    <n v="65"/>
    <b v="1"/>
    <s v="film &amp; video/documentary"/>
    <n v="0.62623647058823528"/>
    <n v="81.892461538461546"/>
    <x v="0"/>
    <x v="4"/>
  </r>
  <r>
    <n v="273"/>
    <x v="273"/>
    <s v="Man vs. Food meets Extreme Home Makeover! A celebration of the food, music, and rebuilding of New Orleans, and a history-making quest."/>
    <n v="8500"/>
    <n v="5388.79"/>
    <x v="0"/>
    <x v="0"/>
    <s v="USD"/>
    <n v="1309694266"/>
    <n v="1307102266"/>
    <b v="1"/>
    <n v="118"/>
    <b v="1"/>
    <s v="film &amp; video/documentary"/>
    <n v="0.63397529411764708"/>
    <n v="45.667711864406776"/>
    <x v="0"/>
    <x v="4"/>
  </r>
  <r>
    <n v="274"/>
    <x v="274"/>
    <s v="An intimate documentary sharing the powerful voices of Seattle's Somali refugees and their search for peace in their new home."/>
    <n v="8500"/>
    <n v="6240"/>
    <x v="0"/>
    <x v="0"/>
    <s v="USD"/>
    <n v="1333609140"/>
    <n v="1330638829"/>
    <b v="1"/>
    <n v="113"/>
    <b v="1"/>
    <s v="film &amp; video/documentary"/>
    <n v="0.73411764705882354"/>
    <n v="55.221238938053098"/>
    <x v="0"/>
    <x v="4"/>
  </r>
  <r>
    <n v="275"/>
    <x v="275"/>
    <s v="A journey through the origins and influence of funk music from James Brown to D'Angelo we are FINDING THE FUNK!"/>
    <n v="8500"/>
    <n v="21679"/>
    <x v="0"/>
    <x v="0"/>
    <s v="USD"/>
    <n v="1352511966"/>
    <n v="1349916366"/>
    <b v="1"/>
    <n v="332"/>
    <b v="1"/>
    <s v="film &amp; video/documentary"/>
    <n v="2.550470588235294"/>
    <n v="65.298192771084331"/>
    <x v="0"/>
    <x v="4"/>
  </r>
  <r>
    <n v="276"/>
    <x v="276"/>
    <s v="A film about Xhosa women in townships of South Africa micro-farming to fight extreme poverty, gain health, and create food security."/>
    <n v="8500"/>
    <n v="5904"/>
    <x v="0"/>
    <x v="0"/>
    <s v="USD"/>
    <n v="1335574674"/>
    <n v="1330394274"/>
    <b v="1"/>
    <n v="62"/>
    <b v="1"/>
    <s v="film &amp; video/documentary"/>
    <n v="0.69458823529411762"/>
    <n v="95.225806451612897"/>
    <x v="0"/>
    <x v="4"/>
  </r>
  <r>
    <n v="277"/>
    <x v="277"/>
    <s v="A documentary about the survival of letterpress and the remarkable printers who preserve the history and knowledge of the craft."/>
    <n v="8500"/>
    <n v="71748"/>
    <x v="0"/>
    <x v="0"/>
    <s v="USD"/>
    <n v="1432416219"/>
    <n v="1429824219"/>
    <b v="1"/>
    <n v="951"/>
    <b v="1"/>
    <s v="film &amp; video/documentary"/>
    <n v="8.4409411764705879"/>
    <n v="75.444794952681391"/>
    <x v="0"/>
    <x v="4"/>
  </r>
  <r>
    <n v="278"/>
    <x v="278"/>
    <s v="An unlikely story of spirit, defiance and beauty from the most contaminated place on Earth"/>
    <n v="8500"/>
    <n v="40594"/>
    <x v="0"/>
    <x v="0"/>
    <s v="USD"/>
    <n v="1350003539"/>
    <n v="1347411539"/>
    <b v="1"/>
    <n v="415"/>
    <b v="1"/>
    <s v="film &amp; video/documentary"/>
    <n v="4.7757647058823531"/>
    <n v="97.816867469879512"/>
    <x v="0"/>
    <x v="4"/>
  </r>
  <r>
    <n v="279"/>
    <x v="279"/>
    <s v="This documentary film is an intimate portrait of love and loss that observes family and nature undergoing the cycle of birth to death."/>
    <n v="8500"/>
    <n v="26744.11"/>
    <x v="0"/>
    <x v="0"/>
    <s v="USD"/>
    <n v="1488160860"/>
    <n v="1485237096"/>
    <b v="1"/>
    <n v="305"/>
    <b v="1"/>
    <s v="film &amp; video/documentary"/>
    <n v="3.1463658823529412"/>
    <n v="87.685606557377056"/>
    <x v="0"/>
    <x v="4"/>
  </r>
  <r>
    <n v="280"/>
    <x v="280"/>
    <s v="My latest film Korengal, takes us back to the same valley with the same troops as in my Academy AwardÂ® nominated film Restrepo."/>
    <n v="8500"/>
    <n v="117108"/>
    <x v="0"/>
    <x v="0"/>
    <s v="USD"/>
    <n v="1401459035"/>
    <n v="1397571035"/>
    <b v="1"/>
    <n v="2139"/>
    <b v="1"/>
    <s v="film &amp; video/documentary"/>
    <n v="13.777411764705882"/>
    <n v="54.748948106591868"/>
    <x v="0"/>
    <x v="4"/>
  </r>
  <r>
    <n v="281"/>
    <x v="281"/>
    <s v="Last May, I created my mission: To reunite the brilliant but (in my opinion) under-appreciated band, the Kinks. I decided to make..."/>
    <n v="8500"/>
    <n v="6632.32"/>
    <x v="0"/>
    <x v="0"/>
    <s v="USD"/>
    <n v="1249932360"/>
    <n v="1242532513"/>
    <b v="1"/>
    <n v="79"/>
    <b v="1"/>
    <s v="film &amp; video/documentary"/>
    <n v="0.7802729411764705"/>
    <n v="83.953417721518989"/>
    <x v="0"/>
    <x v="4"/>
  </r>
  <r>
    <n v="282"/>
    <x v="282"/>
    <s v="See US Marines make counter-insurgency work in Helmand Province--the Taliban's stronghold in Afghanistan."/>
    <n v="8500"/>
    <n v="45535"/>
    <x v="0"/>
    <x v="0"/>
    <s v="USD"/>
    <n v="1266876000"/>
    <n v="1263679492"/>
    <b v="1"/>
    <n v="179"/>
    <b v="1"/>
    <s v="film &amp; video/documentary"/>
    <n v="5.3570588235294121"/>
    <n v="254.38547486033519"/>
    <x v="0"/>
    <x v="4"/>
  </r>
  <r>
    <n v="283"/>
    <x v="283"/>
    <s v="What is the impact of survivorship on the human condition?"/>
    <n v="8500"/>
    <n v="20569.05"/>
    <x v="0"/>
    <x v="0"/>
    <s v="USD"/>
    <n v="1306904340"/>
    <n v="1305219744"/>
    <b v="1"/>
    <n v="202"/>
    <b v="1"/>
    <s v="film &amp; video/documentary"/>
    <n v="2.4198882352941173"/>
    <n v="101.8269801980198"/>
    <x v="0"/>
    <x v="4"/>
  </r>
  <r>
    <n v="284"/>
    <x v="284"/>
    <s v="A film documenting WI Gov.Scott Walker's attack on working families and how it is reanimating the American labor movement."/>
    <n v="8500"/>
    <n v="41850.46"/>
    <x v="0"/>
    <x v="0"/>
    <s v="USD"/>
    <n v="1327167780"/>
    <n v="1325007780"/>
    <b v="1"/>
    <n v="760"/>
    <b v="1"/>
    <s v="film &amp; video/documentary"/>
    <n v="4.9235835294117649"/>
    <n v="55.066394736842106"/>
    <x v="0"/>
    <x v="4"/>
  </r>
  <r>
    <n v="285"/>
    <x v="285"/>
    <s v="A documentary about the classic children's book, its creators, and the lasting impact over half a century and beyond."/>
    <n v="8500"/>
    <n v="32035.51"/>
    <x v="0"/>
    <x v="0"/>
    <s v="USD"/>
    <n v="1379614128"/>
    <n v="1377022128"/>
    <b v="1"/>
    <n v="563"/>
    <b v="1"/>
    <s v="film &amp; video/documentary"/>
    <n v="3.7688835294117644"/>
    <n v="56.901438721136763"/>
    <x v="0"/>
    <x v="4"/>
  </r>
  <r>
    <n v="286"/>
    <x v="286"/>
    <s v="A documentary film on the life of legendary photographer George Tice by Peter Bosco, Bruce Wodder and Douglas Underdahl."/>
    <n v="8500"/>
    <n v="16373"/>
    <x v="0"/>
    <x v="0"/>
    <s v="USD"/>
    <n v="1364236524"/>
    <n v="1360352124"/>
    <b v="1"/>
    <n v="135"/>
    <b v="1"/>
    <s v="film &amp; video/documentary"/>
    <n v="1.926235294117647"/>
    <n v="121.28148148148148"/>
    <x v="0"/>
    <x v="4"/>
  </r>
  <r>
    <n v="287"/>
    <x v="287"/>
    <s v="War is hell. Why would anyone want to spend their weekends there?"/>
    <n v="8500"/>
    <n v="26445"/>
    <x v="0"/>
    <x v="0"/>
    <s v="USD"/>
    <n v="1351828800"/>
    <n v="1349160018"/>
    <b v="1"/>
    <n v="290"/>
    <b v="1"/>
    <s v="film &amp; video/documentary"/>
    <n v="3.1111764705882354"/>
    <n v="91.189655172413794"/>
    <x v="0"/>
    <x v="4"/>
  </r>
  <r>
    <n v="288"/>
    <x v="288"/>
    <s v="A portrait of Oceana, WV, an old coal mining town that has become the epicenter of the Oxycontin epidemic, earning the nickname Oxyana."/>
    <n v="8500"/>
    <n v="51605.31"/>
    <x v="0"/>
    <x v="0"/>
    <s v="USD"/>
    <n v="1340683393"/>
    <n v="1337659393"/>
    <b v="1"/>
    <n v="447"/>
    <b v="1"/>
    <s v="film &amp; video/documentary"/>
    <n v="6.0712129411764701"/>
    <n v="115.44812080536913"/>
    <x v="0"/>
    <x v="4"/>
  </r>
  <r>
    <n v="289"/>
    <x v="289"/>
    <s v="A campaign to unlock an award winning film that exposes for the first time the modern British Empire ... and it's terrible cost."/>
    <n v="8500"/>
    <n v="15723"/>
    <x v="0"/>
    <x v="1"/>
    <s v="GBP"/>
    <n v="1383389834"/>
    <n v="1380797834"/>
    <b v="1"/>
    <n v="232"/>
    <b v="1"/>
    <s v="film &amp; video/documentary"/>
    <n v="1.849764705882353"/>
    <n v="67.771551724137936"/>
    <x v="0"/>
    <x v="4"/>
  </r>
  <r>
    <n v="290"/>
    <x v="290"/>
    <s v="Help INTOTHEWOODS.TV purchase audio and video gear, lighting and BACK UP HARD DRIVES"/>
    <n v="8500"/>
    <n v="4800.8"/>
    <x v="0"/>
    <x v="0"/>
    <s v="USD"/>
    <n v="1296633540"/>
    <n v="1292316697"/>
    <b v="1"/>
    <n v="168"/>
    <b v="1"/>
    <s v="film &amp; video/documentary"/>
    <n v="0.56479999999999997"/>
    <n v="28.576190476190476"/>
    <x v="0"/>
    <x v="4"/>
  </r>
  <r>
    <n v="291"/>
    <x v="291"/>
    <s v="ZoÃ« Romano will be the first person to RUN the route of the Tour de France. I will join her to document that adventure."/>
    <n v="8500"/>
    <n v="6001"/>
    <x v="0"/>
    <x v="0"/>
    <s v="USD"/>
    <n v="1367366460"/>
    <n v="1365791246"/>
    <b v="1"/>
    <n v="128"/>
    <b v="1"/>
    <s v="film &amp; video/documentary"/>
    <n v="0.70599999999999996"/>
    <n v="46.8828125"/>
    <x v="0"/>
    <x v="4"/>
  </r>
  <r>
    <n v="292"/>
    <x v="292"/>
    <s v="THE UNDOCUMENTED is a 90 cinema verite documentary that exposes a little known consequence of current U. S. immigration policy."/>
    <n v="8500"/>
    <n v="76130.2"/>
    <x v="0"/>
    <x v="0"/>
    <s v="USD"/>
    <n v="1319860740"/>
    <n v="1317064599"/>
    <b v="1"/>
    <n v="493"/>
    <b v="1"/>
    <s v="film &amp; video/documentary"/>
    <n v="8.9564941176470576"/>
    <n v="154.42231237322514"/>
    <x v="0"/>
    <x v="4"/>
  </r>
  <r>
    <n v="293"/>
    <x v="293"/>
    <s v="The untold story of the first action-adventure heroine who left Hollywood with 70 abused animal actors to make  her films in Idaho"/>
    <n v="8500"/>
    <n v="26360"/>
    <x v="0"/>
    <x v="0"/>
    <s v="USD"/>
    <n v="1398009714"/>
    <n v="1395417714"/>
    <b v="1"/>
    <n v="131"/>
    <b v="1"/>
    <s v="film &amp; video/documentary"/>
    <n v="3.1011764705882352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8500"/>
    <n v="5000"/>
    <x v="0"/>
    <x v="0"/>
    <s v="USD"/>
    <n v="1279555200"/>
    <n v="1276480894"/>
    <b v="1"/>
    <n v="50"/>
    <b v="1"/>
    <s v="film &amp; video/documentary"/>
    <n v="0.58823529411764708"/>
    <n v="100"/>
    <x v="0"/>
    <x v="4"/>
  </r>
  <r>
    <n v="295"/>
    <x v="295"/>
    <s v="A documentary on the fans, collectors, and live performers of &quot;The Rocky Horror Picture Show&quot;, as the film nears its 40th Anniversary."/>
    <n v="8500"/>
    <n v="66554.559999999998"/>
    <x v="0"/>
    <x v="0"/>
    <s v="USD"/>
    <n v="1383264000"/>
    <n v="1378080409"/>
    <b v="1"/>
    <n v="665"/>
    <b v="1"/>
    <s v="film &amp; video/documentary"/>
    <n v="7.8299482352941174"/>
    <n v="100.08204511278196"/>
    <x v="0"/>
    <x v="4"/>
  </r>
  <r>
    <n v="296"/>
    <x v="296"/>
    <s v="Bel Borba is Here is a feature film about the most inspiring Brazilian artist you've never heard of... until now."/>
    <n v="8500"/>
    <n v="29681.55"/>
    <x v="0"/>
    <x v="0"/>
    <s v="USD"/>
    <n v="1347017083"/>
    <n v="1344857083"/>
    <b v="1"/>
    <n v="129"/>
    <b v="1"/>
    <s v="film &amp; video/documentary"/>
    <n v="3.4919470588235293"/>
    <n v="230.08953488372092"/>
    <x v="0"/>
    <x v="4"/>
  </r>
  <r>
    <n v="297"/>
    <x v="297"/>
    <s v="Who Owns Yoga? is a feature length documentary film that explores the changing nature of yoga in the modern world."/>
    <n v="8500"/>
    <n v="20128"/>
    <x v="0"/>
    <x v="0"/>
    <s v="USD"/>
    <n v="1430452740"/>
    <n v="1427390901"/>
    <b v="1"/>
    <n v="142"/>
    <b v="1"/>
    <s v="film &amp; video/documentary"/>
    <n v="2.3679999999999999"/>
    <n v="141.74647887323943"/>
    <x v="0"/>
    <x v="4"/>
  </r>
  <r>
    <n v="298"/>
    <x v="298"/>
    <s v="The truth is, we all lie - and by &quot;we,&quot; we mean everyone!"/>
    <n v="8500"/>
    <n v="137254.84"/>
    <x v="0"/>
    <x v="0"/>
    <s v="USD"/>
    <n v="1399669200"/>
    <n v="1394536048"/>
    <b v="1"/>
    <n v="2436"/>
    <b v="1"/>
    <s v="film &amp; video/documentary"/>
    <n v="16.147628235294118"/>
    <n v="56.344351395730705"/>
    <x v="0"/>
    <x v="4"/>
  </r>
  <r>
    <n v="299"/>
    <x v="299"/>
    <s v="We are currently filming a documentary called ReMade that explores the state and direction of the DIY and Hackerspace movement in America."/>
    <n v="8500"/>
    <n v="17895.25"/>
    <x v="0"/>
    <x v="0"/>
    <s v="USD"/>
    <n v="1289975060"/>
    <n v="1287379460"/>
    <b v="1"/>
    <n v="244"/>
    <b v="1"/>
    <s v="film &amp; video/documentary"/>
    <n v="2.1053235294117649"/>
    <n v="73.341188524590166"/>
    <x v="0"/>
    <x v="4"/>
  </r>
  <r>
    <n v="300"/>
    <x v="300"/>
    <s v="THE BUS is a feature-length documentary film celebrating one of the most iconic and beloved vehicles ever produced, the Volkswagen Bus."/>
    <n v="8500"/>
    <n v="25430.66"/>
    <x v="0"/>
    <x v="0"/>
    <s v="USD"/>
    <n v="1303686138"/>
    <n v="1301007738"/>
    <b v="1"/>
    <n v="298"/>
    <b v="1"/>
    <s v="film &amp; video/documentary"/>
    <n v="2.9918423529411764"/>
    <n v="85.337785234899329"/>
    <x v="0"/>
    <x v="4"/>
  </r>
  <r>
    <n v="301"/>
    <x v="301"/>
    <s v="A film about personal memory, amateur cinematography, and visions of the future at the 1939 New York World's Fair."/>
    <n v="8500"/>
    <n v="15435.55"/>
    <x v="0"/>
    <x v="0"/>
    <s v="USD"/>
    <n v="1363711335"/>
    <n v="1360258935"/>
    <b v="1"/>
    <n v="251"/>
    <b v="1"/>
    <s v="film &amp; video/documentary"/>
    <n v="1.815947058823529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8500"/>
    <n v="10046"/>
    <x v="0"/>
    <x v="0"/>
    <s v="USD"/>
    <n v="1330115638"/>
    <n v="1327523638"/>
    <b v="1"/>
    <n v="108"/>
    <b v="1"/>
    <s v="film &amp; video/documentary"/>
    <n v="1.1818823529411764"/>
    <n v="93.018518518518519"/>
    <x v="0"/>
    <x v="4"/>
  </r>
  <r>
    <n v="303"/>
    <x v="303"/>
    <s v="The story of Jadab Payeng, an Indian man who single handedly planted nearly 1400 acres of forest to save his island, Majuli."/>
    <n v="8500"/>
    <n v="4124"/>
    <x v="0"/>
    <x v="0"/>
    <s v="USD"/>
    <n v="1338601346"/>
    <n v="1336009346"/>
    <b v="1"/>
    <n v="82"/>
    <b v="1"/>
    <s v="film &amp; video/documentary"/>
    <n v="0.48517647058823532"/>
    <n v="50.292682926829265"/>
    <x v="0"/>
    <x v="4"/>
  </r>
  <r>
    <n v="304"/>
    <x v="304"/>
    <s v="A portrait of a life fully realized and a look at what it takes to make great photography."/>
    <n v="8500"/>
    <n v="7876"/>
    <x v="0"/>
    <x v="0"/>
    <s v="USD"/>
    <n v="1346464800"/>
    <n v="1343096197"/>
    <b v="1"/>
    <n v="74"/>
    <b v="1"/>
    <s v="film &amp; video/documentary"/>
    <n v="0.9265882352941176"/>
    <n v="106.43243243243244"/>
    <x v="0"/>
    <x v="4"/>
  </r>
  <r>
    <n v="305"/>
    <x v="305"/>
    <s v="A documentary that I am making about the difficult, but inspiring, life of a late friend of mine."/>
    <n v="8500"/>
    <n v="9775"/>
    <x v="0"/>
    <x v="0"/>
    <s v="USD"/>
    <n v="1331392049"/>
    <n v="1328800049"/>
    <b v="1"/>
    <n v="189"/>
    <b v="1"/>
    <s v="film &amp; video/documentary"/>
    <n v="1.1499999999999999"/>
    <n v="51.719576719576722"/>
    <x v="0"/>
    <x v="4"/>
  </r>
  <r>
    <n v="306"/>
    <x v="306"/>
    <s v="A feature-length documentary on the life of Boston escape artist Jason Escape."/>
    <n v="8500"/>
    <n v="2929"/>
    <x v="0"/>
    <x v="0"/>
    <s v="USD"/>
    <n v="1363806333"/>
    <n v="1362081933"/>
    <b v="1"/>
    <n v="80"/>
    <b v="1"/>
    <s v="film &amp; video/documentary"/>
    <n v="0.34458823529411764"/>
    <n v="36.612499999999997"/>
    <x v="0"/>
    <x v="4"/>
  </r>
  <r>
    <n v="307"/>
    <x v="307"/>
    <s v="Why is grammar important?"/>
    <n v="8500"/>
    <n v="24490"/>
    <x v="0"/>
    <x v="0"/>
    <s v="USD"/>
    <n v="1360276801"/>
    <n v="1357684801"/>
    <b v="1"/>
    <n v="576"/>
    <b v="1"/>
    <s v="film &amp; video/documentary"/>
    <n v="2.8811764705882354"/>
    <n v="42.517361111111114"/>
    <x v="0"/>
    <x v="4"/>
  </r>
  <r>
    <n v="308"/>
    <x v="308"/>
    <s v="A documentary about discovering my two older sisters who were born on a CA commune in the 60's and placed for adoption."/>
    <n v="8500"/>
    <n v="12668"/>
    <x v="0"/>
    <x v="0"/>
    <s v="USD"/>
    <n v="1299775210"/>
    <n v="1295887210"/>
    <b v="1"/>
    <n v="202"/>
    <b v="1"/>
    <s v="film &amp; video/documentary"/>
    <n v="1.4903529411764707"/>
    <n v="62.712871287128714"/>
    <x v="0"/>
    <x v="4"/>
  </r>
  <r>
    <n v="309"/>
    <x v="309"/>
    <s v="A first glimpse into the lives of sole survivors of commercial plane crashes as they struggle to understand their perplexing fate."/>
    <n v="8500"/>
    <n v="21410"/>
    <x v="0"/>
    <x v="0"/>
    <s v="USD"/>
    <n v="1346695334"/>
    <n v="1344880934"/>
    <b v="1"/>
    <n v="238"/>
    <b v="1"/>
    <s v="film &amp; video/documentary"/>
    <n v="2.5188235294117649"/>
    <n v="89.957983193277315"/>
    <x v="0"/>
    <x v="4"/>
  </r>
  <r>
    <n v="310"/>
    <x v="310"/>
    <s v="30 day tour to release a compilation CD with 16 original songs about hometowns.  Webisodes and documentary to follow."/>
    <n v="8500"/>
    <n v="1041.29"/>
    <x v="0"/>
    <x v="0"/>
    <s v="USD"/>
    <n v="1319076000"/>
    <n v="1317788623"/>
    <b v="1"/>
    <n v="36"/>
    <b v="1"/>
    <s v="film &amp; video/documentary"/>
    <n v="0.12250470588235293"/>
    <n v="28.924722222222222"/>
    <x v="0"/>
    <x v="4"/>
  </r>
  <r>
    <n v="311"/>
    <x v="311"/>
    <s v="An imaginative interactive documentary about Leah Callahan, a freestyle wrestler and Olympic hopeful."/>
    <n v="8500"/>
    <n v="20820.330000000002"/>
    <x v="0"/>
    <x v="0"/>
    <s v="USD"/>
    <n v="1325404740"/>
    <n v="1321852592"/>
    <b v="1"/>
    <n v="150"/>
    <b v="1"/>
    <s v="film &amp; video/documentary"/>
    <n v="2.4494505882352944"/>
    <n v="138.8022"/>
    <x v="0"/>
    <x v="4"/>
  </r>
  <r>
    <n v="312"/>
    <x v="312"/>
    <s v="The Kickstarter-funded SparkTruck has completed its 15,323 mile roadtrip. Now itâ€™s time to share the story through a short documentary."/>
    <n v="8500"/>
    <n v="8950"/>
    <x v="0"/>
    <x v="0"/>
    <s v="USD"/>
    <n v="1365973432"/>
    <n v="1363381432"/>
    <b v="1"/>
    <n v="146"/>
    <b v="1"/>
    <s v="film &amp; video/documentary"/>
    <n v="1.0529411764705883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8500"/>
    <n v="17805"/>
    <x v="0"/>
    <x v="0"/>
    <s v="USD"/>
    <n v="1281542340"/>
    <n v="1277702894"/>
    <b v="1"/>
    <n v="222"/>
    <b v="1"/>
    <s v="film &amp; video/documentary"/>
    <n v="2.0947058823529412"/>
    <n v="80.202702702702709"/>
    <x v="0"/>
    <x v="4"/>
  </r>
  <r>
    <n v="314"/>
    <x v="314"/>
    <s v="A documentary about artists who embrace the antiquated postal service and use it to send beautiful pieces of mail art across the globe."/>
    <n v="8500"/>
    <n v="3851.5"/>
    <x v="0"/>
    <x v="0"/>
    <s v="USD"/>
    <n v="1362167988"/>
    <n v="1359575988"/>
    <b v="1"/>
    <n v="120"/>
    <b v="1"/>
    <s v="film &amp; video/documentary"/>
    <n v="0.45311764705882351"/>
    <n v="32.095833333333331"/>
    <x v="0"/>
    <x v="4"/>
  </r>
  <r>
    <n v="315"/>
    <x v="315"/>
    <s v="A documentary that explores  the magical collaboration between performance artist Joey Arias and puppeteer Basil Twist."/>
    <n v="8500"/>
    <n v="25312"/>
    <x v="0"/>
    <x v="0"/>
    <s v="USD"/>
    <n v="1345660334"/>
    <n v="1343068334"/>
    <b v="1"/>
    <n v="126"/>
    <b v="1"/>
    <s v="film &amp; video/documentary"/>
    <n v="2.9778823529411764"/>
    <n v="200.88888888888889"/>
    <x v="0"/>
    <x v="4"/>
  </r>
  <r>
    <n v="316"/>
    <x v="316"/>
    <s v="Award winning documentary The Secret Trial 5 needs your help for a Cross-Canada Tour!"/>
    <n v="8500"/>
    <n v="17066"/>
    <x v="0"/>
    <x v="5"/>
    <s v="CAD"/>
    <n v="1418273940"/>
    <n v="1415398197"/>
    <b v="1"/>
    <n v="158"/>
    <b v="1"/>
    <s v="film &amp; video/documentary"/>
    <n v="2.0077647058823529"/>
    <n v="108.01265822784811"/>
    <x v="0"/>
    <x v="4"/>
  </r>
  <r>
    <n v="317"/>
    <x v="317"/>
    <s v="The story of a cowboy town with a prison problem, and the colorful characters who call it home."/>
    <n v="8500"/>
    <n v="30241"/>
    <x v="0"/>
    <x v="0"/>
    <s v="USD"/>
    <n v="1386778483"/>
    <n v="1384186483"/>
    <b v="1"/>
    <n v="316"/>
    <b v="1"/>
    <s v="film &amp; video/documentary"/>
    <n v="3.5577647058823532"/>
    <n v="95.699367088607602"/>
    <x v="0"/>
    <x v="4"/>
  </r>
  <r>
    <n v="318"/>
    <x v="318"/>
    <s v="Photographer, Ty Morin, pays a visit to every single one of his Facebook friends to take their portrait...all 788 of them."/>
    <n v="8500"/>
    <n v="14166"/>
    <x v="0"/>
    <x v="0"/>
    <s v="USD"/>
    <n v="1364342151"/>
    <n v="1361753751"/>
    <b v="1"/>
    <n v="284"/>
    <b v="1"/>
    <s v="film &amp; video/documentary"/>
    <n v="1.6665882352941177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8500"/>
    <n v="5634"/>
    <x v="0"/>
    <x v="0"/>
    <s v="USD"/>
    <n v="1265097540"/>
    <n v="1257538029"/>
    <b v="1"/>
    <n v="51"/>
    <b v="1"/>
    <s v="film &amp; video/documentary"/>
    <n v="0.6628235294117647"/>
    <n v="110.47058823529412"/>
    <x v="0"/>
    <x v="4"/>
  </r>
  <r>
    <n v="320"/>
    <x v="320"/>
    <s v="Two Muslim football players transfer to the Jewish oriented Beitar Jerusalem F.C. leading to the most racist campaign in Israeli sport"/>
    <n v="8500"/>
    <n v="21316"/>
    <x v="0"/>
    <x v="1"/>
    <s v="GBP"/>
    <n v="1450825200"/>
    <n v="1448284433"/>
    <b v="1"/>
    <n v="158"/>
    <b v="1"/>
    <s v="film &amp; video/documentary"/>
    <n v="2.5077647058823529"/>
    <n v="134.91139240506328"/>
    <x v="0"/>
    <x v="4"/>
  </r>
  <r>
    <n v="321"/>
    <x v="321"/>
    <s v="The more digital the world, the more analog our dreams._x000a_A feature documentary shot on 35mm film."/>
    <n v="8500"/>
    <n v="35932"/>
    <x v="0"/>
    <x v="12"/>
    <s v="EUR"/>
    <n v="1478605386"/>
    <n v="1475577786"/>
    <b v="1"/>
    <n v="337"/>
    <b v="1"/>
    <s v="film &amp; video/documentary"/>
    <n v="4.2272941176470589"/>
    <n v="106.62314540059347"/>
    <x v="0"/>
    <x v="4"/>
  </r>
  <r>
    <n v="322"/>
    <x v="322"/>
    <s v="A documentary film about the largest elephants on earth and what is being done to ensure their survival."/>
    <n v="8500"/>
    <n v="26978"/>
    <x v="0"/>
    <x v="0"/>
    <s v="USD"/>
    <n v="1463146848"/>
    <n v="1460554848"/>
    <b v="1"/>
    <n v="186"/>
    <b v="1"/>
    <s v="film &amp; video/documentary"/>
    <n v="3.1738823529411766"/>
    <n v="145.04301075268816"/>
    <x v="0"/>
    <x v="4"/>
  </r>
  <r>
    <n v="323"/>
    <x v="323"/>
    <s v="A documentary focusing on the Haida Nation's resurgence in the wake of colonization and Canada's Indian Residential Schools."/>
    <n v="8500"/>
    <n v="6646"/>
    <x v="0"/>
    <x v="0"/>
    <s v="USD"/>
    <n v="1482307140"/>
    <n v="1479886966"/>
    <b v="1"/>
    <n v="58"/>
    <b v="1"/>
    <s v="film &amp; video/documentary"/>
    <n v="0.7818823529411764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8500"/>
    <n v="52198"/>
    <x v="0"/>
    <x v="0"/>
    <s v="USD"/>
    <n v="1482208233"/>
    <n v="1479184233"/>
    <b v="1"/>
    <n v="736"/>
    <b v="1"/>
    <s v="film &amp; video/documentary"/>
    <n v="6.1409411764705881"/>
    <n v="70.921195652173907"/>
    <x v="0"/>
    <x v="4"/>
  </r>
  <r>
    <n v="326"/>
    <x v="326"/>
    <s v="An inspiring story of love and resilience after tragedy strikes humanitarian Maggie Doyne, mother to 49 Nepali children."/>
    <n v="8500"/>
    <n v="169394.6"/>
    <x v="0"/>
    <x v="0"/>
    <s v="USD"/>
    <n v="1489532220"/>
    <n v="1486625606"/>
    <b v="1"/>
    <n v="1151"/>
    <b v="1"/>
    <s v="film &amp; video/documentary"/>
    <n v="19.928776470588236"/>
    <n v="147.17167680278018"/>
    <x v="0"/>
    <x v="4"/>
  </r>
  <r>
    <n v="327"/>
    <x v="327"/>
    <s v="A short film documenting the inspirational life of Mrs. Fukuoka, a tsunami survivor helping to bring hope back to her community."/>
    <n v="8500"/>
    <n v="5456"/>
    <x v="0"/>
    <x v="0"/>
    <s v="USD"/>
    <n v="1427011200"/>
    <n v="1424669929"/>
    <b v="1"/>
    <n v="34"/>
    <b v="1"/>
    <s v="film &amp; video/documentary"/>
    <n v="0.64188235294117646"/>
    <n v="160.47058823529412"/>
    <x v="0"/>
    <x v="4"/>
  </r>
  <r>
    <n v="328"/>
    <x v="328"/>
    <s v="A documentary that tells the real story of the misunderstood author, and explores the iconic status he still commands today."/>
    <n v="8500"/>
    <n v="77710.8"/>
    <x v="0"/>
    <x v="0"/>
    <s v="USD"/>
    <n v="1446350400"/>
    <n v="1443739388"/>
    <b v="1"/>
    <n v="498"/>
    <b v="1"/>
    <s v="film &amp; video/documentary"/>
    <n v="9.1424470588235298"/>
    <n v="156.04578313253012"/>
    <x v="0"/>
    <x v="4"/>
  </r>
  <r>
    <n v="329"/>
    <x v="329"/>
    <s v="Our documentary about Oklahoma's all-black towns needs a soundtrack that is authentic. Help us make it happen."/>
    <n v="8500"/>
    <n v="10550"/>
    <x v="0"/>
    <x v="0"/>
    <s v="USD"/>
    <n v="1446868800"/>
    <n v="1444821127"/>
    <b v="1"/>
    <n v="167"/>
    <b v="1"/>
    <s v="film &amp; video/documentary"/>
    <n v="1.2411764705882353"/>
    <n v="63.17365269461078"/>
    <x v="0"/>
    <x v="4"/>
  </r>
  <r>
    <n v="330"/>
    <x v="330"/>
    <s v="A film project that will compel decision makers to conserve iconic NH landscapes at risk due to an electricity transmission project."/>
    <n v="8500"/>
    <n v="35640"/>
    <x v="0"/>
    <x v="0"/>
    <s v="USD"/>
    <n v="1368763140"/>
    <n v="1366028563"/>
    <b v="1"/>
    <n v="340"/>
    <b v="1"/>
    <s v="film &amp; video/documentary"/>
    <n v="4.1929411764705886"/>
    <n v="104.82352941176471"/>
    <x v="0"/>
    <x v="4"/>
  </r>
  <r>
    <n v="331"/>
    <x v="331"/>
    <s v="A hybrid music documentary/concert film featuring Sharon Jones, Charles Bradley and the rest of the Daptone Records family."/>
    <n v="8500"/>
    <n v="42642"/>
    <x v="0"/>
    <x v="0"/>
    <s v="USD"/>
    <n v="1466171834"/>
    <n v="1463493434"/>
    <b v="1"/>
    <n v="438"/>
    <b v="1"/>
    <s v="film &amp; video/documentary"/>
    <n v="5.0167058823529409"/>
    <n v="97.356164383561648"/>
    <x v="0"/>
    <x v="4"/>
  </r>
  <r>
    <n v="332"/>
    <x v="332"/>
    <s v="A groundbreaking new film by Kenny Ausubel &amp; Louie Schwartzberg, featuring John Cleese, based on the work of Richard Tarnas."/>
    <n v="8500"/>
    <n v="113015"/>
    <x v="0"/>
    <x v="0"/>
    <s v="USD"/>
    <n v="1446019200"/>
    <n v="1442420377"/>
    <b v="1"/>
    <n v="555"/>
    <b v="1"/>
    <s v="film &amp; video/documentary"/>
    <n v="13.295882352941176"/>
    <n v="203.63063063063063"/>
    <x v="0"/>
    <x v="4"/>
  </r>
  <r>
    <n v="333"/>
    <x v="333"/>
    <s v="Enter a unique world of flavors, passion, resourcefulness and breathtaking locations. Join us on this unprecedented journey!"/>
    <n v="8500"/>
    <n v="50091"/>
    <x v="0"/>
    <x v="0"/>
    <s v="USD"/>
    <n v="1460038591"/>
    <n v="1457450191"/>
    <b v="1"/>
    <n v="266"/>
    <b v="1"/>
    <s v="film &amp; video/documentary"/>
    <n v="5.8930588235294117"/>
    <n v="188.31203007518798"/>
    <x v="0"/>
    <x v="4"/>
  </r>
  <r>
    <n v="334"/>
    <x v="334"/>
    <s v="An unapologetic portrait of the iconic, pioneering entertainer Mary Small whose voice comforted millions through the Depression &amp; WWII"/>
    <n v="8500"/>
    <n v="10119"/>
    <x v="0"/>
    <x v="0"/>
    <s v="USD"/>
    <n v="1431716400"/>
    <n v="1428423757"/>
    <b v="1"/>
    <n v="69"/>
    <b v="1"/>
    <s v="film &amp; video/documentary"/>
    <n v="1.1904705882352942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8500"/>
    <n v="29209.78"/>
    <x v="0"/>
    <x v="0"/>
    <s v="USD"/>
    <n v="1447427918"/>
    <n v="1444832318"/>
    <b v="1"/>
    <n v="493"/>
    <b v="1"/>
    <s v="film &amp; video/documentary"/>
    <n v="3.4364447058823528"/>
    <n v="59.249046653144013"/>
    <x v="0"/>
    <x v="4"/>
  </r>
  <r>
    <n v="337"/>
    <x v="337"/>
    <s v="A documentary that tells the story of local beekeepers. Specifically one family who turns their annual harvest into a community event."/>
    <n v="8500"/>
    <n v="3035.05"/>
    <x v="0"/>
    <x v="0"/>
    <s v="USD"/>
    <n v="1426298708"/>
    <n v="1423710308"/>
    <b v="1"/>
    <n v="31"/>
    <b v="1"/>
    <s v="film &amp; video/documentary"/>
    <n v="0.35706470588235295"/>
    <n v="97.904838709677421"/>
    <x v="0"/>
    <x v="4"/>
  </r>
  <r>
    <n v="338"/>
    <x v="338"/>
    <s v="&quot;Queer Genius&quot; explores the lives of four visionary queer artists: Eileen Myles, Barbara Hammer, Jibz Cameron and Shannon Funchess"/>
    <n v="8500"/>
    <n v="16520.04"/>
    <x v="0"/>
    <x v="0"/>
    <s v="USD"/>
    <n v="1472864400"/>
    <n v="1468001290"/>
    <b v="1"/>
    <n v="236"/>
    <b v="1"/>
    <s v="film &amp; video/documentary"/>
    <n v="1.9435341176470589"/>
    <n v="70.000169491525426"/>
    <x v="0"/>
    <x v="4"/>
  </r>
  <r>
    <n v="339"/>
    <x v="339"/>
    <s v="A documentary film following the world's greatest palindromists leading up to the 2017 World Palindrome Championship."/>
    <n v="8500"/>
    <n v="6485"/>
    <x v="0"/>
    <x v="0"/>
    <s v="USD"/>
    <n v="1430331268"/>
    <n v="1427739268"/>
    <b v="1"/>
    <n v="89"/>
    <b v="1"/>
    <s v="film &amp; video/documentary"/>
    <n v="0.76294117647058823"/>
    <n v="72.865168539325836"/>
    <x v="0"/>
    <x v="4"/>
  </r>
  <r>
    <n v="340"/>
    <x v="340"/>
    <s v="Feature-length documentary about five Somali Muslim students pursuing dreams of education in America"/>
    <n v="8500"/>
    <n v="43758"/>
    <x v="0"/>
    <x v="0"/>
    <s v="USD"/>
    <n v="1489006800"/>
    <n v="1486397007"/>
    <b v="1"/>
    <n v="299"/>
    <b v="1"/>
    <s v="film &amp; video/documentary"/>
    <n v="5.1479999999999997"/>
    <n v="146.34782608695653"/>
    <x v="0"/>
    <x v="4"/>
  </r>
  <r>
    <n v="341"/>
    <x v="341"/>
    <s v="Documentary: Creation of large-scale outdoor mural by young artists. Time lapse. From blank concrete wall to colorful, visual story."/>
    <n v="8500"/>
    <n v="3735"/>
    <x v="0"/>
    <x v="0"/>
    <s v="USD"/>
    <n v="1412135940"/>
    <n v="1410555998"/>
    <b v="1"/>
    <n v="55"/>
    <b v="1"/>
    <s v="film &amp; video/documentary"/>
    <n v="0.43941176470588234"/>
    <n v="67.909090909090907"/>
    <x v="0"/>
    <x v="4"/>
  </r>
  <r>
    <n v="342"/>
    <x v="342"/>
    <s v="BREAKING A MONSTER needs your help to play in THEATERS!"/>
    <n v="8500"/>
    <n v="55201.52"/>
    <x v="0"/>
    <x v="0"/>
    <s v="USD"/>
    <n v="1461955465"/>
    <n v="1459363465"/>
    <b v="1"/>
    <n v="325"/>
    <b v="1"/>
    <s v="film &amp; video/documentary"/>
    <n v="6.4942964705882353"/>
    <n v="169.85083076923075"/>
    <x v="0"/>
    <x v="4"/>
  </r>
  <r>
    <n v="343"/>
    <x v="343"/>
    <s v="A documentary on a composer who releases his music for free and ended up in millions of videos, thousands of films, &amp; many odd places."/>
    <n v="8500"/>
    <n v="30608.59"/>
    <x v="0"/>
    <x v="0"/>
    <s v="USD"/>
    <n v="1415934000"/>
    <n v="1413308545"/>
    <b v="1"/>
    <n v="524"/>
    <b v="1"/>
    <s v="film &amp; video/documentary"/>
    <n v="3.6010105882352943"/>
    <n v="58.413339694656486"/>
    <x v="0"/>
    <x v="4"/>
  </r>
  <r>
    <n v="344"/>
    <x v="344"/>
    <s v="In the mountains where they once fought, Bosnian veterans defend a herd of wild horses and find a new kind of freedom for themselves."/>
    <n v="8500"/>
    <n v="34198"/>
    <x v="0"/>
    <x v="0"/>
    <s v="USD"/>
    <n v="1433125200"/>
    <n v="1429312694"/>
    <b v="1"/>
    <n v="285"/>
    <b v="1"/>
    <s v="film &amp; video/documentary"/>
    <n v="4.0232941176470591"/>
    <n v="119.99298245614035"/>
    <x v="0"/>
    <x v="4"/>
  </r>
  <r>
    <n v="345"/>
    <x v="345"/>
    <s v="With the fate of the red wolves at stake, we explore if they can still survive in their last wild home in North Carolina."/>
    <n v="8500"/>
    <n v="17875"/>
    <x v="0"/>
    <x v="0"/>
    <s v="USD"/>
    <n v="1432161590"/>
    <n v="1429569590"/>
    <b v="1"/>
    <n v="179"/>
    <b v="1"/>
    <s v="film &amp; video/documentary"/>
    <n v="2.1029411764705883"/>
    <n v="99.860335195530723"/>
    <x v="0"/>
    <x v="4"/>
  </r>
  <r>
    <n v="346"/>
    <x v="346"/>
    <s v="Engineering students and adults with cerebral palsy learn to communicate, connect and cultivate their abilities by making movies."/>
    <n v="8500"/>
    <n v="17028.88"/>
    <x v="0"/>
    <x v="0"/>
    <s v="USD"/>
    <n v="1444824021"/>
    <n v="1442232021"/>
    <b v="1"/>
    <n v="188"/>
    <b v="1"/>
    <s v="film &amp; video/documentary"/>
    <n v="2.0033976470588235"/>
    <n v="90.579148936170213"/>
    <x v="0"/>
    <x v="4"/>
  </r>
  <r>
    <n v="347"/>
    <x v="347"/>
    <s v="&quot;Getting Naked&quot; tells the story of current-day burlesque in New York City through the on and off-stage lives of several performers."/>
    <n v="8500"/>
    <n v="44636.2"/>
    <x v="0"/>
    <x v="0"/>
    <s v="USD"/>
    <n v="1447505609"/>
    <n v="1444910009"/>
    <b v="1"/>
    <n v="379"/>
    <b v="1"/>
    <s v="film &amp; video/documentary"/>
    <n v="5.2513176470588228"/>
    <n v="117.77361477572559"/>
    <x v="0"/>
    <x v="4"/>
  </r>
  <r>
    <n v="348"/>
    <x v="348"/>
    <s v="Documentary about the complexities and contradictions of gentrification as one woman grapples with life after &quot;the Ghetto.&quot;"/>
    <n v="8500"/>
    <n v="10300"/>
    <x v="0"/>
    <x v="0"/>
    <s v="USD"/>
    <n v="1440165916"/>
    <n v="1437573916"/>
    <b v="1"/>
    <n v="119"/>
    <b v="1"/>
    <s v="film &amp; video/documentary"/>
    <n v="1.2117647058823529"/>
    <n v="86.554621848739501"/>
    <x v="0"/>
    <x v="4"/>
  </r>
  <r>
    <n v="349"/>
    <x v="349"/>
    <s v="After 52 years of war, FARC guerrilla soldiers rejoin Colombian society to forge new lives of peace."/>
    <n v="8500"/>
    <n v="12007.18"/>
    <x v="0"/>
    <x v="0"/>
    <s v="USD"/>
    <n v="1487937508"/>
    <n v="1485345508"/>
    <b v="1"/>
    <n v="167"/>
    <b v="1"/>
    <s v="film &amp; video/documentary"/>
    <n v="1.4126094117647059"/>
    <n v="71.899281437125751"/>
    <x v="0"/>
    <x v="4"/>
  </r>
  <r>
    <n v="350"/>
    <x v="350"/>
    <s v="NBA All-Star Kenny Anderson's mid-life crisis prompts him to examine his past, as he searches for relevancy in his future."/>
    <n v="8500"/>
    <n v="28690"/>
    <x v="0"/>
    <x v="0"/>
    <s v="USD"/>
    <n v="1473566340"/>
    <n v="1470274509"/>
    <b v="1"/>
    <n v="221"/>
    <b v="1"/>
    <s v="film &amp; video/documentary"/>
    <n v="3.375294117647059"/>
    <n v="129.81900452488688"/>
    <x v="0"/>
    <x v="4"/>
  </r>
  <r>
    <n v="351"/>
    <x v="351"/>
    <s v="A documentary film about the glory and misfortunes of the Spanish sighthound, the Galgo. Probably the most mistreated dog of all."/>
    <n v="8500"/>
    <n v="43296"/>
    <x v="0"/>
    <x v="3"/>
    <s v="EUR"/>
    <n v="1460066954"/>
    <n v="1456614554"/>
    <b v="1"/>
    <n v="964"/>
    <b v="1"/>
    <s v="film &amp; video/documentary"/>
    <n v="5.093647058823529"/>
    <n v="44.912863070539416"/>
    <x v="0"/>
    <x v="4"/>
  </r>
  <r>
    <n v="352"/>
    <x v="352"/>
    <s v="An epic journey around the world, exploring the power of the human spirit and how art can be used to inspire a lifetime."/>
    <n v="8500"/>
    <n v="11656"/>
    <x v="0"/>
    <x v="0"/>
    <s v="USD"/>
    <n v="1412740868"/>
    <n v="1410148868"/>
    <b v="1"/>
    <n v="286"/>
    <b v="1"/>
    <s v="film &amp; video/documentary"/>
    <n v="1.3712941176470588"/>
    <n v="40.755244755244753"/>
    <x v="0"/>
    <x v="4"/>
  </r>
  <r>
    <n v="353"/>
    <x v="353"/>
    <s v="A suicide attempt survivor is on a mission to find fellow survivors and document their stories of unguarded courage, insight and humor."/>
    <n v="8500"/>
    <n v="63460.18"/>
    <x v="0"/>
    <x v="0"/>
    <s v="USD"/>
    <n v="1447963219"/>
    <n v="1445367619"/>
    <b v="1"/>
    <n v="613"/>
    <b v="1"/>
    <s v="film &amp; video/documentary"/>
    <n v="7.465903529411765"/>
    <n v="103.52394779771615"/>
    <x v="0"/>
    <x v="4"/>
  </r>
  <r>
    <n v="354"/>
    <x v="354"/>
    <s v="A carousel has spun since 1925 in a small town in NY. It once inspired Rod Serling and has since become a portal into the Twilight Zone"/>
    <n v="8500"/>
    <n v="3638"/>
    <x v="0"/>
    <x v="0"/>
    <s v="USD"/>
    <n v="1460141521"/>
    <n v="1457553121"/>
    <b v="1"/>
    <n v="29"/>
    <b v="1"/>
    <s v="film &amp; video/documentary"/>
    <n v="0.42799999999999999"/>
    <n v="125.44827586206897"/>
    <x v="0"/>
    <x v="4"/>
  </r>
  <r>
    <n v="355"/>
    <x v="355"/>
    <s v="A documentary film about the late REZA ABDOH and his performance company DAR A LUZ."/>
    <n v="8500"/>
    <n v="40690"/>
    <x v="0"/>
    <x v="0"/>
    <s v="USD"/>
    <n v="1417420994"/>
    <n v="1414738994"/>
    <b v="1"/>
    <n v="165"/>
    <b v="1"/>
    <s v="film &amp; video/documentary"/>
    <n v="4.7870588235294118"/>
    <n v="246.60606060606059"/>
    <x v="0"/>
    <x v="4"/>
  </r>
  <r>
    <n v="356"/>
    <x v="356"/>
    <s v="A documentary about halibut conservation and how it impacts communities of Southeast Alaska."/>
    <n v="8500"/>
    <n v="7701.93"/>
    <x v="0"/>
    <x v="0"/>
    <s v="USD"/>
    <n v="1458152193"/>
    <n v="1455563793"/>
    <b v="1"/>
    <n v="97"/>
    <b v="1"/>
    <s v="film &amp; video/documentary"/>
    <n v="0.90610941176470594"/>
    <n v="79.401340206185566"/>
    <x v="0"/>
    <x v="4"/>
  </r>
  <r>
    <n v="357"/>
    <x v="357"/>
    <s v="The last few hours to be part of this immersive film that touches the eternal. We have stretched our goal for editing and sound design."/>
    <n v="8500"/>
    <n v="26100"/>
    <x v="0"/>
    <x v="0"/>
    <s v="USD"/>
    <n v="1429852797"/>
    <n v="1426396797"/>
    <b v="1"/>
    <n v="303"/>
    <b v="1"/>
    <s v="film &amp; video/documentary"/>
    <n v="3.0705882352941178"/>
    <n v="86.138613861386133"/>
    <x v="0"/>
    <x v="4"/>
  </r>
  <r>
    <n v="358"/>
    <x v="358"/>
    <s v="Screenwriter. Novelist. Playwright. The inside story of famed writer William Goldman. As only he can tell it."/>
    <n v="8500"/>
    <n v="51544"/>
    <x v="0"/>
    <x v="0"/>
    <s v="USD"/>
    <n v="1466002800"/>
    <n v="1463517521"/>
    <b v="1"/>
    <n v="267"/>
    <b v="1"/>
    <s v="film &amp; video/documentary"/>
    <n v="6.0640000000000001"/>
    <n v="193.04868913857678"/>
    <x v="0"/>
    <x v="4"/>
  </r>
  <r>
    <n v="359"/>
    <x v="359"/>
    <s v="Circus burlesque innovators, Trixie and Monkey seek to balance love and life while pursuing new creative heights."/>
    <n v="8500"/>
    <n v="25375"/>
    <x v="0"/>
    <x v="0"/>
    <s v="USD"/>
    <n v="1415941920"/>
    <n v="1414028490"/>
    <b v="1"/>
    <n v="302"/>
    <b v="1"/>
    <s v="film &amp; video/documentary"/>
    <n v="2.9852941176470589"/>
    <n v="84.023178807947019"/>
    <x v="0"/>
    <x v="4"/>
  </r>
  <r>
    <n v="360"/>
    <x v="360"/>
    <s v="A brave woman takes her wife and son from New York to visit her hometown in Kenya, where she was persecuted for being a lesbian."/>
    <n v="8500"/>
    <n v="12165"/>
    <x v="0"/>
    <x v="0"/>
    <s v="USD"/>
    <n v="1437621060"/>
    <n v="1433799180"/>
    <b v="0"/>
    <n v="87"/>
    <b v="1"/>
    <s v="film &amp; video/documentary"/>
    <n v="1.4311764705882353"/>
    <n v="139.82758620689654"/>
    <x v="0"/>
    <x v="4"/>
  </r>
  <r>
    <n v="361"/>
    <x v="361"/>
    <s v="An indie documentary seeking production funds to capture The Matches reunion tour &amp; interviews with music industry professionals."/>
    <n v="8500"/>
    <n v="38876.949999999997"/>
    <x v="0"/>
    <x v="0"/>
    <s v="USD"/>
    <n v="1416704506"/>
    <n v="1414108906"/>
    <b v="0"/>
    <n v="354"/>
    <b v="1"/>
    <s v="film &amp; video/documentary"/>
    <n v="4.5737588235294115"/>
    <n v="109.82189265536722"/>
    <x v="0"/>
    <x v="4"/>
  </r>
  <r>
    <n v="362"/>
    <x v="362"/>
    <s v="A SHORT FILM celebrating ONE RACE: the Bridger Ridge Run. TEN RUNNERS: the movie-stars. THIRTY YEARS: running wild in the mountains."/>
    <n v="8500"/>
    <n v="12000"/>
    <x v="0"/>
    <x v="0"/>
    <s v="USD"/>
    <n v="1407456000"/>
    <n v="1405573391"/>
    <b v="0"/>
    <n v="86"/>
    <b v="1"/>
    <s v="film &amp; video/documentary"/>
    <n v="1.411764705882353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500"/>
    <n v="9044"/>
    <x v="0"/>
    <x v="0"/>
    <s v="USD"/>
    <n v="1272828120"/>
    <n v="1268934736"/>
    <b v="0"/>
    <n v="26"/>
    <b v="1"/>
    <s v="film &amp; video/documentary"/>
    <n v="1.0640000000000001"/>
    <n v="347.84615384615387"/>
    <x v="0"/>
    <x v="4"/>
  </r>
  <r>
    <n v="364"/>
    <x v="364"/>
    <s v="This family-focused documentary explores the ways parents connect with the wild inside themselves and their kids. Ow-ow-oWoo!"/>
    <n v="8500"/>
    <n v="7711.3"/>
    <x v="0"/>
    <x v="0"/>
    <s v="USD"/>
    <n v="1403323140"/>
    <n v="1400704672"/>
    <b v="0"/>
    <n v="113"/>
    <b v="1"/>
    <s v="film &amp; video/documentary"/>
    <n v="0.90721176470588238"/>
    <n v="68.24159292035398"/>
    <x v="0"/>
    <x v="4"/>
  </r>
  <r>
    <n v="365"/>
    <x v="365"/>
    <s v="Please help us finish this documentary about how Tel Aviv in Israel became a gay friendly liberal hub in a religious state"/>
    <n v="8500"/>
    <n v="15596"/>
    <x v="0"/>
    <x v="1"/>
    <s v="GBP"/>
    <n v="1393597999"/>
    <n v="1391005999"/>
    <b v="0"/>
    <n v="65"/>
    <b v="1"/>
    <s v="film &amp; video/documentary"/>
    <n v="1.8348235294117647"/>
    <n v="239.93846153846152"/>
    <x v="0"/>
    <x v="4"/>
  </r>
  <r>
    <n v="366"/>
    <x v="366"/>
    <s v="One Bushman familyâ€™s struggle to survive genocide, dispossession and post-apartheid freedom in South Africa."/>
    <n v="8500"/>
    <n v="38500"/>
    <x v="0"/>
    <x v="0"/>
    <s v="USD"/>
    <n v="1337540518"/>
    <n v="1334948518"/>
    <b v="0"/>
    <n v="134"/>
    <b v="1"/>
    <s v="film &amp; video/documentary"/>
    <n v="4.5294117647058822"/>
    <n v="287.31343283582089"/>
    <x v="0"/>
    <x v="4"/>
  </r>
  <r>
    <n v="367"/>
    <x v="367"/>
    <s v="This film relates how one country's burning desire for independence unified a diverse nation into a successful nonviolent revolution."/>
    <n v="8500"/>
    <n v="10335.01"/>
    <x v="0"/>
    <x v="0"/>
    <s v="USD"/>
    <n v="1367384340"/>
    <n v="1363960278"/>
    <b v="0"/>
    <n v="119"/>
    <b v="1"/>
    <s v="film &amp; video/documentary"/>
    <n v="1.2158835294117647"/>
    <n v="86.84882352941176"/>
    <x v="0"/>
    <x v="4"/>
  </r>
  <r>
    <n v="368"/>
    <x v="368"/>
    <s v="Were the Romantics the first backpackers? This film follows them and explores the huge part geography played in their lives and works."/>
    <n v="8500"/>
    <n v="13014"/>
    <x v="0"/>
    <x v="0"/>
    <s v="USD"/>
    <n v="1426426322"/>
    <n v="1423405922"/>
    <b v="0"/>
    <n v="159"/>
    <b v="1"/>
    <s v="film &amp; video/documentary"/>
    <n v="1.5310588235294118"/>
    <n v="81.84905660377359"/>
    <x v="0"/>
    <x v="4"/>
  </r>
  <r>
    <n v="369"/>
    <x v="369"/>
    <s v="A documentary of one woman's attempt at solo hiking 2,000 miles, in an effort to understand herself and societal expectations."/>
    <n v="8500"/>
    <n v="7160.12"/>
    <x v="0"/>
    <x v="0"/>
    <s v="USD"/>
    <n v="1326633269"/>
    <n v="1324041269"/>
    <b v="0"/>
    <n v="167"/>
    <b v="1"/>
    <s v="film &amp; video/documentary"/>
    <n v="0.84236705882352936"/>
    <n v="42.874970059880241"/>
    <x v="0"/>
    <x v="4"/>
  </r>
  <r>
    <n v="370"/>
    <x v="370"/>
    <s v="An exploration of what Sikhism is, through the journey of eight pilgrims at Hola Mohalla, a religious festival in Anandpur Sahib, India"/>
    <n v="8500"/>
    <n v="30505"/>
    <x v="0"/>
    <x v="0"/>
    <s v="USD"/>
    <n v="1483729500"/>
    <n v="1481137500"/>
    <b v="0"/>
    <n v="43"/>
    <b v="1"/>
    <s v="film &amp; video/documentary"/>
    <n v="3.5888235294117647"/>
    <n v="709.41860465116281"/>
    <x v="0"/>
    <x v="4"/>
  </r>
  <r>
    <n v="371"/>
    <x v="371"/>
    <s v="3,000 Miles. 18 Wild Horses. 6 Months. 5 States. 4 men. A documentary about Conservation, Exploration, and Wild Mustangs."/>
    <n v="8500"/>
    <n v="171253"/>
    <x v="0"/>
    <x v="0"/>
    <s v="USD"/>
    <n v="1359743139"/>
    <n v="1355855139"/>
    <b v="0"/>
    <n v="1062"/>
    <b v="1"/>
    <s v="film &amp; video/documentary"/>
    <n v="20.147411764705883"/>
    <n v="161.25517890772127"/>
    <x v="0"/>
    <x v="4"/>
  </r>
  <r>
    <n v="372"/>
    <x v="372"/>
    <s v="A short documentary exploring the uses of 'Natural Horsemanship' across Europe"/>
    <n v="8500"/>
    <n v="376"/>
    <x v="0"/>
    <x v="1"/>
    <s v="GBP"/>
    <n v="1459872000"/>
    <n v="1456408244"/>
    <b v="0"/>
    <n v="9"/>
    <b v="1"/>
    <s v="film &amp; video/documentary"/>
    <n v="4.423529411764706E-2"/>
    <n v="41.777777777777779"/>
    <x v="0"/>
    <x v="4"/>
  </r>
  <r>
    <n v="373"/>
    <x v="373"/>
    <s v="A feature documentary about UPA Pictures, the little studio that changed the course of animation around the world"/>
    <n v="8500"/>
    <n v="8000"/>
    <x v="0"/>
    <x v="0"/>
    <s v="USD"/>
    <n v="1342648398"/>
    <n v="1340056398"/>
    <b v="0"/>
    <n v="89"/>
    <b v="1"/>
    <s v="film &amp; video/documentary"/>
    <n v="0.94117647058823528"/>
    <n v="89.887640449438209"/>
    <x v="0"/>
    <x v="4"/>
  </r>
  <r>
    <n v="374"/>
    <x v="374"/>
    <s v="Bird Language with Jon Young is a 2 disk DVD set teaching you all you need to know to start learning bird language and start a group."/>
    <n v="8500"/>
    <n v="7839"/>
    <x v="0"/>
    <x v="0"/>
    <s v="USD"/>
    <n v="1316208031"/>
    <n v="1312320031"/>
    <b v="0"/>
    <n v="174"/>
    <b v="1"/>
    <s v="film &amp; video/documentary"/>
    <n v="0.92223529411764704"/>
    <n v="45.051724137931032"/>
    <x v="0"/>
    <x v="4"/>
  </r>
  <r>
    <n v="375"/>
    <x v="375"/>
    <s v="As the videocam &quot;Enrique de Malaca&quot; circumnavigates the globe, it captures stories of friends who have set foot on other lands."/>
    <n v="8500"/>
    <n v="600"/>
    <x v="0"/>
    <x v="0"/>
    <s v="USD"/>
    <n v="1393694280"/>
    <n v="1390088311"/>
    <b v="0"/>
    <n v="14"/>
    <b v="1"/>
    <s v="film &amp; video/documentary"/>
    <n v="7.0588235294117646E-2"/>
    <n v="42.857142857142854"/>
    <x v="0"/>
    <x v="4"/>
  </r>
  <r>
    <n v="376"/>
    <x v="376"/>
    <s v="A film about the cosmetics industry. Everything you need to know about the ingredients being used and what alternatives are out there."/>
    <n v="8500"/>
    <n v="2596"/>
    <x v="0"/>
    <x v="1"/>
    <s v="GBP"/>
    <n v="1472122316"/>
    <n v="1469443916"/>
    <b v="0"/>
    <n v="48"/>
    <b v="1"/>
    <s v="film &amp; video/documentary"/>
    <n v="0.30541176470588233"/>
    <n v="54.083333333333336"/>
    <x v="0"/>
    <x v="4"/>
  </r>
  <r>
    <n v="377"/>
    <x v="377"/>
    <s v="Dangerous. Sexy. All-American Girl. You know the look. Now meet the women who are making retro style modern."/>
    <n v="8500"/>
    <n v="13728"/>
    <x v="0"/>
    <x v="0"/>
    <s v="USD"/>
    <n v="1447484460"/>
    <n v="1444888868"/>
    <b v="0"/>
    <n v="133"/>
    <b v="1"/>
    <s v="film &amp; video/documentary"/>
    <n v="1.61505882352941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8500"/>
    <n v="3353"/>
    <x v="0"/>
    <x v="5"/>
    <s v="CAD"/>
    <n v="1453765920"/>
    <n v="1451655808"/>
    <b v="0"/>
    <n v="83"/>
    <b v="1"/>
    <s v="film &amp; video/documentary"/>
    <n v="0.39447058823529413"/>
    <n v="40.397590361445786"/>
    <x v="0"/>
    <x v="4"/>
  </r>
  <r>
    <n v="379"/>
    <x v="379"/>
    <s v="The U.S. Army has granted us permission to film a documentary at America's most sacred shrine: The Tomb of the Unknown Soldier."/>
    <n v="8500"/>
    <n v="17412"/>
    <x v="0"/>
    <x v="0"/>
    <s v="USD"/>
    <n v="1336062672"/>
    <n v="1332174672"/>
    <b v="0"/>
    <n v="149"/>
    <b v="1"/>
    <s v="film &amp; video/documentary"/>
    <n v="2.0484705882352943"/>
    <n v="116.85906040268456"/>
    <x v="0"/>
    <x v="4"/>
  </r>
  <r>
    <n v="380"/>
    <x v="380"/>
    <s v="The Steamboat Van Clan is a group of three young ski competitors following their dreams and documenting their adventures along the way."/>
    <n v="8500"/>
    <n v="5660"/>
    <x v="0"/>
    <x v="0"/>
    <s v="USD"/>
    <n v="1453569392"/>
    <n v="1451409392"/>
    <b v="0"/>
    <n v="49"/>
    <b v="1"/>
    <s v="film &amp; video/documentary"/>
    <n v="0.66588235294117648"/>
    <n v="115.51020408163265"/>
    <x v="0"/>
    <x v="4"/>
  </r>
  <r>
    <n v="381"/>
    <x v="381"/>
    <s v="Set in the ancient waters of the Puget Sound, Clearwater is a universal story about the need to adapt to change."/>
    <n v="8500"/>
    <n v="26182.5"/>
    <x v="0"/>
    <x v="0"/>
    <s v="USD"/>
    <n v="1343624400"/>
    <n v="1340642717"/>
    <b v="0"/>
    <n v="251"/>
    <b v="1"/>
    <s v="film &amp; video/documentary"/>
    <n v="3.0802941176470586"/>
    <n v="104.31274900398407"/>
    <x v="0"/>
    <x v="4"/>
  </r>
  <r>
    <n v="382"/>
    <x v="382"/>
    <s v="I went to Philadelphia to find out if The 99% Declaration could take the ideas of OccupyWallSt. and make change from within the system."/>
    <n v="8500"/>
    <n v="1535"/>
    <x v="0"/>
    <x v="0"/>
    <s v="USD"/>
    <n v="1346950900"/>
    <n v="1345741300"/>
    <b v="0"/>
    <n v="22"/>
    <b v="1"/>
    <s v="film &amp; video/documentary"/>
    <n v="0.18058823529411766"/>
    <n v="69.772727272727266"/>
    <x v="0"/>
    <x v="4"/>
  </r>
  <r>
    <n v="383"/>
    <x v="383"/>
    <s v="An independent documentary web series about storm chasing in tornado alley that features the chase team TornadoRaiders.com"/>
    <n v="8500"/>
    <n v="2065"/>
    <x v="0"/>
    <x v="0"/>
    <s v="USD"/>
    <n v="1400467759"/>
    <n v="1398480559"/>
    <b v="0"/>
    <n v="48"/>
    <b v="1"/>
    <s v="film &amp; video/documentary"/>
    <n v="0.24294117647058824"/>
    <n v="43.020833333333336"/>
    <x v="0"/>
    <x v="4"/>
  </r>
  <r>
    <n v="384"/>
    <x v="384"/>
    <s v="This documentary is about Last Chance Corral in Athens, Ohio and their heroic work saving nurse mare foals from imminent death."/>
    <n v="8500"/>
    <n v="22421"/>
    <x v="0"/>
    <x v="0"/>
    <s v="USD"/>
    <n v="1420569947"/>
    <n v="1417977947"/>
    <b v="0"/>
    <n v="383"/>
    <b v="1"/>
    <s v="film &amp; video/documentary"/>
    <n v="2.6377647058823528"/>
    <n v="58.540469973890339"/>
    <x v="0"/>
    <x v="4"/>
  </r>
  <r>
    <n v="385"/>
    <x v="385"/>
    <s v="A documentary following the incredible story of a brave little boy and his service dog, fighting Type 1 Diabetes one day at a time."/>
    <n v="8500"/>
    <n v="26495.5"/>
    <x v="0"/>
    <x v="0"/>
    <s v="USD"/>
    <n v="1416582101"/>
    <n v="1413986501"/>
    <b v="0"/>
    <n v="237"/>
    <b v="1"/>
    <s v="film &amp; video/documentary"/>
    <n v="3.1171176470588233"/>
    <n v="111.79535864978902"/>
    <x v="0"/>
    <x v="4"/>
  </r>
  <r>
    <n v="386"/>
    <x v="386"/>
    <s v="Eight friends reunite to achieve their childhood dream of designing, constructing, and launching a homemade submarine."/>
    <n v="8500"/>
    <n v="601"/>
    <x v="0"/>
    <x v="0"/>
    <s v="USD"/>
    <n v="1439246991"/>
    <n v="1437950991"/>
    <b v="0"/>
    <n v="13"/>
    <b v="1"/>
    <s v="film &amp; video/documentary"/>
    <n v="7.0705882352941174E-2"/>
    <n v="46.230769230769234"/>
    <x v="0"/>
    <x v="4"/>
  </r>
  <r>
    <n v="387"/>
    <x v="387"/>
    <s v="The workings of life revised: Pioneering scientists &amp; health-seekers challenge our understanding of disease, aging and consciousness."/>
    <n v="8500"/>
    <n v="81316"/>
    <x v="0"/>
    <x v="0"/>
    <s v="USD"/>
    <n v="1439618400"/>
    <n v="1436976858"/>
    <b v="0"/>
    <n v="562"/>
    <b v="1"/>
    <s v="film &amp; video/documentary"/>
    <n v="9.5665882352941178"/>
    <n v="144.69039145907473"/>
    <x v="0"/>
    <x v="4"/>
  </r>
  <r>
    <n v="388"/>
    <x v="388"/>
    <s v="A documentary film featuring the World's Largest Rummage Sale and rumination on the Power and Pleasures of Possessions."/>
    <n v="8500"/>
    <n v="6308"/>
    <x v="0"/>
    <x v="0"/>
    <s v="USD"/>
    <n v="1469670580"/>
    <n v="1467078580"/>
    <b v="0"/>
    <n v="71"/>
    <b v="1"/>
    <s v="film &amp; video/documentary"/>
    <n v="0.74211764705882355"/>
    <n v="88.845070422535215"/>
    <x v="0"/>
    <x v="4"/>
  </r>
  <r>
    <n v="389"/>
    <x v="389"/>
    <s v="What difference can food really make? A documentary film about six people who make the radical choice to face cancer with their plates."/>
    <n v="8500"/>
    <n v="123444.12"/>
    <x v="0"/>
    <x v="0"/>
    <s v="USD"/>
    <n v="1394233140"/>
    <n v="1391477450"/>
    <b v="0"/>
    <n v="1510"/>
    <b v="1"/>
    <s v="film &amp; video/documentary"/>
    <n v="14.522837647058823"/>
    <n v="81.75107284768211"/>
    <x v="0"/>
    <x v="4"/>
  </r>
  <r>
    <n v="390"/>
    <x v="390"/>
    <s v="Join UCF as they dive into the creative and community outreach for the families in St. Vincent and the Grenadines."/>
    <n v="8500"/>
    <n v="1000"/>
    <x v="0"/>
    <x v="0"/>
    <s v="USD"/>
    <n v="1431046372"/>
    <n v="1429318372"/>
    <b v="0"/>
    <n v="14"/>
    <b v="1"/>
    <s v="film &amp; video/documentary"/>
    <n v="0.11764705882352941"/>
    <n v="71.428571428571431"/>
    <x v="0"/>
    <x v="4"/>
  </r>
  <r>
    <n v="391"/>
    <x v="391"/>
    <s v="Too many women feel confused about their orgasm and shame about their desire. This movie aims to change that."/>
    <n v="8500"/>
    <n v="20122"/>
    <x v="0"/>
    <x v="0"/>
    <s v="USD"/>
    <n v="1324169940"/>
    <n v="1321578051"/>
    <b v="0"/>
    <n v="193"/>
    <b v="1"/>
    <s v="film &amp; video/documentary"/>
    <n v="2.367294117647059"/>
    <n v="104.25906735751295"/>
    <x v="0"/>
    <x v="4"/>
  </r>
  <r>
    <n v="392"/>
    <x v="392"/>
    <s v="Rhinos are the most endangered large animal in the world today, and an epic, global battle is being waged to ensure their survival."/>
    <n v="8500"/>
    <n v="18667"/>
    <x v="0"/>
    <x v="0"/>
    <s v="USD"/>
    <n v="1315450800"/>
    <n v="1312823571"/>
    <b v="0"/>
    <n v="206"/>
    <b v="1"/>
    <s v="film &amp; video/documentary"/>
    <n v="2.1961176470588235"/>
    <n v="90.616504854368927"/>
    <x v="0"/>
    <x v="4"/>
  </r>
  <r>
    <n v="393"/>
    <x v="393"/>
    <s v="This is a story thatâ€™s never been told, about tackling climate change one penguin at a timeâ€¦"/>
    <n v="8500"/>
    <n v="55223"/>
    <x v="0"/>
    <x v="0"/>
    <s v="USD"/>
    <n v="1381424452"/>
    <n v="1378746052"/>
    <b v="0"/>
    <n v="351"/>
    <b v="1"/>
    <s v="film &amp; video/documentary"/>
    <n v="6.4968235294117651"/>
    <n v="157.33048433048432"/>
    <x v="0"/>
    <x v="4"/>
  </r>
  <r>
    <n v="394"/>
    <x v="394"/>
    <s v="A sweeping portrait of daily life in Taranto in an effort to raise awareness and preserve its cultural and architectural heritage."/>
    <n v="8500"/>
    <n v="5259"/>
    <x v="0"/>
    <x v="3"/>
    <s v="EUR"/>
    <n v="1460918282"/>
    <n v="1455737882"/>
    <b v="0"/>
    <n v="50"/>
    <b v="1"/>
    <s v="film &amp; video/documentary"/>
    <n v="0.61870588235294122"/>
    <n v="105.18"/>
    <x v="0"/>
    <x v="4"/>
  </r>
  <r>
    <n v="395"/>
    <x v="395"/>
    <s v="When the war ends, a woman's fight begins. Bringing to life the most untapped resources in peace making between faiths."/>
    <n v="8500"/>
    <n v="10804.45"/>
    <x v="0"/>
    <x v="0"/>
    <s v="USD"/>
    <n v="1335562320"/>
    <n v="1332452960"/>
    <b v="0"/>
    <n v="184"/>
    <b v="1"/>
    <s v="film &amp; video/documentary"/>
    <n v="1.2711117647058825"/>
    <n v="58.719836956521746"/>
    <x v="0"/>
    <x v="4"/>
  </r>
  <r>
    <n v="396"/>
    <x v="396"/>
    <s v="Loyalty and morality are questioned as we follow the struggles of Penn State students in wake of the child sexual abuse scandal."/>
    <n v="8500"/>
    <n v="16000"/>
    <x v="0"/>
    <x v="0"/>
    <s v="USD"/>
    <n v="1341668006"/>
    <n v="1340372006"/>
    <b v="0"/>
    <n v="196"/>
    <b v="1"/>
    <s v="film &amp; video/documentary"/>
    <n v="1.8823529411764706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8500"/>
    <n v="12929.35"/>
    <x v="0"/>
    <x v="0"/>
    <s v="USD"/>
    <n v="1283312640"/>
    <n v="1279651084"/>
    <b v="0"/>
    <n v="229"/>
    <b v="1"/>
    <s v="film &amp; video/documentary"/>
    <n v="1.5211000000000001"/>
    <n v="56.460043668122275"/>
    <x v="0"/>
    <x v="4"/>
  </r>
  <r>
    <n v="398"/>
    <x v="398"/>
    <s v="My film tells the stories of Jewish Child Holocaust Survivors and how they rebuilt their lives. STRETCH GOALS ADDED!"/>
    <n v="8500"/>
    <n v="9387"/>
    <x v="0"/>
    <x v="0"/>
    <s v="USD"/>
    <n v="1430334126"/>
    <n v="1426446126"/>
    <b v="0"/>
    <n v="67"/>
    <b v="1"/>
    <s v="film &amp; video/documentary"/>
    <n v="1.1043529411764705"/>
    <n v="140.1044776119403"/>
    <x v="0"/>
    <x v="4"/>
  </r>
  <r>
    <n v="399"/>
    <x v="399"/>
    <s v="What do we want for our kids? An independent film bringing ideas out of the jungle about a radically different approach to learning."/>
    <n v="8500"/>
    <n v="21361"/>
    <x v="0"/>
    <x v="1"/>
    <s v="GBP"/>
    <n v="1481716800"/>
    <n v="1479070867"/>
    <b v="0"/>
    <n v="95"/>
    <b v="1"/>
    <s v="film &amp; video/documentary"/>
    <n v="2.5130588235294118"/>
    <n v="224.85263157894738"/>
    <x v="0"/>
    <x v="4"/>
  </r>
  <r>
    <n v="400"/>
    <x v="400"/>
    <s v="A documentary film on a sustainable, grassroots effort to fight malnutrition in Indonesia.  And it's organic!"/>
    <n v="8500"/>
    <n v="11230.25"/>
    <x v="0"/>
    <x v="0"/>
    <s v="USD"/>
    <n v="1400297400"/>
    <n v="1397661347"/>
    <b v="0"/>
    <n v="62"/>
    <b v="1"/>
    <s v="film &amp; video/documentary"/>
    <n v="1.3212058823529411"/>
    <n v="181.13306451612902"/>
    <x v="0"/>
    <x v="4"/>
  </r>
  <r>
    <n v="401"/>
    <x v="401"/>
    <s v="Join us as we explore their humanity, intellect and legacy, demonstrating to young women around the world that all things are possible."/>
    <n v="8500"/>
    <n v="51906"/>
    <x v="0"/>
    <x v="0"/>
    <s v="USD"/>
    <n v="1312747970"/>
    <n v="1310155970"/>
    <b v="0"/>
    <n v="73"/>
    <b v="1"/>
    <s v="film &amp; video/documentary"/>
    <n v="6.1065882352941179"/>
    <n v="711.04109589041093"/>
    <x v="0"/>
    <x v="4"/>
  </r>
  <r>
    <n v="402"/>
    <x v="402"/>
    <s v="Help create a new holiday classic -  _x000a_a film that takes us back in time to experience what the apostles witnessed, Jesus Alive Again."/>
    <n v="8500"/>
    <n v="2833"/>
    <x v="0"/>
    <x v="0"/>
    <s v="USD"/>
    <n v="1446731817"/>
    <n v="1444913817"/>
    <b v="0"/>
    <n v="43"/>
    <b v="1"/>
    <s v="film &amp; video/documentary"/>
    <n v="0.3332941176470588"/>
    <n v="65.883720930232556"/>
    <x v="0"/>
    <x v="4"/>
  </r>
  <r>
    <n v="403"/>
    <x v="403"/>
    <s v="A documentary adventure about bananas - and people. Your round-trip ticket into the heart of banana-cultures!!"/>
    <n v="8500"/>
    <n v="5263"/>
    <x v="0"/>
    <x v="0"/>
    <s v="USD"/>
    <n v="1312960080"/>
    <n v="1308900441"/>
    <b v="0"/>
    <n v="70"/>
    <b v="1"/>
    <s v="film &amp; video/documentary"/>
    <n v="0.61917647058823533"/>
    <n v="75.185714285714283"/>
    <x v="0"/>
    <x v="4"/>
  </r>
  <r>
    <n v="404"/>
    <x v="404"/>
    <s v="A feature length documentary, exploring the many lives memorialized by the iconic AIDS Memorial Quilt."/>
    <n v="8500"/>
    <n v="36082"/>
    <x v="0"/>
    <x v="0"/>
    <s v="USD"/>
    <n v="1391641440"/>
    <n v="1389107062"/>
    <b v="0"/>
    <n v="271"/>
    <b v="1"/>
    <s v="film &amp; video/documentary"/>
    <n v="4.2449411764705882"/>
    <n v="133.14391143911439"/>
    <x v="0"/>
    <x v="4"/>
  </r>
  <r>
    <n v="405"/>
    <x v="405"/>
    <s v="Come, join our movie movement.  A new documentary about the healing power of food."/>
    <n v="8500"/>
    <n v="3036"/>
    <x v="0"/>
    <x v="0"/>
    <s v="USD"/>
    <n v="1394071339"/>
    <n v="1391479339"/>
    <b v="0"/>
    <n v="55"/>
    <b v="1"/>
    <s v="film &amp; video/documentary"/>
    <n v="0.35717647058823532"/>
    <n v="55.2"/>
    <x v="0"/>
    <x v="4"/>
  </r>
  <r>
    <n v="406"/>
    <x v="406"/>
    <s v="The Desert River Bends is a short documentary following the alternative lifestyles of three middle-age river guides in Moab UT."/>
    <n v="8500"/>
    <n v="3015.73"/>
    <x v="0"/>
    <x v="0"/>
    <s v="USD"/>
    <n v="1304920740"/>
    <n v="1301975637"/>
    <b v="0"/>
    <n v="35"/>
    <b v="1"/>
    <s v="film &amp; video/documentary"/>
    <n v="0.35479176470588236"/>
    <n v="86.163714285714292"/>
    <x v="0"/>
    <x v="4"/>
  </r>
  <r>
    <n v="407"/>
    <x v="407"/>
    <s v="The story of the 1886 Haymarket Riot explored through the history of the Haymarket Police Memorial Statue."/>
    <n v="8500"/>
    <n v="2031"/>
    <x v="0"/>
    <x v="0"/>
    <s v="USD"/>
    <n v="1321739650"/>
    <n v="1316552050"/>
    <b v="0"/>
    <n v="22"/>
    <b v="1"/>
    <s v="film &amp; video/documentary"/>
    <n v="0.23894117647058824"/>
    <n v="92.318181818181813"/>
    <x v="0"/>
    <x v="4"/>
  </r>
  <r>
    <n v="408"/>
    <x v="408"/>
    <s v="A documentary exploring the phenomenon of custom and branded yarmulkes in Jewish-American communities."/>
    <n v="8500"/>
    <n v="6086.26"/>
    <x v="0"/>
    <x v="0"/>
    <s v="USD"/>
    <n v="1383676790"/>
    <n v="1380217190"/>
    <b v="0"/>
    <n v="38"/>
    <b v="1"/>
    <s v="film &amp; video/documentary"/>
    <n v="0.7160305882352942"/>
    <n v="160.16473684210527"/>
    <x v="0"/>
    <x v="4"/>
  </r>
  <r>
    <n v="409"/>
    <x v="409"/>
    <s v="I am working on a project that explores the relationship between education to work for youth within the European Union."/>
    <n v="8500"/>
    <n v="684"/>
    <x v="0"/>
    <x v="1"/>
    <s v="GBP"/>
    <n v="1469220144"/>
    <n v="1466628144"/>
    <b v="0"/>
    <n v="15"/>
    <b v="1"/>
    <s v="film &amp; video/documentary"/>
    <n v="8.0470588235294113E-2"/>
    <n v="45.6"/>
    <x v="0"/>
    <x v="4"/>
  </r>
  <r>
    <n v="410"/>
    <x v="410"/>
    <s v="January was a mentor, advocate, and friend.  Her life tragically came to an end in September 2012.  This film is her story."/>
    <n v="8500"/>
    <n v="1283"/>
    <x v="0"/>
    <x v="5"/>
    <s v="CAD"/>
    <n v="1434670397"/>
    <n v="1429486397"/>
    <b v="0"/>
    <n v="7"/>
    <b v="1"/>
    <s v="film &amp; video/documentary"/>
    <n v="0.15094117647058825"/>
    <n v="183.28571428571428"/>
    <x v="0"/>
    <x v="4"/>
  </r>
  <r>
    <n v="411"/>
    <x v="411"/>
    <s v="An inspirational feature-length documentary that will help those with disabilities achieve their goals despite the obstacles."/>
    <n v="8500"/>
    <n v="30315"/>
    <x v="0"/>
    <x v="0"/>
    <s v="USD"/>
    <n v="1387688400"/>
    <n v="1384920804"/>
    <b v="0"/>
    <n v="241"/>
    <b v="1"/>
    <s v="film &amp; video/documentary"/>
    <n v="3.5664705882352941"/>
    <n v="125.78838174273859"/>
    <x v="0"/>
    <x v="4"/>
  </r>
  <r>
    <n v="412"/>
    <x v="412"/>
    <s v="A short film about property rights, salmon, and ratepayers in the controversy over exporting natural gas through southern Oregon"/>
    <n v="8500"/>
    <n v="3171"/>
    <x v="0"/>
    <x v="0"/>
    <s v="USD"/>
    <n v="1343238578"/>
    <n v="1341856178"/>
    <b v="0"/>
    <n v="55"/>
    <b v="1"/>
    <s v="film &amp; video/documentary"/>
    <n v="0.37305882352941178"/>
    <n v="57.654545454545456"/>
    <x v="0"/>
    <x v="4"/>
  </r>
  <r>
    <n v="413"/>
    <x v="413"/>
    <s v="A journey to discover how Somalis are rebuilding their shattered nation, with a focus on the role that women are playing."/>
    <n v="8500"/>
    <n v="13451"/>
    <x v="0"/>
    <x v="0"/>
    <s v="USD"/>
    <n v="1342731811"/>
    <n v="1340139811"/>
    <b v="0"/>
    <n v="171"/>
    <b v="1"/>
    <s v="film &amp; video/documentary"/>
    <n v="1.5824705882352941"/>
    <n v="78.660818713450297"/>
    <x v="0"/>
    <x v="4"/>
  </r>
  <r>
    <n v="414"/>
    <x v="414"/>
    <s v="thisisstuttering is a found-footage doc that has already changed lives. It is completely done; we need your help to get it out there."/>
    <n v="8500"/>
    <n v="19028"/>
    <x v="0"/>
    <x v="0"/>
    <s v="USD"/>
    <n v="1381541465"/>
    <n v="1378949465"/>
    <b v="0"/>
    <n v="208"/>
    <b v="1"/>
    <s v="film &amp; video/documentary"/>
    <n v="2.2385882352941175"/>
    <n v="91.480769230769226"/>
    <x v="0"/>
    <x v="4"/>
  </r>
  <r>
    <n v="415"/>
    <x v="415"/>
    <s v="Two Canadians document their comic misadventures South of the border seeking the American Dream, trivial pursuits and giant breakfasts!"/>
    <n v="8500"/>
    <n v="1430.06"/>
    <x v="0"/>
    <x v="5"/>
    <s v="CAD"/>
    <n v="1413547200"/>
    <n v="1411417602"/>
    <b v="0"/>
    <n v="21"/>
    <b v="1"/>
    <s v="film &amp; video/documentary"/>
    <n v="0.16824235294117645"/>
    <n v="68.09809523809524"/>
    <x v="0"/>
    <x v="4"/>
  </r>
  <r>
    <n v="416"/>
    <x v="416"/>
    <s v="35,000 pounds of food to a city. Highlighting the &quot;Convoy New Britain&quot; event from birth to beyond."/>
    <n v="8500"/>
    <n v="1202.17"/>
    <x v="0"/>
    <x v="0"/>
    <s v="USD"/>
    <n v="1391851831"/>
    <n v="1389259831"/>
    <b v="0"/>
    <n v="25"/>
    <b v="1"/>
    <s v="film &amp; video/documentary"/>
    <n v="0.14143176470588237"/>
    <n v="48.086800000000004"/>
    <x v="0"/>
    <x v="4"/>
  </r>
  <r>
    <n v="417"/>
    <x v="417"/>
    <s v="An unexpected kidney donor acts on faith in order to rescue a fellow cyclist from his failing body. The true story of Pete and Kelly."/>
    <n v="8500"/>
    <n v="10526"/>
    <x v="0"/>
    <x v="0"/>
    <s v="USD"/>
    <n v="1365395580"/>
    <n v="1364426260"/>
    <b v="0"/>
    <n v="52"/>
    <b v="1"/>
    <s v="film &amp; video/documentary"/>
    <n v="1.2383529411764707"/>
    <n v="202.42307692307693"/>
    <x v="0"/>
    <x v="4"/>
  </r>
  <r>
    <n v="418"/>
    <x v="418"/>
    <s v="A Texas grandfather's extraordinary quest to protect the coral reefs and his challenge to humanity to take care of the things we love."/>
    <n v="8500"/>
    <n v="22542"/>
    <x v="0"/>
    <x v="0"/>
    <s v="USD"/>
    <n v="1437633997"/>
    <n v="1435041997"/>
    <b v="0"/>
    <n v="104"/>
    <b v="1"/>
    <s v="film &amp; video/documentary"/>
    <n v="2.6520000000000001"/>
    <n v="216.75"/>
    <x v="0"/>
    <x v="4"/>
  </r>
  <r>
    <n v="419"/>
    <x v="419"/>
    <s v="Beyond Local is a personal journey through an art-centric and musically talented community that fosters creativity."/>
    <n v="8500"/>
    <n v="8035"/>
    <x v="0"/>
    <x v="0"/>
    <s v="USD"/>
    <n v="1372536787"/>
    <n v="1367352787"/>
    <b v="0"/>
    <n v="73"/>
    <b v="1"/>
    <s v="film &amp; video/documentary"/>
    <n v="0.94529411764705884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8500"/>
    <n v="14.5"/>
    <x v="2"/>
    <x v="0"/>
    <s v="USD"/>
    <n v="1394772031"/>
    <n v="1392183631"/>
    <b v="0"/>
    <n v="3"/>
    <b v="0"/>
    <s v="film &amp; video/animation"/>
    <n v="1.7058823529411764E-3"/>
    <n v="4.833333333333333"/>
    <x v="0"/>
    <x v="5"/>
  </r>
  <r>
    <n v="421"/>
    <x v="421"/>
    <s v="An artistic project that will act as my final animation project and first feature film written, directed, animated, and produced by me"/>
    <n v="8500"/>
    <n v="301"/>
    <x v="2"/>
    <x v="0"/>
    <s v="USD"/>
    <n v="1440157656"/>
    <n v="1434973656"/>
    <b v="0"/>
    <n v="6"/>
    <b v="0"/>
    <s v="film &amp; video/animation"/>
    <n v="3.5411764705882351E-2"/>
    <n v="50.166666666666664"/>
    <x v="0"/>
    <x v="5"/>
  </r>
  <r>
    <n v="422"/>
    <x v="422"/>
    <s v="Screen writers look to create animated trailer about Anti-Bullying and seek to produce an on-going series that addresses teen issues."/>
    <n v="8500"/>
    <n v="430"/>
    <x v="2"/>
    <x v="0"/>
    <s v="USD"/>
    <n v="1410416097"/>
    <n v="1407824097"/>
    <b v="0"/>
    <n v="12"/>
    <b v="0"/>
    <s v="film &amp; video/animation"/>
    <n v="5.0588235294117649E-2"/>
    <n v="35.833333333333336"/>
    <x v="0"/>
    <x v="5"/>
  </r>
  <r>
    <n v="423"/>
    <x v="423"/>
    <s v="from the makers of COPS: Skyrim comes the Dark Brotherhood. a dramatic series created with Skyrim machinima."/>
    <n v="8500"/>
    <n v="153"/>
    <x v="2"/>
    <x v="0"/>
    <s v="USD"/>
    <n v="1370470430"/>
    <n v="1367878430"/>
    <b v="0"/>
    <n v="13"/>
    <b v="0"/>
    <s v="film &amp; video/animation"/>
    <n v="1.7999999999999999E-2"/>
    <n v="11.76923076923077"/>
    <x v="0"/>
    <x v="5"/>
  </r>
  <r>
    <n v="424"/>
    <x v="424"/>
    <s v="A short film about a gay teenage boy who is bullied to the point where he is willing to commit suicide. Only he can save himself."/>
    <n v="8500"/>
    <n v="203.9"/>
    <x v="2"/>
    <x v="0"/>
    <s v="USD"/>
    <n v="1332748899"/>
    <n v="1327568499"/>
    <b v="0"/>
    <n v="5"/>
    <b v="0"/>
    <s v="film &amp; video/animation"/>
    <n v="2.3988235294117647E-2"/>
    <n v="40.78"/>
    <x v="0"/>
    <x v="5"/>
  </r>
  <r>
    <n v="425"/>
    <x v="425"/>
    <s v="Support new organic, gluten free cartoon! You'll enjoy this funny story about fruits &amp; vegies and will be able to see new episodes!"/>
    <n v="8500"/>
    <n v="6"/>
    <x v="2"/>
    <x v="0"/>
    <s v="USD"/>
    <n v="1448660404"/>
    <n v="1443472804"/>
    <b v="0"/>
    <n v="2"/>
    <b v="0"/>
    <s v="film &amp; video/animation"/>
    <n v="7.0588235294117652E-4"/>
    <n v="3"/>
    <x v="0"/>
    <x v="5"/>
  </r>
  <r>
    <n v="426"/>
    <x v="426"/>
    <s v="The first ever, Dewey Does 110 animation, teaches kids good values, how to succeed in life and maintaining a 110% state-of-mind."/>
    <n v="8500"/>
    <n v="133"/>
    <x v="2"/>
    <x v="0"/>
    <s v="USD"/>
    <n v="1456851914"/>
    <n v="1454259914"/>
    <b v="0"/>
    <n v="8"/>
    <b v="0"/>
    <s v="film &amp; video/animation"/>
    <n v="1.5647058823529413E-2"/>
    <n v="16.625"/>
    <x v="0"/>
    <x v="5"/>
  </r>
  <r>
    <n v="427"/>
    <x v="427"/>
    <s v="Iâ€™m raising funds to produce a professional Hard Times Charles animated video book, including hiring animators and voice-over talent."/>
    <n v="8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8500"/>
    <n v="676"/>
    <x v="2"/>
    <x v="0"/>
    <s v="USD"/>
    <n v="1402956000"/>
    <n v="1400523845"/>
    <b v="0"/>
    <n v="13"/>
    <b v="0"/>
    <s v="film &amp; video/animation"/>
    <n v="7.9529411764705876E-2"/>
    <n v="52"/>
    <x v="0"/>
    <x v="5"/>
  </r>
  <r>
    <n v="429"/>
    <x v="429"/>
    <s v="THE FUTURE is a short animated film created entirely by autistic and developmentally disabled artists from the L.A.N.D. program in Brooklyn, New York."/>
    <n v="85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8500"/>
    <n v="24"/>
    <x v="2"/>
    <x v="0"/>
    <s v="USD"/>
    <n v="1378866867"/>
    <n v="1377570867"/>
    <b v="0"/>
    <n v="5"/>
    <b v="0"/>
    <s v="film &amp; video/animation"/>
    <n v="2.8235294117647061E-3"/>
    <n v="4.8"/>
    <x v="0"/>
    <x v="5"/>
  </r>
  <r>
    <n v="431"/>
    <x v="431"/>
    <s v="A short stop motion animated film of a man on his way home when strange goings on start to happen on his journey."/>
    <n v="8500"/>
    <n v="415"/>
    <x v="2"/>
    <x v="1"/>
    <s v="GBP"/>
    <n v="1467752083"/>
    <n v="1465160083"/>
    <b v="0"/>
    <n v="8"/>
    <b v="0"/>
    <s v="film &amp; video/animation"/>
    <n v="4.8823529411764703E-2"/>
    <n v="51.875"/>
    <x v="0"/>
    <x v="5"/>
  </r>
  <r>
    <n v="432"/>
    <x v="432"/>
    <s v="A teenage zombie named Jeff and his mad scientist mother adapt to life in the town of Serendipity, where the supernatural occurs daily."/>
    <n v="8500"/>
    <n v="570"/>
    <x v="2"/>
    <x v="0"/>
    <s v="USD"/>
    <n v="1445448381"/>
    <n v="1440264381"/>
    <b v="0"/>
    <n v="8"/>
    <b v="0"/>
    <s v="film &amp; video/animation"/>
    <n v="6.7058823529411768E-2"/>
    <n v="71.25"/>
    <x v="0"/>
    <x v="5"/>
  </r>
  <r>
    <n v="433"/>
    <x v="433"/>
    <s v="A 3D Animation._x000a_3 Main characters: Josh, Jessie, and Rosa._x000a_Genre: Action/eerie/adventure/suspense_x000a_Setting: Desert ruins/Deep Dungeon"/>
    <n v="85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8500"/>
    <n v="125"/>
    <x v="2"/>
    <x v="0"/>
    <s v="USD"/>
    <n v="1385931702"/>
    <n v="1383076902"/>
    <b v="0"/>
    <n v="2"/>
    <b v="0"/>
    <s v="film &amp; video/animation"/>
    <n v="1.4705882352941176E-2"/>
    <n v="62.5"/>
    <x v="0"/>
    <x v="5"/>
  </r>
  <r>
    <n v="435"/>
    <x v="435"/>
    <s v="Be a part of the Planet Earth Superheroes legacy by supporting the project. Mike and friends gain powers to save endangered animals."/>
    <n v="8500"/>
    <n v="3"/>
    <x v="2"/>
    <x v="0"/>
    <s v="USD"/>
    <n v="1379094980"/>
    <n v="1376502980"/>
    <b v="0"/>
    <n v="3"/>
    <b v="0"/>
    <s v="film &amp; video/animation"/>
    <n v="3.5294117647058826E-4"/>
    <n v="1"/>
    <x v="0"/>
    <x v="5"/>
  </r>
  <r>
    <n v="436"/>
    <x v="436"/>
    <s v="Blinky is the story of a naÃ¯ve simpleton who suddenly finds himself struggling to adapt to changes within his environment."/>
    <n v="85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85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8500"/>
    <n v="1876"/>
    <x v="2"/>
    <x v="0"/>
    <s v="USD"/>
    <n v="1447830958"/>
    <n v="1445235358"/>
    <b v="0"/>
    <n v="11"/>
    <b v="0"/>
    <s v="film &amp; video/animation"/>
    <n v="0.22070588235294117"/>
    <n v="170.54545454545453"/>
    <x v="0"/>
    <x v="5"/>
  </r>
  <r>
    <n v="439"/>
    <x v="439"/>
    <s v="Hi everyone, I'm trying to begin a cartoon series. It's a show about space bounty hunters and their adventures as they travel around."/>
    <n v="850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8500"/>
    <n v="5"/>
    <x v="2"/>
    <x v="0"/>
    <s v="USD"/>
    <n v="1458859153"/>
    <n v="1456270753"/>
    <b v="0"/>
    <n v="1"/>
    <b v="0"/>
    <s v="film &amp; video/animation"/>
    <n v="5.8823529411764701E-4"/>
    <n v="5"/>
    <x v="0"/>
    <x v="5"/>
  </r>
  <r>
    <n v="441"/>
    <x v="441"/>
    <s v="A group of specialist clones called Wolf Squad are the only clones left after order 66 and are searching the galaxy for survivors!"/>
    <n v="85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8500"/>
    <n v="6691"/>
    <x v="2"/>
    <x v="0"/>
    <s v="USD"/>
    <n v="1424380783"/>
    <n v="1421788783"/>
    <b v="0"/>
    <n v="17"/>
    <b v="0"/>
    <s v="film &amp; video/animation"/>
    <n v="0.78717647058823526"/>
    <n v="393.58823529411762"/>
    <x v="0"/>
    <x v="5"/>
  </r>
  <r>
    <n v="443"/>
    <x v="443"/>
    <s v="We love cartoons!! We want to make more but it costs money to so. Be apart of your daily dose of WTF!?! Pledge now!!"/>
    <n v="8500"/>
    <n v="10"/>
    <x v="2"/>
    <x v="5"/>
    <s v="CAD"/>
    <n v="1391991701"/>
    <n v="1389399701"/>
    <b v="0"/>
    <n v="2"/>
    <b v="0"/>
    <s v="film &amp; video/animation"/>
    <n v="1.176470588235294E-3"/>
    <n v="5"/>
    <x v="0"/>
    <x v="5"/>
  </r>
  <r>
    <n v="444"/>
    <x v="444"/>
    <s v="An upcoming animated web sitcom series centered around dealing with life, love, and relationships."/>
    <n v="8500"/>
    <n v="50"/>
    <x v="2"/>
    <x v="0"/>
    <s v="USD"/>
    <n v="1329342361"/>
    <n v="1324158361"/>
    <b v="0"/>
    <n v="1"/>
    <b v="0"/>
    <s v="film &amp; video/animation"/>
    <n v="5.8823529411764705E-3"/>
    <n v="50"/>
    <x v="0"/>
    <x v="5"/>
  </r>
  <r>
    <n v="445"/>
    <x v="445"/>
    <s v="We're ready to officially launch our website with a collectable dvd and comic package. Three shows and a double comic."/>
    <n v="8500"/>
    <n v="2"/>
    <x v="2"/>
    <x v="0"/>
    <s v="USD"/>
    <n v="1432195375"/>
    <n v="1430899375"/>
    <b v="0"/>
    <n v="2"/>
    <b v="0"/>
    <s v="film &amp; video/animation"/>
    <n v="2.3529411764705883E-4"/>
    <n v="1"/>
    <x v="0"/>
    <x v="5"/>
  </r>
  <r>
    <n v="446"/>
    <x v="446"/>
    <s v="A faith based animated short. (The same guy who said a picture is worth a thousand words also said a cartoon is worth two thousand.)"/>
    <n v="8500"/>
    <n v="766"/>
    <x v="2"/>
    <x v="0"/>
    <s v="USD"/>
    <n v="1425434420"/>
    <n v="1422842420"/>
    <b v="0"/>
    <n v="16"/>
    <b v="0"/>
    <s v="film &amp; video/animation"/>
    <n v="9.0117647058823525E-2"/>
    <n v="47.875"/>
    <x v="0"/>
    <x v="5"/>
  </r>
  <r>
    <n v="447"/>
    <x v="447"/>
    <s v="10 tracks have been professionally recorded by CGI supergroup, The Fat Rich Bastards. Funding required for 10 animated music videos."/>
    <n v="8500"/>
    <n v="5"/>
    <x v="2"/>
    <x v="1"/>
    <s v="GBP"/>
    <n v="1364041163"/>
    <n v="1361884763"/>
    <b v="0"/>
    <n v="1"/>
    <b v="0"/>
    <s v="film &amp; video/animation"/>
    <n v="5.8823529411764701E-4"/>
    <n v="5"/>
    <x v="0"/>
    <x v="5"/>
  </r>
  <r>
    <n v="448"/>
    <x v="448"/>
    <s v="Max is a pessimistic mouse, always fantasizing about the end of the world. In The Last Mice, Max's fantasy becomes a real nightmare."/>
    <n v="8500"/>
    <n v="82.01"/>
    <x v="2"/>
    <x v="0"/>
    <s v="USD"/>
    <n v="1400091095"/>
    <n v="1398363095"/>
    <b v="0"/>
    <n v="4"/>
    <b v="0"/>
    <s v="film &amp; video/animation"/>
    <n v="9.6482352941176484E-3"/>
    <n v="20.502500000000001"/>
    <x v="0"/>
    <x v="5"/>
  </r>
  <r>
    <n v="449"/>
    <x v="449"/>
    <s v="Shell &amp; Paddy is a 2D animation cartoon with 4 minutes of slapstick surreal humour staring two animal characters in weird, wacky world."/>
    <n v="8500"/>
    <n v="45"/>
    <x v="2"/>
    <x v="1"/>
    <s v="GBP"/>
    <n v="1382017085"/>
    <n v="1379425085"/>
    <b v="0"/>
    <n v="5"/>
    <b v="0"/>
    <s v="film &amp; video/animation"/>
    <n v="5.2941176470588233E-3"/>
    <n v="9"/>
    <x v="0"/>
    <x v="5"/>
  </r>
  <r>
    <n v="450"/>
    <x v="450"/>
    <s v="Why do the moon and stars receive their light from the sun? Africa has a story to tell. Ananse and Kweku appear in this great folktale."/>
    <n v="8500"/>
    <n v="396"/>
    <x v="2"/>
    <x v="0"/>
    <s v="USD"/>
    <n v="1392417800"/>
    <n v="1389825800"/>
    <b v="0"/>
    <n v="7"/>
    <b v="0"/>
    <s v="film &amp; video/animation"/>
    <n v="4.6588235294117646E-2"/>
    <n v="56.571428571428569"/>
    <x v="0"/>
    <x v="5"/>
  </r>
  <r>
    <n v="451"/>
    <x v="451"/>
    <s v="This comedy follows two devils who discover a magical boombox to become musicians after an 80s rapture enchants earth with fairy-tales."/>
    <n v="85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8500"/>
    <n v="480"/>
    <x v="2"/>
    <x v="0"/>
    <s v="USD"/>
    <n v="1431536015"/>
    <n v="1428944015"/>
    <b v="0"/>
    <n v="12"/>
    <b v="0"/>
    <s v="film &amp; video/animation"/>
    <n v="5.647058823529412E-2"/>
    <n v="40"/>
    <x v="0"/>
    <x v="5"/>
  </r>
  <r>
    <n v="453"/>
    <x v="453"/>
    <s v="A 7 minute broadcast-quality web pilot (in 3D animation) of Jamboni Brothers Pizza {the ultimate goal being a cartoon TV series}."/>
    <n v="8500"/>
    <n v="26"/>
    <x v="2"/>
    <x v="0"/>
    <s v="USD"/>
    <n v="1424375279"/>
    <n v="1422992879"/>
    <b v="0"/>
    <n v="2"/>
    <b v="0"/>
    <s v="film &amp; video/animation"/>
    <n v="3.0588235294117649E-3"/>
    <n v="13"/>
    <x v="0"/>
    <x v="5"/>
  </r>
  <r>
    <n v="454"/>
    <x v="454"/>
    <s v="Itâ€™s an Action/Adventure Anime for The Yuusha Brave series, G1 Transformer, and the Fast and the Furious Fans!"/>
    <n v="8500"/>
    <n v="82"/>
    <x v="2"/>
    <x v="0"/>
    <s v="USD"/>
    <n v="1417007640"/>
    <n v="1414343571"/>
    <b v="0"/>
    <n v="5"/>
    <b v="0"/>
    <s v="film &amp; video/animation"/>
    <n v="9.6470588235294114E-3"/>
    <n v="16.399999999999999"/>
    <x v="0"/>
    <x v="5"/>
  </r>
  <r>
    <n v="455"/>
    <x v="455"/>
    <s v="Goal The FunBunch characters animated on TV: Fun entertainment for kids just like other authors before us (ex.Arthur,Clifford,Dr Seuss)"/>
    <n v="8500"/>
    <n v="45"/>
    <x v="2"/>
    <x v="0"/>
    <s v="USD"/>
    <n v="1334622660"/>
    <n v="1330733022"/>
    <b v="0"/>
    <n v="2"/>
    <b v="0"/>
    <s v="film &amp; video/animation"/>
    <n v="5.2941176470588233E-3"/>
    <n v="22.5"/>
    <x v="0"/>
    <x v="5"/>
  </r>
  <r>
    <n v="456"/>
    <x v="456"/>
    <s v="Sideways Mohawk vs This Guy a special project combining th two stories into a Comic eBook &amp; full length Cartoon Movie homemade goodness"/>
    <n v="8500"/>
    <n v="61"/>
    <x v="2"/>
    <x v="0"/>
    <s v="USD"/>
    <n v="1382414340"/>
    <n v="1380559201"/>
    <b v="0"/>
    <n v="3"/>
    <b v="0"/>
    <s v="film &amp; video/animation"/>
    <n v="7.1764705882352937E-3"/>
    <n v="20.333333333333332"/>
    <x v="0"/>
    <x v="5"/>
  </r>
  <r>
    <n v="457"/>
    <x v="457"/>
    <s v="from my photo work, pyro techniques, aqua technitque and more , i will take the pricipale personnage to the lost land of phenix where ."/>
    <n v="85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8500"/>
    <n v="821"/>
    <x v="2"/>
    <x v="1"/>
    <s v="GBP"/>
    <n v="1368550060"/>
    <n v="1365958060"/>
    <b v="0"/>
    <n v="49"/>
    <b v="0"/>
    <s v="film &amp; video/animation"/>
    <n v="9.6588235294117641E-2"/>
    <n v="16.755102040816325"/>
    <x v="0"/>
    <x v="5"/>
  </r>
  <r>
    <n v="459"/>
    <x v="459"/>
    <s v="Little Lamb Kidz is a first of its kind set of multi-faith children's characters that will come to life in this 21 minute animated DVD."/>
    <n v="8500"/>
    <n v="25"/>
    <x v="2"/>
    <x v="0"/>
    <s v="USD"/>
    <n v="1321201327"/>
    <n v="1316013727"/>
    <b v="0"/>
    <n v="1"/>
    <b v="0"/>
    <s v="film &amp; video/animation"/>
    <n v="2.9411764705882353E-3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850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85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8500"/>
    <n v="1250"/>
    <x v="2"/>
    <x v="0"/>
    <s v="USD"/>
    <n v="1316883753"/>
    <n v="1311699753"/>
    <b v="0"/>
    <n v="11"/>
    <b v="0"/>
    <s v="film &amp; video/animation"/>
    <n v="0.14705882352941177"/>
    <n v="113.63636363636364"/>
    <x v="0"/>
    <x v="5"/>
  </r>
  <r>
    <n v="464"/>
    <x v="464"/>
    <s v="We are three students that want to make a short PokÃ©mon movie as a school project!"/>
    <n v="8500"/>
    <n v="1"/>
    <x v="2"/>
    <x v="12"/>
    <s v="EUR"/>
    <n v="1463602935"/>
    <n v="1461874935"/>
    <b v="0"/>
    <n v="1"/>
    <b v="0"/>
    <s v="film &amp; video/animation"/>
    <n v="1.1764705882352942E-4"/>
    <n v="1"/>
    <x v="0"/>
    <x v="5"/>
  </r>
  <r>
    <n v="465"/>
    <x v="465"/>
    <s v="&quot;Amp&quot; is a short film about a robot with needs."/>
    <n v="8500"/>
    <n v="138"/>
    <x v="2"/>
    <x v="0"/>
    <s v="USD"/>
    <n v="1403837574"/>
    <n v="1402455174"/>
    <b v="0"/>
    <n v="8"/>
    <b v="0"/>
    <s v="film &amp; video/animation"/>
    <n v="1.623529411764706E-2"/>
    <n v="17.25"/>
    <x v="0"/>
    <x v="5"/>
  </r>
  <r>
    <n v="466"/>
    <x v="466"/>
    <s v="(Working storyboard for animated project) A multi-generational Knight that wages war on criminals and corrupt governments"/>
    <n v="8500"/>
    <n v="76"/>
    <x v="2"/>
    <x v="0"/>
    <s v="USD"/>
    <n v="1347057464"/>
    <n v="1344465464"/>
    <b v="0"/>
    <n v="5"/>
    <b v="0"/>
    <s v="film &amp; video/animation"/>
    <n v="8.9411764705882354E-3"/>
    <n v="15.2"/>
    <x v="0"/>
    <x v="5"/>
  </r>
  <r>
    <n v="467"/>
    <x v="467"/>
    <s v="Unfiltered + uncensored radio hosts Kris and Berman, create an adult animated series based on the mock lives of prank call characters."/>
    <n v="8500"/>
    <n v="4315"/>
    <x v="2"/>
    <x v="0"/>
    <s v="USD"/>
    <n v="1348849134"/>
    <n v="1344961134"/>
    <b v="0"/>
    <n v="39"/>
    <b v="0"/>
    <s v="film &amp; video/animation"/>
    <n v="0.50764705882352945"/>
    <n v="110.64102564102564"/>
    <x v="0"/>
    <x v="5"/>
  </r>
  <r>
    <n v="468"/>
    <x v="468"/>
    <s v="After the devastation of a massive Hurricane, main character that has strong's ties to the city returns to find everything in ruins. As"/>
    <n v="8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85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8500"/>
    <n v="51"/>
    <x v="2"/>
    <x v="0"/>
    <s v="USD"/>
    <n v="1389844800"/>
    <n v="1385524889"/>
    <b v="0"/>
    <n v="2"/>
    <b v="0"/>
    <s v="film &amp; video/animation"/>
    <n v="6.0000000000000001E-3"/>
    <n v="25.5"/>
    <x v="0"/>
    <x v="5"/>
  </r>
  <r>
    <n v="471"/>
    <x v="471"/>
    <s v="Three kids try to stop Mazi Mbe's plan to restore Africa to its original state where Tricksters &amp; Spirits ruled_x000a_and Juju was law."/>
    <n v="8500"/>
    <n v="6541"/>
    <x v="2"/>
    <x v="0"/>
    <s v="USD"/>
    <n v="1397924379"/>
    <n v="1394039979"/>
    <b v="0"/>
    <n v="170"/>
    <b v="0"/>
    <s v="film &amp; video/animation"/>
    <n v="0.76952941176470591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500"/>
    <n v="141"/>
    <x v="2"/>
    <x v="0"/>
    <s v="USD"/>
    <n v="1408831718"/>
    <n v="1406239718"/>
    <b v="0"/>
    <n v="5"/>
    <b v="0"/>
    <s v="film &amp; video/animation"/>
    <n v="1.6588235294117647E-2"/>
    <n v="28.2"/>
    <x v="0"/>
    <x v="5"/>
  </r>
  <r>
    <n v="473"/>
    <x v="473"/>
    <s v="Quantum Kidz follows a young girlâ€™s journey becoming a superhero and dealing with alien threats against the Earth!"/>
    <n v="8500"/>
    <n v="861"/>
    <x v="2"/>
    <x v="0"/>
    <s v="USD"/>
    <n v="1410972319"/>
    <n v="1408380319"/>
    <b v="0"/>
    <n v="14"/>
    <b v="0"/>
    <s v="film &amp; video/animation"/>
    <n v="0.10129411764705883"/>
    <n v="61.5"/>
    <x v="0"/>
    <x v="5"/>
  </r>
  <r>
    <n v="474"/>
    <x v="474"/>
    <s v="Time travel the light Mr. Fantastic!  Spin the dimensions toward other continuums and worlds.  Hold onto your panties."/>
    <n v="8500"/>
    <n v="1"/>
    <x v="2"/>
    <x v="0"/>
    <s v="USD"/>
    <n v="1487318029"/>
    <n v="1484726029"/>
    <b v="0"/>
    <n v="1"/>
    <b v="0"/>
    <s v="film &amp; video/animation"/>
    <n v="1.1764705882352942E-4"/>
    <n v="1"/>
    <x v="0"/>
    <x v="5"/>
  </r>
  <r>
    <n v="475"/>
    <x v="475"/>
    <s v="Tropiki-Meet the Tikis-childrens animated/cartoon series.Fun  cartoon shorts with quirky humor and a positive uplifting message"/>
    <n v="85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8500"/>
    <n v="4906.59"/>
    <x v="2"/>
    <x v="0"/>
    <s v="USD"/>
    <n v="1401767940"/>
    <n v="1398727441"/>
    <b v="0"/>
    <n v="124"/>
    <b v="0"/>
    <s v="film &amp; video/animation"/>
    <n v="0.57724588235294116"/>
    <n v="39.569274193548388"/>
    <x v="0"/>
    <x v="5"/>
  </r>
  <r>
    <n v="477"/>
    <x v="477"/>
    <s v="A Comedy-drama animation revolving around a man who finds a problematic pair of headphones that literally take over his whole life."/>
    <n v="8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85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8500"/>
    <n v="4884"/>
    <x v="2"/>
    <x v="0"/>
    <s v="USD"/>
    <n v="1416566835"/>
    <n v="1411379235"/>
    <b v="0"/>
    <n v="55"/>
    <b v="0"/>
    <s v="film &amp; video/animation"/>
    <n v="0.57458823529411762"/>
    <n v="88.8"/>
    <x v="0"/>
    <x v="5"/>
  </r>
  <r>
    <n v="480"/>
    <x v="480"/>
    <s v="To court his muse, an artist must first outsmart her dog.  A short animated film collaboration by Dana and Terrence Masson."/>
    <n v="8500"/>
    <n v="7764"/>
    <x v="2"/>
    <x v="0"/>
    <s v="USD"/>
    <n v="1376049615"/>
    <n v="1373457615"/>
    <b v="0"/>
    <n v="140"/>
    <b v="0"/>
    <s v="film &amp; video/animation"/>
    <n v="0.91341176470588237"/>
    <n v="55.457142857142856"/>
    <x v="0"/>
    <x v="5"/>
  </r>
  <r>
    <n v="481"/>
    <x v="481"/>
    <s v="The year is 2043. Test subject David Beck has been augmented with psychokinetic abilities. He uses his newfound gifts to thwart evil."/>
    <n v="8500"/>
    <n v="1830"/>
    <x v="2"/>
    <x v="0"/>
    <s v="USD"/>
    <n v="1349885289"/>
    <n v="1347293289"/>
    <b v="0"/>
    <n v="21"/>
    <b v="0"/>
    <s v="film &amp; video/animation"/>
    <n v="0.21529411764705883"/>
    <n v="87.142857142857139"/>
    <x v="0"/>
    <x v="5"/>
  </r>
  <r>
    <n v="482"/>
    <x v="482"/>
    <s v="Help me quit my day job and also create animated Stand-up routines from local up and coming comedians."/>
    <n v="8500"/>
    <n v="10"/>
    <x v="2"/>
    <x v="0"/>
    <s v="USD"/>
    <n v="1460644440"/>
    <n v="1458336690"/>
    <b v="0"/>
    <n v="1"/>
    <b v="0"/>
    <s v="film &amp; video/animation"/>
    <n v="1.176470588235294E-3"/>
    <n v="10"/>
    <x v="0"/>
    <x v="5"/>
  </r>
  <r>
    <n v="483"/>
    <x v="483"/>
    <s v="Help to fund a children's animation Series. Teaching good morals and conduct. Also includes simplified teachings about Islam and Allah."/>
    <n v="8500"/>
    <n v="7530"/>
    <x v="2"/>
    <x v="1"/>
    <s v="GBP"/>
    <n v="1359434672"/>
    <n v="1354250672"/>
    <b v="0"/>
    <n v="147"/>
    <b v="0"/>
    <s v="film &amp; video/animation"/>
    <n v="0.88588235294117645"/>
    <n v="51.224489795918366"/>
    <x v="0"/>
    <x v="5"/>
  </r>
  <r>
    <n v="484"/>
    <x v="484"/>
    <s v="The Diddlys are steam powered superheroes,transforming into spaceships,submarines or whatever it takes to complete their secret mission"/>
    <n v="8500"/>
    <n v="149"/>
    <x v="2"/>
    <x v="1"/>
    <s v="GBP"/>
    <n v="1446766372"/>
    <n v="1443220372"/>
    <b v="0"/>
    <n v="11"/>
    <b v="0"/>
    <s v="film &amp; video/animation"/>
    <n v="1.7529411764705884E-2"/>
    <n v="13.545454545454545"/>
    <x v="0"/>
    <x v="5"/>
  </r>
  <r>
    <n v="485"/>
    <x v="485"/>
    <s v="Last few days to make this toon a reality! 5 funny toons for YOU! See the pilot episode here!"/>
    <n v="8500"/>
    <n v="8315.01"/>
    <x v="2"/>
    <x v="1"/>
    <s v="GBP"/>
    <n v="1368792499"/>
    <n v="1366200499"/>
    <b v="0"/>
    <n v="125"/>
    <b v="0"/>
    <s v="film &amp; video/animation"/>
    <n v="0.97823647058823537"/>
    <n v="66.520080000000007"/>
    <x v="0"/>
    <x v="5"/>
  </r>
  <r>
    <n v="486"/>
    <x v="486"/>
    <s v="&quot;Today's Toys Build Tomorrow&quot;  A feature film backed major toy project. Children learn about life while they play and have fun."/>
    <n v="8500"/>
    <n v="50"/>
    <x v="2"/>
    <x v="2"/>
    <s v="AUD"/>
    <n v="1401662239"/>
    <n v="1399070239"/>
    <b v="0"/>
    <n v="1"/>
    <b v="0"/>
    <s v="film &amp; video/animation"/>
    <n v="5.8823529411764705E-3"/>
    <n v="50"/>
    <x v="0"/>
    <x v="5"/>
  </r>
  <r>
    <n v="487"/>
    <x v="487"/>
    <s v="Hey everyone we are producing a new show called The Adventures of Daryl and Straight Man. It is an animated comedy web series."/>
    <n v="85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85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8500"/>
    <n v="215"/>
    <x v="2"/>
    <x v="0"/>
    <s v="USD"/>
    <n v="1325763180"/>
    <n v="1323084816"/>
    <b v="0"/>
    <n v="3"/>
    <b v="0"/>
    <s v="film &amp; video/animation"/>
    <n v="2.5294117647058825E-2"/>
    <n v="71.666666666666671"/>
    <x v="0"/>
    <x v="5"/>
  </r>
  <r>
    <n v="490"/>
    <x v="490"/>
    <s v="Cancelled"/>
    <n v="85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85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85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85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8500"/>
    <n v="31"/>
    <x v="2"/>
    <x v="0"/>
    <s v="USD"/>
    <n v="1404356400"/>
    <n v="1402343765"/>
    <b v="0"/>
    <n v="3"/>
    <b v="0"/>
    <s v="film &amp; video/animation"/>
    <n v="3.6470588235294117E-3"/>
    <n v="10.333333333333334"/>
    <x v="0"/>
    <x v="5"/>
  </r>
  <r>
    <n v="495"/>
    <x v="495"/>
    <s v="two friends set out to conquer and reach the level cap of the quest watch, how will they do it when they're 2 teenage idiots"/>
    <n v="85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8500"/>
    <n v="1"/>
    <x v="2"/>
    <x v="0"/>
    <s v="USD"/>
    <n v="1392070874"/>
    <n v="1386886874"/>
    <b v="0"/>
    <n v="1"/>
    <b v="0"/>
    <s v="film &amp; video/animation"/>
    <n v="1.1764705882352942E-4"/>
    <n v="1"/>
    <x v="0"/>
    <x v="5"/>
  </r>
  <r>
    <n v="497"/>
    <x v="497"/>
    <s v="live-action/animated series pilot."/>
    <n v="8500"/>
    <n v="30"/>
    <x v="2"/>
    <x v="0"/>
    <s v="USD"/>
    <n v="1419483600"/>
    <n v="1414889665"/>
    <b v="0"/>
    <n v="3"/>
    <b v="0"/>
    <s v="film &amp; video/animation"/>
    <n v="3.5294117647058825E-3"/>
    <n v="10"/>
    <x v="0"/>
    <x v="5"/>
  </r>
  <r>
    <n v="498"/>
    <x v="498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s v="film &amp; video/animation"/>
    <n v="0.3522352941176470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8500"/>
    <n v="1910"/>
    <x v="2"/>
    <x v="0"/>
    <s v="USD"/>
    <n v="1255381140"/>
    <n v="1250630968"/>
    <b v="0"/>
    <n v="26"/>
    <b v="0"/>
    <s v="film &amp; video/animation"/>
    <n v="0.2247058823529411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8500"/>
    <n v="215"/>
    <x v="2"/>
    <x v="0"/>
    <s v="USD"/>
    <n v="1273356960"/>
    <n v="1268255751"/>
    <b v="0"/>
    <n v="4"/>
    <b v="0"/>
    <s v="film &amp; video/animation"/>
    <n v="2.5294117647058825E-2"/>
    <n v="53.75"/>
    <x v="0"/>
    <x v="5"/>
  </r>
  <r>
    <n v="501"/>
    <x v="501"/>
    <s v="Based on the invention portfolio of a patented inventor World War Four is a look into the future of warfare and humanity as a whole"/>
    <n v="85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8500"/>
    <n v="230"/>
    <x v="2"/>
    <x v="0"/>
    <s v="USD"/>
    <n v="1332073025"/>
    <n v="1329484625"/>
    <b v="0"/>
    <n v="4"/>
    <b v="0"/>
    <s v="film &amp; video/animation"/>
    <n v="2.7058823529411764E-2"/>
    <n v="57.5"/>
    <x v="0"/>
    <x v="5"/>
  </r>
  <r>
    <n v="503"/>
    <x v="503"/>
    <s v="Jimmy wants to live life and see his grandchildren grow up, but alcoholism threatens to curtail everything he dreams of."/>
    <n v="8500"/>
    <n v="114"/>
    <x v="2"/>
    <x v="1"/>
    <s v="GBP"/>
    <n v="1421498303"/>
    <n v="1418906303"/>
    <b v="0"/>
    <n v="9"/>
    <b v="0"/>
    <s v="film &amp; video/animation"/>
    <n v="1.3411764705882352E-2"/>
    <n v="12.666666666666666"/>
    <x v="0"/>
    <x v="5"/>
  </r>
  <r>
    <n v="504"/>
    <x v="504"/>
    <s v="An animated DVD starring Woodsy Owl that entertains children while  showing them how they can help create a cleaner, greener planet."/>
    <n v="8500"/>
    <n v="335"/>
    <x v="2"/>
    <x v="0"/>
    <s v="USD"/>
    <n v="1334097387"/>
    <n v="1328916987"/>
    <b v="0"/>
    <n v="5"/>
    <b v="0"/>
    <s v="film &amp; video/animation"/>
    <n v="3.9411764705882354E-2"/>
    <n v="67"/>
    <x v="0"/>
    <x v="5"/>
  </r>
  <r>
    <n v="505"/>
    <x v="505"/>
    <s v="This wonderful movie will tells the story of two adorable aliens who crash land into a familyâ€™s backyard, and travel the Earth."/>
    <n v="8500"/>
    <n v="52"/>
    <x v="2"/>
    <x v="0"/>
    <s v="USD"/>
    <n v="1451010086"/>
    <n v="1447122086"/>
    <b v="0"/>
    <n v="14"/>
    <b v="0"/>
    <s v="film &amp; video/animation"/>
    <n v="6.1176470588235297E-3"/>
    <n v="3.7142857142857144"/>
    <x v="0"/>
    <x v="5"/>
  </r>
  <r>
    <n v="506"/>
    <x v="506"/>
    <s v="A feature-length 3D animation that depicts what happened when the Son of the Morning rebelled against God."/>
    <n v="8500"/>
    <n v="250"/>
    <x v="2"/>
    <x v="0"/>
    <s v="USD"/>
    <n v="1376140520"/>
    <n v="1373548520"/>
    <b v="0"/>
    <n v="1"/>
    <b v="0"/>
    <s v="film &amp; video/animation"/>
    <n v="2.9411764705882353E-2"/>
    <n v="250"/>
    <x v="0"/>
    <x v="5"/>
  </r>
  <r>
    <n v="507"/>
    <x v="507"/>
    <s v="&quot;Code Monkey(s)&quot; is a short animated-series about life from the perspective of an engineer who feels like an actual &quot;Code Monkey&quot;."/>
    <n v="8500"/>
    <n v="640"/>
    <x v="2"/>
    <x v="0"/>
    <s v="USD"/>
    <n v="1350687657"/>
    <n v="1346799657"/>
    <b v="0"/>
    <n v="10"/>
    <b v="0"/>
    <s v="film &amp; video/animation"/>
    <n v="7.5294117647058817E-2"/>
    <n v="64"/>
    <x v="0"/>
    <x v="5"/>
  </r>
  <r>
    <n v="508"/>
    <x v="508"/>
    <s v="A stop-motion animated action packed adventure. Telling a great story with an even greater message. Join me and lets change the world."/>
    <n v="8500"/>
    <n v="400"/>
    <x v="2"/>
    <x v="0"/>
    <s v="USD"/>
    <n v="1337955240"/>
    <n v="1332808501"/>
    <b v="0"/>
    <n v="3"/>
    <b v="0"/>
    <s v="film &amp; video/animation"/>
    <n v="4.7058823529411764E-2"/>
    <n v="133.33333333333334"/>
    <x v="0"/>
    <x v="5"/>
  </r>
  <r>
    <n v="509"/>
    <x v="509"/>
    <s v="A hilarious comedy podcast being turned into an animated series  about an indian servant and his boss."/>
    <n v="8500"/>
    <n v="10"/>
    <x v="2"/>
    <x v="1"/>
    <s v="GBP"/>
    <n v="1435504170"/>
    <n v="1432912170"/>
    <b v="0"/>
    <n v="1"/>
    <b v="0"/>
    <s v="film &amp; video/animation"/>
    <n v="1.176470588235294E-3"/>
    <n v="10"/>
    <x v="0"/>
    <x v="5"/>
  </r>
  <r>
    <n v="510"/>
    <x v="510"/>
    <s v="A mile below the Franco-Swiss border Dean manages to break the Large Hadron Collider and triggers the end of the world."/>
    <n v="85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8500"/>
    <n v="150"/>
    <x v="2"/>
    <x v="0"/>
    <s v="USD"/>
    <n v="1365228982"/>
    <n v="1362640582"/>
    <b v="0"/>
    <n v="5"/>
    <b v="0"/>
    <s v="film &amp; video/animation"/>
    <n v="1.7647058823529412E-2"/>
    <n v="30"/>
    <x v="0"/>
    <x v="5"/>
  </r>
  <r>
    <n v="512"/>
    <x v="512"/>
    <s v="We have a fully developed 2D animated series that requires more professional animation. Our first 2 home-animated eps are up online."/>
    <n v="8500"/>
    <n v="11"/>
    <x v="2"/>
    <x v="0"/>
    <s v="USD"/>
    <n v="1479667727"/>
    <n v="1475776127"/>
    <b v="0"/>
    <n v="2"/>
    <b v="0"/>
    <s v="film &amp; video/animation"/>
    <n v="1.2941176470588236E-3"/>
    <n v="5.5"/>
    <x v="0"/>
    <x v="5"/>
  </r>
  <r>
    <n v="513"/>
    <x v="513"/>
    <s v="A sci-fi fantasy 2.5D anime styled series about some guys trying to save the world, probably..."/>
    <n v="8500"/>
    <n v="6962"/>
    <x v="2"/>
    <x v="0"/>
    <s v="USD"/>
    <n v="1471244400"/>
    <n v="1467387705"/>
    <b v="0"/>
    <n v="68"/>
    <b v="0"/>
    <s v="film &amp; video/animation"/>
    <n v="0.81905882352941173"/>
    <n v="102.38235294117646"/>
    <x v="0"/>
    <x v="5"/>
  </r>
  <r>
    <n v="514"/>
    <x v="514"/>
    <s v="A film created entirely out of paper, visual effects and found objects depicts how one man created a new life for himself."/>
    <n v="8500"/>
    <n v="50"/>
    <x v="2"/>
    <x v="5"/>
    <s v="CAD"/>
    <n v="1407595447"/>
    <n v="1405003447"/>
    <b v="0"/>
    <n v="3"/>
    <b v="0"/>
    <s v="film &amp; video/animation"/>
    <n v="5.8823529411764705E-3"/>
    <n v="16.666666666666668"/>
    <x v="0"/>
    <x v="5"/>
  </r>
  <r>
    <n v="515"/>
    <x v="515"/>
    <s v="A Tale of Faith is an animated short film based on the heartwarming tale by Rebbe Nachman of Breslov."/>
    <n v="8500"/>
    <n v="24651"/>
    <x v="2"/>
    <x v="0"/>
    <s v="USD"/>
    <n v="1451389601"/>
    <n v="1447933601"/>
    <b v="0"/>
    <n v="34"/>
    <b v="0"/>
    <s v="film &amp; video/animation"/>
    <n v="2.9001176470588237"/>
    <n v="725.02941176470586"/>
    <x v="0"/>
    <x v="5"/>
  </r>
  <r>
    <n v="516"/>
    <x v="516"/>
    <s v="A big brother style comedy animation series starring famous seafarers"/>
    <n v="85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8500"/>
    <n v="205"/>
    <x v="2"/>
    <x v="0"/>
    <s v="USD"/>
    <n v="1486046761"/>
    <n v="1483454761"/>
    <b v="0"/>
    <n v="3"/>
    <b v="0"/>
    <s v="film &amp; video/animation"/>
    <n v="2.4117647058823528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8500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8500"/>
    <n v="2746"/>
    <x v="2"/>
    <x v="0"/>
    <s v="USD"/>
    <n v="1354699421"/>
    <n v="1352107421"/>
    <b v="0"/>
    <n v="70"/>
    <b v="0"/>
    <s v="film &amp; video/animation"/>
    <n v="0.32305882352941179"/>
    <n v="39.228571428571428"/>
    <x v="0"/>
    <x v="5"/>
  </r>
  <r>
    <n v="520"/>
    <x v="520"/>
    <s v="Tim Arthur's 21st anniversary sell-out production of his 'chilling' and 'sinister' ghostly thriller returns to the Edinburgh Fringe!"/>
    <n v="8500"/>
    <n v="5105"/>
    <x v="0"/>
    <x v="1"/>
    <s v="GBP"/>
    <n v="1449766261"/>
    <n v="1447174261"/>
    <b v="0"/>
    <n v="34"/>
    <b v="1"/>
    <s v="theater/plays"/>
    <n v="0.60058823529411764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8500"/>
    <n v="5232"/>
    <x v="0"/>
    <x v="0"/>
    <s v="USD"/>
    <n v="1477976340"/>
    <n v="1475460819"/>
    <b v="0"/>
    <n v="56"/>
    <b v="1"/>
    <s v="theater/plays"/>
    <n v="0.61552941176470588"/>
    <n v="93.428571428571431"/>
    <x v="1"/>
    <x v="6"/>
  </r>
  <r>
    <n v="522"/>
    <x v="522"/>
    <s v="*** TO MAKE DONATIONS IN THE FUTURE                                   GO TO OUR WEBSITE: www.compassplayers.com ***"/>
    <n v="8500"/>
    <n v="3440"/>
    <x v="0"/>
    <x v="0"/>
    <s v="USD"/>
    <n v="1458518325"/>
    <n v="1456793925"/>
    <b v="0"/>
    <n v="31"/>
    <b v="1"/>
    <s v="theater/plays"/>
    <n v="0.40470588235294119"/>
    <n v="110.96774193548387"/>
    <x v="1"/>
    <x v="6"/>
  </r>
  <r>
    <n v="523"/>
    <x v="523"/>
    <s v="The Star on My Heart, an original play based on a survivor of the Terezin concentration camp, with community outreach for all ages."/>
    <n v="8500"/>
    <n v="6030"/>
    <x v="0"/>
    <x v="0"/>
    <s v="USD"/>
    <n v="1442805076"/>
    <n v="1440213076"/>
    <b v="0"/>
    <n v="84"/>
    <b v="1"/>
    <s v="theater/plays"/>
    <n v="0.70941176470588241"/>
    <n v="71.785714285714292"/>
    <x v="1"/>
    <x v="6"/>
  </r>
  <r>
    <n v="524"/>
    <x v="524"/>
    <s v="Angel on the Corner need YOUR help to raise Â£3,500 to take Zero Down by Sarah Hehir to the Edinburgh Fringe Festival this August!"/>
    <n v="8500"/>
    <n v="3803.55"/>
    <x v="0"/>
    <x v="1"/>
    <s v="GBP"/>
    <n v="1464801169"/>
    <n v="1462209169"/>
    <b v="0"/>
    <n v="130"/>
    <b v="1"/>
    <s v="theater/plays"/>
    <n v="0.44747647058823531"/>
    <n v="29.258076923076924"/>
    <x v="1"/>
    <x v="6"/>
  </r>
  <r>
    <n v="525"/>
    <x v="525"/>
    <s v="EUPHORIA! is a new play about the decriminalization of drugs, and its profound effect on both the criminals in prison and &quot;The Man.&quot;"/>
    <n v="8500"/>
    <n v="12000"/>
    <x v="0"/>
    <x v="0"/>
    <s v="USD"/>
    <n v="1410601041"/>
    <n v="1406713041"/>
    <b v="0"/>
    <n v="12"/>
    <b v="1"/>
    <s v="theater/plays"/>
    <n v="1.411764705882353"/>
    <n v="1000"/>
    <x v="1"/>
    <x v="6"/>
  </r>
  <r>
    <n v="526"/>
    <x v="526"/>
    <s v="We have a brand new play. We urgently need your help to fund our production, which opens at Theatre503 on August 18th."/>
    <n v="8500"/>
    <n v="1710"/>
    <x v="0"/>
    <x v="1"/>
    <s v="GBP"/>
    <n v="1438966800"/>
    <n v="1436278344"/>
    <b v="0"/>
    <n v="23"/>
    <b v="1"/>
    <s v="theater/plays"/>
    <n v="0.20117647058823529"/>
    <n v="74.347826086956516"/>
    <x v="1"/>
    <x v="6"/>
  </r>
  <r>
    <n v="527"/>
    <x v="527"/>
    <s v="OMEGA KIDS, a new play by Noah Mease, directed by Jay Stull &amp; produced by New Light Theater Project in association with Access Theater."/>
    <n v="8500"/>
    <n v="10085"/>
    <x v="0"/>
    <x v="0"/>
    <s v="USD"/>
    <n v="1487347500"/>
    <n v="1484715366"/>
    <b v="0"/>
    <n v="158"/>
    <b v="1"/>
    <s v="theater/plays"/>
    <n v="1.1864705882352942"/>
    <n v="63.829113924050631"/>
    <x v="1"/>
    <x v="6"/>
  </r>
  <r>
    <n v="528"/>
    <x v="528"/>
    <s v="A Festival Backed Production of a Full-Length Play."/>
    <n v="8500"/>
    <n v="1330"/>
    <x v="0"/>
    <x v="0"/>
    <s v="USD"/>
    <n v="1434921600"/>
    <n v="1433109907"/>
    <b v="0"/>
    <n v="30"/>
    <b v="1"/>
    <s v="theater/plays"/>
    <n v="0.15647058823529411"/>
    <n v="44.333333333333336"/>
    <x v="1"/>
    <x v="6"/>
  </r>
  <r>
    <n v="529"/>
    <x v="529"/>
    <s v="Snowglobe Theatre, a new Montreal company, will be presenting Shakespeare's &quot;Much Ado about Nothing&quot; at Mainline Theatre in January"/>
    <n v="8500"/>
    <n v="1565"/>
    <x v="0"/>
    <x v="5"/>
    <s v="CAD"/>
    <n v="1484110800"/>
    <n v="1482281094"/>
    <b v="0"/>
    <n v="18"/>
    <b v="1"/>
    <s v="theater/plays"/>
    <n v="0.18411764705882352"/>
    <n v="86.944444444444443"/>
    <x v="1"/>
    <x v="6"/>
  </r>
  <r>
    <n v="530"/>
    <x v="530"/>
    <s v="Corners Grove is a coming-of-age play about leaving home, gender identity and the death of Whitney Houston; will benefit Win NYC."/>
    <n v="8500"/>
    <n v="3670"/>
    <x v="0"/>
    <x v="0"/>
    <s v="USD"/>
    <n v="1435111200"/>
    <n v="1433254268"/>
    <b v="0"/>
    <n v="29"/>
    <b v="1"/>
    <s v="theater/plays"/>
    <n v="0.43176470588235294"/>
    <n v="126.55172413793103"/>
    <x v="1"/>
    <x v="6"/>
  </r>
  <r>
    <n v="531"/>
    <x v="531"/>
    <s v="SYLVIA is a modern romantic comedy about a marriage and a talking dog. Directed by Jeanna Michaels. January 12 through January 29, 2017"/>
    <n v="8500"/>
    <n v="4000"/>
    <x v="0"/>
    <x v="0"/>
    <s v="USD"/>
    <n v="1481957940"/>
    <n v="1478050429"/>
    <b v="0"/>
    <n v="31"/>
    <b v="1"/>
    <s v="theater/plays"/>
    <n v="0.47058823529411764"/>
    <n v="129.03225806451613"/>
    <x v="1"/>
    <x v="6"/>
  </r>
  <r>
    <n v="532"/>
    <x v="532"/>
    <s v="A fast paced, comedic play about an anxiety-ridden filmmaker who lies to investors about having Christopher Walken in his film."/>
    <n v="8500"/>
    <n v="12325"/>
    <x v="0"/>
    <x v="0"/>
    <s v="USD"/>
    <n v="1463098208"/>
    <n v="1460506208"/>
    <b v="0"/>
    <n v="173"/>
    <b v="1"/>
    <s v="theater/plays"/>
    <n v="1.4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8500"/>
    <n v="2004"/>
    <x v="0"/>
    <x v="1"/>
    <s v="GBP"/>
    <n v="1463394365"/>
    <n v="1461320765"/>
    <b v="0"/>
    <n v="17"/>
    <b v="1"/>
    <s v="theater/plays"/>
    <n v="0.23576470588235293"/>
    <n v="117.88235294117646"/>
    <x v="1"/>
    <x v="6"/>
  </r>
  <r>
    <n v="534"/>
    <x v="534"/>
    <s v="We're a zero-budget, non-profit theatre group based in Oslo and have been invited to perform at a conference in Belgium. Help!"/>
    <n v="8500"/>
    <n v="15700"/>
    <x v="0"/>
    <x v="10"/>
    <s v="NOK"/>
    <n v="1446418800"/>
    <n v="1443036470"/>
    <b v="0"/>
    <n v="48"/>
    <b v="1"/>
    <s v="theater/plays"/>
    <n v="1.8470588235294119"/>
    <n v="327.08333333333331"/>
    <x v="1"/>
    <x v="6"/>
  </r>
  <r>
    <n v="535"/>
    <x v="535"/>
    <s v="Weâ€™re producing a Northern Brexit sci-fi play for VAULT festival 2017 and we need your help!"/>
    <n v="8500"/>
    <n v="2050"/>
    <x v="0"/>
    <x v="1"/>
    <s v="GBP"/>
    <n v="1483707905"/>
    <n v="1481115905"/>
    <b v="0"/>
    <n v="59"/>
    <b v="1"/>
    <s v="theater/plays"/>
    <n v="0.2411764705882353"/>
    <n v="34.745762711864408"/>
    <x v="1"/>
    <x v="6"/>
  </r>
  <r>
    <n v="536"/>
    <x v="536"/>
    <s v="A new one-man play by Giles Roberts, shining a different light on the very human cost of war *IDEASTAP UNDERBELLY AWARD WINNER 2015*"/>
    <n v="8500"/>
    <n v="3902.5"/>
    <x v="0"/>
    <x v="1"/>
    <s v="GBP"/>
    <n v="1438624800"/>
    <n v="1435133807"/>
    <b v="0"/>
    <n v="39"/>
    <b v="1"/>
    <s v="theater/plays"/>
    <n v="0.45911764705882352"/>
    <n v="100.06410256410257"/>
    <x v="1"/>
    <x v="6"/>
  </r>
  <r>
    <n v="537"/>
    <x v="537"/>
    <s v="Transforming bystanders into anti-bullies since 2012 thru inclusive learning environments.  Together we can take back our classrooms."/>
    <n v="8500"/>
    <n v="2410"/>
    <x v="0"/>
    <x v="0"/>
    <s v="USD"/>
    <n v="1446665191"/>
    <n v="1444069591"/>
    <b v="0"/>
    <n v="59"/>
    <b v="1"/>
    <s v="theater/plays"/>
    <n v="0.28352941176470586"/>
    <n v="40.847457627118644"/>
    <x v="1"/>
    <x v="6"/>
  </r>
  <r>
    <n v="538"/>
    <x v="538"/>
    <s v="SOC produces affordable and accessible theatre in the heart of Orange County, CA, and we need your help to match a $5,000 grant!"/>
    <n v="8500"/>
    <n v="15121"/>
    <x v="0"/>
    <x v="0"/>
    <s v="USD"/>
    <n v="1463166263"/>
    <n v="1460574263"/>
    <b v="0"/>
    <n v="60"/>
    <b v="1"/>
    <s v="theater/plays"/>
    <n v="1.7789411764705882"/>
    <n v="252.01666666666668"/>
    <x v="1"/>
    <x v="6"/>
  </r>
  <r>
    <n v="539"/>
    <x v="539"/>
    <s v="A brand new show that unites puppetry, live music and storytelling to bring a forgotten English legend back to life!"/>
    <n v="8500"/>
    <n v="503.22"/>
    <x v="0"/>
    <x v="1"/>
    <s v="GBP"/>
    <n v="1467681107"/>
    <n v="1465866707"/>
    <b v="0"/>
    <n v="20"/>
    <b v="1"/>
    <s v="theater/plays"/>
    <n v="5.9202352941176477E-2"/>
    <n v="25.161000000000001"/>
    <x v="1"/>
    <x v="6"/>
  </r>
  <r>
    <n v="540"/>
    <x v="540"/>
    <s v="There are so many dilemmas in life- what to do, where to go? _x000a_Let us solve it - search our preference based entertainment calendar"/>
    <n v="8500"/>
    <n v="1"/>
    <x v="2"/>
    <x v="0"/>
    <s v="USD"/>
    <n v="1423078606"/>
    <n v="1420486606"/>
    <b v="0"/>
    <n v="1"/>
    <b v="0"/>
    <s v="technology/web"/>
    <n v="1.1764705882352942E-4"/>
    <n v="1"/>
    <x v="2"/>
    <x v="7"/>
  </r>
  <r>
    <n v="541"/>
    <x v="541"/>
    <s v="A website dedicated to local Kink Communities; to find others with matching interests and bring them together."/>
    <n v="8500"/>
    <n v="25"/>
    <x v="2"/>
    <x v="0"/>
    <s v="USD"/>
    <n v="1446080834"/>
    <n v="1443488834"/>
    <b v="0"/>
    <n v="1"/>
    <b v="0"/>
    <s v="technology/web"/>
    <n v="2.9411764705882353E-3"/>
    <n v="25"/>
    <x v="2"/>
    <x v="7"/>
  </r>
  <r>
    <n v="542"/>
    <x v="542"/>
    <s v="The platform to record visual, audio and text memory of the common man - as we experienced history when it brushed us by"/>
    <n v="8500"/>
    <n v="1"/>
    <x v="2"/>
    <x v="0"/>
    <s v="USD"/>
    <n v="1462293716"/>
    <n v="1457113316"/>
    <b v="0"/>
    <n v="1"/>
    <b v="0"/>
    <s v="technology/web"/>
    <n v="1.1764705882352942E-4"/>
    <n v="1"/>
    <x v="2"/>
    <x v="7"/>
  </r>
  <r>
    <n v="543"/>
    <x v="543"/>
    <s v="I want to make it easy for those with food allergies to know where they can safely, and happily eat out with friends and family."/>
    <n v="8500"/>
    <n v="70"/>
    <x v="2"/>
    <x v="2"/>
    <s v="AUD"/>
    <n v="1414807962"/>
    <n v="1412215962"/>
    <b v="0"/>
    <n v="2"/>
    <b v="0"/>
    <s v="technology/web"/>
    <n v="8.2352941176470594E-3"/>
    <n v="35"/>
    <x v="2"/>
    <x v="7"/>
  </r>
  <r>
    <n v="544"/>
    <x v="544"/>
    <s v="Do you have a favorite shirt? So does everyone else. Favowear is creating a platform to share the best clothes and shopping sources."/>
    <n v="8500"/>
    <n v="6"/>
    <x v="2"/>
    <x v="0"/>
    <s v="USD"/>
    <n v="1467647160"/>
    <n v="1465055160"/>
    <b v="0"/>
    <n v="2"/>
    <b v="0"/>
    <s v="technology/web"/>
    <n v="7.0588235294117652E-4"/>
    <n v="3"/>
    <x v="2"/>
    <x v="7"/>
  </r>
  <r>
    <n v="545"/>
    <x v="545"/>
    <s v="1st collaborative webdesign tool to create professional websites with WordPress, Bootstrap and other open source technologies."/>
    <n v="8500"/>
    <n v="13692"/>
    <x v="2"/>
    <x v="6"/>
    <s v="EUR"/>
    <n v="1447600389"/>
    <n v="1444140789"/>
    <b v="0"/>
    <n v="34"/>
    <b v="0"/>
    <s v="technology/web"/>
    <n v="1.6108235294117648"/>
    <n v="402.70588235294116"/>
    <x v="2"/>
    <x v="7"/>
  </r>
  <r>
    <n v="546"/>
    <x v="546"/>
    <s v="Build a Christian Network Platform to connect and collaborate projects, events, missions and support online to fulfill the call."/>
    <n v="8500"/>
    <n v="52"/>
    <x v="2"/>
    <x v="0"/>
    <s v="USD"/>
    <n v="1445097715"/>
    <n v="1441209715"/>
    <b v="0"/>
    <n v="2"/>
    <b v="0"/>
    <s v="technology/web"/>
    <n v="6.1176470588235297E-3"/>
    <n v="26"/>
    <x v="2"/>
    <x v="7"/>
  </r>
  <r>
    <n v="547"/>
    <x v="547"/>
    <s v="We are looking to build a secure email / document sharing system for companies needing to send sensitive information to clients."/>
    <n v="8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8500"/>
    <n v="9"/>
    <x v="2"/>
    <x v="1"/>
    <s v="GBP"/>
    <n v="1446154848"/>
    <n v="1443562848"/>
    <b v="0"/>
    <n v="1"/>
    <b v="0"/>
    <s v="technology/web"/>
    <n v="1.0588235294117646E-3"/>
    <n v="9"/>
    <x v="2"/>
    <x v="7"/>
  </r>
  <r>
    <n v="549"/>
    <x v="549"/>
    <s v="The project idea came from game keys, gamers give out game keys on insecure forums and websites, we want to change that and make it fun"/>
    <n v="8500"/>
    <n v="68"/>
    <x v="2"/>
    <x v="1"/>
    <s v="GBP"/>
    <n v="1436368622"/>
    <n v="1433776622"/>
    <b v="0"/>
    <n v="8"/>
    <b v="0"/>
    <s v="technology/web"/>
    <n v="8.0000000000000002E-3"/>
    <n v="8.5"/>
    <x v="2"/>
    <x v="7"/>
  </r>
  <r>
    <n v="550"/>
    <x v="550"/>
    <s v="Help us shine the spotlight on our local businesses and contractors by providing a cost-effective ecommerce &amp; marketing platform"/>
    <n v="8500"/>
    <n v="35"/>
    <x v="2"/>
    <x v="5"/>
    <s v="CAD"/>
    <n v="1485838800"/>
    <n v="1484756245"/>
    <b v="0"/>
    <n v="4"/>
    <b v="0"/>
    <s v="technology/web"/>
    <n v="4.1176470588235297E-3"/>
    <n v="8.75"/>
    <x v="2"/>
    <x v="7"/>
  </r>
  <r>
    <n v="551"/>
    <x v="551"/>
    <s v="AX Nation's goal is to develop, highlight, and connect black business leaders across the diaspora with skilled software developers."/>
    <n v="8500"/>
    <n v="3781"/>
    <x v="2"/>
    <x v="0"/>
    <s v="USD"/>
    <n v="1438451580"/>
    <n v="1434609424"/>
    <b v="0"/>
    <n v="28"/>
    <b v="0"/>
    <s v="technology/web"/>
    <n v="0.44482352941176473"/>
    <n v="135.03571428571428"/>
    <x v="2"/>
    <x v="7"/>
  </r>
  <r>
    <n v="552"/>
    <x v="552"/>
    <s v="Axoral is a 3d interactive social media interface, with the potential to be so much more, but we need your help!"/>
    <n v="85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8500"/>
    <n v="123"/>
    <x v="2"/>
    <x v="0"/>
    <s v="USD"/>
    <n v="1415988991"/>
    <n v="1413393391"/>
    <b v="0"/>
    <n v="6"/>
    <b v="0"/>
    <s v="technology/web"/>
    <n v="1.4470588235294117E-2"/>
    <n v="20.5"/>
    <x v="2"/>
    <x v="7"/>
  </r>
  <r>
    <n v="554"/>
    <x v="554"/>
    <s v="grplife helps non-profit and community groups engage their members while upholding an attitude of responsibility for their information"/>
    <n v="8500"/>
    <n v="1416"/>
    <x v="2"/>
    <x v="0"/>
    <s v="USD"/>
    <n v="1413735972"/>
    <n v="1411143972"/>
    <b v="0"/>
    <n v="22"/>
    <b v="0"/>
    <s v="technology/web"/>
    <n v="0.16658823529411765"/>
    <n v="64.36363636363636"/>
    <x v="2"/>
    <x v="7"/>
  </r>
  <r>
    <n v="555"/>
    <x v="555"/>
    <s v="Show-Skill.net helps to promote young football talents for free. It's the best place to show what you've got! Just post your videos :)"/>
    <n v="8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500"/>
    <n v="200"/>
    <x v="2"/>
    <x v="0"/>
    <s v="USD"/>
    <n v="1452112717"/>
    <n v="1449520717"/>
    <b v="0"/>
    <n v="1"/>
    <b v="0"/>
    <s v="technology/web"/>
    <n v="2.3529411764705882E-2"/>
    <n v="200"/>
    <x v="2"/>
    <x v="7"/>
  </r>
  <r>
    <n v="557"/>
    <x v="557"/>
    <s v="The world's first interactive global domestic violence platform which connects victims, NGO's, policy-makers and researchers."/>
    <n v="8500"/>
    <n v="1366"/>
    <x v="2"/>
    <x v="12"/>
    <s v="EUR"/>
    <n v="1480721803"/>
    <n v="1478126203"/>
    <b v="0"/>
    <n v="20"/>
    <b v="0"/>
    <s v="technology/web"/>
    <n v="0.16070588235294117"/>
    <n v="68.3"/>
    <x v="2"/>
    <x v="7"/>
  </r>
  <r>
    <n v="558"/>
    <x v="558"/>
    <s v="A community website with news, classifieds, photo albums, business reviews and a calendar for the local community to share."/>
    <n v="850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8500"/>
    <n v="50"/>
    <x v="2"/>
    <x v="0"/>
    <s v="USD"/>
    <n v="1449989260"/>
    <n v="1447397260"/>
    <b v="0"/>
    <n v="1"/>
    <b v="0"/>
    <s v="technology/web"/>
    <n v="5.8823529411764705E-3"/>
    <n v="50"/>
    <x v="2"/>
    <x v="7"/>
  </r>
  <r>
    <n v="560"/>
    <x v="560"/>
    <s v="In the future the possibility exists that the internet it's self could be felled, we have world seed banks, it's time for a net bank,.."/>
    <n v="8500"/>
    <n v="12"/>
    <x v="2"/>
    <x v="5"/>
    <s v="CAD"/>
    <n v="1418841045"/>
    <n v="1416249045"/>
    <b v="0"/>
    <n v="3"/>
    <b v="0"/>
    <s v="technology/web"/>
    <n v="1.411764705882353E-3"/>
    <n v="4"/>
    <x v="2"/>
    <x v="7"/>
  </r>
  <r>
    <n v="561"/>
    <x v="561"/>
    <s v="A marketplace for talent and employers to match. Using intuitive technology we match &amp; place talent with the best career position."/>
    <n v="8500"/>
    <n v="55"/>
    <x v="2"/>
    <x v="0"/>
    <s v="USD"/>
    <n v="1445874513"/>
    <n v="1442850513"/>
    <b v="0"/>
    <n v="2"/>
    <b v="0"/>
    <s v="technology/web"/>
    <n v="6.4705882352941177E-3"/>
    <n v="27.5"/>
    <x v="2"/>
    <x v="7"/>
  </r>
  <r>
    <n v="562"/>
    <x v="562"/>
    <s v="i would like to develop an international free platform for domestic and international students to find accomodation in all countries"/>
    <n v="85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8500"/>
    <n v="68"/>
    <x v="2"/>
    <x v="2"/>
    <s v="AUD"/>
    <n v="1424137247"/>
    <n v="1421545247"/>
    <b v="0"/>
    <n v="2"/>
    <b v="0"/>
    <s v="technology/web"/>
    <n v="8.0000000000000002E-3"/>
    <n v="34"/>
    <x v="2"/>
    <x v="7"/>
  </r>
  <r>
    <n v="564"/>
    <x v="564"/>
    <s v="Plateforme de troc gratuit et d'Ã©changes en tous genres par nature. Mieux s'entraider, Ã©changer, de donner, louer ou vendre Ã  distance."/>
    <n v="8500"/>
    <n v="1"/>
    <x v="2"/>
    <x v="6"/>
    <s v="EUR"/>
    <n v="1457822275"/>
    <n v="1455230275"/>
    <b v="0"/>
    <n v="1"/>
    <b v="0"/>
    <s v="technology/web"/>
    <n v="1.1764705882352942E-4"/>
    <n v="1"/>
    <x v="2"/>
    <x v="7"/>
  </r>
  <r>
    <n v="565"/>
    <x v="565"/>
    <s v="Our objective is to provide a platform which helps teachers to provide courses to leaners in wide range of locations including Africa."/>
    <n v="85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8500"/>
    <n v="1"/>
    <x v="2"/>
    <x v="0"/>
    <s v="USD"/>
    <n v="1468513533"/>
    <n v="1465921533"/>
    <b v="0"/>
    <n v="1"/>
    <b v="0"/>
    <s v="technology/web"/>
    <n v="1.1764705882352942E-4"/>
    <n v="1"/>
    <x v="2"/>
    <x v="7"/>
  </r>
  <r>
    <n v="567"/>
    <x v="567"/>
    <s v="UnimeTV's goal to revolutionize the way anime lovers interact with one another. Connect with others around the globe like never before!"/>
    <n v="85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8500"/>
    <n v="245"/>
    <x v="2"/>
    <x v="4"/>
    <s v="NZD"/>
    <n v="1452942000"/>
    <n v="1449785223"/>
    <b v="0"/>
    <n v="5"/>
    <b v="0"/>
    <s v="technology/web"/>
    <n v="2.8823529411764706E-2"/>
    <n v="49"/>
    <x v="2"/>
    <x v="7"/>
  </r>
  <r>
    <n v="569"/>
    <x v="569"/>
    <s v="Mioti is an indie game marketplace that doubles as a community for developers to join networks and discuss projects."/>
    <n v="8500"/>
    <n v="20"/>
    <x v="2"/>
    <x v="5"/>
    <s v="CAD"/>
    <n v="1451679612"/>
    <n v="1449087612"/>
    <b v="0"/>
    <n v="1"/>
    <b v="0"/>
    <s v="technology/web"/>
    <n v="2.352941176470588E-3"/>
    <n v="20"/>
    <x v="2"/>
    <x v="7"/>
  </r>
  <r>
    <n v="570"/>
    <x v="570"/>
    <s v="Humans have AM/FM/Satellite radio, kids have radio Disney, pets have DogCatRadio."/>
    <n v="8500"/>
    <n v="142"/>
    <x v="2"/>
    <x v="0"/>
    <s v="USD"/>
    <n v="1455822569"/>
    <n v="1453230569"/>
    <b v="0"/>
    <n v="1"/>
    <b v="0"/>
    <s v="technology/web"/>
    <n v="1.6705882352941178E-2"/>
    <n v="142"/>
    <x v="2"/>
    <x v="7"/>
  </r>
  <r>
    <n v="571"/>
    <x v="571"/>
    <s v="Snag-A-Slip is an online platform that connects boaters with awesome marinas and available boat slips so that they can book with ease."/>
    <n v="8500"/>
    <n v="106"/>
    <x v="2"/>
    <x v="0"/>
    <s v="USD"/>
    <n v="1437969540"/>
    <n v="1436297723"/>
    <b v="0"/>
    <n v="2"/>
    <b v="0"/>
    <s v="technology/web"/>
    <n v="1.2470588235294117E-2"/>
    <n v="53"/>
    <x v="2"/>
    <x v="7"/>
  </r>
  <r>
    <n v="572"/>
    <x v="572"/>
    <s v="FairwayJockey.com is a web platform to make high quality custom tour golf equipment available at a lower cost to the consumer."/>
    <n v="8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500"/>
    <n v="346"/>
    <x v="2"/>
    <x v="0"/>
    <s v="USD"/>
    <n v="1421543520"/>
    <n v="1416445931"/>
    <b v="0"/>
    <n v="9"/>
    <b v="0"/>
    <s v="technology/web"/>
    <n v="4.0705882352941175E-2"/>
    <n v="38.444444444444443"/>
    <x v="2"/>
    <x v="7"/>
  </r>
  <r>
    <n v="574"/>
    <x v="574"/>
    <s v="Grow your YouTube channel and increase your audience by allowing multi uploads, shares and interaction from a single simple interface."/>
    <n v="8500"/>
    <n v="80"/>
    <x v="2"/>
    <x v="1"/>
    <s v="GBP"/>
    <n v="1476873507"/>
    <n v="1474281507"/>
    <b v="0"/>
    <n v="4"/>
    <b v="0"/>
    <s v="technology/web"/>
    <n v="9.4117647058823521E-3"/>
    <n v="20"/>
    <x v="2"/>
    <x v="7"/>
  </r>
  <r>
    <n v="575"/>
    <x v="575"/>
    <s v="Wird der PC nicht genutzt, belohnt Gridcoin Rechenleistung fÃ¼r wissenschaftlichen Fortschritt - Uscore macht diese Forschung zum Spiel!"/>
    <n v="8500"/>
    <n v="259"/>
    <x v="2"/>
    <x v="12"/>
    <s v="EUR"/>
    <n v="1434213443"/>
    <n v="1431621443"/>
    <b v="0"/>
    <n v="4"/>
    <b v="0"/>
    <s v="technology/web"/>
    <n v="3.0470588235294117E-2"/>
    <n v="64.75"/>
    <x v="2"/>
    <x v="7"/>
  </r>
  <r>
    <n v="576"/>
    <x v="576"/>
    <s v="UthTopia Is a social media organization that believes in positive online usage, youth mentorship, and youth empowerment."/>
    <n v="8500"/>
    <n v="1"/>
    <x v="2"/>
    <x v="0"/>
    <s v="USD"/>
    <n v="1427537952"/>
    <n v="1422357552"/>
    <b v="0"/>
    <n v="1"/>
    <b v="0"/>
    <s v="technology/web"/>
    <n v="1.1764705882352942E-4"/>
    <n v="1"/>
    <x v="2"/>
    <x v="7"/>
  </r>
  <r>
    <n v="577"/>
    <x v="577"/>
    <s v="Emails are one of pervasively used mode of communication today. However, emails can be personal and sometimes discretion is needed."/>
    <n v="8500"/>
    <n v="10"/>
    <x v="2"/>
    <x v="0"/>
    <s v="USD"/>
    <n v="1463753302"/>
    <n v="1458569302"/>
    <b v="0"/>
    <n v="1"/>
    <b v="0"/>
    <s v="technology/web"/>
    <n v="1.176470588235294E-3"/>
    <n v="10"/>
    <x v="2"/>
    <x v="7"/>
  </r>
  <r>
    <n v="578"/>
    <x v="578"/>
    <s v="weBuy trade built on technology and Crowd Sourced Power"/>
    <n v="8500"/>
    <n v="14"/>
    <x v="2"/>
    <x v="1"/>
    <s v="GBP"/>
    <n v="1441633993"/>
    <n v="1439560393"/>
    <b v="0"/>
    <n v="7"/>
    <b v="0"/>
    <s v="technology/web"/>
    <n v="1.6470588235294118E-3"/>
    <n v="2"/>
    <x v="2"/>
    <x v="7"/>
  </r>
  <r>
    <n v="579"/>
    <x v="579"/>
    <s v="Learn classic and public key cryptography with a full proof-of-concept system in JavaScript."/>
    <n v="8500"/>
    <n v="175"/>
    <x v="2"/>
    <x v="0"/>
    <s v="USD"/>
    <n v="1419539223"/>
    <n v="1416947223"/>
    <b v="0"/>
    <n v="5"/>
    <b v="0"/>
    <s v="technology/web"/>
    <n v="2.0588235294117647E-2"/>
    <n v="35"/>
    <x v="2"/>
    <x v="7"/>
  </r>
  <r>
    <n v="580"/>
    <x v="580"/>
    <s v="I Want To Create A Website That Helps Young Inventors Of Today Broadcast Their Talents &amp; Help Get The Reconigition They Deserve"/>
    <n v="8500"/>
    <n v="1"/>
    <x v="2"/>
    <x v="0"/>
    <s v="USD"/>
    <n v="1474580867"/>
    <n v="1471988867"/>
    <b v="0"/>
    <n v="1"/>
    <b v="0"/>
    <s v="technology/web"/>
    <n v="1.1764705882352942E-4"/>
    <n v="1"/>
    <x v="2"/>
    <x v="7"/>
  </r>
  <r>
    <n v="581"/>
    <x v="581"/>
    <s v="Help me raise funds so that I can be able to give passionate young poets a chance to earn money weekly for their writing &amp; spoken word."/>
    <n v="85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85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8500"/>
    <n v="1"/>
    <x v="2"/>
    <x v="0"/>
    <s v="USD"/>
    <n v="1426800687"/>
    <n v="1424212287"/>
    <b v="0"/>
    <n v="1"/>
    <b v="0"/>
    <s v="technology/web"/>
    <n v="1.1764705882352942E-4"/>
    <n v="1"/>
    <x v="2"/>
    <x v="7"/>
  </r>
  <r>
    <n v="584"/>
    <x v="584"/>
    <s v="Script Call takes your presentation from the wall to your audience; from your device to theirs."/>
    <n v="8500"/>
    <n v="10"/>
    <x v="2"/>
    <x v="0"/>
    <s v="USD"/>
    <n v="1426522316"/>
    <n v="1423933916"/>
    <b v="0"/>
    <n v="2"/>
    <b v="0"/>
    <s v="technology/web"/>
    <n v="1.176470588235294E-3"/>
    <n v="5"/>
    <x v="2"/>
    <x v="7"/>
  </r>
  <r>
    <n v="585"/>
    <x v="585"/>
    <s v="SAVE UP TO 40% WHEN YOU SPEND!_x000a__x000a_PRE-ORDER YOUR LINK CARD TODAY"/>
    <n v="85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8500"/>
    <n v="56"/>
    <x v="2"/>
    <x v="0"/>
    <s v="USD"/>
    <n v="1424032207"/>
    <n v="1421440207"/>
    <b v="0"/>
    <n v="4"/>
    <b v="0"/>
    <s v="technology/web"/>
    <n v="6.5882352941176473E-3"/>
    <n v="14"/>
    <x v="2"/>
    <x v="7"/>
  </r>
  <r>
    <n v="587"/>
    <x v="587"/>
    <s v="Waitresses.com is an online community devoted to servers around the world. Learn. Connect. Work. Travel. Share._x000a__x000a_Make a pledge today!"/>
    <n v="8500"/>
    <n v="2725"/>
    <x v="2"/>
    <x v="5"/>
    <s v="CAD"/>
    <n v="1429207833"/>
    <n v="1426615833"/>
    <b v="0"/>
    <n v="7"/>
    <b v="0"/>
    <s v="technology/web"/>
    <n v="0.32058823529411767"/>
    <n v="389.28571428571428"/>
    <x v="2"/>
    <x v="7"/>
  </r>
  <r>
    <n v="588"/>
    <x v="588"/>
    <s v="Offrire un &quot;TRAGO&quot;, ossia un passaggio con autista che ti segue e ti aspetta mentre concludi i tuoi affari, quando non puoi guidare"/>
    <n v="8500"/>
    <n v="301"/>
    <x v="2"/>
    <x v="13"/>
    <s v="EUR"/>
    <n v="1479410886"/>
    <n v="1474223286"/>
    <b v="0"/>
    <n v="2"/>
    <b v="0"/>
    <s v="technology/web"/>
    <n v="3.5411764705882351E-2"/>
    <n v="150.5"/>
    <x v="2"/>
    <x v="7"/>
  </r>
  <r>
    <n v="589"/>
    <x v="589"/>
    <s v="Services closer than you think..."/>
    <n v="8500"/>
    <n v="1"/>
    <x v="2"/>
    <x v="0"/>
    <s v="USD"/>
    <n v="1436366699"/>
    <n v="1435070699"/>
    <b v="0"/>
    <n v="1"/>
    <b v="0"/>
    <s v="technology/web"/>
    <n v="1.1764705882352942E-4"/>
    <n v="1"/>
    <x v="2"/>
    <x v="7"/>
  </r>
  <r>
    <n v="590"/>
    <x v="590"/>
    <s v="Learn the skills needed to be a successful web engineer. Create your own complex web applications, deploy servers, use data and more."/>
    <n v="8500"/>
    <n v="223"/>
    <x v="2"/>
    <x v="1"/>
    <s v="GBP"/>
    <n v="1454936460"/>
    <n v="1452259131"/>
    <b v="0"/>
    <n v="9"/>
    <b v="0"/>
    <s v="technology/web"/>
    <n v="2.6235294117647058E-2"/>
    <n v="24.777777777777779"/>
    <x v="2"/>
    <x v="7"/>
  </r>
  <r>
    <n v="591"/>
    <x v="591"/>
    <s v="Kid's Connect is a brand new social media website that is built specifically for kids to connect with other kids sick just like them."/>
    <n v="8500"/>
    <n v="61"/>
    <x v="2"/>
    <x v="0"/>
    <s v="USD"/>
    <n v="1437570130"/>
    <n v="1434978130"/>
    <b v="0"/>
    <n v="2"/>
    <b v="0"/>
    <s v="technology/web"/>
    <n v="7.1764705882352937E-3"/>
    <n v="30.5"/>
    <x v="2"/>
    <x v="7"/>
  </r>
  <r>
    <n v="592"/>
    <x v="592"/>
    <s v="Together, we can build a FREE, business start-up system that will help aspiring entrepreneurs change their economic circumstances."/>
    <n v="8500"/>
    <n v="250"/>
    <x v="2"/>
    <x v="0"/>
    <s v="USD"/>
    <n v="1417584860"/>
    <n v="1414992860"/>
    <b v="0"/>
    <n v="1"/>
    <b v="0"/>
    <s v="technology/web"/>
    <n v="2.9411764705882353E-2"/>
    <n v="250"/>
    <x v="2"/>
    <x v="7"/>
  </r>
  <r>
    <n v="593"/>
    <x v="593"/>
    <s v="One Day Your Life May Just Depend on Staying Anonymous Online.  Or You Just May Not Want Google, Amazon Or The NSA Knowing Your Details"/>
    <n v="8500"/>
    <n v="115"/>
    <x v="2"/>
    <x v="1"/>
    <s v="GBP"/>
    <n v="1428333345"/>
    <n v="1425744945"/>
    <b v="0"/>
    <n v="7"/>
    <b v="0"/>
    <s v="technology/web"/>
    <n v="1.3529411764705882E-2"/>
    <n v="16.428571428571427"/>
    <x v="2"/>
    <x v="7"/>
  </r>
  <r>
    <n v="594"/>
    <x v="594"/>
    <s v="Creating a fitness site that will change the fitness game forever!"/>
    <n v="8500"/>
    <n v="26"/>
    <x v="2"/>
    <x v="0"/>
    <s v="USD"/>
    <n v="1460832206"/>
    <n v="1458240206"/>
    <b v="0"/>
    <n v="2"/>
    <b v="0"/>
    <s v="technology/web"/>
    <n v="3.0588235294117649E-3"/>
    <n v="13"/>
    <x v="2"/>
    <x v="7"/>
  </r>
  <r>
    <n v="595"/>
    <x v="595"/>
    <s v="MyBestInterest.org elminates election research by quickly identifying the candidates that will best represent your interests."/>
    <n v="8500"/>
    <n v="426"/>
    <x v="2"/>
    <x v="0"/>
    <s v="USD"/>
    <n v="1430703638"/>
    <n v="1426815638"/>
    <b v="0"/>
    <n v="8"/>
    <b v="0"/>
    <s v="technology/web"/>
    <n v="5.0117647058823531E-2"/>
    <n v="53.25"/>
    <x v="2"/>
    <x v="7"/>
  </r>
  <r>
    <n v="596"/>
    <x v="596"/>
    <s v="We present digitaibook,com site which can become a free electronic library with your help,"/>
    <n v="8500"/>
    <n v="6"/>
    <x v="2"/>
    <x v="0"/>
    <s v="USD"/>
    <n v="1478122292"/>
    <n v="1475530292"/>
    <b v="0"/>
    <n v="2"/>
    <b v="0"/>
    <s v="technology/web"/>
    <n v="7.0588235294117652E-4"/>
    <n v="3"/>
    <x v="2"/>
    <x v="7"/>
  </r>
  <r>
    <n v="597"/>
    <x v="597"/>
    <s v="Rolodex is a web application that strives to nurture business to business relationships by connecting users via email."/>
    <n v="8500"/>
    <n v="20"/>
    <x v="2"/>
    <x v="0"/>
    <s v="USD"/>
    <n v="1469980800"/>
    <n v="1466787335"/>
    <b v="0"/>
    <n v="2"/>
    <b v="0"/>
    <s v="technology/web"/>
    <n v="2.352941176470588E-3"/>
    <n v="10"/>
    <x v="2"/>
    <x v="7"/>
  </r>
  <r>
    <n v="598"/>
    <x v="598"/>
    <s v="This is a project to create a crowd-funding site for Urantia Book readers worldwide."/>
    <n v="8500"/>
    <n v="850"/>
    <x v="2"/>
    <x v="0"/>
    <s v="USD"/>
    <n v="1417737781"/>
    <n v="1415145781"/>
    <b v="0"/>
    <n v="7"/>
    <b v="0"/>
    <s v="technology/web"/>
    <n v="0.1"/>
    <n v="121.42857142857143"/>
    <x v="2"/>
    <x v="7"/>
  </r>
  <r>
    <n v="599"/>
    <x v="599"/>
    <s v="We send care packages to incarcerated individuals throughout the country that include specific items hand picked by the sender."/>
    <n v="8500"/>
    <n v="31"/>
    <x v="2"/>
    <x v="0"/>
    <s v="USD"/>
    <n v="1425827760"/>
    <n v="1423769402"/>
    <b v="0"/>
    <n v="2"/>
    <b v="0"/>
    <s v="technology/web"/>
    <n v="3.6470588235294117E-3"/>
    <n v="15.5"/>
    <x v="2"/>
    <x v="7"/>
  </r>
  <r>
    <n v="600"/>
    <x v="600"/>
    <s v="Science Technology Engineering and Math + youth = a brighter tomorrow."/>
    <n v="8500"/>
    <n v="100"/>
    <x v="1"/>
    <x v="0"/>
    <s v="USD"/>
    <n v="1431198562"/>
    <n v="1426014562"/>
    <b v="0"/>
    <n v="1"/>
    <b v="0"/>
    <s v="technology/web"/>
    <n v="1.1764705882352941E-2"/>
    <n v="100"/>
    <x v="2"/>
    <x v="7"/>
  </r>
  <r>
    <n v="601"/>
    <x v="601"/>
    <s v="In today's day and age every website tracks your IP Address and information, it's time to keep your information private and secure."/>
    <n v="8500"/>
    <n v="140"/>
    <x v="1"/>
    <x v="5"/>
    <s v="CAD"/>
    <n v="1419626139"/>
    <n v="1417034139"/>
    <b v="0"/>
    <n v="6"/>
    <b v="0"/>
    <s v="technology/web"/>
    <n v="1.6470588235294119E-2"/>
    <n v="23.333333333333332"/>
    <x v="2"/>
    <x v="7"/>
  </r>
  <r>
    <n v="602"/>
    <x v="602"/>
    <s v="A &quot;CarFax&quot; type of report for Doctors. We have the right to make informed decisions about who we choose to be our doctor!"/>
    <n v="85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8500"/>
    <n v="590.02"/>
    <x v="1"/>
    <x v="0"/>
    <s v="USD"/>
    <n v="1408029623"/>
    <n v="1405437623"/>
    <b v="0"/>
    <n v="13"/>
    <b v="0"/>
    <s v="technology/web"/>
    <n v="6.9414117647058821E-2"/>
    <n v="45.386153846153846"/>
    <x v="2"/>
    <x v="7"/>
  </r>
  <r>
    <n v="604"/>
    <x v="604"/>
    <s v="Bad news is our business. We deliver the news you don't want to and soften the blow with custom designed gifts and personalized verse."/>
    <n v="8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8500"/>
    <n v="131"/>
    <x v="1"/>
    <x v="0"/>
    <s v="USD"/>
    <n v="1440318908"/>
    <n v="1436430908"/>
    <b v="0"/>
    <n v="8"/>
    <b v="0"/>
    <s v="technology/web"/>
    <n v="1.5411764705882352E-2"/>
    <n v="16.375"/>
    <x v="2"/>
    <x v="7"/>
  </r>
  <r>
    <n v="606"/>
    <x v="606"/>
    <s v="No more expensive, difficult and seperated packages for your business management. It's time for an All-in-One solution for your company"/>
    <n v="8500"/>
    <n v="10"/>
    <x v="1"/>
    <x v="9"/>
    <s v="EUR"/>
    <n v="1432479600"/>
    <n v="1428507409"/>
    <b v="0"/>
    <n v="1"/>
    <b v="0"/>
    <s v="technology/web"/>
    <n v="1.176470588235294E-3"/>
    <n v="10"/>
    <x v="2"/>
    <x v="7"/>
  </r>
  <r>
    <n v="607"/>
    <x v="607"/>
    <s v="Gritty, upfront reality going the distance hard with a proven track record of insatiable artist. Broadcasted live on the Web."/>
    <n v="850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8500"/>
    <n v="1461"/>
    <x v="1"/>
    <x v="0"/>
    <s v="USD"/>
    <n v="1434405980"/>
    <n v="1431813980"/>
    <b v="0"/>
    <n v="5"/>
    <b v="0"/>
    <s v="technology/web"/>
    <n v="0.17188235294117646"/>
    <n v="292.2"/>
    <x v="2"/>
    <x v="7"/>
  </r>
  <r>
    <n v="609"/>
    <x v="609"/>
    <s v="Can we swap, please? - everybody's said it. I want to create a website that enables anybody to trade their items, without money hassle."/>
    <n v="8500"/>
    <n v="5"/>
    <x v="1"/>
    <x v="1"/>
    <s v="GBP"/>
    <n v="1448761744"/>
    <n v="1446166144"/>
    <b v="0"/>
    <n v="1"/>
    <b v="0"/>
    <s v="technology/web"/>
    <n v="5.8823529411764701E-4"/>
    <n v="5"/>
    <x v="2"/>
    <x v="7"/>
  </r>
  <r>
    <n v="610"/>
    <x v="610"/>
    <s v="We are creating a Christian social network to empower, educate, and connect Christians all over the world."/>
    <n v="8500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5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85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8500"/>
    <n v="12818"/>
    <x v="1"/>
    <x v="0"/>
    <s v="USD"/>
    <n v="1443675540"/>
    <n v="1441022120"/>
    <b v="0"/>
    <n v="121"/>
    <b v="0"/>
    <s v="technology/web"/>
    <n v="1.508"/>
    <n v="105.93388429752066"/>
    <x v="2"/>
    <x v="7"/>
  </r>
  <r>
    <n v="614"/>
    <x v="614"/>
    <s v="Something is wrong when your choices are between a &quot;giant douche and a turd sandwich.&quot;  So, lets make it better."/>
    <n v="85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8500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85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8500"/>
    <n v="60"/>
    <x v="1"/>
    <x v="1"/>
    <s v="GBP"/>
    <n v="1431072843"/>
    <n v="1427184843"/>
    <b v="0"/>
    <n v="3"/>
    <b v="0"/>
    <s v="technology/web"/>
    <n v="7.058823529411765E-3"/>
    <n v="20"/>
    <x v="2"/>
    <x v="7"/>
  </r>
  <r>
    <n v="618"/>
    <x v="618"/>
    <s v="With the cost of education seemingly always on the rise, Y2Y aims to ensure that no student will be left behind through peer tutoring."/>
    <n v="85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8500"/>
    <n v="1"/>
    <x v="1"/>
    <x v="0"/>
    <s v="USD"/>
    <n v="1416933390"/>
    <n v="1411745790"/>
    <b v="0"/>
    <n v="1"/>
    <b v="0"/>
    <s v="technology/web"/>
    <n v="1.1764705882352942E-4"/>
    <n v="1"/>
    <x v="2"/>
    <x v="7"/>
  </r>
  <r>
    <n v="620"/>
    <x v="620"/>
    <s v="iShopGreen.ca is an online marketplace that connects consumers and suppliers with green products &amp; services"/>
    <n v="8500"/>
    <n v="300"/>
    <x v="1"/>
    <x v="5"/>
    <s v="CAD"/>
    <n v="1408986738"/>
    <n v="1405098738"/>
    <b v="0"/>
    <n v="1"/>
    <b v="0"/>
    <s v="technology/web"/>
    <n v="3.5294117647058823E-2"/>
    <n v="300"/>
    <x v="2"/>
    <x v="7"/>
  </r>
  <r>
    <n v="621"/>
    <x v="621"/>
    <s v="Creating a web portal to train law enforcement departments on how to handle dogs and a directory and profile system for our dog's."/>
    <n v="8500"/>
    <n v="261"/>
    <x v="1"/>
    <x v="0"/>
    <s v="USD"/>
    <n v="1467934937"/>
    <n v="1465342937"/>
    <b v="0"/>
    <n v="3"/>
    <b v="0"/>
    <s v="technology/web"/>
    <n v="3.0705882352941177E-2"/>
    <n v="87"/>
    <x v="2"/>
    <x v="7"/>
  </r>
  <r>
    <n v="622"/>
    <x v="622"/>
    <s v="The Animal Shelter Network is a free website for collaboration and communication between animal shelters, rescues and humane societies."/>
    <n v="8500"/>
    <n v="341"/>
    <x v="1"/>
    <x v="0"/>
    <s v="USD"/>
    <n v="1467398138"/>
    <n v="1465670138"/>
    <b v="0"/>
    <n v="9"/>
    <b v="0"/>
    <s v="technology/web"/>
    <n v="4.0117647058823529E-2"/>
    <n v="37.888888888888886"/>
    <x v="2"/>
    <x v="7"/>
  </r>
  <r>
    <n v="623"/>
    <x v="623"/>
    <s v="WheelWolf is a subscription based service connecting car lovers to provide a safe and secure platform for swapping and borrowing cars."/>
    <n v="85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85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85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8500"/>
    <n v="4345"/>
    <x v="1"/>
    <x v="0"/>
    <s v="USD"/>
    <n v="1439644920"/>
    <n v="1436793939"/>
    <b v="0"/>
    <n v="39"/>
    <b v="0"/>
    <s v="technology/web"/>
    <n v="0.51117647058823534"/>
    <n v="111.41025641025641"/>
    <x v="2"/>
    <x v="7"/>
  </r>
  <r>
    <n v="627"/>
    <x v="627"/>
    <s v="Social Network - your new digital social life without ads, monitoring and analyses. Freed from the feeling that every step is followed"/>
    <n v="8500"/>
    <n v="90"/>
    <x v="1"/>
    <x v="11"/>
    <s v="SEK"/>
    <n v="1457996400"/>
    <n v="1452842511"/>
    <b v="0"/>
    <n v="1"/>
    <b v="0"/>
    <s v="technology/web"/>
    <n v="1.0588235294117647E-2"/>
    <n v="90"/>
    <x v="2"/>
    <x v="7"/>
  </r>
  <r>
    <n v="628"/>
    <x v="628"/>
    <s v="Funding of website design &amp; materials for education about firearms, firearm safety &amp; firearm related apparel"/>
    <n v="85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8500"/>
    <n v="350"/>
    <x v="1"/>
    <x v="2"/>
    <s v="AUD"/>
    <n v="1463239108"/>
    <n v="1460647108"/>
    <b v="0"/>
    <n v="3"/>
    <b v="0"/>
    <s v="technology/web"/>
    <n v="4.1176470588235294E-2"/>
    <n v="116.66666666666667"/>
    <x v="2"/>
    <x v="7"/>
  </r>
  <r>
    <n v="630"/>
    <x v="630"/>
    <s v="Land development network for an eco-conscious collective. Community portal features ideas on lean design, green building, urban ecology"/>
    <n v="8500"/>
    <n v="10"/>
    <x v="1"/>
    <x v="0"/>
    <s v="USD"/>
    <n v="1441516200"/>
    <n v="1438959121"/>
    <b v="0"/>
    <n v="1"/>
    <b v="0"/>
    <s v="technology/web"/>
    <n v="1.176470588235294E-3"/>
    <n v="10"/>
    <x v="2"/>
    <x v="7"/>
  </r>
  <r>
    <n v="631"/>
    <x v="631"/>
    <s v="A Powerful Multimedia-Rich Software that aims at making online publishing very simple."/>
    <n v="8500"/>
    <n v="690"/>
    <x v="1"/>
    <x v="5"/>
    <s v="CAD"/>
    <n v="1464460329"/>
    <n v="1461954729"/>
    <b v="0"/>
    <n v="9"/>
    <b v="0"/>
    <s v="technology/web"/>
    <n v="8.1176470588235294E-2"/>
    <n v="76.666666666666671"/>
    <x v="2"/>
    <x v="7"/>
  </r>
  <r>
    <n v="632"/>
    <x v="632"/>
    <s v="Our goal is to create a system, students can find universities that best match their interests."/>
    <n v="85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8500"/>
    <n v="1245"/>
    <x v="1"/>
    <x v="0"/>
    <s v="USD"/>
    <n v="1466204400"/>
    <n v="1463469062"/>
    <b v="0"/>
    <n v="25"/>
    <b v="0"/>
    <s v="technology/web"/>
    <n v="0.14647058823529413"/>
    <n v="49.8"/>
    <x v="2"/>
    <x v="7"/>
  </r>
  <r>
    <n v="634"/>
    <x v="634"/>
    <s v="We help companies to explain what they do in simple, grandma-would-understand terms."/>
    <n v="8500"/>
    <n v="1"/>
    <x v="1"/>
    <x v="0"/>
    <s v="USD"/>
    <n v="1424989029"/>
    <n v="1422397029"/>
    <b v="0"/>
    <n v="1"/>
    <b v="0"/>
    <s v="technology/web"/>
    <n v="1.1764705882352942E-4"/>
    <n v="1"/>
    <x v="2"/>
    <x v="7"/>
  </r>
  <r>
    <n v="635"/>
    <x v="635"/>
    <s v="Network used for building technology development teams."/>
    <n v="8500"/>
    <n v="2"/>
    <x v="1"/>
    <x v="0"/>
    <s v="USD"/>
    <n v="1428804762"/>
    <n v="1426212762"/>
    <b v="0"/>
    <n v="1"/>
    <b v="0"/>
    <s v="technology/web"/>
    <n v="2.3529411764705883E-4"/>
    <n v="2"/>
    <x v="2"/>
    <x v="7"/>
  </r>
  <r>
    <n v="636"/>
    <x v="636"/>
    <s v="With no central location for keto knowledge, keto advice will be a community run knowledge base."/>
    <n v="8500"/>
    <n v="4"/>
    <x v="1"/>
    <x v="1"/>
    <s v="GBP"/>
    <n v="1433587620"/>
    <n v="1430996150"/>
    <b v="0"/>
    <n v="1"/>
    <b v="0"/>
    <s v="technology/web"/>
    <n v="4.7058823529411766E-4"/>
    <n v="4"/>
    <x v="2"/>
    <x v="7"/>
  </r>
  <r>
    <n v="637"/>
    <x v="637"/>
    <s v="It will enable deprived children to make artistic work for selling online/illustrating their work in our exhibitions around the world."/>
    <n v="85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8500"/>
    <n v="18"/>
    <x v="1"/>
    <x v="12"/>
    <s v="EUR"/>
    <n v="1490447662"/>
    <n v="1485267262"/>
    <b v="0"/>
    <n v="6"/>
    <b v="0"/>
    <s v="technology/web"/>
    <n v="2.1176470588235292E-3"/>
    <n v="3"/>
    <x v="2"/>
    <x v="7"/>
  </r>
  <r>
    <n v="639"/>
    <x v="639"/>
    <s v="Development of a Safe and Educational Social Media site for kids."/>
    <n v="8500"/>
    <n v="1"/>
    <x v="1"/>
    <x v="0"/>
    <s v="USD"/>
    <n v="1413208795"/>
    <n v="1408024795"/>
    <b v="0"/>
    <n v="1"/>
    <b v="0"/>
    <s v="technology/web"/>
    <n v="1.1764705882352942E-4"/>
    <n v="1"/>
    <x v="2"/>
    <x v="7"/>
  </r>
  <r>
    <n v="640"/>
    <x v="640"/>
    <s v="Mountain, fat and race bikes made from high grade aero carbon fibers by tow placement and tow folding technology (no fibres cutting)."/>
    <n v="8500"/>
    <n v="101"/>
    <x v="0"/>
    <x v="6"/>
    <s v="EUR"/>
    <n v="1480028400"/>
    <n v="1478685915"/>
    <b v="0"/>
    <n v="2"/>
    <b v="1"/>
    <s v="technology/wearables"/>
    <n v="1.1882352941176471E-2"/>
    <n v="50.5"/>
    <x v="2"/>
    <x v="8"/>
  </r>
  <r>
    <n v="641"/>
    <x v="641"/>
    <s v="Innovative new compression-based breast pump gives mothers unprecedented freedom, enabling efficient and discreet pumping"/>
    <n v="8500"/>
    <n v="47665"/>
    <x v="0"/>
    <x v="0"/>
    <s v="USD"/>
    <n v="1439473248"/>
    <n v="1436881248"/>
    <b v="0"/>
    <n v="315"/>
    <b v="1"/>
    <s v="technology/wearables"/>
    <n v="5.6076470588235292"/>
    <n v="151.31746031746033"/>
    <x v="2"/>
    <x v="8"/>
  </r>
  <r>
    <n v="642"/>
    <x v="642"/>
    <s v="Gauss glasses protect your eyes in front of screens and outside with self-tinting lenses and a new, proprietary coating technology."/>
    <n v="8500"/>
    <n v="292097"/>
    <x v="0"/>
    <x v="12"/>
    <s v="EUR"/>
    <n v="1439998674"/>
    <n v="1436888274"/>
    <b v="0"/>
    <n v="2174"/>
    <b v="1"/>
    <s v="technology/wearables"/>
    <n v="34.36435294117647"/>
    <n v="134.3592456301748"/>
    <x v="2"/>
    <x v="8"/>
  </r>
  <r>
    <n v="643"/>
    <x v="643"/>
    <s v="Stylish new phone carrier allows instant access to your smart phone while freeing up your hands."/>
    <n v="8500"/>
    <n v="26452"/>
    <x v="0"/>
    <x v="0"/>
    <s v="USD"/>
    <n v="1433085875"/>
    <n v="1428333875"/>
    <b v="0"/>
    <n v="152"/>
    <b v="1"/>
    <s v="technology/wearables"/>
    <n v="3.11200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8500"/>
    <n v="75029.48"/>
    <x v="0"/>
    <x v="0"/>
    <s v="USD"/>
    <n v="1414544400"/>
    <n v="1410883139"/>
    <b v="0"/>
    <n v="1021"/>
    <b v="1"/>
    <s v="technology/wearables"/>
    <n v="8.8269976470588229"/>
    <n v="73.486268364348675"/>
    <x v="2"/>
    <x v="8"/>
  </r>
  <r>
    <n v="645"/>
    <x v="645"/>
    <s v="Ever wanted to own something made out of carbon fiber? Now you can!"/>
    <n v="8500"/>
    <n v="5574"/>
    <x v="0"/>
    <x v="0"/>
    <s v="USD"/>
    <n v="1470962274"/>
    <n v="1468370274"/>
    <b v="0"/>
    <n v="237"/>
    <b v="1"/>
    <s v="technology/wearables"/>
    <n v="0.65576470588235292"/>
    <n v="23.518987341772153"/>
    <x v="2"/>
    <x v="8"/>
  </r>
  <r>
    <n v="646"/>
    <x v="646"/>
    <s v="Small town police forces don't always have the resources to provide for the unique needs of female officers and their body armor."/>
    <n v="8500"/>
    <n v="1055.01"/>
    <x v="0"/>
    <x v="0"/>
    <s v="USD"/>
    <n v="1407788867"/>
    <n v="1405196867"/>
    <b v="0"/>
    <n v="27"/>
    <b v="1"/>
    <s v="technology/wearables"/>
    <n v="0.12411882352941177"/>
    <n v="39.074444444444445"/>
    <x v="2"/>
    <x v="8"/>
  </r>
  <r>
    <n v="647"/>
    <x v="647"/>
    <s v="Wengash Silver underwear: 100% pure silver. Block cell phone, wifi and microwave radiation, protect your reproductive organs and sperm"/>
    <n v="8500"/>
    <n v="2141"/>
    <x v="0"/>
    <x v="5"/>
    <s v="CAD"/>
    <n v="1458235549"/>
    <n v="1455647149"/>
    <b v="0"/>
    <n v="17"/>
    <b v="1"/>
    <s v="technology/wearables"/>
    <n v="0.25188235294117645"/>
    <n v="125.94117647058823"/>
    <x v="2"/>
    <x v="8"/>
  </r>
  <r>
    <n v="648"/>
    <x v="648"/>
    <s v="Get ready for the next product that you canâ€™t live without"/>
    <n v="8500"/>
    <n v="44388"/>
    <x v="0"/>
    <x v="0"/>
    <s v="USD"/>
    <n v="1413304708"/>
    <n v="1410280708"/>
    <b v="0"/>
    <n v="27"/>
    <b v="1"/>
    <s v="technology/wearables"/>
    <n v="5.2221176470588233"/>
    <n v="1644"/>
    <x v="2"/>
    <x v="8"/>
  </r>
  <r>
    <n v="649"/>
    <x v="649"/>
    <s v="A backpack with a built in solar panel to charge any USB device. Includes removable battery pack, USB cable, and 7 different adapters!"/>
    <n v="8500"/>
    <n v="3499"/>
    <x v="0"/>
    <x v="0"/>
    <s v="USD"/>
    <n v="1410904413"/>
    <n v="1409090013"/>
    <b v="0"/>
    <n v="82"/>
    <b v="1"/>
    <s v="technology/wearables"/>
    <n v="0.41164705882352942"/>
    <n v="42.670731707317074"/>
    <x v="2"/>
    <x v="8"/>
  </r>
  <r>
    <n v="650"/>
    <x v="650"/>
    <s v="This project is designed to obtain flash drive bracelets with a child's information on it for parents to wear in case of emergencies"/>
    <n v="8500"/>
    <n v="1686"/>
    <x v="0"/>
    <x v="0"/>
    <s v="USD"/>
    <n v="1418953984"/>
    <n v="1413766384"/>
    <b v="0"/>
    <n v="48"/>
    <b v="1"/>
    <s v="technology/wearables"/>
    <n v="0.19835294117647059"/>
    <n v="35.125"/>
    <x v="2"/>
    <x v="8"/>
  </r>
  <r>
    <n v="651"/>
    <x v="651"/>
    <s v="Pacha's Pajamas is an epic story told through books, music, videos and now augmented PJs that's uplifting kids everywhere!"/>
    <n v="8500"/>
    <n v="25132"/>
    <x v="0"/>
    <x v="0"/>
    <s v="USD"/>
    <n v="1418430311"/>
    <n v="1415838311"/>
    <b v="0"/>
    <n v="105"/>
    <b v="1"/>
    <s v="technology/wearables"/>
    <n v="2.9567058823529413"/>
    <n v="239.35238095238094"/>
    <x v="2"/>
    <x v="8"/>
  </r>
  <r>
    <n v="652"/>
    <x v="652"/>
    <s v="Zossom is a smart phone case with a strap. Forget the days of shattered screens and scratches. The Zossom case keeps your phone safe."/>
    <n v="8500"/>
    <n v="3014"/>
    <x v="0"/>
    <x v="0"/>
    <s v="USD"/>
    <n v="1480613650"/>
    <n v="1478018050"/>
    <b v="0"/>
    <n v="28"/>
    <b v="1"/>
    <s v="technology/wearables"/>
    <n v="0.35458823529411765"/>
    <n v="107.64285714285714"/>
    <x v="2"/>
    <x v="8"/>
  </r>
  <r>
    <n v="653"/>
    <x v="653"/>
    <s v="Wearsafe: connect with the press of a wearable button, keeping you safer wherever you are and more secure in whatever youâ€™re doing."/>
    <n v="8500"/>
    <n v="106084.5"/>
    <x v="0"/>
    <x v="0"/>
    <s v="USD"/>
    <n v="1440082240"/>
    <n v="1436885440"/>
    <b v="0"/>
    <n v="1107"/>
    <b v="1"/>
    <s v="technology/wearables"/>
    <n v="12.480529411764707"/>
    <n v="95.830623306233065"/>
    <x v="2"/>
    <x v="8"/>
  </r>
  <r>
    <n v="654"/>
    <x v="654"/>
    <s v="The MOVEMENT delivers the same tracking functions as the industry leaders at a fraction of the cost. SUPPORT our Project Today."/>
    <n v="8500"/>
    <n v="32075"/>
    <x v="0"/>
    <x v="0"/>
    <s v="USD"/>
    <n v="1436396313"/>
    <n v="1433804313"/>
    <b v="0"/>
    <n v="1013"/>
    <b v="1"/>
    <s v="technology/wearables"/>
    <n v="3.7735294117647058"/>
    <n v="31.663376110562684"/>
    <x v="2"/>
    <x v="8"/>
  </r>
  <r>
    <n v="655"/>
    <x v="655"/>
    <s v="Meet Spark: The friendly companion that helps you stay awake during the day. Re-released with new features!"/>
    <n v="8500"/>
    <n v="11751"/>
    <x v="0"/>
    <x v="0"/>
    <s v="USD"/>
    <n v="1426197512"/>
    <n v="1423609112"/>
    <b v="0"/>
    <n v="274"/>
    <b v="1"/>
    <s v="technology/wearables"/>
    <n v="1.3824705882352941"/>
    <n v="42.886861313868614"/>
    <x v="2"/>
    <x v="8"/>
  </r>
  <r>
    <n v="656"/>
    <x v="656"/>
    <s v="Innovative smart glasses allow you recording videos, taking pictures and connecting to your phone with smart defined gestures."/>
    <n v="8500"/>
    <n v="10678"/>
    <x v="0"/>
    <x v="0"/>
    <s v="USD"/>
    <n v="1460917119"/>
    <n v="1455736719"/>
    <b v="0"/>
    <n v="87"/>
    <b v="1"/>
    <s v="technology/wearables"/>
    <n v="1.2562352941176471"/>
    <n v="122.73563218390805"/>
    <x v="2"/>
    <x v="8"/>
  </r>
  <r>
    <n v="657"/>
    <x v="657"/>
    <s v="Be more than stylish, be visible. Reflect what youâ€™re hearing/feeling in 24 customizable glowing colors with these laser based earbuds."/>
    <n v="8500"/>
    <n v="18855"/>
    <x v="0"/>
    <x v="0"/>
    <s v="USD"/>
    <n v="1450901872"/>
    <n v="1448309872"/>
    <b v="0"/>
    <n v="99"/>
    <b v="1"/>
    <s v="technology/wearables"/>
    <n v="2.2182352941176471"/>
    <n v="190.45454545454547"/>
    <x v="2"/>
    <x v="8"/>
  </r>
  <r>
    <n v="658"/>
    <x v="658"/>
    <s v="Secure your smartphone in your hand without worry of drops, perfect to mount in your car or anywhere else; makes the most useful stand."/>
    <n v="8500"/>
    <n v="30177"/>
    <x v="0"/>
    <x v="0"/>
    <s v="USD"/>
    <n v="1437933600"/>
    <n v="1435117889"/>
    <b v="0"/>
    <n v="276"/>
    <b v="1"/>
    <s v="technology/wearables"/>
    <n v="3.5502352941176469"/>
    <n v="109.33695652173913"/>
    <x v="2"/>
    <x v="8"/>
  </r>
  <r>
    <n v="659"/>
    <x v="659"/>
    <s v="Sync up your lifestyle"/>
    <n v="8500"/>
    <n v="3017"/>
    <x v="0"/>
    <x v="0"/>
    <s v="USD"/>
    <n v="1440339295"/>
    <n v="1437747295"/>
    <b v="0"/>
    <n v="21"/>
    <b v="1"/>
    <s v="technology/wearables"/>
    <n v="0.35494117647058826"/>
    <n v="143.66666666666666"/>
    <x v="2"/>
    <x v="8"/>
  </r>
  <r>
    <n v="660"/>
    <x v="660"/>
    <s v="A revolutionary way to bring running science to everyday people and help runners of all levels achieve a more natural and enjoyable run"/>
    <n v="8500"/>
    <n v="1529"/>
    <x v="2"/>
    <x v="0"/>
    <s v="USD"/>
    <n v="1415558879"/>
    <n v="1412963279"/>
    <b v="0"/>
    <n v="18"/>
    <b v="0"/>
    <s v="technology/wearables"/>
    <n v="0.17988235294117647"/>
    <n v="84.944444444444443"/>
    <x v="2"/>
    <x v="8"/>
  </r>
  <r>
    <n v="661"/>
    <x v="661"/>
    <s v="AirString keeps your AirPods from getting lost by keeping the pair together with a  durable and premium quality string."/>
    <n v="8500"/>
    <n v="95"/>
    <x v="2"/>
    <x v="0"/>
    <s v="USD"/>
    <n v="1477236559"/>
    <n v="1474644559"/>
    <b v="0"/>
    <n v="9"/>
    <b v="0"/>
    <s v="technology/wearables"/>
    <n v="1.1176470588235295E-2"/>
    <n v="10.555555555555555"/>
    <x v="2"/>
    <x v="8"/>
  </r>
  <r>
    <n v="662"/>
    <x v="662"/>
    <s v="A stylish, durable safety light band on your wrist or ankle holds a watch or another modular accessory."/>
    <n v="8500"/>
    <n v="156"/>
    <x v="2"/>
    <x v="0"/>
    <s v="USD"/>
    <n v="1421404247"/>
    <n v="1418812247"/>
    <b v="0"/>
    <n v="4"/>
    <b v="0"/>
    <s v="technology/wearables"/>
    <n v="1.8352941176470589E-2"/>
    <n v="39"/>
    <x v="2"/>
    <x v="8"/>
  </r>
  <r>
    <n v="663"/>
    <x v="663"/>
    <s v="Imagine a mouse that automatically moves your pointer to where your head is facing. Its an air mouse hidden inside a standard headset."/>
    <n v="8500"/>
    <n v="700"/>
    <x v="2"/>
    <x v="8"/>
    <s v="DKK"/>
    <n v="1437250456"/>
    <n v="1434658456"/>
    <b v="0"/>
    <n v="7"/>
    <b v="0"/>
    <s v="technology/wearables"/>
    <n v="8.2352941176470587E-2"/>
    <n v="100"/>
    <x v="2"/>
    <x v="8"/>
  </r>
  <r>
    <n v="664"/>
    <x v="664"/>
    <s v="Save Oregon Babyâ„¢ Diapers, a handmade business, run by awesome moms in Southern Oregon, from permanently closing!"/>
    <n v="8500"/>
    <n v="904"/>
    <x v="2"/>
    <x v="0"/>
    <s v="USD"/>
    <n v="1428940775"/>
    <n v="1426348775"/>
    <b v="0"/>
    <n v="29"/>
    <b v="0"/>
    <s v="technology/wearables"/>
    <n v="0.10635294117647059"/>
    <n v="31.172413793103448"/>
    <x v="2"/>
    <x v="8"/>
  </r>
  <r>
    <n v="665"/>
    <x v="665"/>
    <s v="Culbox is an Open Source Wrist Watch for Arduino with built in Bluetooth and bunch of Hi-Tech sensors and tons of features for Makers"/>
    <n v="8500"/>
    <n v="1864"/>
    <x v="2"/>
    <x v="0"/>
    <s v="USD"/>
    <n v="1484327061"/>
    <n v="1479143061"/>
    <b v="0"/>
    <n v="12"/>
    <b v="0"/>
    <s v="technology/wearables"/>
    <n v="0.21929411764705883"/>
    <n v="155.33333333333334"/>
    <x v="2"/>
    <x v="8"/>
  </r>
  <r>
    <n v="666"/>
    <x v="666"/>
    <s v="Have you ever dreamed of having a pet duckling, but concerned about all the pooping, here is a a solution to help solve that issue."/>
    <n v="8500"/>
    <n v="8"/>
    <x v="2"/>
    <x v="0"/>
    <s v="USD"/>
    <n v="1408305498"/>
    <n v="1405713498"/>
    <b v="0"/>
    <n v="4"/>
    <b v="0"/>
    <s v="technology/wearables"/>
    <n v="9.4117647058823532E-4"/>
    <n v="2"/>
    <x v="2"/>
    <x v="8"/>
  </r>
  <r>
    <n v="667"/>
    <x v="667"/>
    <s v="The first navigation system, usable by each means of transport, that will take you wherever you want without thinking about the route."/>
    <n v="8500"/>
    <n v="5010"/>
    <x v="2"/>
    <x v="13"/>
    <s v="EUR"/>
    <n v="1477731463"/>
    <n v="1474275463"/>
    <b v="0"/>
    <n v="28"/>
    <b v="0"/>
    <s v="technology/wearables"/>
    <n v="0.5894117647058823"/>
    <n v="178.92857142857142"/>
    <x v="2"/>
    <x v="8"/>
  </r>
  <r>
    <n v="668"/>
    <x v="668"/>
    <s v="A card holding companion to your phone that acts as a placing device for all your devices.  Grips to any material too."/>
    <n v="8500"/>
    <n v="684"/>
    <x v="2"/>
    <x v="0"/>
    <s v="USD"/>
    <n v="1431374222"/>
    <n v="1427486222"/>
    <b v="0"/>
    <n v="25"/>
    <b v="0"/>
    <s v="technology/wearables"/>
    <n v="8.0470588235294113E-2"/>
    <n v="27.36"/>
    <x v="2"/>
    <x v="8"/>
  </r>
  <r>
    <n v="669"/>
    <x v="669"/>
    <s v="Beautiful automatic watches, made for every moment._x000a_Sports, business, casual.....it fits every moment of your life."/>
    <n v="8500"/>
    <n v="43015"/>
    <x v="2"/>
    <x v="11"/>
    <s v="SEK"/>
    <n v="1467817258"/>
    <n v="1465225258"/>
    <b v="0"/>
    <n v="28"/>
    <b v="0"/>
    <s v="technology/wearables"/>
    <n v="5.0605882352941176"/>
    <n v="1536.25"/>
    <x v="2"/>
    <x v="8"/>
  </r>
  <r>
    <n v="670"/>
    <x v="670"/>
    <s v="FINCLIP, the revolutionary scuba diving accessory that when attached to your fins makes getting them on the simplest thing in the world"/>
    <n v="8500"/>
    <n v="26349"/>
    <x v="2"/>
    <x v="13"/>
    <s v="EUR"/>
    <n v="1466323800"/>
    <n v="1463418120"/>
    <b v="0"/>
    <n v="310"/>
    <b v="0"/>
    <s v="technology/wearables"/>
    <n v="3.0998823529411763"/>
    <n v="84.99677419354839"/>
    <x v="2"/>
    <x v="8"/>
  </r>
  <r>
    <n v="671"/>
    <x v="671"/>
    <s v="SmoothEye tracks eye movements to accurately measure alertness and focus level, allowing you to easily and reliably test your brain."/>
    <n v="8500"/>
    <n v="11828"/>
    <x v="2"/>
    <x v="0"/>
    <s v="USD"/>
    <n v="1421208000"/>
    <n v="1418315852"/>
    <b v="0"/>
    <n v="15"/>
    <b v="0"/>
    <s v="technology/wearables"/>
    <n v="1.3915294117647059"/>
    <n v="788.5333333333333"/>
    <x v="2"/>
    <x v="8"/>
  </r>
  <r>
    <n v="672"/>
    <x v="672"/>
    <s v="Fashion accessories used to instantly link with people you meet and exchange contact info, money, documents, media and so much more."/>
    <n v="8500"/>
    <n v="10814"/>
    <x v="2"/>
    <x v="0"/>
    <s v="USD"/>
    <n v="1420088340"/>
    <n v="1417410964"/>
    <b v="0"/>
    <n v="215"/>
    <b v="0"/>
    <s v="technology/wearables"/>
    <n v="1.2722352941176471"/>
    <n v="50.29767441860465"/>
    <x v="2"/>
    <x v="8"/>
  </r>
  <r>
    <n v="673"/>
    <x v="673"/>
    <s v="Will assist the deaf to have better communication and safety through the use of LCD glassware with audio &amp; sensory components."/>
    <n v="8500"/>
    <n v="205"/>
    <x v="2"/>
    <x v="0"/>
    <s v="USD"/>
    <n v="1409602217"/>
    <n v="1405714217"/>
    <b v="0"/>
    <n v="3"/>
    <b v="0"/>
    <s v="technology/wearables"/>
    <n v="2.4117647058823528E-2"/>
    <n v="68.333333333333329"/>
    <x v="2"/>
    <x v="8"/>
  </r>
  <r>
    <n v="674"/>
    <x v="674"/>
    <s v="Listen to sounds by feeling an array of vibrational patterns against your body."/>
    <n v="8500"/>
    <n v="15"/>
    <x v="2"/>
    <x v="0"/>
    <s v="USD"/>
    <n v="1407811627"/>
    <n v="1402627627"/>
    <b v="0"/>
    <n v="2"/>
    <b v="0"/>
    <s v="technology/wearables"/>
    <n v="1.7647058823529412E-3"/>
    <n v="7.5"/>
    <x v="2"/>
    <x v="8"/>
  </r>
  <r>
    <n v="675"/>
    <x v="675"/>
    <s v="24+ hour online class in WatchKit development from an expert iOS developer and instructor via unconventional, innovative projects."/>
    <n v="8500"/>
    <n v="891"/>
    <x v="2"/>
    <x v="0"/>
    <s v="USD"/>
    <n v="1420095540"/>
    <n v="1417558804"/>
    <b v="0"/>
    <n v="26"/>
    <b v="0"/>
    <s v="technology/wearables"/>
    <n v="0.1048235294117647"/>
    <n v="34.269230769230766"/>
    <x v="2"/>
    <x v="8"/>
  </r>
  <r>
    <n v="676"/>
    <x v="676"/>
    <s v="Having a baby or looking for the perfect gift for a baby shower?_x000a_Discover NapTime, a silent baby monitor that improves your sleep."/>
    <n v="8500"/>
    <n v="1471"/>
    <x v="2"/>
    <x v="5"/>
    <s v="CAD"/>
    <n v="1423333581"/>
    <n v="1420741581"/>
    <b v="0"/>
    <n v="24"/>
    <b v="0"/>
    <s v="technology/wearables"/>
    <n v="0.17305882352941176"/>
    <n v="61.291666666666664"/>
    <x v="2"/>
    <x v="8"/>
  </r>
  <r>
    <n v="677"/>
    <x v="677"/>
    <s v="Sinapsi is the first heated jacket designed in Italy._x000a_Now you can manage your jacket by smartphone. Power bank 5/x Charger included."/>
    <n v="8500"/>
    <n v="12792"/>
    <x v="2"/>
    <x v="13"/>
    <s v="EUR"/>
    <n v="1467106895"/>
    <n v="1463218895"/>
    <b v="0"/>
    <n v="96"/>
    <b v="0"/>
    <s v="technology/wearables"/>
    <n v="1.5049411764705882"/>
    <n v="133.25"/>
    <x v="2"/>
    <x v="8"/>
  </r>
  <r>
    <n v="678"/>
    <x v="678"/>
    <s v="For the isolated rice farmer. For the 14-hour taxi driver. This tiny MP3 player has the entire New Testament Bible... in their language"/>
    <n v="8500"/>
    <n v="1108"/>
    <x v="2"/>
    <x v="0"/>
    <s v="USD"/>
    <n v="1463821338"/>
    <n v="1461229338"/>
    <b v="0"/>
    <n v="17"/>
    <b v="0"/>
    <s v="technology/wearables"/>
    <n v="0.13035294117647059"/>
    <n v="65.17647058823529"/>
    <x v="2"/>
    <x v="8"/>
  </r>
  <r>
    <n v="679"/>
    <x v="679"/>
    <s v="World's first bio-feedback posture device for your entire back. Trains back, neck, thoracic &amp; ab segments by using only 30 min/day."/>
    <n v="8500"/>
    <n v="8827"/>
    <x v="2"/>
    <x v="0"/>
    <s v="USD"/>
    <n v="1472920909"/>
    <n v="1467736909"/>
    <b v="0"/>
    <n v="94"/>
    <b v="0"/>
    <s v="technology/wearables"/>
    <n v="1.038470588235294"/>
    <n v="93.90425531914893"/>
    <x v="2"/>
    <x v="8"/>
  </r>
  <r>
    <n v="680"/>
    <x v="680"/>
    <s v="A simple, vibrating belt that trains your muscles to maintain the correct posture, providing more confidence and higher energy levels."/>
    <n v="8500"/>
    <n v="19434"/>
    <x v="2"/>
    <x v="0"/>
    <s v="USD"/>
    <n v="1410955331"/>
    <n v="1407931331"/>
    <b v="0"/>
    <n v="129"/>
    <b v="0"/>
    <s v="technology/wearables"/>
    <n v="2.2863529411764705"/>
    <n v="150.65116279069767"/>
    <x v="2"/>
    <x v="8"/>
  </r>
  <r>
    <n v="681"/>
    <x v="681"/>
    <s v="The D-Pro is a lightweight, moisture-wicking headband with a padded carbon fiber insert that reduces the risk of head injury in sports."/>
    <n v="8500"/>
    <n v="1"/>
    <x v="2"/>
    <x v="0"/>
    <s v="USD"/>
    <n v="1477509604"/>
    <n v="1474917604"/>
    <b v="0"/>
    <n v="1"/>
    <b v="0"/>
    <s v="technology/wearables"/>
    <n v="1.1764705882352942E-4"/>
    <n v="1"/>
    <x v="2"/>
    <x v="8"/>
  </r>
  <r>
    <n v="682"/>
    <x v="682"/>
    <s v="The Deception Belt is an innovative belt with app capability, designed to assist any user gain control over their appetite."/>
    <n v="8500"/>
    <n v="53"/>
    <x v="2"/>
    <x v="0"/>
    <s v="USD"/>
    <n v="1489512122"/>
    <n v="1486923722"/>
    <b v="0"/>
    <n v="4"/>
    <b v="0"/>
    <s v="technology/wearables"/>
    <n v="6.2352941176470585E-3"/>
    <n v="13.25"/>
    <x v="2"/>
    <x v="8"/>
  </r>
  <r>
    <n v="683"/>
    <x v="683"/>
    <s v="Mist Buddy is a remote controlled misting system, powered by a rechargeable battery with misting/sipping tip for complete coolness."/>
    <n v="8500"/>
    <n v="298"/>
    <x v="2"/>
    <x v="0"/>
    <s v="USD"/>
    <n v="1477949764"/>
    <n v="1474493764"/>
    <b v="0"/>
    <n v="3"/>
    <b v="0"/>
    <s v="technology/wearables"/>
    <n v="3.5058823529411767E-2"/>
    <n v="99.333333333333329"/>
    <x v="2"/>
    <x v="8"/>
  </r>
  <r>
    <n v="684"/>
    <x v="684"/>
    <s v="Arcus gives your fingers super powers."/>
    <n v="8500"/>
    <n v="23948"/>
    <x v="2"/>
    <x v="0"/>
    <s v="USD"/>
    <n v="1406257200"/>
    <n v="1403176891"/>
    <b v="0"/>
    <n v="135"/>
    <b v="0"/>
    <s v="technology/wearables"/>
    <n v="2.8174117647058825"/>
    <n v="177.39259259259259"/>
    <x v="2"/>
    <x v="8"/>
  </r>
  <r>
    <n v="685"/>
    <x v="685"/>
    <s v="PowerPack is an efficient and affordable backpack with a lithium-ion charger for all electronic devices offering charges on the go!"/>
    <n v="8500"/>
    <n v="553"/>
    <x v="2"/>
    <x v="0"/>
    <s v="USD"/>
    <n v="1421095672"/>
    <n v="1417207672"/>
    <b v="0"/>
    <n v="10"/>
    <b v="0"/>
    <s v="technology/wearables"/>
    <n v="6.5058823529411766E-2"/>
    <n v="55.3"/>
    <x v="2"/>
    <x v="8"/>
  </r>
  <r>
    <n v="686"/>
    <x v="686"/>
    <s v="La tua giornata sportiva monitorata nel tuo polso??!!!_x000a_Rendiamolo possibile... VIVI DI CUORE --- All MADE in ITALY"/>
    <n v="85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8500"/>
    <n v="3550"/>
    <x v="2"/>
    <x v="14"/>
    <s v="MXN"/>
    <n v="1486317653"/>
    <n v="1481133653"/>
    <b v="0"/>
    <n v="6"/>
    <b v="0"/>
    <s v="technology/wearables"/>
    <n v="0.41764705882352943"/>
    <n v="591.66666666666663"/>
    <x v="2"/>
    <x v="8"/>
  </r>
  <r>
    <n v="688"/>
    <x v="688"/>
    <s v="Removable collars and cuffs along with hidden underarm designs that prevent embarrassing and stubborn stains. What does YOUR shirt do?"/>
    <n v="8500"/>
    <n v="14598"/>
    <x v="2"/>
    <x v="0"/>
    <s v="USD"/>
    <n v="1444876253"/>
    <n v="1442284253"/>
    <b v="0"/>
    <n v="36"/>
    <b v="0"/>
    <s v="technology/wearables"/>
    <n v="1.7174117647058824"/>
    <n v="405.5"/>
    <x v="2"/>
    <x v="8"/>
  </r>
  <r>
    <n v="689"/>
    <x v="689"/>
    <s v="The Lifeclock One is an officially licensed, supercharged version of Snake Plisskenâ€™s countdown watch from Escape from New York."/>
    <n v="8500"/>
    <n v="115297.5"/>
    <x v="2"/>
    <x v="0"/>
    <s v="USD"/>
    <n v="1481173140"/>
    <n v="1478016097"/>
    <b v="0"/>
    <n v="336"/>
    <b v="0"/>
    <s v="technology/wearables"/>
    <n v="13.564411764705882"/>
    <n v="343.14732142857144"/>
    <x v="2"/>
    <x v="8"/>
  </r>
  <r>
    <n v="690"/>
    <x v="690"/>
    <s v="A radiation shield for your fitness tracker, smartwatch or other wearable smart device"/>
    <n v="8500"/>
    <n v="2468"/>
    <x v="2"/>
    <x v="0"/>
    <s v="USD"/>
    <n v="1473400800"/>
    <n v="1469718841"/>
    <b v="0"/>
    <n v="34"/>
    <b v="0"/>
    <s v="technology/wearables"/>
    <n v="0.29035294117647059"/>
    <n v="72.588235294117652"/>
    <x v="2"/>
    <x v="8"/>
  </r>
  <r>
    <n v="691"/>
    <x v="691"/>
    <s v="Personalizing your Apple Watch has never been easier. Ten different colors to match any lifestyle. Time is precious, protect it."/>
    <n v="8500"/>
    <n v="260"/>
    <x v="2"/>
    <x v="0"/>
    <s v="USD"/>
    <n v="1435711246"/>
    <n v="1433292046"/>
    <b v="0"/>
    <n v="10"/>
    <b v="0"/>
    <s v="technology/wearables"/>
    <n v="3.0588235294117649E-2"/>
    <n v="26"/>
    <x v="2"/>
    <x v="8"/>
  </r>
  <r>
    <n v="692"/>
    <x v="692"/>
    <s v="A revolutionary, cycling safety device is born! Signum indicators close the communication gap between cyclists and other road users."/>
    <n v="8500"/>
    <n v="1306"/>
    <x v="2"/>
    <x v="1"/>
    <s v="GBP"/>
    <n v="1482397263"/>
    <n v="1479805263"/>
    <b v="0"/>
    <n v="201"/>
    <b v="0"/>
    <s v="technology/wearables"/>
    <n v="0.15364705882352941"/>
    <n v="6.4975124378109452"/>
    <x v="2"/>
    <x v="8"/>
  </r>
  <r>
    <n v="693"/>
    <x v="693"/>
    <s v="Prana is the first wearable combining breath and posture tracking to make your sitting time count."/>
    <n v="8500"/>
    <n v="35338"/>
    <x v="2"/>
    <x v="0"/>
    <s v="USD"/>
    <n v="1430421827"/>
    <n v="1427829827"/>
    <b v="0"/>
    <n v="296"/>
    <b v="0"/>
    <s v="technology/wearables"/>
    <n v="4.1574117647058824"/>
    <n v="119.38513513513513"/>
    <x v="2"/>
    <x v="8"/>
  </r>
  <r>
    <n v="694"/>
    <x v="694"/>
    <s v="You can control how much air enters the helmet by opening or closing the vents. This is very useful in bad weather, or for competition."/>
    <n v="8500"/>
    <n v="590"/>
    <x v="2"/>
    <x v="0"/>
    <s v="USD"/>
    <n v="1485964559"/>
    <n v="1483372559"/>
    <b v="0"/>
    <n v="7"/>
    <b v="0"/>
    <s v="technology/wearables"/>
    <n v="6.9411764705882353E-2"/>
    <n v="84.285714285714292"/>
    <x v="2"/>
    <x v="8"/>
  </r>
  <r>
    <n v="695"/>
    <x v="695"/>
    <s v="Unique small wearable personal air conditioning device that provides the user a 10-15 degree environmental difference on his person."/>
    <n v="8500"/>
    <n v="636"/>
    <x v="2"/>
    <x v="0"/>
    <s v="USD"/>
    <n v="1414758620"/>
    <n v="1412166620"/>
    <b v="0"/>
    <n v="7"/>
    <b v="0"/>
    <s v="technology/wearables"/>
    <n v="7.4823529411764705E-2"/>
    <n v="90.857142857142861"/>
    <x v="2"/>
    <x v="8"/>
  </r>
  <r>
    <n v="696"/>
    <x v="696"/>
    <s v="Show your fidelity by wearing the Trustee rings! Show where you are (at)!"/>
    <n v="8500"/>
    <n v="1"/>
    <x v="2"/>
    <x v="9"/>
    <s v="EUR"/>
    <n v="1406326502"/>
    <n v="1403734502"/>
    <b v="0"/>
    <n v="1"/>
    <b v="0"/>
    <s v="technology/wearables"/>
    <n v="1.1764705882352942E-4"/>
    <n v="1"/>
    <x v="2"/>
    <x v="8"/>
  </r>
  <r>
    <n v="697"/>
    <x v="697"/>
    <s v="Glasses, not for you but your virtual reality headset. Prescription lens adapters, lenses and more to make your VR experiences better."/>
    <n v="8500"/>
    <n v="2319"/>
    <x v="2"/>
    <x v="12"/>
    <s v="EUR"/>
    <n v="1454502789"/>
    <n v="1453206789"/>
    <b v="0"/>
    <n v="114"/>
    <b v="0"/>
    <s v="technology/wearables"/>
    <n v="0.27282352941176469"/>
    <n v="20.342105263157894"/>
    <x v="2"/>
    <x v="8"/>
  </r>
  <r>
    <n v="698"/>
    <x v="698"/>
    <s v="The first 3D Xray Vision Instrument FREE* for researchers, scientists, entrepreneurs, developers, educators, artists, and explorers."/>
    <n v="8500"/>
    <n v="15390"/>
    <x v="2"/>
    <x v="0"/>
    <s v="USD"/>
    <n v="1411005600"/>
    <n v="1408141245"/>
    <b v="0"/>
    <n v="29"/>
    <b v="0"/>
    <s v="technology/wearables"/>
    <n v="1.8105882352941176"/>
    <n v="530.68965517241384"/>
    <x v="2"/>
    <x v="8"/>
  </r>
  <r>
    <n v="699"/>
    <x v="699"/>
    <s v="TapTap is a technology to transfer touch between two people. It can also be an activity tracker, a game controller or smart alarm."/>
    <n v="8500"/>
    <n v="107148.74"/>
    <x v="2"/>
    <x v="0"/>
    <s v="USD"/>
    <n v="1385136000"/>
    <n v="1381923548"/>
    <b v="0"/>
    <n v="890"/>
    <b v="0"/>
    <s v="technology/wearables"/>
    <n v="12.60573411764706"/>
    <n v="120.39184269662923"/>
    <x v="2"/>
    <x v="8"/>
  </r>
  <r>
    <n v="700"/>
    <x v="700"/>
    <s v="A-iEasyâ„¢: The first customized unfoldable stand for smartphones that barkly needs room. Wholy integrated (will be relaunched soon!!)."/>
    <n v="8500"/>
    <n v="403"/>
    <x v="2"/>
    <x v="3"/>
    <s v="EUR"/>
    <n v="1484065881"/>
    <n v="1481473881"/>
    <b v="0"/>
    <n v="31"/>
    <b v="0"/>
    <s v="technology/wearables"/>
    <n v="4.7411764705882355E-2"/>
    <n v="13"/>
    <x v="2"/>
    <x v="8"/>
  </r>
  <r>
    <n v="701"/>
    <x v="701"/>
    <s v="In case you missed out on this campaign but are interested in owning a Hotblack London watch, please visit www.hotblacklondon.com."/>
    <n v="8500"/>
    <n v="6118"/>
    <x v="2"/>
    <x v="1"/>
    <s v="GBP"/>
    <n v="1406130880"/>
    <n v="1403538880"/>
    <b v="0"/>
    <n v="21"/>
    <b v="0"/>
    <s v="technology/wearables"/>
    <n v="0.7197647058823529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8500"/>
    <n v="4622.01"/>
    <x v="2"/>
    <x v="0"/>
    <s v="USD"/>
    <n v="1480011987"/>
    <n v="1477416387"/>
    <b v="0"/>
    <n v="37"/>
    <b v="0"/>
    <s v="technology/wearables"/>
    <n v="0.54376588235294121"/>
    <n v="124.9191891891892"/>
    <x v="2"/>
    <x v="8"/>
  </r>
  <r>
    <n v="703"/>
    <x v="703"/>
    <s v="SPEEDWRAPS improve the speed, agility &amp; strength of an athlete by utilizing evenly distributed weight on the lower leg."/>
    <n v="8500"/>
    <n v="837"/>
    <x v="2"/>
    <x v="0"/>
    <s v="USD"/>
    <n v="1485905520"/>
    <n v="1481150949"/>
    <b v="0"/>
    <n v="7"/>
    <b v="0"/>
    <s v="technology/wearables"/>
    <n v="9.8470588235294115E-2"/>
    <n v="119.57142857142857"/>
    <x v="2"/>
    <x v="8"/>
  </r>
  <r>
    <n v="704"/>
    <x v="704"/>
    <s v="Turn you helmet into the safest helmet and don't worry about a thing,you will always have the right fit!!"/>
    <n v="8500"/>
    <n v="481"/>
    <x v="2"/>
    <x v="5"/>
    <s v="CAD"/>
    <n v="1487565468"/>
    <n v="1482381468"/>
    <b v="0"/>
    <n v="4"/>
    <b v="0"/>
    <s v="technology/wearables"/>
    <n v="5.6588235294117648E-2"/>
    <n v="120.25"/>
    <x v="2"/>
    <x v="8"/>
  </r>
  <r>
    <n v="705"/>
    <x v="705"/>
    <s v="The closest thing ever to the Holy Grail of wearables technology"/>
    <n v="8500"/>
    <n v="977"/>
    <x v="2"/>
    <x v="9"/>
    <s v="EUR"/>
    <n v="1484999278"/>
    <n v="1482407278"/>
    <b v="0"/>
    <n v="5"/>
    <b v="0"/>
    <s v="technology/wearables"/>
    <n v="0.11494117647058824"/>
    <n v="195.4"/>
    <x v="2"/>
    <x v="8"/>
  </r>
  <r>
    <n v="706"/>
    <x v="706"/>
    <s v="Driver Alert System es un sistema de seguridad para el conductor, que le avisa en caso de perder la posicion vertical mientras conduce."/>
    <n v="85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8500"/>
    <n v="53670.6"/>
    <x v="2"/>
    <x v="1"/>
    <s v="GBP"/>
    <n v="1483286127"/>
    <n v="1479830127"/>
    <b v="0"/>
    <n v="456"/>
    <b v="0"/>
    <s v="technology/wearables"/>
    <n v="6.3141882352941172"/>
    <n v="117.69868421052631"/>
    <x v="2"/>
    <x v="8"/>
  </r>
  <r>
    <n v="708"/>
    <x v="708"/>
    <s v="Glowbelt is the world's first rectractable LED safety belt for fans of the great outdoors, fitness enthusiasts, children and more."/>
    <n v="8500"/>
    <n v="8837"/>
    <x v="2"/>
    <x v="1"/>
    <s v="GBP"/>
    <n v="1410616600"/>
    <n v="1405432600"/>
    <b v="0"/>
    <n v="369"/>
    <b v="0"/>
    <s v="technology/wearables"/>
    <n v="1.0396470588235294"/>
    <n v="23.948509485094849"/>
    <x v="2"/>
    <x v="8"/>
  </r>
  <r>
    <n v="709"/>
    <x v="709"/>
    <s v="A &quot;handheld&quot; light, which eases the way you illuminate objects and/or paths."/>
    <n v="8500"/>
    <n v="61"/>
    <x v="2"/>
    <x v="0"/>
    <s v="USD"/>
    <n v="1417741159"/>
    <n v="1415149159"/>
    <b v="0"/>
    <n v="2"/>
    <b v="0"/>
    <s v="technology/wearables"/>
    <n v="7.1764705882352937E-3"/>
    <n v="30.5"/>
    <x v="2"/>
    <x v="8"/>
  </r>
  <r>
    <n v="710"/>
    <x v="710"/>
    <s v="Shirts, so technologically advanced, they connect mentally to their audience upon sight."/>
    <n v="85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8500"/>
    <n v="33791"/>
    <x v="2"/>
    <x v="9"/>
    <s v="EUR"/>
    <n v="1481716868"/>
    <n v="1478257268"/>
    <b v="0"/>
    <n v="338"/>
    <b v="0"/>
    <s v="technology/wearables"/>
    <n v="3.9754117647058824"/>
    <n v="99.973372781065095"/>
    <x v="2"/>
    <x v="8"/>
  </r>
  <r>
    <n v="712"/>
    <x v="712"/>
    <s v="Making important medical data of active people available to first responders of an emergency by wearing a dog tag bearing a QR Code"/>
    <n v="8500"/>
    <n v="105"/>
    <x v="2"/>
    <x v="0"/>
    <s v="USD"/>
    <n v="1455466832"/>
    <n v="1452874832"/>
    <b v="0"/>
    <n v="4"/>
    <b v="0"/>
    <s v="technology/wearables"/>
    <n v="1.2352941176470587E-2"/>
    <n v="26.25"/>
    <x v="2"/>
    <x v="8"/>
  </r>
  <r>
    <n v="713"/>
    <x v="713"/>
    <s v="The first GPS tracker created entirely in Italy that allows you to know where your pet is located at any time throughout any device."/>
    <n v="8500"/>
    <n v="199"/>
    <x v="2"/>
    <x v="13"/>
    <s v="EUR"/>
    <n v="1465130532"/>
    <n v="1462538532"/>
    <b v="0"/>
    <n v="1"/>
    <b v="0"/>
    <s v="technology/wearables"/>
    <n v="2.3411764705882354E-2"/>
    <n v="199"/>
    <x v="2"/>
    <x v="8"/>
  </r>
  <r>
    <n v="714"/>
    <x v="714"/>
    <s v="The Prep Packs Survival Belt allows you to carry all of the essentials for outdoor survival inside your belt buckle"/>
    <n v="8500"/>
    <n v="2249"/>
    <x v="2"/>
    <x v="0"/>
    <s v="USD"/>
    <n v="1488308082"/>
    <n v="1483124082"/>
    <b v="0"/>
    <n v="28"/>
    <b v="0"/>
    <s v="technology/wearables"/>
    <n v="0.26458823529411762"/>
    <n v="80.321428571428569"/>
    <x v="2"/>
    <x v="8"/>
  </r>
  <r>
    <n v="715"/>
    <x v="715"/>
    <s v="Mouse^3 is the next generation of input devices. With cursor control and customized gesture recognition, its applications are endless!"/>
    <n v="8500"/>
    <n v="1389"/>
    <x v="2"/>
    <x v="0"/>
    <s v="USD"/>
    <n v="1446693040"/>
    <n v="1443233440"/>
    <b v="0"/>
    <n v="12"/>
    <b v="0"/>
    <s v="technology/wearables"/>
    <n v="0.16341176470588234"/>
    <n v="115.75"/>
    <x v="2"/>
    <x v="8"/>
  </r>
  <r>
    <n v="716"/>
    <x v="716"/>
    <s v="Translate sight into touch with a wrist-mounted wearable. A revolution for visually impaired people everywhere."/>
    <n v="8500"/>
    <n v="715"/>
    <x v="2"/>
    <x v="0"/>
    <s v="USD"/>
    <n v="1417392000"/>
    <n v="1414511307"/>
    <b v="0"/>
    <n v="16"/>
    <b v="0"/>
    <s v="technology/wearables"/>
    <n v="8.4117647058823533E-2"/>
    <n v="44.6875"/>
    <x v="2"/>
    <x v="8"/>
  </r>
  <r>
    <n v="717"/>
    <x v="717"/>
    <s v="Cool air flowing under clothing keeps you cool."/>
    <n v="8500"/>
    <n v="305"/>
    <x v="2"/>
    <x v="0"/>
    <s v="USD"/>
    <n v="1409949002"/>
    <n v="1407357002"/>
    <b v="0"/>
    <n v="4"/>
    <b v="0"/>
    <s v="technology/wearables"/>
    <n v="3.5882352941176469E-2"/>
    <n v="76.25"/>
    <x v="2"/>
    <x v="8"/>
  </r>
  <r>
    <n v="718"/>
    <x v="718"/>
    <s v="When every second matters, BioToo temporary tattoos get critical information to emergency personnel to help them help you."/>
    <n v="8500"/>
    <n v="90"/>
    <x v="2"/>
    <x v="0"/>
    <s v="USD"/>
    <n v="1487397540"/>
    <n v="1484684247"/>
    <b v="0"/>
    <n v="4"/>
    <b v="0"/>
    <s v="technology/wearables"/>
    <n v="1.0588235294117647E-2"/>
    <n v="22.5"/>
    <x v="2"/>
    <x v="8"/>
  </r>
  <r>
    <n v="719"/>
    <x v="719"/>
    <s v="We've created the perfect sports chalk- antibacterial, lasts longer, better grip, and no mess! Now we need a non-provisional patent!"/>
    <n v="8500"/>
    <n v="194"/>
    <x v="2"/>
    <x v="0"/>
    <s v="USD"/>
    <n v="1456189076"/>
    <n v="1454979476"/>
    <b v="0"/>
    <n v="10"/>
    <b v="0"/>
    <s v="technology/wearables"/>
    <n v="2.2823529411764704E-2"/>
    <n v="19.399999999999999"/>
    <x v="2"/>
    <x v="8"/>
  </r>
  <r>
    <n v="720"/>
    <x v="720"/>
    <s v="Without Utterance, a crushingly intimate literary memoir told from the inside of losing language, self, and world."/>
    <n v="8500"/>
    <n v="2735"/>
    <x v="0"/>
    <x v="0"/>
    <s v="USD"/>
    <n v="1327851291"/>
    <n v="1325432091"/>
    <b v="0"/>
    <n v="41"/>
    <b v="1"/>
    <s v="publishing/nonfiction"/>
    <n v="0.32176470588235295"/>
    <n v="66.707317073170728"/>
    <x v="3"/>
    <x v="9"/>
  </r>
  <r>
    <n v="721"/>
    <x v="721"/>
    <s v="Everything families need to host a Jewish welcoming ritual when opting out of circumcision. Includes original ceremonies and music."/>
    <n v="8500"/>
    <n v="10013"/>
    <x v="0"/>
    <x v="0"/>
    <s v="USD"/>
    <n v="1406900607"/>
    <n v="1403012607"/>
    <b v="0"/>
    <n v="119"/>
    <b v="1"/>
    <s v="publishing/nonfiction"/>
    <n v="1.1779999999999999"/>
    <n v="84.142857142857139"/>
    <x v="3"/>
    <x v="9"/>
  </r>
  <r>
    <n v="722"/>
    <x v="722"/>
    <s v="BANGGAI RESCUE is a beautiful, must-read book and a project setting out to answer some critical questions about the species' future."/>
    <n v="8500"/>
    <n v="33006"/>
    <x v="0"/>
    <x v="0"/>
    <s v="USD"/>
    <n v="1333909178"/>
    <n v="1331320778"/>
    <b v="0"/>
    <n v="153"/>
    <b v="1"/>
    <s v="publishing/nonfiction"/>
    <n v="3.8830588235294119"/>
    <n v="215.72549019607843"/>
    <x v="3"/>
    <x v="9"/>
  </r>
  <r>
    <n v="723"/>
    <x v="723"/>
    <s v="The Definitive (and Slightly Ridiculous) Guide to Enjoying the 2015 Pro Football Season"/>
    <n v="8500"/>
    <n v="5469"/>
    <x v="0"/>
    <x v="0"/>
    <s v="USD"/>
    <n v="1438228740"/>
    <n v="1435606549"/>
    <b v="0"/>
    <n v="100"/>
    <b v="1"/>
    <s v="publishing/nonfiction"/>
    <n v="0.64341176470588235"/>
    <n v="54.69"/>
    <x v="3"/>
    <x v="9"/>
  </r>
  <r>
    <n v="724"/>
    <x v="724"/>
    <s v="We are creating the Adventure Access Trail, a new walking trail from Boston to San Francisco.  _x000a_http://adventureaccess.org"/>
    <n v="8500"/>
    <n v="7383.01"/>
    <x v="0"/>
    <x v="0"/>
    <s v="USD"/>
    <n v="1309447163"/>
    <n v="1306855163"/>
    <b v="0"/>
    <n v="143"/>
    <b v="1"/>
    <s v="publishing/nonfiction"/>
    <n v="0.86858941176470594"/>
    <n v="51.62944055944056"/>
    <x v="3"/>
    <x v="9"/>
  </r>
  <r>
    <n v="725"/>
    <x v="725"/>
    <s v="A true story about inspiration and survival - David Alfred George turns his powerful experience into a compelling vBook."/>
    <n v="8500"/>
    <n v="20070"/>
    <x v="0"/>
    <x v="0"/>
    <s v="USD"/>
    <n v="1450018912"/>
    <n v="1447426912"/>
    <b v="0"/>
    <n v="140"/>
    <b v="1"/>
    <s v="publishing/nonfiction"/>
    <n v="2.3611764705882354"/>
    <n v="143.35714285714286"/>
    <x v="3"/>
    <x v="9"/>
  </r>
  <r>
    <n v="726"/>
    <x v="726"/>
    <s v="&quot;60 Days to a Radiating Faith&quot; is a collection of carefully selected Bible verses to encourage those undergoing cancer treatments."/>
    <n v="8500"/>
    <n v="2535"/>
    <x v="0"/>
    <x v="0"/>
    <s v="USD"/>
    <n v="1365728487"/>
    <n v="1363136487"/>
    <b v="0"/>
    <n v="35"/>
    <b v="1"/>
    <s v="publishing/nonfiction"/>
    <n v="0.29823529411764704"/>
    <n v="72.428571428571431"/>
    <x v="3"/>
    <x v="9"/>
  </r>
  <r>
    <n v="727"/>
    <x v="727"/>
    <s v="A surgeon's call for today's Christians to practice biblical compassion. Pre-order now and turn the tide towards the model Christ gave!"/>
    <n v="8500"/>
    <n v="5443"/>
    <x v="0"/>
    <x v="0"/>
    <s v="USD"/>
    <n v="1358198400"/>
    <n v="1354580949"/>
    <b v="0"/>
    <n v="149"/>
    <b v="1"/>
    <s v="publishing/nonfiction"/>
    <n v="0.64035294117647057"/>
    <n v="36.530201342281877"/>
    <x v="3"/>
    <x v="9"/>
  </r>
  <r>
    <n v="728"/>
    <x v="728"/>
    <s v="A big idea non-fiction book by an impatient three-time author and insomniac willing to bet on himself."/>
    <n v="8500"/>
    <n v="7917.45"/>
    <x v="0"/>
    <x v="0"/>
    <s v="USD"/>
    <n v="1313957157"/>
    <n v="1310069157"/>
    <b v="0"/>
    <n v="130"/>
    <b v="1"/>
    <s v="publishing/nonfiction"/>
    <n v="0.93146470588235297"/>
    <n v="60.903461538461535"/>
    <x v="3"/>
    <x v="9"/>
  </r>
  <r>
    <n v="729"/>
    <x v="729"/>
    <s v="A true David vs.Goliath story about a young adult battling the U.S. health care system to survive and become an advocate for change."/>
    <n v="8500"/>
    <n v="5226"/>
    <x v="0"/>
    <x v="0"/>
    <s v="USD"/>
    <n v="1348028861"/>
    <n v="1342844861"/>
    <b v="0"/>
    <n v="120"/>
    <b v="1"/>
    <s v="publishing/nonfiction"/>
    <n v="0.61482352941176466"/>
    <n v="43.55"/>
    <x v="3"/>
    <x v="9"/>
  </r>
  <r>
    <n v="730"/>
    <x v="730"/>
    <s v="A Massive but Cheerful Online Digital Archive of Surfing"/>
    <n v="8500"/>
    <n v="26438"/>
    <x v="0"/>
    <x v="0"/>
    <s v="USD"/>
    <n v="1323280391"/>
    <n v="1320688391"/>
    <b v="0"/>
    <n v="265"/>
    <b v="1"/>
    <s v="publishing/nonfiction"/>
    <n v="3.1103529411764708"/>
    <n v="99.766037735849054"/>
    <x v="3"/>
    <x v="9"/>
  </r>
  <r>
    <n v="731"/>
    <x v="731"/>
    <s v="Be part of the excitement by supporting our first season offering unique perspectives of Portland from the water."/>
    <n v="8500"/>
    <n v="6300"/>
    <x v="0"/>
    <x v="0"/>
    <s v="USD"/>
    <n v="1327212000"/>
    <n v="1322852747"/>
    <b v="0"/>
    <n v="71"/>
    <b v="1"/>
    <s v="publishing/nonfiction"/>
    <n v="0.74117647058823533"/>
    <n v="88.732394366197184"/>
    <x v="3"/>
    <x v="9"/>
  </r>
  <r>
    <n v="732"/>
    <x v="732"/>
    <s v="A great collection of puzzles to take and enjoy anywhere in the world - have fun, challenge yourself, and become a better chess player!"/>
    <n v="8500"/>
    <n v="64"/>
    <x v="0"/>
    <x v="1"/>
    <s v="GBP"/>
    <n v="1380449461"/>
    <n v="1375265461"/>
    <b v="0"/>
    <n v="13"/>
    <b v="1"/>
    <s v="publishing/nonfiction"/>
    <n v="7.5294117647058826E-3"/>
    <n v="4.9230769230769234"/>
    <x v="3"/>
    <x v="9"/>
  </r>
  <r>
    <n v="733"/>
    <x v="733"/>
    <s v="Sinatra Cookbook is an ebook featuring 12 fantastic example applications built on the Sinatra framework and many well known Ruby gems."/>
    <n v="8500"/>
    <n v="3012"/>
    <x v="0"/>
    <x v="1"/>
    <s v="GBP"/>
    <n v="1387533892"/>
    <n v="1384941892"/>
    <b v="0"/>
    <n v="169"/>
    <b v="1"/>
    <s v="publishing/nonfiction"/>
    <n v="0.35435294117647059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8500"/>
    <n v="53771"/>
    <x v="0"/>
    <x v="0"/>
    <s v="USD"/>
    <n v="1417653540"/>
    <n v="1414975346"/>
    <b v="0"/>
    <n v="229"/>
    <b v="1"/>
    <s v="publishing/nonfiction"/>
    <n v="6.3259999999999996"/>
    <n v="234.80786026200875"/>
    <x v="3"/>
    <x v="9"/>
  </r>
  <r>
    <n v="736"/>
    <x v="736"/>
    <s v="I'm writing a new book! Topic: Privacy is Dead. What does a world without privacy mean for humanity? Our reputations? Our kids?"/>
    <n v="8500"/>
    <n v="11345"/>
    <x v="0"/>
    <x v="0"/>
    <s v="USD"/>
    <n v="1385009940"/>
    <n v="1383327440"/>
    <b v="0"/>
    <n v="108"/>
    <b v="1"/>
    <s v="publishing/nonfiction"/>
    <n v="1.3347058823529412"/>
    <n v="105.04629629629629"/>
    <x v="3"/>
    <x v="9"/>
  </r>
  <r>
    <n v="737"/>
    <x v="737"/>
    <s v="For one year, two women exclusively ate food produced within Mendocino County, CA. Now, they will write a book about their adventures."/>
    <n v="8500"/>
    <n v="6120"/>
    <x v="0"/>
    <x v="0"/>
    <s v="USD"/>
    <n v="1392408000"/>
    <n v="1390890987"/>
    <b v="0"/>
    <n v="108"/>
    <b v="1"/>
    <s v="publishing/nonfiction"/>
    <n v="0.72"/>
    <n v="56.666666666666664"/>
    <x v="3"/>
    <x v="9"/>
  </r>
  <r>
    <n v="738"/>
    <x v="738"/>
    <s v="The true story of a child's struggle with hunger, poverty, and war in El Salvador."/>
    <n v="8500"/>
    <n v="1601"/>
    <x v="0"/>
    <x v="0"/>
    <s v="USD"/>
    <n v="1417409940"/>
    <n v="1414765794"/>
    <b v="0"/>
    <n v="41"/>
    <b v="1"/>
    <s v="publishing/nonfiction"/>
    <n v="0.18835294117647058"/>
    <n v="39.048780487804876"/>
    <x v="3"/>
    <x v="9"/>
  </r>
  <r>
    <n v="739"/>
    <x v="739"/>
    <s v="Strategies forged and lessons learned from accessing highly selective places where Black men have historically been underrepresented."/>
    <n v="8500"/>
    <n v="9500"/>
    <x v="0"/>
    <x v="0"/>
    <s v="USD"/>
    <n v="1407758629"/>
    <n v="1404907429"/>
    <b v="0"/>
    <n v="139"/>
    <b v="1"/>
    <s v="publishing/nonfiction"/>
    <n v="1.1176470588235294"/>
    <n v="68.345323741007192"/>
    <x v="3"/>
    <x v="9"/>
  </r>
  <r>
    <n v="740"/>
    <x v="740"/>
    <s v="Book on the search for the San Marcos, shipwrecked off the coast of Ireland in 1588 and the mysteries that have drawn men to find her."/>
    <n v="8500"/>
    <n v="3222"/>
    <x v="0"/>
    <x v="0"/>
    <s v="USD"/>
    <n v="1434857482"/>
    <n v="1433647882"/>
    <b v="0"/>
    <n v="19"/>
    <b v="1"/>
    <s v="publishing/nonfiction"/>
    <n v="0.37905882352941178"/>
    <n v="169.57894736842104"/>
    <x v="3"/>
    <x v="9"/>
  </r>
  <r>
    <n v="741"/>
    <x v="741"/>
    <s v="A revolutionary digital mapping project of the Vilna Ghetto"/>
    <n v="8500"/>
    <n v="13293.8"/>
    <x v="0"/>
    <x v="0"/>
    <s v="USD"/>
    <n v="1370964806"/>
    <n v="1367940806"/>
    <b v="0"/>
    <n v="94"/>
    <b v="1"/>
    <s v="publishing/nonfiction"/>
    <n v="1.5639764705882353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8500"/>
    <n v="1550"/>
    <x v="0"/>
    <x v="0"/>
    <s v="USD"/>
    <n v="1395435712"/>
    <n v="1392847312"/>
    <b v="0"/>
    <n v="23"/>
    <b v="1"/>
    <s v="publishing/nonfiction"/>
    <n v="0.18235294117647058"/>
    <n v="67.391304347826093"/>
    <x v="3"/>
    <x v="9"/>
  </r>
  <r>
    <n v="743"/>
    <x v="743"/>
    <s v="Valmont is a town with a fertile history and a vibrant community. We aim to capture the magic in our People's History of Valmont!"/>
    <n v="8500"/>
    <n v="814"/>
    <x v="0"/>
    <x v="0"/>
    <s v="USD"/>
    <n v="1334610000"/>
    <n v="1332435685"/>
    <b v="0"/>
    <n v="15"/>
    <b v="1"/>
    <s v="publishing/nonfiction"/>
    <n v="9.5764705882352946E-2"/>
    <n v="54.266666666666666"/>
    <x v="3"/>
    <x v="9"/>
  </r>
  <r>
    <n v="744"/>
    <x v="744"/>
    <s v="Join others to help create a world that is possible -- in your workplace, community and society!"/>
    <n v="8500"/>
    <n v="5116"/>
    <x v="0"/>
    <x v="0"/>
    <s v="USD"/>
    <n v="1355439503"/>
    <n v="1352847503"/>
    <b v="0"/>
    <n v="62"/>
    <b v="1"/>
    <s v="publishing/nonfiction"/>
    <n v="0.60188235294117642"/>
    <n v="82.516129032258064"/>
    <x v="3"/>
    <x v="9"/>
  </r>
  <r>
    <n v="745"/>
    <x v="745"/>
    <s v="Help launch a FREE guide that can help activists &amp; community organizers leverage social media tools for change like never before."/>
    <n v="8500"/>
    <n v="3976"/>
    <x v="0"/>
    <x v="0"/>
    <s v="USD"/>
    <n v="1367588645"/>
    <n v="1364996645"/>
    <b v="0"/>
    <n v="74"/>
    <b v="1"/>
    <s v="publishing/nonfiction"/>
    <n v="0.46776470588235292"/>
    <n v="53.729729729729726"/>
    <x v="3"/>
    <x v="9"/>
  </r>
  <r>
    <n v="746"/>
    <x v="746"/>
    <s v="This is a book of letters. Letters to our body parts."/>
    <n v="8500"/>
    <n v="3318"/>
    <x v="0"/>
    <x v="0"/>
    <s v="USD"/>
    <n v="1348372740"/>
    <n v="1346806909"/>
    <b v="0"/>
    <n v="97"/>
    <b v="1"/>
    <s v="publishing/nonfiction"/>
    <n v="0.39035294117647057"/>
    <n v="34.206185567010309"/>
    <x v="3"/>
    <x v="9"/>
  </r>
  <r>
    <n v="747"/>
    <x v="747"/>
    <s v="My creations are born in different cultural environment around the globe with Â« what is already there Â» and act as a social impulse"/>
    <n v="8500"/>
    <n v="7003"/>
    <x v="0"/>
    <x v="9"/>
    <s v="EUR"/>
    <n v="1421319240"/>
    <n v="1418649019"/>
    <b v="0"/>
    <n v="55"/>
    <b v="1"/>
    <s v="publishing/nonfiction"/>
    <n v="0.82388235294117651"/>
    <n v="127.32727272727273"/>
    <x v="3"/>
    <x v="9"/>
  </r>
  <r>
    <n v="748"/>
    <x v="748"/>
    <s v="Peace on Earth begins with birth. Educating pregnant women to create a more peaceful world is what this book is all about."/>
    <n v="8500"/>
    <n v="2005"/>
    <x v="0"/>
    <x v="0"/>
    <s v="USD"/>
    <n v="1407701966"/>
    <n v="1405109966"/>
    <b v="0"/>
    <n v="44"/>
    <b v="1"/>
    <s v="publishing/nonfiction"/>
    <n v="0.23588235294117646"/>
    <n v="45.56818181818182"/>
    <x v="3"/>
    <x v="9"/>
  </r>
  <r>
    <n v="749"/>
    <x v="749"/>
    <s v="A place for rational, fact and data based non-partisan political and societal commentary on things that matter to Americans."/>
    <n v="8500"/>
    <n v="10556"/>
    <x v="0"/>
    <x v="0"/>
    <s v="USD"/>
    <n v="1485642930"/>
    <n v="1483050930"/>
    <b v="0"/>
    <n v="110"/>
    <b v="1"/>
    <s v="publishing/nonfiction"/>
    <n v="1.2418823529411764"/>
    <n v="95.963636363636368"/>
    <x v="3"/>
    <x v="9"/>
  </r>
  <r>
    <n v="750"/>
    <x v="750"/>
    <s v="The epic adventure of a 33 year journey surviving 4 open heart surgeries- emotionally powerful. Graphic. Honest. Funny"/>
    <n v="8500"/>
    <n v="4559"/>
    <x v="0"/>
    <x v="0"/>
    <s v="USD"/>
    <n v="1361739872"/>
    <n v="1359147872"/>
    <b v="0"/>
    <n v="59"/>
    <b v="1"/>
    <s v="publishing/nonfiction"/>
    <n v="0.53635294117647059"/>
    <n v="77.271186440677965"/>
    <x v="3"/>
    <x v="9"/>
  </r>
  <r>
    <n v="751"/>
    <x v="751"/>
    <s v="A young cancer survivor embarks on a cross country railroad adventure while writing her memoir through letters."/>
    <n v="8500"/>
    <n v="3555"/>
    <x v="0"/>
    <x v="0"/>
    <s v="USD"/>
    <n v="1312470475"/>
    <n v="1308496075"/>
    <b v="0"/>
    <n v="62"/>
    <b v="1"/>
    <s v="publishing/nonfiction"/>
    <n v="0.41823529411764704"/>
    <n v="57.338709677419352"/>
    <x v="3"/>
    <x v="9"/>
  </r>
  <r>
    <n v="752"/>
    <x v="752"/>
    <s v="A raw, honest encounter of my colourful journey trying to escape accepting I had Epilepsy &amp; how I found my super powers along the way"/>
    <n v="8500"/>
    <n v="5585"/>
    <x v="0"/>
    <x v="2"/>
    <s v="AUD"/>
    <n v="1476615600"/>
    <n v="1474884417"/>
    <b v="0"/>
    <n v="105"/>
    <b v="1"/>
    <s v="publishing/nonfiction"/>
    <n v="0.65705882352941181"/>
    <n v="53.19047619047619"/>
    <x v="3"/>
    <x v="9"/>
  </r>
  <r>
    <n v="753"/>
    <x v="753"/>
    <s v="Finally, Jewish sacred texts by Israeli women, volume 2 of an  acclaimed, revolutionary series of powerful, witty, diverse Midrashim."/>
    <n v="8500"/>
    <n v="12800"/>
    <x v="0"/>
    <x v="0"/>
    <s v="USD"/>
    <n v="1423922991"/>
    <n v="1421330991"/>
    <b v="0"/>
    <n v="26"/>
    <b v="1"/>
    <s v="publishing/nonfiction"/>
    <n v="1.5058823529411764"/>
    <n v="492.30769230769232"/>
    <x v="3"/>
    <x v="9"/>
  </r>
  <r>
    <n v="754"/>
    <x v="754"/>
    <s v="A book about a couples first year of marriage. Read the inspirational story of how God helped them overcome cancer, amputation and more"/>
    <n v="8500"/>
    <n v="2075"/>
    <x v="0"/>
    <x v="0"/>
    <s v="USD"/>
    <n v="1357408721"/>
    <n v="1354816721"/>
    <b v="0"/>
    <n v="49"/>
    <b v="1"/>
    <s v="publishing/nonfiction"/>
    <n v="0.24411764705882352"/>
    <n v="42.346938775510203"/>
    <x v="3"/>
    <x v="9"/>
  </r>
  <r>
    <n v="755"/>
    <x v="755"/>
    <s v="The hilarious new book about RAGBRAI, America's greatest event that you've never heard of. Crotch lube is entirely optional."/>
    <n v="8500"/>
    <n v="2547.69"/>
    <x v="0"/>
    <x v="0"/>
    <s v="USD"/>
    <n v="1369010460"/>
    <n v="1366381877"/>
    <b v="0"/>
    <n v="68"/>
    <b v="1"/>
    <s v="publishing/nonfiction"/>
    <n v="0.29972823529411763"/>
    <n v="37.466029411764708"/>
    <x v="3"/>
    <x v="9"/>
  </r>
  <r>
    <n v="756"/>
    <x v="756"/>
    <s v="A mixed media (poetry, photo, prose and sound) text focusing on/inspired by rural life in former Communist republics. "/>
    <n v="8500"/>
    <n v="824"/>
    <x v="0"/>
    <x v="0"/>
    <s v="USD"/>
    <n v="1303147459"/>
    <n v="1297880659"/>
    <b v="0"/>
    <n v="22"/>
    <b v="1"/>
    <s v="publishing/nonfiction"/>
    <n v="9.6941176470588239E-2"/>
    <n v="37.454545454545453"/>
    <x v="3"/>
    <x v="9"/>
  </r>
  <r>
    <n v="757"/>
    <x v="757"/>
    <s v="This is for the book release event/photo gallery show. Funds will go to buy gallery prints &amp; copies of Orlando's Historic Haunts."/>
    <n v="8500"/>
    <n v="595"/>
    <x v="0"/>
    <x v="0"/>
    <s v="USD"/>
    <n v="1354756714"/>
    <n v="1353547114"/>
    <b v="0"/>
    <n v="18"/>
    <b v="1"/>
    <s v="publishing/nonfiction"/>
    <n v="7.0000000000000007E-2"/>
    <n v="33.055555555555557"/>
    <x v="3"/>
    <x v="9"/>
  </r>
  <r>
    <n v="758"/>
    <x v="758"/>
    <s v="I am publishing my book, Waiting on Humanity and need some finishing funds to do so."/>
    <n v="8500"/>
    <n v="2550"/>
    <x v="0"/>
    <x v="0"/>
    <s v="USD"/>
    <n v="1286568268"/>
    <n v="1283976268"/>
    <b v="0"/>
    <n v="19"/>
    <b v="1"/>
    <s v="publishing/nonfiction"/>
    <n v="0.3"/>
    <n v="134.21052631578948"/>
    <x v="3"/>
    <x v="9"/>
  </r>
  <r>
    <n v="759"/>
    <x v="759"/>
    <s v="Help me search for the lost ruins of the UK. A unique guide to  lesser known and somewhat known ruins of Britain."/>
    <n v="8500"/>
    <n v="5096"/>
    <x v="0"/>
    <x v="1"/>
    <s v="GBP"/>
    <n v="1404892539"/>
    <n v="1401436539"/>
    <b v="0"/>
    <n v="99"/>
    <b v="1"/>
    <s v="publishing/nonfiction"/>
    <n v="0.59952941176470587"/>
    <n v="51.474747474747474"/>
    <x v="3"/>
    <x v="9"/>
  </r>
  <r>
    <n v="760"/>
    <x v="760"/>
    <s v="I am publishing my 5th book, I am looking to publish a book of short stories, all based on random thoughts that flash through my mind."/>
    <n v="85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8500"/>
    <n v="235"/>
    <x v="2"/>
    <x v="0"/>
    <s v="USD"/>
    <n v="1391364126"/>
    <n v="1388772126"/>
    <b v="0"/>
    <n v="6"/>
    <b v="0"/>
    <s v="publishing/fiction"/>
    <n v="2.7647058823529413E-2"/>
    <n v="39.166666666666664"/>
    <x v="3"/>
    <x v="10"/>
  </r>
  <r>
    <n v="762"/>
    <x v="762"/>
    <s v="An original-well-done eBook. Mainly about fiction, action, adventure, and mystery. A story that you've never read!"/>
    <n v="8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8500"/>
    <n v="5"/>
    <x v="2"/>
    <x v="1"/>
    <s v="GBP"/>
    <n v="1376563408"/>
    <n v="1373971408"/>
    <b v="0"/>
    <n v="1"/>
    <b v="0"/>
    <s v="publishing/fiction"/>
    <n v="5.8823529411764701E-4"/>
    <n v="5"/>
    <x v="3"/>
    <x v="10"/>
  </r>
  <r>
    <n v="764"/>
    <x v="764"/>
    <s v="[JOE]KES is a book full of over 200 original, sometimes funny, pun-ish Joekes. If you hate the book, use it as a coster!"/>
    <n v="85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8500"/>
    <n v="2521"/>
    <x v="2"/>
    <x v="0"/>
    <s v="USD"/>
    <n v="1413723684"/>
    <n v="1411131684"/>
    <b v="0"/>
    <n v="44"/>
    <b v="0"/>
    <s v="publishing/fiction"/>
    <n v="0.29658823529411765"/>
    <n v="57.295454545454547"/>
    <x v="3"/>
    <x v="10"/>
  </r>
  <r>
    <n v="766"/>
    <x v="766"/>
    <s v="I am writing about my nonna's life in Southern Italy and what it was like to grow up in a Fascist regime before immigrating to Canada."/>
    <n v="85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8500"/>
    <n v="177"/>
    <x v="2"/>
    <x v="0"/>
    <s v="USD"/>
    <n v="1432178810"/>
    <n v="1429586810"/>
    <b v="0"/>
    <n v="3"/>
    <b v="0"/>
    <s v="publishing/fiction"/>
    <n v="2.0823529411764706E-2"/>
    <n v="59"/>
    <x v="3"/>
    <x v="10"/>
  </r>
  <r>
    <n v="768"/>
    <x v="768"/>
    <s v="Haunted by a wrong decision and hunted by a Tall Dark Stranger, a misguided teen struggles to find her way home ..or will she make it?"/>
    <n v="8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8500"/>
    <n v="1656"/>
    <x v="2"/>
    <x v="0"/>
    <s v="USD"/>
    <n v="1388102094"/>
    <n v="1385510094"/>
    <b v="0"/>
    <n v="52"/>
    <b v="0"/>
    <s v="publishing/fiction"/>
    <n v="0.1948235294117647"/>
    <n v="31.846153846153847"/>
    <x v="3"/>
    <x v="10"/>
  </r>
  <r>
    <n v="770"/>
    <x v="770"/>
    <s v="Daniel was an ordinary boy, until unordinary events began to occur. Danny had never been exposed to supernatural activity until now..."/>
    <n v="8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8500"/>
    <n v="10"/>
    <x v="2"/>
    <x v="0"/>
    <s v="USD"/>
    <n v="1454183202"/>
    <n v="1449863202"/>
    <b v="0"/>
    <n v="1"/>
    <b v="0"/>
    <s v="publishing/fiction"/>
    <n v="1.176470588235294E-3"/>
    <n v="10"/>
    <x v="3"/>
    <x v="10"/>
  </r>
  <r>
    <n v="772"/>
    <x v="772"/>
    <s v="What if the stories in the Bible, especially those about strong women, were retuld by their own characters? I've completed 5 and am ready to publish."/>
    <n v="8500"/>
    <n v="50"/>
    <x v="2"/>
    <x v="0"/>
    <s v="USD"/>
    <n v="1257047940"/>
    <n v="1252718519"/>
    <b v="0"/>
    <n v="1"/>
    <b v="0"/>
    <s v="publishing/fiction"/>
    <n v="5.8823529411764705E-3"/>
    <n v="50"/>
    <x v="3"/>
    <x v="10"/>
  </r>
  <r>
    <n v="773"/>
    <x v="773"/>
    <s v="The Mortis Chronicles is a hard hitting, thought provoking and action packed indie published series. You know you want to read!"/>
    <n v="8500"/>
    <n v="32"/>
    <x v="2"/>
    <x v="1"/>
    <s v="GBP"/>
    <n v="1431298860"/>
    <n v="1428341985"/>
    <b v="0"/>
    <n v="2"/>
    <b v="0"/>
    <s v="publishing/fiction"/>
    <n v="3.7647058823529413E-3"/>
    <n v="16"/>
    <x v="3"/>
    <x v="10"/>
  </r>
  <r>
    <n v="774"/>
    <x v="774"/>
    <s v="Arabella seeks studio time to professionally read her novel, making it available to listeners as an audio book on audible.com"/>
    <n v="8500"/>
    <n v="351"/>
    <x v="2"/>
    <x v="0"/>
    <s v="USD"/>
    <n v="1393181018"/>
    <n v="1390589018"/>
    <b v="0"/>
    <n v="9"/>
    <b v="0"/>
    <s v="publishing/fiction"/>
    <n v="4.1294117647058821E-2"/>
    <n v="39"/>
    <x v="3"/>
    <x v="10"/>
  </r>
  <r>
    <n v="775"/>
    <x v="775"/>
    <s v="Scorned is the first in a series that I have been working on for two years and it's time to get it published."/>
    <n v="85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x v="776"/>
    <s v="Would anything change if women were in charge? Book Clubs, readers, and critics herald the latest by award-winning author, Aguila."/>
    <n v="8500"/>
    <n v="3598"/>
    <x v="2"/>
    <x v="0"/>
    <s v="USD"/>
    <n v="1444539600"/>
    <n v="1441297645"/>
    <b v="0"/>
    <n v="57"/>
    <b v="0"/>
    <s v="publishing/fiction"/>
    <n v="0.42329411764705882"/>
    <n v="63.122807017543863"/>
    <x v="3"/>
    <x v="10"/>
  </r>
  <r>
    <n v="777"/>
    <x v="777"/>
    <s v="One Minute Gone is a murder mystery drawn from real people and events. Read Chapter One at http://davidhansardblog.wordpress.com."/>
    <n v="8500"/>
    <n v="21"/>
    <x v="2"/>
    <x v="0"/>
    <s v="USD"/>
    <n v="1375313577"/>
    <n v="1372721577"/>
    <b v="0"/>
    <n v="3"/>
    <b v="0"/>
    <s v="publishing/fiction"/>
    <n v="2.4705882352941176E-3"/>
    <n v="7"/>
    <x v="3"/>
    <x v="10"/>
  </r>
  <r>
    <n v="778"/>
    <x v="778"/>
    <s v="Laughter, tears and good times in the warm glow of Summer s Love. The perfect recipe for the winter blahs."/>
    <n v="8500"/>
    <n v="2"/>
    <x v="2"/>
    <x v="0"/>
    <s v="USD"/>
    <n v="1398876680"/>
    <n v="1396284680"/>
    <b v="0"/>
    <n v="1"/>
    <b v="0"/>
    <s v="publishing/fiction"/>
    <n v="2.3529411764705883E-4"/>
    <n v="2"/>
    <x v="3"/>
    <x v="10"/>
  </r>
  <r>
    <n v="779"/>
    <x v="779"/>
    <s v="A novel. Beautiful. Sparse. The truth behind the American Dream seen from the eyes of a young wanderer in the midst of the economic collapse. "/>
    <n v="8500"/>
    <n v="400"/>
    <x v="2"/>
    <x v="0"/>
    <s v="USD"/>
    <n v="1287115200"/>
    <n v="1284567905"/>
    <b v="0"/>
    <n v="6"/>
    <b v="0"/>
    <s v="publishing/fiction"/>
    <n v="4.7058823529411764E-2"/>
    <n v="66.666666666666671"/>
    <x v="3"/>
    <x v="10"/>
  </r>
  <r>
    <n v="780"/>
    <x v="780"/>
    <s v="We are finishing up recording our new record and we would like help with its physical CD release."/>
    <n v="8500"/>
    <n v="1040"/>
    <x v="0"/>
    <x v="0"/>
    <s v="USD"/>
    <n v="1304439025"/>
    <n v="1301847025"/>
    <b v="0"/>
    <n v="27"/>
    <b v="1"/>
    <s v="music/rock"/>
    <n v="0.12235294117647059"/>
    <n v="38.518518518518519"/>
    <x v="4"/>
    <x v="11"/>
  </r>
  <r>
    <n v="781"/>
    <x v="781"/>
    <s v="&quot;WE ARE ON A MISSION TO TOUR THE UNITED STATES NON-STOP. TO DO SO WE NEED TO PURCHASE A NEW VAN.&quot;"/>
    <n v="8500"/>
    <n v="1065.23"/>
    <x v="0"/>
    <x v="0"/>
    <s v="USD"/>
    <n v="1370649674"/>
    <n v="1368057674"/>
    <b v="0"/>
    <n v="25"/>
    <b v="1"/>
    <s v="music/rock"/>
    <n v="0.12532117647058824"/>
    <n v="42.609200000000001"/>
    <x v="4"/>
    <x v="11"/>
  </r>
  <r>
    <n v="782"/>
    <x v="782"/>
    <s v="After almost three years of being out of music, I've decided to finally make the solo record I've wanted to do for years."/>
    <n v="8500"/>
    <n v="700"/>
    <x v="0"/>
    <x v="0"/>
    <s v="USD"/>
    <n v="1345918302"/>
    <n v="1343326302"/>
    <b v="0"/>
    <n v="14"/>
    <b v="1"/>
    <s v="music/rock"/>
    <n v="8.2352941176470587E-2"/>
    <n v="50"/>
    <x v="4"/>
    <x v="11"/>
  </r>
  <r>
    <n v="783"/>
    <x v="783"/>
    <s v="The Red Masque will be heading into the studio in late April to begin recording their new album, tentatively titled &quot;Mythalogue&quot;."/>
    <n v="8500"/>
    <n v="2222"/>
    <x v="0"/>
    <x v="0"/>
    <s v="USD"/>
    <n v="1335564000"/>
    <n v="1332182049"/>
    <b v="0"/>
    <n v="35"/>
    <b v="1"/>
    <s v="music/rock"/>
    <n v="0.26141176470588234"/>
    <n v="63.485714285714288"/>
    <x v="4"/>
    <x v="11"/>
  </r>
  <r>
    <n v="784"/>
    <x v="784"/>
    <s v="The book I am working on now is the third is a series of rock encyclopedias. However, I am in need of funding to cover the photo costs."/>
    <n v="8500"/>
    <n v="1025"/>
    <x v="0"/>
    <x v="0"/>
    <s v="USD"/>
    <n v="1395023719"/>
    <n v="1391571319"/>
    <b v="0"/>
    <n v="10"/>
    <b v="1"/>
    <s v="music/rock"/>
    <n v="0.12058823529411765"/>
    <n v="102.5"/>
    <x v="4"/>
    <x v="11"/>
  </r>
  <r>
    <n v="785"/>
    <x v="785"/>
    <s v="Treedom wants to record a second album! We have a lot of new material, and we wanted to capture our new sound in a record for our fans."/>
    <n v="8500"/>
    <n v="903.14"/>
    <x v="0"/>
    <x v="0"/>
    <s v="USD"/>
    <n v="1362060915"/>
    <n v="1359468915"/>
    <b v="0"/>
    <n v="29"/>
    <b v="1"/>
    <s v="music/rock"/>
    <n v="0.10625176470588235"/>
    <n v="31.142758620689655"/>
    <x v="4"/>
    <x v="11"/>
  </r>
  <r>
    <n v="786"/>
    <x v="786"/>
    <s v="In June, Columbus rock veterans, Watershed, will release and tour behind a new album, BRICK AND MORTAR."/>
    <n v="8500"/>
    <n v="7140"/>
    <x v="0"/>
    <x v="0"/>
    <s v="USD"/>
    <n v="1336751220"/>
    <n v="1331774434"/>
    <b v="0"/>
    <n v="44"/>
    <b v="1"/>
    <s v="music/rock"/>
    <n v="0.84"/>
    <n v="162.27272727272728"/>
    <x v="4"/>
    <x v="11"/>
  </r>
  <r>
    <n v="787"/>
    <x v="787"/>
    <s v="We've made our goal with your help. Thanks so much! This is a great time to pre-purchase the album and get some extra perks."/>
    <n v="8500"/>
    <n v="1370"/>
    <x v="0"/>
    <x v="0"/>
    <s v="USD"/>
    <n v="1383318226"/>
    <n v="1380726226"/>
    <b v="0"/>
    <n v="17"/>
    <b v="1"/>
    <s v="music/rock"/>
    <n v="0.16117647058823528"/>
    <n v="80.588235294117652"/>
    <x v="4"/>
    <x v="11"/>
  </r>
  <r>
    <n v="788"/>
    <x v="788"/>
    <s v="With all of our money going towards our new full-length album and merch, we need your help so we don't end up stranded on tour."/>
    <n v="8500"/>
    <n v="2035.05"/>
    <x v="0"/>
    <x v="0"/>
    <s v="USD"/>
    <n v="1341633540"/>
    <n v="1338336588"/>
    <b v="0"/>
    <n v="34"/>
    <b v="1"/>
    <s v="music/rock"/>
    <n v="0.23941764705882351"/>
    <n v="59.85441176470588"/>
    <x v="4"/>
    <x v="11"/>
  </r>
  <r>
    <n v="789"/>
    <x v="789"/>
    <s v="Reluctant Hero is getting ready to record their next EP titled All As One! Studio dates are set for January 18th-22nd! Let's work!"/>
    <n v="8500"/>
    <n v="1860"/>
    <x v="0"/>
    <x v="0"/>
    <s v="USD"/>
    <n v="1358755140"/>
    <n v="1357187280"/>
    <b v="0"/>
    <n v="14"/>
    <b v="1"/>
    <s v="music/rock"/>
    <n v="0.21882352941176469"/>
    <n v="132.85714285714286"/>
    <x v="4"/>
    <x v="11"/>
  </r>
  <r>
    <n v="790"/>
    <x v="790"/>
    <s v="A regional band reaching to their fans. Reaching to become a national band with no label support. This is the chance of a lifetime."/>
    <n v="8500"/>
    <n v="14437.46"/>
    <x v="0"/>
    <x v="0"/>
    <s v="USD"/>
    <n v="1359680939"/>
    <n v="1357088939"/>
    <b v="0"/>
    <n v="156"/>
    <b v="1"/>
    <s v="music/rock"/>
    <n v="1.698524705882352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8500"/>
    <n v="7790"/>
    <x v="0"/>
    <x v="0"/>
    <s v="USD"/>
    <n v="1384322340"/>
    <n v="1381430646"/>
    <b v="0"/>
    <n v="128"/>
    <b v="1"/>
    <s v="music/rock"/>
    <n v="0.91647058823529415"/>
    <n v="60.859375"/>
    <x v="4"/>
    <x v="11"/>
  </r>
  <r>
    <n v="792"/>
    <x v="792"/>
    <s v="Rock n' Roll about the intersection of lies and belief: the Believable Lie."/>
    <n v="8500"/>
    <n v="2511.11"/>
    <x v="0"/>
    <x v="0"/>
    <s v="USD"/>
    <n v="1383861483"/>
    <n v="1381265883"/>
    <b v="0"/>
    <n v="60"/>
    <b v="1"/>
    <s v="music/rock"/>
    <n v="0.29542470588235298"/>
    <n v="41.851833333333339"/>
    <x v="4"/>
    <x v="11"/>
  </r>
  <r>
    <n v="793"/>
    <x v="793"/>
    <s v="Dead Tree Duo has been fortunate enough to record a full length album at Threshold Studios in NYC!  Now it's time to manufacture them!"/>
    <n v="8500"/>
    <n v="2826.43"/>
    <x v="0"/>
    <x v="0"/>
    <s v="USD"/>
    <n v="1372827540"/>
    <n v="1371491244"/>
    <b v="0"/>
    <n v="32"/>
    <b v="1"/>
    <s v="music/rock"/>
    <n v="0.33252117647058821"/>
    <n v="88.325937499999995"/>
    <x v="4"/>
    <x v="11"/>
  </r>
  <r>
    <n v="794"/>
    <x v="794"/>
    <s v="The Brian Davis Band is a group of friends that want to share their lives and experiences through music that connects with people."/>
    <n v="8500"/>
    <n v="8425"/>
    <x v="0"/>
    <x v="0"/>
    <s v="USD"/>
    <n v="1315242360"/>
    <n v="1310438737"/>
    <b v="0"/>
    <n v="53"/>
    <b v="1"/>
    <s v="music/rock"/>
    <n v="0.99117647058823533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8500"/>
    <n v="15650"/>
    <x v="0"/>
    <x v="0"/>
    <s v="USD"/>
    <n v="1333774740"/>
    <n v="1330094566"/>
    <b v="0"/>
    <n v="184"/>
    <b v="1"/>
    <s v="music/rock"/>
    <n v="1.8411764705882352"/>
    <n v="85.054347826086953"/>
    <x v="4"/>
    <x v="11"/>
  </r>
  <r>
    <n v="796"/>
    <x v="796"/>
    <s v="Madrone is an independent band creating melodic, emotional, _x000a_alternative-rock needing your help to finish their new album."/>
    <n v="8500"/>
    <n v="10135"/>
    <x v="0"/>
    <x v="0"/>
    <s v="USD"/>
    <n v="1379279400"/>
    <n v="1376687485"/>
    <b v="0"/>
    <n v="90"/>
    <b v="1"/>
    <s v="music/rock"/>
    <n v="1.1923529411764706"/>
    <n v="112.61111111111111"/>
    <x v="4"/>
    <x v="11"/>
  </r>
  <r>
    <n v="797"/>
    <x v="797"/>
    <s v="Help Lust Control Kickstart their first cd in 20 years!!  To be mixed by Rocky Gray (Living Sacrifice, Soul Embraced, Evanescence)!!"/>
    <n v="8500"/>
    <n v="3226"/>
    <x v="0"/>
    <x v="0"/>
    <s v="USD"/>
    <n v="1335672000"/>
    <n v="1332978688"/>
    <b v="0"/>
    <n v="71"/>
    <b v="1"/>
    <s v="music/rock"/>
    <n v="0.37952941176470589"/>
    <n v="45.436619718309856"/>
    <x v="4"/>
    <x v="11"/>
  </r>
  <r>
    <n v="798"/>
    <x v="798"/>
    <s v="We have some great new songs and want to record a special edition 4 song EP as our next Eric Stuart Band release"/>
    <n v="8500"/>
    <n v="4021"/>
    <x v="0"/>
    <x v="0"/>
    <s v="USD"/>
    <n v="1412086187"/>
    <n v="1409494187"/>
    <b v="0"/>
    <n v="87"/>
    <b v="1"/>
    <s v="music/rock"/>
    <n v="0.47305882352941175"/>
    <n v="46.218390804597703"/>
    <x v="4"/>
    <x v="11"/>
  </r>
  <r>
    <n v="799"/>
    <x v="799"/>
    <s v="Los Angeles-based recording artist Ryan Caskey joined forces with producer Eddie Hedges to record alternative rock masterworks."/>
    <n v="8500"/>
    <n v="5001"/>
    <x v="0"/>
    <x v="0"/>
    <s v="USD"/>
    <n v="1335542446"/>
    <n v="1332950446"/>
    <b v="0"/>
    <n v="28"/>
    <b v="1"/>
    <s v="music/rock"/>
    <n v="0.58835294117647063"/>
    <n v="178.60714285714286"/>
    <x v="4"/>
    <x v="11"/>
  </r>
  <r>
    <n v="800"/>
    <x v="800"/>
    <s v="Scotland's premier classic rock and metal festival, 3 days, 3-4 stages, family friendly,  for people of all ages"/>
    <n v="8500"/>
    <n v="2282"/>
    <x v="0"/>
    <x v="1"/>
    <s v="GBP"/>
    <n v="1410431054"/>
    <n v="1407839054"/>
    <b v="0"/>
    <n v="56"/>
    <b v="1"/>
    <s v="music/rock"/>
    <n v="0.26847058823529413"/>
    <n v="40.75"/>
    <x v="4"/>
    <x v="11"/>
  </r>
  <r>
    <n v="801"/>
    <x v="801"/>
    <s v="ALL WE WANT TO DO IS DRIVE AROUND AMERICA AND PLAY A BUNCH OF SHOWS, BUT WE DON'T HAVE ANY MONEY..."/>
    <n v="8500"/>
    <n v="2230.4299999999998"/>
    <x v="0"/>
    <x v="0"/>
    <s v="USD"/>
    <n v="1309547120"/>
    <n v="1306955120"/>
    <b v="0"/>
    <n v="51"/>
    <b v="1"/>
    <s v="music/rock"/>
    <n v="0.2624035294117647"/>
    <n v="43.733921568627444"/>
    <x v="4"/>
    <x v="11"/>
  </r>
  <r>
    <n v="802"/>
    <x v="802"/>
    <s v="Vaz invades 2 new continents in the Eastern Hemisphere and brings home a Split Single, a Video Documentary and a Live Record from Asia."/>
    <n v="8500"/>
    <n v="6080"/>
    <x v="0"/>
    <x v="0"/>
    <s v="USD"/>
    <n v="1347854700"/>
    <n v="1343867524"/>
    <b v="0"/>
    <n v="75"/>
    <b v="1"/>
    <s v="music/rock"/>
    <n v="0.71529411764705886"/>
    <n v="81.066666666666663"/>
    <x v="4"/>
    <x v="11"/>
  </r>
  <r>
    <n v="803"/>
    <x v="803"/>
    <s v="We're recording our first single in Nashville this summer and sending it to radio with Shamrock Media Group.  We need your help!!"/>
    <n v="8500"/>
    <n v="2835"/>
    <x v="0"/>
    <x v="0"/>
    <s v="USD"/>
    <n v="1306630800"/>
    <n v="1304376478"/>
    <b v="0"/>
    <n v="38"/>
    <b v="1"/>
    <s v="music/rock"/>
    <n v="0.33352941176470591"/>
    <n v="74.60526315789474"/>
    <x v="4"/>
    <x v="11"/>
  </r>
  <r>
    <n v="804"/>
    <x v="804"/>
    <s v="Hope and Inspiration.  That is what this project is all about. In the midst of a dark and broken world our stories can speak life."/>
    <n v="8500"/>
    <n v="5500"/>
    <x v="0"/>
    <x v="0"/>
    <s v="USD"/>
    <n v="1311393540"/>
    <n v="1309919526"/>
    <b v="0"/>
    <n v="18"/>
    <b v="1"/>
    <s v="music/rock"/>
    <n v="0.6470588235294118"/>
    <n v="305.55555555555554"/>
    <x v="4"/>
    <x v="11"/>
  </r>
  <r>
    <n v="805"/>
    <x v="805"/>
    <s v="Be a part of Virtual CH's debut Video and Record release.  Help fund their debut music video and record mixing expenses."/>
    <n v="8500"/>
    <n v="3150"/>
    <x v="0"/>
    <x v="0"/>
    <s v="USD"/>
    <n v="1310857200"/>
    <n v="1306525512"/>
    <b v="0"/>
    <n v="54"/>
    <b v="1"/>
    <s v="music/rock"/>
    <n v="0.37058823529411766"/>
    <n v="58.333333333333336"/>
    <x v="4"/>
    <x v="11"/>
  </r>
  <r>
    <n v="806"/>
    <x v="806"/>
    <s v="Help Golden Animals finish their NEW Album!"/>
    <n v="8500"/>
    <n v="8355"/>
    <x v="0"/>
    <x v="0"/>
    <s v="USD"/>
    <n v="1315413339"/>
    <n v="1312821339"/>
    <b v="0"/>
    <n v="71"/>
    <b v="1"/>
    <s v="music/rock"/>
    <n v="0.98294117647058821"/>
    <n v="117.67605633802818"/>
    <x v="4"/>
    <x v="11"/>
  </r>
  <r>
    <n v="807"/>
    <x v="807"/>
    <s v="Join the Sic Vita family and lend a hand as we create a new album!"/>
    <n v="8500"/>
    <n v="4205"/>
    <x v="0"/>
    <x v="0"/>
    <s v="USD"/>
    <n v="1488333600"/>
    <n v="1485270311"/>
    <b v="0"/>
    <n v="57"/>
    <b v="1"/>
    <s v="music/rock"/>
    <n v="0.49470588235294116"/>
    <n v="73.771929824561397"/>
    <x v="4"/>
    <x v="11"/>
  </r>
  <r>
    <n v="808"/>
    <x v="808"/>
    <s v="The Micronite Filters have a blood curdling sonic adventure ready for psychedelic swirled vinyl for the best possible auditory journey."/>
    <n v="8500"/>
    <n v="4500"/>
    <x v="0"/>
    <x v="5"/>
    <s v="CAD"/>
    <n v="1419224340"/>
    <n v="1416363886"/>
    <b v="0"/>
    <n v="43"/>
    <b v="1"/>
    <s v="music/rock"/>
    <n v="0.52941176470588236"/>
    <n v="104.65116279069767"/>
    <x v="4"/>
    <x v="11"/>
  </r>
  <r>
    <n v="809"/>
    <x v="809"/>
    <s v="Acknowledged songwriter looking to record album of new songs to secure a Publishing Contract"/>
    <n v="8500"/>
    <n v="4151"/>
    <x v="0"/>
    <x v="0"/>
    <s v="USD"/>
    <n v="1390161630"/>
    <n v="1387569630"/>
    <b v="0"/>
    <n v="52"/>
    <b v="1"/>
    <s v="music/rock"/>
    <n v="0.4883529411764706"/>
    <n v="79.82692307692308"/>
    <x v="4"/>
    <x v="11"/>
  </r>
  <r>
    <n v="810"/>
    <x v="810"/>
    <s v="Please help us reach both a short term and lifetime goal! We can't do this without your help. thank you a ton from all of us at P.T.R.."/>
    <n v="8500"/>
    <n v="1575"/>
    <x v="0"/>
    <x v="0"/>
    <s v="USD"/>
    <n v="1346462462"/>
    <n v="1343870462"/>
    <b v="0"/>
    <n v="27"/>
    <b v="1"/>
    <s v="music/rock"/>
    <n v="0.18529411764705883"/>
    <n v="58.333333333333336"/>
    <x v="4"/>
    <x v="11"/>
  </r>
  <r>
    <n v="811"/>
    <x v="811"/>
    <s v="We need your financial support to cover the tour costs!  (Sound, lights, travel, stage design)"/>
    <n v="8500"/>
    <n v="1040"/>
    <x v="0"/>
    <x v="0"/>
    <s v="USD"/>
    <n v="1373475120"/>
    <n v="1371569202"/>
    <b v="0"/>
    <n v="12"/>
    <b v="1"/>
    <s v="music/rock"/>
    <n v="0.12235294117647059"/>
    <n v="86.666666666666671"/>
    <x v="4"/>
    <x v="11"/>
  </r>
  <r>
    <n v="812"/>
    <x v="812"/>
    <s v="Gainesville's pop punk 3 piece Assassinate The Scientist started a new band and they want to release a 7&quot;, but they need your help!!"/>
    <n v="8500"/>
    <n v="911"/>
    <x v="0"/>
    <x v="0"/>
    <s v="USD"/>
    <n v="1362146280"/>
    <n v="1357604752"/>
    <b v="0"/>
    <n v="33"/>
    <b v="1"/>
    <s v="music/rock"/>
    <n v="0.10717647058823529"/>
    <n v="27.606060606060606"/>
    <x v="4"/>
    <x v="11"/>
  </r>
  <r>
    <n v="813"/>
    <x v="813"/>
    <s v="A pre order campaign to fund the pressing of our second full length vinyl LP"/>
    <n v="8500"/>
    <n v="2399.94"/>
    <x v="0"/>
    <x v="0"/>
    <s v="USD"/>
    <n v="1342825365"/>
    <n v="1340233365"/>
    <b v="0"/>
    <n v="96"/>
    <b v="1"/>
    <s v="music/rock"/>
    <n v="0.28234588235294117"/>
    <n v="24.999375000000001"/>
    <x v="4"/>
    <x v="11"/>
  </r>
  <r>
    <n v="814"/>
    <x v="814"/>
    <s v="We have been a band since 2007, but we've never hit the road. That's messed up... So this summer, we're trying to and need your help!"/>
    <n v="8500"/>
    <n v="1273"/>
    <x v="0"/>
    <x v="0"/>
    <s v="USD"/>
    <n v="1306865040"/>
    <n v="1305568201"/>
    <b v="0"/>
    <n v="28"/>
    <b v="1"/>
    <s v="music/rock"/>
    <n v="0.14976470588235294"/>
    <n v="45.464285714285715"/>
    <x v="4"/>
    <x v="11"/>
  </r>
  <r>
    <n v="815"/>
    <x v="815"/>
    <s v="Be a part of helping The Early Reset finish their new 7 song EP."/>
    <n v="8500"/>
    <n v="4280"/>
    <x v="0"/>
    <x v="0"/>
    <s v="USD"/>
    <n v="1414879303"/>
    <n v="1412287303"/>
    <b v="0"/>
    <n v="43"/>
    <b v="1"/>
    <s v="music/rock"/>
    <n v="0.50352941176470589"/>
    <n v="99.534883720930239"/>
    <x v="4"/>
    <x v="11"/>
  </r>
  <r>
    <n v="816"/>
    <x v="816"/>
    <s v="Friends and Family have an album for you. They need your help to release it to the world."/>
    <n v="8500"/>
    <n v="8058.55"/>
    <x v="0"/>
    <x v="0"/>
    <s v="USD"/>
    <n v="1365489000"/>
    <n v="1362776043"/>
    <b v="0"/>
    <n v="205"/>
    <b v="1"/>
    <s v="music/rock"/>
    <n v="0.94806470588235292"/>
    <n v="39.31"/>
    <x v="4"/>
    <x v="11"/>
  </r>
  <r>
    <n v="817"/>
    <x v="817"/>
    <s v="Dead Fish Handshake is a rock band based out of New Jersey. We are in the process of raising funds for our second record."/>
    <n v="8500"/>
    <n v="2056.66"/>
    <x v="0"/>
    <x v="0"/>
    <s v="USD"/>
    <n v="1331441940"/>
    <n v="1326810211"/>
    <b v="0"/>
    <n v="23"/>
    <b v="1"/>
    <s v="music/rock"/>
    <n v="0.24195999999999998"/>
    <n v="89.419999999999987"/>
    <x v="4"/>
    <x v="11"/>
  </r>
  <r>
    <n v="818"/>
    <x v="818"/>
    <s v="Orwell is hitting the road this August for a West Coast tour and we need substantial van repairs in order to get there.  Dates booked."/>
    <n v="8500"/>
    <n v="545"/>
    <x v="0"/>
    <x v="0"/>
    <s v="USD"/>
    <n v="1344358860"/>
    <n v="1343682681"/>
    <b v="0"/>
    <n v="19"/>
    <b v="1"/>
    <s v="music/rock"/>
    <n v="6.4117647058823529E-2"/>
    <n v="28.684210526315791"/>
    <x v="4"/>
    <x v="11"/>
  </r>
  <r>
    <n v="819"/>
    <x v="819"/>
    <s v="We are touring the Southeast in support of our new EP"/>
    <n v="8500"/>
    <n v="435"/>
    <x v="0"/>
    <x v="0"/>
    <s v="USD"/>
    <n v="1387601040"/>
    <n v="1386806254"/>
    <b v="0"/>
    <n v="14"/>
    <b v="1"/>
    <s v="music/rock"/>
    <n v="5.1176470588235295E-2"/>
    <n v="31.071428571428573"/>
    <x v="4"/>
    <x v="11"/>
  </r>
  <r>
    <n v="820"/>
    <x v="820"/>
    <s v="Wyatt Lowe &amp; the Ottomatics will be hitting the road this June on a North and Southwest Summer 2014 tour!"/>
    <n v="8500"/>
    <n v="2681"/>
    <x v="0"/>
    <x v="0"/>
    <s v="USD"/>
    <n v="1402290000"/>
    <n v="1399666342"/>
    <b v="0"/>
    <n v="38"/>
    <b v="1"/>
    <s v="music/rock"/>
    <n v="0.31541176470588234"/>
    <n v="70.55263157894737"/>
    <x v="4"/>
    <x v="11"/>
  </r>
  <r>
    <n v="821"/>
    <x v="821"/>
    <s v="Bizness Suit - NEW ALBUM - We're going to LA to record the best rock album ever - bluesy funky Rock n Roll with soul"/>
    <n v="8500"/>
    <n v="17482"/>
    <x v="0"/>
    <x v="0"/>
    <s v="USD"/>
    <n v="1430712060"/>
    <n v="1427753265"/>
    <b v="0"/>
    <n v="78"/>
    <b v="1"/>
    <s v="music/rock"/>
    <n v="2.0567058823529414"/>
    <n v="224.12820512820514"/>
    <x v="4"/>
    <x v="11"/>
  </r>
  <r>
    <n v="822"/>
    <x v="822"/>
    <s v="Soul Easy recording our first full length CD.  Inspired by lots of friends and lots of good times."/>
    <n v="8500"/>
    <n v="3575"/>
    <x v="0"/>
    <x v="0"/>
    <s v="USD"/>
    <n v="1349477050"/>
    <n v="1346885050"/>
    <b v="0"/>
    <n v="69"/>
    <b v="1"/>
    <s v="music/rock"/>
    <n v="0.42058823529411765"/>
    <n v="51.811594202898547"/>
    <x v="4"/>
    <x v="11"/>
  </r>
  <r>
    <n v="823"/>
    <x v="823"/>
    <s v="Eyes For Fire is finally ready to release their Debut Album but we need YOU to help us put the final touches on it."/>
    <n v="8500"/>
    <n v="1436"/>
    <x v="0"/>
    <x v="0"/>
    <s v="USD"/>
    <n v="1427062852"/>
    <n v="1424474452"/>
    <b v="0"/>
    <n v="33"/>
    <b v="1"/>
    <s v="music/rock"/>
    <n v="0.16894117647058823"/>
    <n v="43.515151515151516"/>
    <x v="4"/>
    <x v="11"/>
  </r>
  <r>
    <n v="824"/>
    <x v="824"/>
    <s v="Hi Ho Silver Oh is going on a West Coast tour! We'll be starting in Santa Barbara, and spreading our tunes all the way to Seattle and back."/>
    <n v="8500"/>
    <n v="2150.1"/>
    <x v="0"/>
    <x v="0"/>
    <s v="USD"/>
    <n v="1271573940"/>
    <n v="1268459318"/>
    <b v="0"/>
    <n v="54"/>
    <b v="1"/>
    <s v="music/rock"/>
    <n v="0.2529529411764706"/>
    <n v="39.816666666666663"/>
    <x v="4"/>
    <x v="11"/>
  </r>
  <r>
    <n v="825"/>
    <x v="825"/>
    <s v="Kickstarting Kill Freeman independently. Help fund the New Record, Video and Live Shows."/>
    <n v="8500"/>
    <n v="12554"/>
    <x v="0"/>
    <x v="0"/>
    <s v="USD"/>
    <n v="1351495284"/>
    <n v="1349335284"/>
    <b v="0"/>
    <n v="99"/>
    <b v="1"/>
    <s v="music/rock"/>
    <n v="1.4769411764705882"/>
    <n v="126.8080808080808"/>
    <x v="4"/>
    <x v="11"/>
  </r>
  <r>
    <n v="826"/>
    <x v="826"/>
    <s v="Protect The Dream is preparing to record their debut album 8 years in the making. Lets make it happen Kickstarter!"/>
    <n v="8500"/>
    <n v="5580"/>
    <x v="0"/>
    <x v="0"/>
    <s v="USD"/>
    <n v="1332719730"/>
    <n v="1330908930"/>
    <b v="0"/>
    <n v="49"/>
    <b v="1"/>
    <s v="music/rock"/>
    <n v="0.65647058823529414"/>
    <n v="113.87755102040816"/>
    <x v="4"/>
    <x v="11"/>
  </r>
  <r>
    <n v="827"/>
    <x v="827"/>
    <s v="We want to release our Losing Wings EP on a week-long tour of California's music scene!  We've got the EP made, we just need gas money!"/>
    <n v="8500"/>
    <n v="310"/>
    <x v="0"/>
    <x v="0"/>
    <s v="USD"/>
    <n v="1329248940"/>
    <n v="1326972107"/>
    <b v="0"/>
    <n v="11"/>
    <b v="1"/>
    <s v="music/rock"/>
    <n v="3.6470588235294116E-2"/>
    <n v="28.181818181818183"/>
    <x v="4"/>
    <x v="11"/>
  </r>
  <r>
    <n v="828"/>
    <x v="828"/>
    <s v="Our new CD comes out July 3. We have self-financed the project with money from our shows but now need additional funding for video."/>
    <n v="8500"/>
    <n v="1391"/>
    <x v="0"/>
    <x v="0"/>
    <s v="USD"/>
    <n v="1340641440"/>
    <n v="1339549982"/>
    <b v="0"/>
    <n v="38"/>
    <b v="1"/>
    <s v="music/rock"/>
    <n v="0.16364705882352942"/>
    <n v="36.60526315789474"/>
    <x v="4"/>
    <x v="11"/>
  </r>
  <r>
    <n v="829"/>
    <x v="829"/>
    <s v="We are a band from South East London- each member is19 years OA. We have been together for two years. Taking pride in making good music"/>
    <n v="8500"/>
    <n v="520"/>
    <x v="0"/>
    <x v="1"/>
    <s v="GBP"/>
    <n v="1468437240"/>
    <n v="1463253240"/>
    <b v="0"/>
    <n v="16"/>
    <b v="1"/>
    <s v="music/rock"/>
    <n v="6.1176470588235297E-2"/>
    <n v="32.5"/>
    <x v="4"/>
    <x v="11"/>
  </r>
  <r>
    <n v="830"/>
    <x v="830"/>
    <s v="We're making a high energy, fist pumpin', pelvis-thrusting new Rock n Roll album and we'd love for you to be a part of it."/>
    <n v="8500"/>
    <n v="1941"/>
    <x v="0"/>
    <x v="0"/>
    <s v="USD"/>
    <n v="1363952225"/>
    <n v="1361363825"/>
    <b v="0"/>
    <n v="32"/>
    <b v="1"/>
    <s v="music/rock"/>
    <n v="0.22835294117647059"/>
    <n v="60.65625"/>
    <x v="4"/>
    <x v="11"/>
  </r>
  <r>
    <n v="831"/>
    <x v="831"/>
    <s v="7Horse is a new band with a self-funded album and a show they want to rock in your town!"/>
    <n v="8500"/>
    <n v="3500"/>
    <x v="0"/>
    <x v="0"/>
    <s v="USD"/>
    <n v="1335540694"/>
    <n v="1332948694"/>
    <b v="0"/>
    <n v="20"/>
    <b v="1"/>
    <s v="music/rock"/>
    <n v="0.41176470588235292"/>
    <n v="175"/>
    <x v="4"/>
    <x v="11"/>
  </r>
  <r>
    <n v="832"/>
    <x v="832"/>
    <s v="Being in a band can make you feel like clowns, but we've got the best fans so we're not too worried. You are the new record labels!!"/>
    <n v="8500"/>
    <n v="15091.06"/>
    <x v="0"/>
    <x v="0"/>
    <s v="USD"/>
    <n v="1327133580"/>
    <n v="1321978335"/>
    <b v="0"/>
    <n v="154"/>
    <b v="1"/>
    <s v="music/rock"/>
    <n v="1.7754188235294117"/>
    <n v="97.993896103896105"/>
    <x v="4"/>
    <x v="11"/>
  </r>
  <r>
    <n v="833"/>
    <x v="833"/>
    <s v="This is an American rock album."/>
    <n v="8500"/>
    <n v="6100"/>
    <x v="0"/>
    <x v="0"/>
    <s v="USD"/>
    <n v="1397941475"/>
    <n v="1395349475"/>
    <b v="0"/>
    <n v="41"/>
    <b v="1"/>
    <s v="music/rock"/>
    <n v="0.71764705882352942"/>
    <n v="148.78048780487805"/>
    <x v="4"/>
    <x v="11"/>
  </r>
  <r>
    <n v="834"/>
    <x v="834"/>
    <s v="We were selected out of 4,000 bands to play on VANS Warped Tour! Amazing opportunity, but touring costs $$$!  We REALLY need your help!"/>
    <n v="8500"/>
    <n v="7206"/>
    <x v="0"/>
    <x v="0"/>
    <s v="USD"/>
    <n v="1372651140"/>
    <n v="1369770292"/>
    <b v="0"/>
    <n v="75"/>
    <b v="1"/>
    <s v="music/rock"/>
    <n v="0.84776470588235298"/>
    <n v="96.08"/>
    <x v="4"/>
    <x v="11"/>
  </r>
  <r>
    <n v="835"/>
    <x v="835"/>
    <s v="Help composer and musician Samuel B. Lupowitz release his first solo piano rock effort featuring the hard-grooving Ego Band."/>
    <n v="8500"/>
    <n v="2345"/>
    <x v="0"/>
    <x v="0"/>
    <s v="USD"/>
    <n v="1337396400"/>
    <n v="1333709958"/>
    <b v="0"/>
    <n v="40"/>
    <b v="1"/>
    <s v="music/rock"/>
    <n v="0.27588235294117647"/>
    <n v="58.625"/>
    <x v="4"/>
    <x v="11"/>
  </r>
  <r>
    <n v="836"/>
    <x v="836"/>
    <s v="An album you can bring home to mom."/>
    <n v="8500"/>
    <n v="5046.5200000000004"/>
    <x v="0"/>
    <x v="0"/>
    <s v="USD"/>
    <n v="1381108918"/>
    <n v="1378516918"/>
    <b v="0"/>
    <n v="46"/>
    <b v="1"/>
    <s v="music/rock"/>
    <n v="0.59370823529411765"/>
    <n v="109.70695652173914"/>
    <x v="4"/>
    <x v="11"/>
  </r>
  <r>
    <n v="837"/>
    <x v="837"/>
    <s v="Take 147 is currently in the process of recording the debut album called, &quot;Nothin' to Lose&quot;."/>
    <n v="8500"/>
    <n v="3045"/>
    <x v="0"/>
    <x v="0"/>
    <s v="USD"/>
    <n v="1398988662"/>
    <n v="1396396662"/>
    <b v="0"/>
    <n v="62"/>
    <b v="1"/>
    <s v="music/rock"/>
    <n v="0.35823529411764704"/>
    <n v="49.112903225806448"/>
    <x v="4"/>
    <x v="11"/>
  </r>
  <r>
    <n v="838"/>
    <x v="838"/>
    <s v="The Paper Melody wants YOU to be a part of the next chapter! Be a part of the process of our brand new EP and Music Videos!"/>
    <n v="8500"/>
    <n v="2908"/>
    <x v="0"/>
    <x v="0"/>
    <s v="USD"/>
    <n v="1326835985"/>
    <n v="1324243985"/>
    <b v="0"/>
    <n v="61"/>
    <b v="1"/>
    <s v="music/rock"/>
    <n v="0.34211764705882353"/>
    <n v="47.672131147540981"/>
    <x v="4"/>
    <x v="11"/>
  </r>
  <r>
    <n v="839"/>
    <x v="839"/>
    <s v="The Waffle Stompers need your support to keep doing what we love--go on tour, make music and music videos."/>
    <n v="8500"/>
    <n v="5830.83"/>
    <x v="0"/>
    <x v="0"/>
    <s v="USD"/>
    <n v="1348337956"/>
    <n v="1345745956"/>
    <b v="0"/>
    <n v="96"/>
    <b v="1"/>
    <s v="music/rock"/>
    <n v="0.68598000000000003"/>
    <n v="60.737812499999997"/>
    <x v="4"/>
    <x v="11"/>
  </r>
  <r>
    <n v="840"/>
    <x v="840"/>
    <s v="Carl King / Sir Millard Mulch / Dr. Zoltan Ã˜belisk is making a new 45-minute instrumental sci-fi album!"/>
    <n v="8500"/>
    <n v="12041.66"/>
    <x v="0"/>
    <x v="0"/>
    <s v="USD"/>
    <n v="1474694787"/>
    <n v="1472102787"/>
    <b v="0"/>
    <n v="190"/>
    <b v="1"/>
    <s v="music/metal"/>
    <n v="1.4166658823529412"/>
    <n v="63.37715789473684"/>
    <x v="4"/>
    <x v="12"/>
  </r>
  <r>
    <n v="841"/>
    <x v="841"/>
    <s v="Dan Mumm's 2nd studio album. An ambitious project - Dan will attempt his best musical work yet, drawing influence from across the ages."/>
    <n v="8500"/>
    <n v="5066"/>
    <x v="0"/>
    <x v="0"/>
    <s v="USD"/>
    <n v="1415653663"/>
    <n v="1413058063"/>
    <b v="1"/>
    <n v="94"/>
    <b v="1"/>
    <s v="music/metal"/>
    <n v="0.59599999999999997"/>
    <n v="53.893617021276597"/>
    <x v="4"/>
    <x v="12"/>
  </r>
  <r>
    <n v="842"/>
    <x v="842"/>
    <s v="Help fund our new concept album, inspired heavily by Sci-Fi and cosmology. Together, we can make &quot;Frontiers&quot; a great release!"/>
    <n v="8500"/>
    <n v="2608"/>
    <x v="0"/>
    <x v="5"/>
    <s v="CAD"/>
    <n v="1381723140"/>
    <n v="1378735983"/>
    <b v="1"/>
    <n v="39"/>
    <b v="1"/>
    <s v="music/metal"/>
    <n v="0.30682352941176472"/>
    <n v="66.871794871794876"/>
    <x v="4"/>
    <x v="12"/>
  </r>
  <r>
    <n v="843"/>
    <x v="843"/>
    <s v="Five metal heads dedicated to our passion for music. We believe music is Freedom, Unity &amp; Escape. Join us on our mission to Dig Deeper."/>
    <n v="8500"/>
    <n v="8014"/>
    <x v="0"/>
    <x v="0"/>
    <s v="USD"/>
    <n v="1481184000"/>
    <n v="1479708680"/>
    <b v="0"/>
    <n v="127"/>
    <b v="1"/>
    <s v="music/metal"/>
    <n v="0.94282352941176473"/>
    <n v="63.102362204724407"/>
    <x v="4"/>
    <x v="12"/>
  </r>
  <r>
    <n v="844"/>
    <x v="844"/>
    <s v="The NEW ALBUM from the MOST METAL BAND ON EARTH is here! (WARNING: May cause melted faces and headbanging-related spinal trauma!)"/>
    <n v="8500"/>
    <n v="5824"/>
    <x v="0"/>
    <x v="0"/>
    <s v="USD"/>
    <n v="1414817940"/>
    <n v="1411489552"/>
    <b v="1"/>
    <n v="159"/>
    <b v="1"/>
    <s v="music/metal"/>
    <n v="0.68517647058823528"/>
    <n v="36.628930817610062"/>
    <x v="4"/>
    <x v="12"/>
  </r>
  <r>
    <n v="845"/>
    <x v="845"/>
    <s v="Help Legend of Zelda tribute band Master Sword complete their latest heavy metal album: Shadow and Steel!"/>
    <n v="8500"/>
    <n v="6019.01"/>
    <x v="0"/>
    <x v="0"/>
    <s v="USD"/>
    <n v="1473047940"/>
    <n v="1469595396"/>
    <b v="0"/>
    <n v="177"/>
    <b v="1"/>
    <s v="music/metal"/>
    <n v="0.7081188235294118"/>
    <n v="34.005706214689269"/>
    <x v="4"/>
    <x v="12"/>
  </r>
  <r>
    <n v="846"/>
    <x v="846"/>
    <s v="Pre-order and help me fund new merchandise so we can make the album release something amazing."/>
    <n v="8500"/>
    <n v="1342.01"/>
    <x v="0"/>
    <x v="1"/>
    <s v="GBP"/>
    <n v="1394460000"/>
    <n v="1393233855"/>
    <b v="0"/>
    <n v="47"/>
    <b v="1"/>
    <s v="music/metal"/>
    <n v="0.1578835294117647"/>
    <n v="28.553404255319148"/>
    <x v="4"/>
    <x v="12"/>
  </r>
  <r>
    <n v="847"/>
    <x v="847"/>
    <s v="MUSIC WITH MEANING!  MUSIC THAT MATTERS!!!"/>
    <n v="8500"/>
    <n v="10"/>
    <x v="0"/>
    <x v="0"/>
    <s v="USD"/>
    <n v="1436555376"/>
    <n v="1433963376"/>
    <b v="0"/>
    <n v="1"/>
    <b v="1"/>
    <s v="music/metal"/>
    <n v="1.176470588235294E-3"/>
    <n v="10"/>
    <x v="4"/>
    <x v="12"/>
  </r>
  <r>
    <n v="848"/>
    <x v="848"/>
    <s v="God Am, a Grunge/Doom metal band, who have been trying to fund the production of our EP to bring you a unique aural assault."/>
    <n v="8500"/>
    <n v="300"/>
    <x v="0"/>
    <x v="0"/>
    <s v="USD"/>
    <n v="1429038033"/>
    <n v="1426446033"/>
    <b v="0"/>
    <n v="16"/>
    <b v="1"/>
    <s v="music/metal"/>
    <n v="3.5294117647058823E-2"/>
    <n v="18.75"/>
    <x v="4"/>
    <x v="12"/>
  </r>
  <r>
    <n v="849"/>
    <x v="849"/>
    <s v="&quot;Guard your passion as if your life depended on it, for well it might!&quot;_x000a_Join Nightingale in her journey through the Poison Garden."/>
    <n v="8500"/>
    <n v="4796"/>
    <x v="0"/>
    <x v="0"/>
    <s v="USD"/>
    <n v="1426473264"/>
    <n v="1424057664"/>
    <b v="0"/>
    <n v="115"/>
    <b v="1"/>
    <s v="music/metal"/>
    <n v="0.56423529411764706"/>
    <n v="41.704347826086959"/>
    <x v="4"/>
    <x v="12"/>
  </r>
  <r>
    <n v="850"/>
    <x v="850"/>
    <s v="Help Chicago-based instrumental group Sioum complete the production of their 2nd full-length album."/>
    <n v="8500"/>
    <n v="6207"/>
    <x v="0"/>
    <x v="0"/>
    <s v="USD"/>
    <n v="1461560340"/>
    <n v="1458762717"/>
    <b v="0"/>
    <n v="133"/>
    <b v="1"/>
    <s v="music/metal"/>
    <n v="0.73023529411764709"/>
    <n v="46.669172932330824"/>
    <x v="4"/>
    <x v="12"/>
  </r>
  <r>
    <n v="851"/>
    <x v="851"/>
    <s v="Salut, nous c'est M.F.Crew, on a besoin de vous pour produire notre premier album &quot;First Ride&quot; ! :)"/>
    <n v="8500"/>
    <n v="2609"/>
    <x v="0"/>
    <x v="6"/>
    <s v="EUR"/>
    <n v="1469994300"/>
    <n v="1464815253"/>
    <b v="0"/>
    <n v="70"/>
    <b v="1"/>
    <s v="music/metal"/>
    <n v="0.30694117647058822"/>
    <n v="37.271428571428572"/>
    <x v="4"/>
    <x v="12"/>
  </r>
  <r>
    <n v="852"/>
    <x v="852"/>
    <s v="Limited edition 2x12&quot; vinyl pressing of our latest album &quot;Who Do You Think We Are?&quot;"/>
    <n v="8500"/>
    <n v="3674"/>
    <x v="0"/>
    <x v="0"/>
    <s v="USD"/>
    <n v="1477342800"/>
    <n v="1476386395"/>
    <b v="0"/>
    <n v="62"/>
    <b v="1"/>
    <s v="music/metal"/>
    <n v="0.43223529411764705"/>
    <n v="59.258064516129032"/>
    <x v="4"/>
    <x v="12"/>
  </r>
  <r>
    <n v="853"/>
    <x v="853"/>
    <s v="Help release a CD of sloggoth's first album &quot;sloggoth&quot;.  All contributors of $5 or more get a CD when the goal is met!"/>
    <n v="8500"/>
    <n v="300"/>
    <x v="0"/>
    <x v="0"/>
    <s v="USD"/>
    <n v="1424116709"/>
    <n v="1421524709"/>
    <b v="0"/>
    <n v="10"/>
    <b v="1"/>
    <s v="music/metal"/>
    <n v="3.5294117647058823E-2"/>
    <n v="30"/>
    <x v="4"/>
    <x v="12"/>
  </r>
  <r>
    <n v="854"/>
    <x v="854"/>
    <s v="Writing and Recording Sophomore record, and funding Tour to support Spring 2017 album release."/>
    <n v="8500"/>
    <n v="32865.300000000003"/>
    <x v="0"/>
    <x v="0"/>
    <s v="USD"/>
    <n v="1482901546"/>
    <n v="1480309546"/>
    <b v="0"/>
    <n v="499"/>
    <b v="1"/>
    <s v="music/metal"/>
    <n v="3.8665058823529415"/>
    <n v="65.8623246492986"/>
    <x v="4"/>
    <x v="12"/>
  </r>
  <r>
    <n v="855"/>
    <x v="855"/>
    <s v="AtteroTerra's &quot;Pray for Apocalypse&quot; is fully completed, and only being held up by funding."/>
    <n v="8500"/>
    <n v="1500"/>
    <x v="0"/>
    <x v="0"/>
    <s v="USD"/>
    <n v="1469329217"/>
    <n v="1466737217"/>
    <b v="0"/>
    <n v="47"/>
    <b v="1"/>
    <s v="music/metal"/>
    <n v="0.1764705882352941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8500"/>
    <n v="545"/>
    <x v="0"/>
    <x v="12"/>
    <s v="EUR"/>
    <n v="1477422000"/>
    <n v="1472282956"/>
    <b v="0"/>
    <n v="28"/>
    <b v="1"/>
    <s v="music/metal"/>
    <n v="6.4117647058823529E-2"/>
    <n v="19.464285714285715"/>
    <x v="4"/>
    <x v="12"/>
  </r>
  <r>
    <n v="857"/>
    <x v="857"/>
    <s v="Modern Post-Hardcore/Electro music (Hardstyle, EDM, Trap, Dubstep, Dembow, House)."/>
    <n v="8500"/>
    <n v="1200"/>
    <x v="0"/>
    <x v="3"/>
    <s v="EUR"/>
    <n v="1448463431"/>
    <n v="1444831031"/>
    <b v="0"/>
    <n v="24"/>
    <b v="1"/>
    <s v="music/metal"/>
    <n v="0.14117647058823529"/>
    <n v="50"/>
    <x v="4"/>
    <x v="12"/>
  </r>
  <r>
    <n v="858"/>
    <x v="858"/>
    <s v="The album is written &amp; sounding epic, dark &amp; heavy! We now need your help to fund the release &amp; some spiffing limited edition merch!"/>
    <n v="8500"/>
    <n v="1728.07"/>
    <x v="0"/>
    <x v="1"/>
    <s v="GBP"/>
    <n v="1429138740"/>
    <n v="1426528418"/>
    <b v="0"/>
    <n v="76"/>
    <b v="1"/>
    <s v="music/metal"/>
    <n v="0.20330235294117646"/>
    <n v="22.737763157894737"/>
    <x v="4"/>
    <x v="12"/>
  </r>
  <r>
    <n v="859"/>
    <x v="859"/>
    <s v="We are heading to the studio to create our second album and we want you to be right there with us!"/>
    <n v="8500"/>
    <n v="4187"/>
    <x v="0"/>
    <x v="0"/>
    <s v="USD"/>
    <n v="1433376000"/>
    <n v="1430768468"/>
    <b v="0"/>
    <n v="98"/>
    <b v="1"/>
    <s v="music/metal"/>
    <n v="0.49258823529411766"/>
    <n v="42.724489795918366"/>
    <x v="4"/>
    <x v="12"/>
  </r>
  <r>
    <n v="860"/>
    <x v="860"/>
    <s v="â€œThe Odd Couple Quintetâ€ is aptly named, since the Horn and Bassoon are truly an â€˜odd coupleâ€™ to front a jazz group."/>
    <n v="8500"/>
    <n v="2540"/>
    <x v="2"/>
    <x v="0"/>
    <s v="USD"/>
    <n v="1385123713"/>
    <n v="1382528113"/>
    <b v="0"/>
    <n v="48"/>
    <b v="0"/>
    <s v="music/jazz"/>
    <n v="0.29882352941176471"/>
    <n v="52.916666666666664"/>
    <x v="4"/>
    <x v="13"/>
  </r>
  <r>
    <n v="861"/>
    <x v="861"/>
    <s v="&quot;In My Own Eye&quot; a cabaret not to be missed  Building a Business Preserving the Art of Cabaret Theatre 4 the Next Generation"/>
    <n v="8500"/>
    <n v="101"/>
    <x v="2"/>
    <x v="0"/>
    <s v="USD"/>
    <n v="1474067404"/>
    <n v="1471475404"/>
    <b v="0"/>
    <n v="2"/>
    <b v="0"/>
    <s v="music/jazz"/>
    <n v="1.1882352941176471E-2"/>
    <n v="50.5"/>
    <x v="4"/>
    <x v="13"/>
  </r>
  <r>
    <n v="862"/>
    <x v="862"/>
    <s v="I want to work with the great John Goodsall and Percy Jones from Brand X to create the ultimate new jazz album."/>
    <n v="8500"/>
    <n v="170"/>
    <x v="2"/>
    <x v="1"/>
    <s v="GBP"/>
    <n v="1384179548"/>
    <n v="1381583948"/>
    <b v="0"/>
    <n v="4"/>
    <b v="0"/>
    <s v="music/jazz"/>
    <n v="0.02"/>
    <n v="42.5"/>
    <x v="4"/>
    <x v="13"/>
  </r>
  <r>
    <n v="863"/>
    <x v="863"/>
    <s v="I'm making the move from a side man in local groups to the leader with this debut jazz CD project."/>
    <n v="8500"/>
    <n v="90"/>
    <x v="2"/>
    <x v="0"/>
    <s v="USD"/>
    <n v="1329014966"/>
    <n v="1326422966"/>
    <b v="0"/>
    <n v="5"/>
    <b v="0"/>
    <s v="music/jazz"/>
    <n v="1.0588235294117647E-2"/>
    <n v="18"/>
    <x v="4"/>
    <x v="13"/>
  </r>
  <r>
    <n v="864"/>
    <x v="864"/>
    <s v="Help to make an album that will stand out in the pantheon of LDS music, an album of the highest musical and artistic standards."/>
    <n v="8500"/>
    <n v="2700"/>
    <x v="2"/>
    <x v="0"/>
    <s v="USD"/>
    <n v="1381917540"/>
    <n v="1379990038"/>
    <b v="0"/>
    <n v="79"/>
    <b v="0"/>
    <s v="music/jazz"/>
    <n v="0.31764705882352939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8500"/>
    <n v="45"/>
    <x v="2"/>
    <x v="0"/>
    <s v="USD"/>
    <n v="1358361197"/>
    <n v="1353177197"/>
    <b v="0"/>
    <n v="2"/>
    <b v="0"/>
    <s v="music/jazz"/>
    <n v="5.2941176470588233E-3"/>
    <n v="22.5"/>
    <x v="4"/>
    <x v="13"/>
  </r>
  <r>
    <n v="866"/>
    <x v="866"/>
    <s v="Drivetime heads to Cali for summer tour supported by @Smoothjazz.com &amp; @JJZPhilly  #Spaghettini #The Roxy"/>
    <n v="8500"/>
    <n v="640"/>
    <x v="2"/>
    <x v="0"/>
    <s v="USD"/>
    <n v="1425136200"/>
    <n v="1421853518"/>
    <b v="0"/>
    <n v="11"/>
    <b v="0"/>
    <s v="music/jazz"/>
    <n v="7.5294117647058817E-2"/>
    <n v="58.18181818181818"/>
    <x v="4"/>
    <x v="13"/>
  </r>
  <r>
    <n v="867"/>
    <x v="867"/>
    <s v="MichÃ© Fambro records the long-awaited Jazz Crooner album.  Favorite standards, and soon-to-be classic originals in one memorable album."/>
    <n v="8500"/>
    <n v="1201"/>
    <x v="2"/>
    <x v="0"/>
    <s v="USD"/>
    <n v="1259643540"/>
    <n v="1254450706"/>
    <b v="0"/>
    <n v="11"/>
    <b v="0"/>
    <s v="music/jazz"/>
    <n v="0.1412941176470588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8500"/>
    <n v="50"/>
    <x v="2"/>
    <x v="0"/>
    <s v="USD"/>
    <n v="1389055198"/>
    <n v="1386463198"/>
    <b v="0"/>
    <n v="1"/>
    <b v="0"/>
    <s v="music/jazz"/>
    <n v="5.8823529411764705E-3"/>
    <n v="50"/>
    <x v="4"/>
    <x v="13"/>
  </r>
  <r>
    <n v="869"/>
    <x v="869"/>
    <s v="The band Twice As Good wants to create and distribute a DVD of their live concert performance. This amazing band needs to be seen!"/>
    <n v="8500"/>
    <n v="1040"/>
    <x v="2"/>
    <x v="0"/>
    <s v="USD"/>
    <n v="1365448657"/>
    <n v="1362860257"/>
    <b v="0"/>
    <n v="3"/>
    <b v="0"/>
    <s v="music/jazz"/>
    <n v="0.12235294117647059"/>
    <n v="346.66666666666669"/>
    <x v="4"/>
    <x v="13"/>
  </r>
  <r>
    <n v="870"/>
    <x v="870"/>
    <s v="The Orchestra and it's boy/girl singers perform a plethora of hit songs arranged by Nelson Riddle, for the world's greatest singers."/>
    <n v="8500"/>
    <n v="62"/>
    <x v="2"/>
    <x v="1"/>
    <s v="GBP"/>
    <n v="1377995523"/>
    <n v="1375403523"/>
    <b v="0"/>
    <n v="5"/>
    <b v="0"/>
    <s v="music/jazz"/>
    <n v="7.2941176470588233E-3"/>
    <n v="12.4"/>
    <x v="4"/>
    <x v="13"/>
  </r>
  <r>
    <n v="871"/>
    <x v="871"/>
    <s v="fo/mo/deep heads back into the studio in January 2014 to record their 3rd CD. Seeking to continue experimenting with all things groove:"/>
    <n v="8500"/>
    <n v="325"/>
    <x v="2"/>
    <x v="0"/>
    <s v="USD"/>
    <n v="1385735295"/>
    <n v="1383139695"/>
    <b v="0"/>
    <n v="12"/>
    <b v="0"/>
    <s v="music/jazz"/>
    <n v="3.8235294117647062E-2"/>
    <n v="27.083333333333332"/>
    <x v="4"/>
    <x v="13"/>
  </r>
  <r>
    <n v="872"/>
    <x v="872"/>
    <s v="The Songs of Africa Ensemble embarks on their first Goodwill Africa Tour, to taste African music &amp; culture firsthand."/>
    <n v="8500"/>
    <n v="65"/>
    <x v="2"/>
    <x v="0"/>
    <s v="USD"/>
    <n v="1299786527"/>
    <n v="1295898527"/>
    <b v="0"/>
    <n v="2"/>
    <b v="0"/>
    <s v="music/jazz"/>
    <n v="7.6470588235294122E-3"/>
    <n v="32.5"/>
    <x v="4"/>
    <x v="13"/>
  </r>
  <r>
    <n v="873"/>
    <x v="873"/>
    <s v="Fall in love with &quot;The Dreamer&quot;, new original music from trumpeter Freddie Dunn!"/>
    <n v="8500"/>
    <n v="45"/>
    <x v="2"/>
    <x v="0"/>
    <s v="USD"/>
    <n v="1352610040"/>
    <n v="1349150440"/>
    <b v="0"/>
    <n v="5"/>
    <b v="0"/>
    <s v="music/jazz"/>
    <n v="5.2941176470588233E-3"/>
    <n v="9"/>
    <x v="4"/>
    <x v="13"/>
  </r>
  <r>
    <n v="874"/>
    <x v="874"/>
    <s v="Tachoir music has been described as &quot;Highly original compositions with dazzling improvisations by virtuoso musicians&quot; - The Times"/>
    <n v="8500"/>
    <n v="730"/>
    <x v="2"/>
    <x v="0"/>
    <s v="USD"/>
    <n v="1367676034"/>
    <n v="1365084034"/>
    <b v="0"/>
    <n v="21"/>
    <b v="0"/>
    <s v="music/jazz"/>
    <n v="8.5882352941176465E-2"/>
    <n v="34.761904761904759"/>
    <x v="4"/>
    <x v="13"/>
  </r>
  <r>
    <n v="875"/>
    <x v="875"/>
    <s v="IJD coincides with the Columbus Day. The musicians are Italian-American and they'll showcase music from the Italian American songbook."/>
    <n v="85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8500"/>
    <n v="1286"/>
    <x v="2"/>
    <x v="1"/>
    <s v="GBP"/>
    <n v="1359978927"/>
    <n v="1357127727"/>
    <b v="0"/>
    <n v="45"/>
    <b v="0"/>
    <s v="music/jazz"/>
    <n v="0.15129411764705883"/>
    <n v="28.577777777777779"/>
    <x v="4"/>
    <x v="13"/>
  </r>
  <r>
    <n v="877"/>
    <x v="877"/>
    <s v="The Saxidentals are a Laie, HI based saxophone quartet. We have been playing gigs all around Laie and would love to make a music video!"/>
    <n v="8500"/>
    <n v="1351"/>
    <x v="2"/>
    <x v="0"/>
    <s v="USD"/>
    <n v="1387479360"/>
    <n v="1384887360"/>
    <b v="0"/>
    <n v="29"/>
    <b v="0"/>
    <s v="music/jazz"/>
    <n v="0.15894117647058822"/>
    <n v="46.586206896551722"/>
    <x v="4"/>
    <x v="13"/>
  </r>
  <r>
    <n v="878"/>
    <x v="878"/>
    <s v="Join in and help me make my first jazz album. I would really like to make a Christmas album and a smooth jazz CD. Want a FREE CD?"/>
    <n v="8500"/>
    <n v="65"/>
    <x v="2"/>
    <x v="0"/>
    <s v="USD"/>
    <n v="1293082524"/>
    <n v="1290490524"/>
    <b v="0"/>
    <n v="2"/>
    <b v="0"/>
    <s v="music/jazz"/>
    <n v="7.6470588235294122E-3"/>
    <n v="32.5"/>
    <x v="4"/>
    <x v="13"/>
  </r>
  <r>
    <n v="879"/>
    <x v="879"/>
    <s v="It'll be THE event of the year for the musically adventurous types. Don't miss this chance to bring Peter BrÃ¶tzmann to our fair city!"/>
    <n v="8500"/>
    <n v="644"/>
    <x v="2"/>
    <x v="0"/>
    <s v="USD"/>
    <n v="1338321305"/>
    <n v="1336506905"/>
    <b v="0"/>
    <n v="30"/>
    <b v="0"/>
    <s v="music/jazz"/>
    <n v="7.5764705882352942E-2"/>
    <n v="21.466666666666665"/>
    <x v="4"/>
    <x v="13"/>
  </r>
  <r>
    <n v="880"/>
    <x v="880"/>
    <s v="A record representing an era in East Bay local music that sustained art &amp; community that deserves to be preserved on 180 gram vinyl."/>
    <n v="8500"/>
    <n v="113"/>
    <x v="2"/>
    <x v="0"/>
    <s v="USD"/>
    <n v="1351582938"/>
    <n v="1348731738"/>
    <b v="0"/>
    <n v="8"/>
    <b v="0"/>
    <s v="music/indie rock"/>
    <n v="1.3294117647058824E-2"/>
    <n v="14.125"/>
    <x v="4"/>
    <x v="14"/>
  </r>
  <r>
    <n v="881"/>
    <x v="881"/>
    <s v="To raise funds to finish the latest album by Chris Reed and the Anime Raiders, called &quot;Deep City Diving&quot;"/>
    <n v="8500"/>
    <n v="30"/>
    <x v="2"/>
    <x v="0"/>
    <s v="USD"/>
    <n v="1326520886"/>
    <n v="1322632886"/>
    <b v="0"/>
    <n v="1"/>
    <b v="0"/>
    <s v="music/indie rock"/>
    <n v="3.5294117647058825E-3"/>
    <n v="30"/>
    <x v="4"/>
    <x v="14"/>
  </r>
  <r>
    <n v="882"/>
    <x v="882"/>
    <s v="This Full length Album Needs the real living record life. It took us 4 hard years, countless deaths and several studios but we won."/>
    <n v="8500"/>
    <n v="302"/>
    <x v="2"/>
    <x v="0"/>
    <s v="USD"/>
    <n v="1315341550"/>
    <n v="1312490350"/>
    <b v="0"/>
    <n v="14"/>
    <b v="0"/>
    <s v="music/indie rock"/>
    <n v="3.5529411764705886E-2"/>
    <n v="21.571428571428573"/>
    <x v="4"/>
    <x v="14"/>
  </r>
  <r>
    <n v="883"/>
    <x v="883"/>
    <s v="Seeking supporters to help me break the 15 year streak since my last record.  Dana Lawrence Music is ready to go back into the studio!"/>
    <n v="8500"/>
    <n v="2001"/>
    <x v="2"/>
    <x v="0"/>
    <s v="USD"/>
    <n v="1456957635"/>
    <n v="1451773635"/>
    <b v="0"/>
    <n v="24"/>
    <b v="0"/>
    <s v="music/indie rock"/>
    <n v="0.23541176470588235"/>
    <n v="83.375"/>
    <x v="4"/>
    <x v="14"/>
  </r>
  <r>
    <n v="884"/>
    <x v="884"/>
    <s v="We need to hire an animal trainer to have a chimpanzee actor perform in our music video with us!"/>
    <n v="8500"/>
    <n v="20"/>
    <x v="2"/>
    <x v="0"/>
    <s v="USD"/>
    <n v="1336789860"/>
    <n v="1331666146"/>
    <b v="0"/>
    <n v="2"/>
    <b v="0"/>
    <s v="music/indie rock"/>
    <n v="2.352941176470588E-3"/>
    <n v="10"/>
    <x v="4"/>
    <x v="14"/>
  </r>
  <r>
    <n v="885"/>
    <x v="885"/>
    <s v="Cobrette Bardole's widely anticipated sophomore release is ready for tracking and he needs your help to make it a reality!"/>
    <n v="8500"/>
    <n v="750"/>
    <x v="2"/>
    <x v="0"/>
    <s v="USD"/>
    <n v="1483137311"/>
    <n v="1481322911"/>
    <b v="0"/>
    <n v="21"/>
    <b v="0"/>
    <s v="music/indie rock"/>
    <n v="8.8235294117647065E-2"/>
    <n v="35.714285714285715"/>
    <x v="4"/>
    <x v="14"/>
  </r>
  <r>
    <n v="886"/>
    <x v="886"/>
    <s v="The time has finally come... Sap Laughter is in the process of updating our merchandise setup, and we need your help making it happen!"/>
    <n v="8500"/>
    <n v="205"/>
    <x v="2"/>
    <x v="0"/>
    <s v="USD"/>
    <n v="1473972813"/>
    <n v="1471812813"/>
    <b v="0"/>
    <n v="7"/>
    <b v="0"/>
    <s v="music/indie rock"/>
    <n v="2.4117647058823528E-2"/>
    <n v="29.285714285714285"/>
    <x v="4"/>
    <x v="14"/>
  </r>
  <r>
    <n v="887"/>
    <x v="887"/>
    <s v="Mortimer Nova is attempting to raise enough money to record their new album, Terrible the Fish has Drowned, to release it to the public"/>
    <n v="85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8500"/>
    <n v="72"/>
    <x v="2"/>
    <x v="0"/>
    <s v="USD"/>
    <n v="1314856800"/>
    <n v="1311789885"/>
    <b v="0"/>
    <n v="4"/>
    <b v="0"/>
    <s v="music/indie rock"/>
    <n v="8.4705882352941169E-3"/>
    <n v="18"/>
    <x v="4"/>
    <x v="14"/>
  </r>
  <r>
    <n v="889"/>
    <x v="889"/>
    <s v="I have finally decided to follow my dream. I want to be a professional musician. This is the project that with get me there."/>
    <n v="8500"/>
    <n v="2360.3200000000002"/>
    <x v="2"/>
    <x v="0"/>
    <s v="USD"/>
    <n v="1412534943"/>
    <n v="1409942943"/>
    <b v="0"/>
    <n v="32"/>
    <b v="0"/>
    <s v="music/indie rock"/>
    <n v="0.2776847058823529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8500"/>
    <n v="125"/>
    <x v="2"/>
    <x v="0"/>
    <s v="USD"/>
    <n v="1385055979"/>
    <n v="1382460379"/>
    <b v="0"/>
    <n v="4"/>
    <b v="0"/>
    <s v="music/indie rock"/>
    <n v="1.4705882352941176E-2"/>
    <n v="31.25"/>
    <x v="4"/>
    <x v="14"/>
  </r>
  <r>
    <n v="891"/>
    <x v="891"/>
    <s v="Along with a new EP production and release, it's time to bring Den-Mate, LIVE, to a location near you - East Coast and Beyond!"/>
    <n v="8500"/>
    <n v="260"/>
    <x v="2"/>
    <x v="0"/>
    <s v="USD"/>
    <n v="1408581930"/>
    <n v="1405989930"/>
    <b v="0"/>
    <n v="9"/>
    <b v="0"/>
    <s v="music/indie rock"/>
    <n v="3.0588235294117649E-2"/>
    <n v="28.888888888888889"/>
    <x v="4"/>
    <x v="14"/>
  </r>
  <r>
    <n v="892"/>
    <x v="892"/>
    <s v="ADCA would like to complete the production of its debut CD, in order to bring the joys of chamber music to its fans, new and old."/>
    <n v="8500"/>
    <n v="2445"/>
    <x v="2"/>
    <x v="0"/>
    <s v="USD"/>
    <n v="1280635200"/>
    <n v="1273121283"/>
    <b v="0"/>
    <n v="17"/>
    <b v="0"/>
    <s v="music/indie rock"/>
    <n v="0.28764705882352942"/>
    <n v="143.8235294117647"/>
    <x v="4"/>
    <x v="14"/>
  </r>
  <r>
    <n v="893"/>
    <x v="893"/>
    <s v="The Philly music scene is full of amazing talent. This annual music festival is to celebrate those gems within that scene!"/>
    <n v="8500"/>
    <n v="200"/>
    <x v="2"/>
    <x v="0"/>
    <s v="USD"/>
    <n v="1427920363"/>
    <n v="1425331963"/>
    <b v="0"/>
    <n v="5"/>
    <b v="0"/>
    <s v="music/indie rock"/>
    <n v="2.3529411764705882E-2"/>
    <n v="40"/>
    <x v="4"/>
    <x v="14"/>
  </r>
  <r>
    <n v="894"/>
    <x v="894"/>
    <s v="Help Saint Sebastian finish their debut album, Melancholy Breakdown, accompanied by a short documentary film about fibromyalgia."/>
    <n v="8500"/>
    <n v="7834"/>
    <x v="2"/>
    <x v="0"/>
    <s v="USD"/>
    <n v="1465169610"/>
    <n v="1462577610"/>
    <b v="0"/>
    <n v="53"/>
    <b v="0"/>
    <s v="music/indie rock"/>
    <n v="0.92164705882352937"/>
    <n v="147.81132075471697"/>
    <x v="4"/>
    <x v="14"/>
  </r>
  <r>
    <n v="895"/>
    <x v="895"/>
    <s v="ruKus radio is an independent internet radio station focused solely on the independent artist and has been Mainstream-free since 2007! "/>
    <n v="8500"/>
    <n v="195"/>
    <x v="2"/>
    <x v="0"/>
    <s v="USD"/>
    <n v="1287975829"/>
    <n v="1284087829"/>
    <b v="0"/>
    <n v="7"/>
    <b v="0"/>
    <s v="music/indie rock"/>
    <n v="2.2941176470588236E-2"/>
    <n v="27.857142857142858"/>
    <x v="4"/>
    <x v="14"/>
  </r>
  <r>
    <n v="896"/>
    <x v="896"/>
    <s v="The people have spoken...the stars have aligned...Hardsoul Poets are making a new record and we want our fans on the front lines."/>
    <n v="8500"/>
    <n v="3200"/>
    <x v="2"/>
    <x v="0"/>
    <s v="USD"/>
    <n v="1440734400"/>
    <n v="1438549026"/>
    <b v="0"/>
    <n v="72"/>
    <b v="0"/>
    <s v="music/indie rock"/>
    <n v="0.37647058823529411"/>
    <n v="44.444444444444443"/>
    <x v="4"/>
    <x v="14"/>
  </r>
  <r>
    <n v="897"/>
    <x v="897"/>
    <s v="Park XXVII is putting together an album of up and coming Georgia bands. We need money to fund the recording/production costs of this cd"/>
    <n v="85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8500"/>
    <n v="70"/>
    <x v="2"/>
    <x v="0"/>
    <s v="USD"/>
    <n v="1326651110"/>
    <n v="1322763110"/>
    <b v="0"/>
    <n v="2"/>
    <b v="0"/>
    <s v="music/indie rock"/>
    <n v="8.2352941176470594E-3"/>
    <n v="35"/>
    <x v="4"/>
    <x v="14"/>
  </r>
  <r>
    <n v="899"/>
    <x v="899"/>
    <s v="Lets get 48/14 pressed and in your cd players,ipods,blogs, and facebook status'. Lets get it everywhere!"/>
    <n v="8500"/>
    <n v="280"/>
    <x v="2"/>
    <x v="0"/>
    <s v="USD"/>
    <n v="1306549362"/>
    <n v="1302661362"/>
    <b v="0"/>
    <n v="8"/>
    <b v="0"/>
    <s v="music/indie rock"/>
    <n v="3.2941176470588238E-2"/>
    <n v="35"/>
    <x v="4"/>
    <x v="14"/>
  </r>
  <r>
    <n v="900"/>
    <x v="900"/>
    <s v="With Project Revive, I aim to protect and nurture the creative impulse through music."/>
    <n v="8500"/>
    <n v="21"/>
    <x v="2"/>
    <x v="0"/>
    <s v="USD"/>
    <n v="1459365802"/>
    <n v="1456777402"/>
    <b v="0"/>
    <n v="2"/>
    <b v="0"/>
    <s v="music/jazz"/>
    <n v="2.4705882352941176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8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8500"/>
    <n v="90"/>
    <x v="2"/>
    <x v="0"/>
    <s v="USD"/>
    <n v="1409412600"/>
    <n v="1404947422"/>
    <b v="0"/>
    <n v="3"/>
    <b v="0"/>
    <s v="music/jazz"/>
    <n v="1.0588235294117647E-2"/>
    <n v="30"/>
    <x v="4"/>
    <x v="13"/>
  </r>
  <r>
    <n v="903"/>
    <x v="903"/>
    <s v="The U City Jazz Festival is offered for free to the community and features the best jazz talent from the midwest."/>
    <n v="8500"/>
    <n v="160"/>
    <x v="2"/>
    <x v="0"/>
    <s v="USD"/>
    <n v="1348367100"/>
    <n v="1346180780"/>
    <b v="0"/>
    <n v="4"/>
    <b v="0"/>
    <s v="music/jazz"/>
    <n v="1.8823529411764704E-2"/>
    <n v="40"/>
    <x v="4"/>
    <x v="13"/>
  </r>
  <r>
    <n v="904"/>
    <x v="904"/>
    <s v="Support the preservation of Jazz and help us become a national Jazz Festival with the best music, food, and fun for all ages!"/>
    <n v="8500"/>
    <n v="151"/>
    <x v="2"/>
    <x v="0"/>
    <s v="USD"/>
    <n v="1451786137"/>
    <n v="1449194137"/>
    <b v="0"/>
    <n v="3"/>
    <b v="0"/>
    <s v="music/jazz"/>
    <n v="1.7764705882352943E-2"/>
    <n v="50.333333333333336"/>
    <x v="4"/>
    <x v="13"/>
  </r>
  <r>
    <n v="905"/>
    <x v="905"/>
    <s v="Working hard to get into the studio to record, produce, and edit my break out CD. I hope to realize my vision!"/>
    <n v="8500"/>
    <n v="196"/>
    <x v="2"/>
    <x v="0"/>
    <s v="USD"/>
    <n v="1295847926"/>
    <n v="1290663926"/>
    <b v="0"/>
    <n v="6"/>
    <b v="0"/>
    <s v="music/jazz"/>
    <n v="2.3058823529411764E-2"/>
    <n v="32.666666666666664"/>
    <x v="4"/>
    <x v="13"/>
  </r>
  <r>
    <n v="906"/>
    <x v="906"/>
    <s v="The DMV's most respected saxophonist pay tribute to Motown."/>
    <n v="85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85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8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8500"/>
    <n v="520"/>
    <x v="2"/>
    <x v="0"/>
    <s v="USD"/>
    <n v="1343016000"/>
    <n v="1340296440"/>
    <b v="0"/>
    <n v="8"/>
    <b v="0"/>
    <s v="music/jazz"/>
    <n v="6.1176470588235297E-2"/>
    <n v="65"/>
    <x v="4"/>
    <x v="13"/>
  </r>
  <r>
    <n v="910"/>
    <x v="910"/>
    <s v="After the success of my first album &quot;A Very Hattie Christmas&quot; I'm coming back with my second album &quot;The Way We Used To Bee&quot;."/>
    <n v="8500"/>
    <n v="123"/>
    <x v="2"/>
    <x v="1"/>
    <s v="GBP"/>
    <n v="1488546319"/>
    <n v="1483362319"/>
    <b v="0"/>
    <n v="5"/>
    <b v="0"/>
    <s v="music/jazz"/>
    <n v="1.4470588235294117E-2"/>
    <n v="24.6"/>
    <x v="4"/>
    <x v="13"/>
  </r>
  <r>
    <n v="911"/>
    <x v="911"/>
    <s v="Promoting an &quot;over the top&quot; all inclusive jazz experience featuring top notch performers in a luxurious Latin setting in Lima, Peru."/>
    <n v="85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8500"/>
    <n v="30"/>
    <x v="2"/>
    <x v="0"/>
    <s v="USD"/>
    <n v="1355197047"/>
    <n v="1350009447"/>
    <b v="0"/>
    <n v="2"/>
    <b v="0"/>
    <s v="music/jazz"/>
    <n v="3.5294117647058825E-3"/>
    <n v="15"/>
    <x v="4"/>
    <x v="13"/>
  </r>
  <r>
    <n v="913"/>
    <x v="913"/>
    <s v="Faith Monah is an unique Gospel-Jazz singer who scats and swings the Word of God. She is ready to record her FIRST jazzy Gospel album."/>
    <n v="8500"/>
    <n v="1982"/>
    <x v="2"/>
    <x v="0"/>
    <s v="USD"/>
    <n v="1336188019"/>
    <n v="1333596019"/>
    <b v="0"/>
    <n v="24"/>
    <b v="0"/>
    <s v="music/jazz"/>
    <n v="0.23317647058823529"/>
    <n v="82.583333333333329"/>
    <x v="4"/>
    <x v="13"/>
  </r>
  <r>
    <n v="914"/>
    <x v="914"/>
    <s v="This project is for the making of a music video. All funds will go towards production costs for this event only."/>
    <n v="8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8500"/>
    <n v="375"/>
    <x v="2"/>
    <x v="0"/>
    <s v="USD"/>
    <n v="1330577940"/>
    <n v="1327853914"/>
    <b v="0"/>
    <n v="9"/>
    <b v="0"/>
    <s v="music/jazz"/>
    <n v="4.4117647058823532E-2"/>
    <n v="41.666666666666664"/>
    <x v="4"/>
    <x v="13"/>
  </r>
  <r>
    <n v="916"/>
    <x v="916"/>
    <s v="Our next audio recording projects are scheduled for November 1 to 3, 2010 here in Kansas City, Missouri! "/>
    <n v="85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8500"/>
    <n v="30"/>
    <x v="2"/>
    <x v="0"/>
    <s v="USD"/>
    <n v="1405305000"/>
    <n v="1402612730"/>
    <b v="0"/>
    <n v="1"/>
    <b v="0"/>
    <s v="music/jazz"/>
    <n v="3.5294117647058825E-3"/>
    <n v="30"/>
    <x v="4"/>
    <x v="13"/>
  </r>
  <r>
    <n v="918"/>
    <x v="918"/>
    <s v="Come watch my new mind twisting yet soothing music video â€œNothing Basicâ€. If you like it you can become part of what's coming up next!"/>
    <n v="8500"/>
    <n v="196"/>
    <x v="2"/>
    <x v="1"/>
    <s v="GBP"/>
    <n v="1417474761"/>
    <n v="1414879161"/>
    <b v="0"/>
    <n v="10"/>
    <b v="0"/>
    <s v="music/jazz"/>
    <n v="2.3058823529411764E-2"/>
    <n v="19.600000000000001"/>
    <x v="4"/>
    <x v="13"/>
  </r>
  <r>
    <n v="919"/>
    <x v="919"/>
    <s v="Cool jazz with a New Orleans flavor."/>
    <n v="8500"/>
    <n v="100"/>
    <x v="2"/>
    <x v="0"/>
    <s v="USD"/>
    <n v="1355930645"/>
    <n v="1352906645"/>
    <b v="0"/>
    <n v="1"/>
    <b v="0"/>
    <s v="music/jazz"/>
    <n v="1.1764705882352941E-2"/>
    <n v="100"/>
    <x v="4"/>
    <x v="13"/>
  </r>
  <r>
    <n v="920"/>
    <x v="920"/>
    <s v="Miami club band records powerhouse fusion album. You don't have to be a musician to understand the sound of jazz."/>
    <n v="8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8500"/>
    <n v="4635"/>
    <x v="2"/>
    <x v="0"/>
    <s v="USD"/>
    <n v="1323666376"/>
    <n v="1320033976"/>
    <b v="0"/>
    <n v="20"/>
    <b v="0"/>
    <s v="music/jazz"/>
    <n v="0.54529411764705882"/>
    <n v="231.75"/>
    <x v="4"/>
    <x v="13"/>
  </r>
  <r>
    <n v="922"/>
    <x v="922"/>
    <s v="Our goal is to help educate the world about jazz and its components; how it relates to love, romance, and success."/>
    <n v="8500"/>
    <n v="5680"/>
    <x v="2"/>
    <x v="0"/>
    <s v="USD"/>
    <n v="1412167393"/>
    <n v="1409143393"/>
    <b v="0"/>
    <n v="30"/>
    <b v="0"/>
    <s v="music/jazz"/>
    <n v="0.668235294117647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8500"/>
    <n v="330"/>
    <x v="2"/>
    <x v="0"/>
    <s v="USD"/>
    <n v="1416614523"/>
    <n v="1414018923"/>
    <b v="0"/>
    <n v="6"/>
    <b v="0"/>
    <s v="music/jazz"/>
    <n v="3.8823529411764708E-2"/>
    <n v="55"/>
    <x v="4"/>
    <x v="13"/>
  </r>
  <r>
    <n v="924"/>
    <x v="924"/>
    <s v="Cultural and jazz instructional classes for youth at Preservation Hall. Preserving traditional New Orleans jazz and it's African roots."/>
    <n v="8500"/>
    <n v="327"/>
    <x v="2"/>
    <x v="0"/>
    <s v="USD"/>
    <n v="1360795069"/>
    <n v="1358203069"/>
    <b v="0"/>
    <n v="15"/>
    <b v="0"/>
    <s v="music/jazz"/>
    <n v="3.8470588235294118E-2"/>
    <n v="21.8"/>
    <x v="4"/>
    <x v="13"/>
  </r>
  <r>
    <n v="925"/>
    <x v="925"/>
    <s v="This project is a mix of original &amp; standard song selections.  This phase covers recording and package design expenses."/>
    <n v="8500"/>
    <n v="160"/>
    <x v="2"/>
    <x v="0"/>
    <s v="USD"/>
    <n v="1385590111"/>
    <n v="1382994511"/>
    <b v="0"/>
    <n v="5"/>
    <b v="0"/>
    <s v="music/jazz"/>
    <n v="1.8823529411764704E-2"/>
    <n v="32"/>
    <x v="4"/>
    <x v="13"/>
  </r>
  <r>
    <n v="926"/>
    <x v="926"/>
    <s v="we are an ambitious collective of brooklynites striving to fuse a concept album/fim into a multimedia musical theate.Inspired by the 2012shif"/>
    <n v="85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85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8500"/>
    <n v="1575"/>
    <x v="2"/>
    <x v="0"/>
    <s v="USD"/>
    <n v="1353196800"/>
    <n v="1348864913"/>
    <b v="0"/>
    <n v="28"/>
    <b v="0"/>
    <s v="music/jazz"/>
    <n v="0.18529411764705883"/>
    <n v="56.25"/>
    <x v="4"/>
    <x v="13"/>
  </r>
  <r>
    <n v="929"/>
    <x v="929"/>
    <s v="I am searching for monetary funding to go into a good recording studio and record experimental intuitive improv jazz."/>
    <n v="8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8500"/>
    <n v="345"/>
    <x v="2"/>
    <x v="0"/>
    <s v="USD"/>
    <n v="1277501520"/>
    <n v="1273874306"/>
    <b v="0"/>
    <n v="5"/>
    <b v="0"/>
    <s v="music/jazz"/>
    <n v="4.0588235294117647E-2"/>
    <n v="69"/>
    <x v="4"/>
    <x v="13"/>
  </r>
  <r>
    <n v="931"/>
    <x v="931"/>
    <s v="A contemporary jazz project crossing music lines, from jazz to rock walking through some free elements and full of melody!"/>
    <n v="8500"/>
    <n v="131"/>
    <x v="2"/>
    <x v="1"/>
    <s v="GBP"/>
    <n v="1395007200"/>
    <n v="1392021502"/>
    <b v="0"/>
    <n v="7"/>
    <b v="0"/>
    <s v="music/jazz"/>
    <n v="1.5411764705882352E-2"/>
    <n v="18.714285714285715"/>
    <x v="4"/>
    <x v="13"/>
  </r>
  <r>
    <n v="932"/>
    <x v="932"/>
    <s v="Help me to create my 3rd album, a Christmas CD with 16 Holiday/Original favorites!"/>
    <n v="8500"/>
    <n v="1381"/>
    <x v="2"/>
    <x v="0"/>
    <s v="USD"/>
    <n v="1363990545"/>
    <n v="1360106145"/>
    <b v="0"/>
    <n v="30"/>
    <b v="0"/>
    <s v="music/jazz"/>
    <n v="0.16247058823529412"/>
    <n v="46.033333333333331"/>
    <x v="4"/>
    <x v="13"/>
  </r>
  <r>
    <n v="933"/>
    <x v="933"/>
    <s v="I've only been able to release 7/10 songs for this album. I'd like to get into a professional studio and record them all properly."/>
    <n v="8500"/>
    <n v="120"/>
    <x v="2"/>
    <x v="0"/>
    <s v="USD"/>
    <n v="1399867409"/>
    <n v="1394683409"/>
    <b v="0"/>
    <n v="2"/>
    <b v="0"/>
    <s v="music/jazz"/>
    <n v="1.411764705882353E-2"/>
    <n v="60"/>
    <x v="4"/>
    <x v="13"/>
  </r>
  <r>
    <n v="934"/>
    <x v="934"/>
    <s v="Ground Effect is my first solo EP project intended to help promote Fusion and creative music music in Saskatchewan and Canada."/>
    <n v="8500"/>
    <n v="1520"/>
    <x v="2"/>
    <x v="5"/>
    <s v="CAD"/>
    <n v="1399183200"/>
    <n v="1396633284"/>
    <b v="0"/>
    <n v="30"/>
    <b v="0"/>
    <s v="music/jazz"/>
    <n v="0.17882352941176471"/>
    <n v="50.666666666666664"/>
    <x v="4"/>
    <x v="13"/>
  </r>
  <r>
    <n v="935"/>
    <x v="935"/>
    <s v="This vocal music and spoken word project uses the  gift of life,love,hope &amp; peace to enable people to see themselves as a masterpiece!"/>
    <n v="8500"/>
    <n v="50"/>
    <x v="2"/>
    <x v="0"/>
    <s v="USD"/>
    <n v="1454054429"/>
    <n v="1451462429"/>
    <b v="0"/>
    <n v="2"/>
    <b v="0"/>
    <s v="music/jazz"/>
    <n v="5.8823529411764705E-3"/>
    <n v="25"/>
    <x v="4"/>
    <x v="13"/>
  </r>
  <r>
    <n v="936"/>
    <x v="936"/>
    <s v="A CD of a live Jazz concert featuring Marti Mendenhall, George Mitchell, Scott Steed and Todd Strait."/>
    <n v="85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8500"/>
    <n v="40"/>
    <x v="2"/>
    <x v="0"/>
    <s v="USD"/>
    <n v="1383509357"/>
    <n v="1380913757"/>
    <b v="0"/>
    <n v="2"/>
    <b v="0"/>
    <s v="music/jazz"/>
    <n v="4.7058823529411761E-3"/>
    <n v="20"/>
    <x v="4"/>
    <x v="13"/>
  </r>
  <r>
    <n v="938"/>
    <x v="938"/>
    <s v="Creating new avenues of exposure for young Jazz &amp; Soul artists_x000a_to express their Art of Music."/>
    <n v="8500"/>
    <n v="25"/>
    <x v="2"/>
    <x v="0"/>
    <s v="USD"/>
    <n v="1346585448"/>
    <n v="1343993448"/>
    <b v="0"/>
    <n v="1"/>
    <b v="0"/>
    <s v="music/jazz"/>
    <n v="2.9411764705882353E-3"/>
    <n v="25"/>
    <x v="4"/>
    <x v="13"/>
  </r>
  <r>
    <n v="939"/>
    <x v="939"/>
    <s v="Jazz to jazz, New York to France, a piano trio of cutting-edge French jazzmen and a NY-based Japanese jazz pianist. Superbly different!"/>
    <n v="8500"/>
    <n v="40"/>
    <x v="2"/>
    <x v="0"/>
    <s v="USD"/>
    <n v="1372622280"/>
    <n v="1369246738"/>
    <b v="0"/>
    <n v="2"/>
    <b v="0"/>
    <s v="music/jazz"/>
    <n v="4.7058823529411761E-3"/>
    <n v="20"/>
    <x v="4"/>
    <x v="13"/>
  </r>
  <r>
    <n v="940"/>
    <x v="940"/>
    <s v="The 1st club in your bag should be between your ears!  Light up Your Brain Power. Play Smarter. Swing the LUMIC Band.."/>
    <n v="8500"/>
    <n v="1544"/>
    <x v="2"/>
    <x v="0"/>
    <s v="USD"/>
    <n v="1439251926"/>
    <n v="1435363926"/>
    <b v="0"/>
    <n v="14"/>
    <b v="0"/>
    <s v="technology/wearables"/>
    <n v="0.18164705882352941"/>
    <n v="110.28571428571429"/>
    <x v="2"/>
    <x v="8"/>
  </r>
  <r>
    <n v="941"/>
    <x v="941"/>
    <s v="Snoring shouldn't ruin your or your partner's sleep and you don't need expensive, uncomfortable or ugly devices to help the problem"/>
    <n v="8500"/>
    <n v="1161"/>
    <x v="2"/>
    <x v="0"/>
    <s v="USD"/>
    <n v="1486693145"/>
    <n v="1484101145"/>
    <b v="0"/>
    <n v="31"/>
    <b v="0"/>
    <s v="technology/wearables"/>
    <n v="0.13658823529411765"/>
    <n v="37.451612903225808"/>
    <x v="2"/>
    <x v="8"/>
  </r>
  <r>
    <n v="942"/>
    <x v="942"/>
    <s v="A Hands Free head mounted display adapter that supports the I AM Cardboard dscvr VR viewer for comfortable extended 3-D/VR viewing."/>
    <n v="8500"/>
    <n v="668"/>
    <x v="2"/>
    <x v="0"/>
    <s v="USD"/>
    <n v="1455826460"/>
    <n v="1452716060"/>
    <b v="0"/>
    <n v="16"/>
    <b v="0"/>
    <s v="technology/wearables"/>
    <n v="7.8588235294117653E-2"/>
    <n v="41.75"/>
    <x v="2"/>
    <x v="8"/>
  </r>
  <r>
    <n v="943"/>
    <x v="943"/>
    <s v="A mask for home or travel that will give you the best, undisturbed sleep of your life."/>
    <n v="8500"/>
    <n v="289"/>
    <x v="2"/>
    <x v="0"/>
    <s v="USD"/>
    <n v="1480438905"/>
    <n v="1477843305"/>
    <b v="0"/>
    <n v="12"/>
    <b v="0"/>
    <s v="technology/wearables"/>
    <n v="3.4000000000000002E-2"/>
    <n v="24.083333333333332"/>
    <x v="2"/>
    <x v="8"/>
  </r>
  <r>
    <n v="944"/>
    <x v="944"/>
    <s v="Find your pet when it's missing, digitally store pet-related information, and locate pet friend establishments and services."/>
    <n v="8500"/>
    <n v="6663"/>
    <x v="2"/>
    <x v="0"/>
    <s v="USD"/>
    <n v="1460988000"/>
    <n v="1458050450"/>
    <b v="0"/>
    <n v="96"/>
    <b v="0"/>
    <s v="technology/wearables"/>
    <n v="0.78388235294117647"/>
    <n v="69.40625"/>
    <x v="2"/>
    <x v="8"/>
  </r>
  <r>
    <n v="945"/>
    <x v="945"/>
    <s v="Make your watch Smart ! CT Band is an ultra-thin, high-tech smart watch-strap awarded twice at CES 2017 las vegas"/>
    <n v="8500"/>
    <n v="2484"/>
    <x v="2"/>
    <x v="6"/>
    <s v="EUR"/>
    <n v="1487462340"/>
    <n v="1482958626"/>
    <b v="0"/>
    <n v="16"/>
    <b v="0"/>
    <s v="technology/wearables"/>
    <n v="0.29223529411764704"/>
    <n v="155.25"/>
    <x v="2"/>
    <x v="8"/>
  </r>
  <r>
    <n v="946"/>
    <x v="946"/>
    <s v="Soft edged-Hard working. The perfect wearable organization for the home and professional shop."/>
    <n v="8500"/>
    <n v="286"/>
    <x v="2"/>
    <x v="0"/>
    <s v="USD"/>
    <n v="1473444048"/>
    <n v="1470852048"/>
    <b v="0"/>
    <n v="5"/>
    <b v="0"/>
    <s v="technology/wearables"/>
    <n v="3.3647058823529412E-2"/>
    <n v="57.2"/>
    <x v="2"/>
    <x v="8"/>
  </r>
  <r>
    <n v="947"/>
    <x v="947"/>
    <s v="The CCP Pack is a bag that charges your smartphones and tablets on the go! Also holds small important items. &quot;Never Without Power&quot;."/>
    <n v="850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8500"/>
    <n v="480"/>
    <x v="2"/>
    <x v="9"/>
    <s v="EUR"/>
    <n v="1457812364"/>
    <n v="1455220364"/>
    <b v="0"/>
    <n v="8"/>
    <b v="0"/>
    <s v="technology/wearables"/>
    <n v="5.647058823529412E-2"/>
    <n v="60"/>
    <x v="2"/>
    <x v="8"/>
  </r>
  <r>
    <n v="949"/>
    <x v="949"/>
    <s v="Der INBED ist ein innovatives Multisensor-Wearable fÃ¼r die SturzprÃ¤vention motorisch eingeschrÃ¤nkter Personen."/>
    <n v="8500"/>
    <n v="273"/>
    <x v="2"/>
    <x v="12"/>
    <s v="EUR"/>
    <n v="1456016576"/>
    <n v="1450832576"/>
    <b v="0"/>
    <n v="7"/>
    <b v="0"/>
    <s v="technology/wearables"/>
    <n v="3.2117647058823529E-2"/>
    <n v="39"/>
    <x v="2"/>
    <x v="8"/>
  </r>
  <r>
    <n v="950"/>
    <x v="950"/>
    <s v="Rider worn tail light brake light. Adheres to virtually any coat, jacket or vest. Stays on even when you get off."/>
    <n v="8500"/>
    <n v="1402"/>
    <x v="2"/>
    <x v="5"/>
    <s v="CAD"/>
    <n v="1453053661"/>
    <n v="1450461661"/>
    <b v="0"/>
    <n v="24"/>
    <b v="0"/>
    <s v="technology/wearables"/>
    <n v="0.16494117647058823"/>
    <n v="58.416666666666664"/>
    <x v="2"/>
    <x v="8"/>
  </r>
  <r>
    <n v="951"/>
    <x v="951"/>
    <s v="Revolutionizing the way we walk our dogs!"/>
    <n v="8500"/>
    <n v="19195"/>
    <x v="2"/>
    <x v="0"/>
    <s v="USD"/>
    <n v="1465054872"/>
    <n v="1461166872"/>
    <b v="0"/>
    <n v="121"/>
    <b v="0"/>
    <s v="technology/wearables"/>
    <n v="2.2582352941176471"/>
    <n v="158.63636363636363"/>
    <x v="2"/>
    <x v="8"/>
  </r>
  <r>
    <n v="952"/>
    <x v="952"/>
    <s v="Audionoggin: Wireless personal surround sound for the athlete in everyone."/>
    <n v="8500"/>
    <n v="19572"/>
    <x v="2"/>
    <x v="0"/>
    <s v="USD"/>
    <n v="1479483812"/>
    <n v="1476888212"/>
    <b v="0"/>
    <n v="196"/>
    <b v="0"/>
    <s v="technology/wearables"/>
    <n v="2.3025882352941176"/>
    <n v="99.857142857142861"/>
    <x v="2"/>
    <x v="8"/>
  </r>
  <r>
    <n v="953"/>
    <x v="953"/>
    <s v="IRring is the worlds first universal remote control that fits on your finger and controls your TV, your lighting, and your life."/>
    <n v="8500"/>
    <n v="126"/>
    <x v="2"/>
    <x v="0"/>
    <s v="USD"/>
    <n v="1422158199"/>
    <n v="1419566199"/>
    <b v="0"/>
    <n v="5"/>
    <b v="0"/>
    <s v="technology/wearables"/>
    <n v="1.4823529411764706E-2"/>
    <n v="25.2"/>
    <x v="2"/>
    <x v="8"/>
  </r>
  <r>
    <n v="954"/>
    <x v="954"/>
    <s v="Turn your iPhone into wearable tech &amp; GoPro. Features: Selfie Stick, Tripod, &amp; Protective Top. Great for everyday carry."/>
    <n v="8500"/>
    <n v="6511"/>
    <x v="2"/>
    <x v="0"/>
    <s v="USD"/>
    <n v="1440100839"/>
    <n v="1436472039"/>
    <b v="0"/>
    <n v="73"/>
    <b v="0"/>
    <s v="technology/wearables"/>
    <n v="0.76600000000000001"/>
    <n v="89.191780821917803"/>
    <x v="2"/>
    <x v="8"/>
  </r>
  <r>
    <n v="955"/>
    <x v="955"/>
    <s v="PAXIEâ„¢ is a GPS enabled safety wearable for kids that promotes discovery and play while offering parents peace of mind."/>
    <n v="8500"/>
    <n v="16984"/>
    <x v="2"/>
    <x v="0"/>
    <s v="USD"/>
    <n v="1473750300"/>
    <n v="1470294300"/>
    <b v="0"/>
    <n v="93"/>
    <b v="0"/>
    <s v="technology/wearables"/>
    <n v="1.9981176470588236"/>
    <n v="182.6236559139785"/>
    <x v="2"/>
    <x v="8"/>
  </r>
  <r>
    <n v="956"/>
    <x v="956"/>
    <s v="You can rent out your Car with Uber. _x000a_You can rent out your Home with Airbnb. _x000a_Now you can rent out your CLOSET with SemiYOURS!"/>
    <n v="8500"/>
    <n v="861"/>
    <x v="2"/>
    <x v="0"/>
    <s v="USD"/>
    <n v="1430081759"/>
    <n v="1424901359"/>
    <b v="0"/>
    <n v="17"/>
    <b v="0"/>
    <s v="technology/wearables"/>
    <n v="0.10129411764705883"/>
    <n v="50.647058823529413"/>
    <x v="2"/>
    <x v="8"/>
  </r>
  <r>
    <n v="957"/>
    <x v="957"/>
    <s v="A Leather Smart watch Band, that NEVER needs to be charged for only $37!"/>
    <n v="8500"/>
    <n v="233"/>
    <x v="2"/>
    <x v="0"/>
    <s v="USD"/>
    <n v="1479392133"/>
    <n v="1476710133"/>
    <b v="0"/>
    <n v="7"/>
    <b v="0"/>
    <s v="technology/wearables"/>
    <n v="2.7411764705882354E-2"/>
    <n v="33.285714285714285"/>
    <x v="2"/>
    <x v="8"/>
  </r>
  <r>
    <n v="958"/>
    <x v="958"/>
    <s v="Brown Leather and Black Nylon extra-long Apple Watch bands for large wrists connects to 42mm. Go measure! Design fits 190-250mm wrists."/>
    <n v="8500"/>
    <n v="881"/>
    <x v="2"/>
    <x v="0"/>
    <s v="USD"/>
    <n v="1428641940"/>
    <n v="1426792563"/>
    <b v="0"/>
    <n v="17"/>
    <b v="0"/>
    <s v="technology/wearables"/>
    <n v="0.10364705882352941"/>
    <n v="51.823529411764703"/>
    <x v="2"/>
    <x v="8"/>
  </r>
  <r>
    <n v="959"/>
    <x v="959"/>
    <s v="The Pi (Arduino-Compatible) is a new kind of wearable. It's a diy smartwatch with a round display, touch ring, and a powerful CPU!"/>
    <n v="8500"/>
    <n v="19430"/>
    <x v="2"/>
    <x v="0"/>
    <s v="USD"/>
    <n v="1421640665"/>
    <n v="1419048665"/>
    <b v="0"/>
    <n v="171"/>
    <b v="0"/>
    <s v="technology/wearables"/>
    <n v="2.2858823529411763"/>
    <n v="113.62573099415205"/>
    <x v="2"/>
    <x v="8"/>
  </r>
  <r>
    <n v="960"/>
    <x v="960"/>
    <s v="Kai sits right behind your ear and lets you access a smart voice interface 24/7. Call, text, search, and even call an Uber."/>
    <n v="8500"/>
    <n v="25655"/>
    <x v="2"/>
    <x v="0"/>
    <s v="USD"/>
    <n v="1489500155"/>
    <n v="1485874955"/>
    <b v="0"/>
    <n v="188"/>
    <b v="0"/>
    <s v="technology/wearables"/>
    <n v="3.0182352941176469"/>
    <n v="136.46276595744681"/>
    <x v="2"/>
    <x v="8"/>
  </r>
  <r>
    <n v="961"/>
    <x v="961"/>
    <s v="Active, happy &amp; healthy together! _x000a_Thatâ€™s our mission for all dogs and their parents."/>
    <n v="8500"/>
    <n v="40079"/>
    <x v="2"/>
    <x v="0"/>
    <s v="USD"/>
    <n v="1487617200"/>
    <n v="1483634335"/>
    <b v="0"/>
    <n v="110"/>
    <b v="0"/>
    <s v="technology/wearables"/>
    <n v="4.7151764705882355"/>
    <n v="364.35454545454547"/>
    <x v="2"/>
    <x v="8"/>
  </r>
  <r>
    <n v="962"/>
    <x v="962"/>
    <s v="Introducing the iDavit, a revolutionary crane-like system thatâ€™ll allow you to work anywhere. Hands free to be totally hands on."/>
    <n v="8500"/>
    <n v="712"/>
    <x v="2"/>
    <x v="0"/>
    <s v="USD"/>
    <n v="1455210353"/>
    <n v="1451927153"/>
    <b v="0"/>
    <n v="37"/>
    <b v="0"/>
    <s v="technology/wearables"/>
    <n v="8.3764705882352936E-2"/>
    <n v="19.243243243243242"/>
    <x v="2"/>
    <x v="8"/>
  </r>
  <r>
    <n v="963"/>
    <x v="963"/>
    <s v="WE are molding an educated, motivated, non violent GENERATION!"/>
    <n v="8500"/>
    <n v="377"/>
    <x v="2"/>
    <x v="0"/>
    <s v="USD"/>
    <n v="1476717319"/>
    <n v="1473693319"/>
    <b v="0"/>
    <n v="9"/>
    <b v="0"/>
    <s v="technology/wearables"/>
    <n v="4.4352941176470588E-2"/>
    <n v="41.888888888888886"/>
    <x v="2"/>
    <x v="8"/>
  </r>
  <r>
    <n v="964"/>
    <x v="964"/>
    <s v="Tired of fumbling around for the audio controls on your phone?  Easily control your music with the GoMote and a click of your thumb."/>
    <n v="8500"/>
    <n v="879"/>
    <x v="2"/>
    <x v="5"/>
    <s v="CAD"/>
    <n v="1441119919"/>
    <n v="1437663919"/>
    <b v="0"/>
    <n v="29"/>
    <b v="0"/>
    <s v="technology/wearables"/>
    <n v="0.10341176470588236"/>
    <n v="30.310344827586206"/>
    <x v="2"/>
    <x v="8"/>
  </r>
  <r>
    <n v="965"/>
    <x v="965"/>
    <s v="Palms Free RetractableCell Phone Harness fits all Cell phones Iphone 4 5 6 7 Galaxy S Go Pro Ipad Mini and Tablets Keep your hands free"/>
    <n v="8500"/>
    <n v="298"/>
    <x v="2"/>
    <x v="0"/>
    <s v="USD"/>
    <n v="1477454340"/>
    <n v="1474676646"/>
    <b v="0"/>
    <n v="6"/>
    <b v="0"/>
    <s v="technology/wearables"/>
    <n v="3.5058823529411767E-2"/>
    <n v="49.666666666666664"/>
    <x v="2"/>
    <x v="8"/>
  </r>
  <r>
    <n v="966"/>
    <x v="966"/>
    <s v="ICE SHIRT; running, multi-sport, cycling, &amp; athletic wear shirts that hold melting ice to cool you on hot days."/>
    <n v="8500"/>
    <n v="1776"/>
    <x v="2"/>
    <x v="0"/>
    <s v="USD"/>
    <n v="1475766932"/>
    <n v="1473174932"/>
    <b v="0"/>
    <n v="30"/>
    <b v="0"/>
    <s v="technology/wearables"/>
    <n v="0.20894117647058824"/>
    <n v="59.2"/>
    <x v="2"/>
    <x v="8"/>
  </r>
  <r>
    <n v="967"/>
    <x v="967"/>
    <s v="Better Beanie is the new therapeutic wearable designed to assist you while keeping your hands free."/>
    <n v="8500"/>
    <n v="3562"/>
    <x v="2"/>
    <x v="0"/>
    <s v="USD"/>
    <n v="1461301574"/>
    <n v="1456121174"/>
    <b v="0"/>
    <n v="81"/>
    <b v="0"/>
    <s v="technology/wearables"/>
    <n v="0.41905882352941176"/>
    <n v="43.97530864197531"/>
    <x v="2"/>
    <x v="8"/>
  </r>
  <r>
    <n v="968"/>
    <x v="968"/>
    <s v="Anyone who want to support of this will be credited. This will be my ultimate build. Full animatronics, from arms, legs, H.U.D, etc"/>
    <n v="8500"/>
    <n v="106"/>
    <x v="2"/>
    <x v="0"/>
    <s v="USD"/>
    <n v="1408134034"/>
    <n v="1405542034"/>
    <b v="0"/>
    <n v="4"/>
    <b v="0"/>
    <s v="technology/wearables"/>
    <n v="1.2470588235294117E-2"/>
    <n v="26.5"/>
    <x v="2"/>
    <x v="8"/>
  </r>
  <r>
    <n v="969"/>
    <x v="969"/>
    <s v="Geek &amp; Chic Smart Jewelry Collection, Wearables Meet Style!"/>
    <n v="8500"/>
    <n v="14000"/>
    <x v="2"/>
    <x v="14"/>
    <s v="MXN"/>
    <n v="1486624607"/>
    <n v="1483773407"/>
    <b v="0"/>
    <n v="11"/>
    <b v="0"/>
    <s v="technology/wearables"/>
    <n v="1.6470588235294117"/>
    <n v="1272.7272727272727"/>
    <x v="2"/>
    <x v="8"/>
  </r>
  <r>
    <n v="970"/>
    <x v="970"/>
    <s v="Stainless Steel Modular Ring with screw on bezels for WiFi + Bluetooth + NFC Wireless modules with open source IOS and Android Apps"/>
    <n v="8500"/>
    <n v="2296"/>
    <x v="2"/>
    <x v="5"/>
    <s v="CAD"/>
    <n v="1485147540"/>
    <n v="1481951853"/>
    <b v="0"/>
    <n v="14"/>
    <b v="0"/>
    <s v="technology/wearables"/>
    <n v="0.27011764705882352"/>
    <n v="164"/>
    <x v="2"/>
    <x v="8"/>
  </r>
  <r>
    <n v="971"/>
    <x v="971"/>
    <s v="Our amazing product is simple and sleek. Our laser system is USB rechargeable for hours of fun. Android / Apple App Controlled."/>
    <n v="8500"/>
    <n v="226"/>
    <x v="2"/>
    <x v="0"/>
    <s v="USD"/>
    <n v="1433178060"/>
    <n v="1429290060"/>
    <b v="0"/>
    <n v="5"/>
    <b v="0"/>
    <s v="technology/wearables"/>
    <n v="2.6588235294117649E-2"/>
    <n v="45.2"/>
    <x v="2"/>
    <x v="8"/>
  </r>
  <r>
    <n v="972"/>
    <x v="972"/>
    <s v="Slackers Patent-Pending Magnetic Clip and Cable System, Amazing Sound, Durability and Value Can't Be Beat...AT ANY PRICE!!"/>
    <n v="8500"/>
    <n v="6925"/>
    <x v="2"/>
    <x v="0"/>
    <s v="USD"/>
    <n v="1409813940"/>
    <n v="1407271598"/>
    <b v="0"/>
    <n v="45"/>
    <b v="0"/>
    <s v="technology/wearables"/>
    <n v="0.81470588235294117"/>
    <n v="153.88888888888889"/>
    <x v="2"/>
    <x v="8"/>
  </r>
  <r>
    <n v="973"/>
    <x v="973"/>
    <s v="The RS-1 is one of the most innovative workout tools to hit the market ever.  A must have for anyone that enjoys new ways to get fit."/>
    <n v="8500"/>
    <n v="411"/>
    <x v="2"/>
    <x v="0"/>
    <s v="USD"/>
    <n v="1447032093"/>
    <n v="1441844493"/>
    <b v="0"/>
    <n v="8"/>
    <b v="0"/>
    <s v="technology/wearables"/>
    <n v="4.8352941176470592E-2"/>
    <n v="51.375"/>
    <x v="2"/>
    <x v="8"/>
  </r>
  <r>
    <n v="974"/>
    <x v="974"/>
    <s v="The device that allows those with artificial knees or arthritic knees to kneel down without putting pressure on their knees."/>
    <n v="8500"/>
    <n v="280"/>
    <x v="2"/>
    <x v="0"/>
    <s v="USD"/>
    <n v="1458925156"/>
    <n v="1456336756"/>
    <b v="0"/>
    <n v="3"/>
    <b v="0"/>
    <s v="technology/wearables"/>
    <n v="3.2941176470588238E-2"/>
    <n v="93.333333333333329"/>
    <x v="2"/>
    <x v="8"/>
  </r>
  <r>
    <n v="975"/>
    <x v="975"/>
    <s v="Horologic5 creates a case for the Apple Watch that reflects true luxury &amp; style. Check out the Garstin Luxury Case in 38mm/42mm"/>
    <n v="8500"/>
    <n v="2607"/>
    <x v="2"/>
    <x v="0"/>
    <s v="USD"/>
    <n v="1467132185"/>
    <n v="1461948185"/>
    <b v="0"/>
    <n v="24"/>
    <b v="0"/>
    <s v="technology/wearables"/>
    <n v="0.30670588235294116"/>
    <n v="108.625"/>
    <x v="2"/>
    <x v="8"/>
  </r>
  <r>
    <n v="976"/>
    <x v="976"/>
    <s v="The Cinnamon II is an AppleÂ® ][ compatible wrist watch. Featuring 32k of memory and a 1 Mhz cpu. It's the ultimate in geek fashion."/>
    <n v="8500"/>
    <n v="2889"/>
    <x v="2"/>
    <x v="2"/>
    <s v="AUD"/>
    <n v="1439515497"/>
    <n v="1435627497"/>
    <b v="0"/>
    <n v="18"/>
    <b v="0"/>
    <s v="technology/wearables"/>
    <n v="0.33988235294117647"/>
    <n v="160.5"/>
    <x v="2"/>
    <x v="8"/>
  </r>
  <r>
    <n v="977"/>
    <x v="977"/>
    <s v="The unique adapter to apply standard watch straps at your Samsung Gear S2 Sport and Sport 3G! Small, functional and handsome."/>
    <n v="8500"/>
    <n v="909"/>
    <x v="2"/>
    <x v="15"/>
    <s v="EUR"/>
    <n v="1456094197"/>
    <n v="1453502197"/>
    <b v="0"/>
    <n v="12"/>
    <b v="0"/>
    <s v="technology/wearables"/>
    <n v="0.10694117647058823"/>
    <n v="75.75"/>
    <x v="2"/>
    <x v="8"/>
  </r>
  <r>
    <n v="978"/>
    <x v="978"/>
    <s v="hidn tempo is an intelligent watch band that allows you to monitor your stress and manage it anywhere, anytime."/>
    <n v="8500"/>
    <n v="97273"/>
    <x v="2"/>
    <x v="11"/>
    <s v="SEK"/>
    <n v="1456385101"/>
    <n v="1453793101"/>
    <b v="0"/>
    <n v="123"/>
    <b v="0"/>
    <s v="technology/wearables"/>
    <n v="11.443882352941177"/>
    <n v="790.83739837398377"/>
    <x v="2"/>
    <x v="8"/>
  </r>
  <r>
    <n v="979"/>
    <x v="979"/>
    <s v="Trequant is specifically designed for people with tremors. It helps them to track and analyse their tremors for better understanding."/>
    <n v="8500"/>
    <n v="28986.16"/>
    <x v="2"/>
    <x v="0"/>
    <s v="USD"/>
    <n v="1466449140"/>
    <n v="1463392828"/>
    <b v="0"/>
    <n v="96"/>
    <b v="0"/>
    <s v="technology/wearables"/>
    <n v="3.4101364705882351"/>
    <n v="301.93916666666667"/>
    <x v="2"/>
    <x v="8"/>
  </r>
  <r>
    <n v="980"/>
    <x v="980"/>
    <s v="Jayster devices and Jayster app both use Bluetooth Smart technology to provide the most user-friendly system for finding lost valuables"/>
    <n v="8500"/>
    <n v="1486"/>
    <x v="2"/>
    <x v="0"/>
    <s v="USD"/>
    <n v="1417387322"/>
    <n v="1413495722"/>
    <b v="0"/>
    <n v="31"/>
    <b v="0"/>
    <s v="technology/wearables"/>
    <n v="0.17482352941176471"/>
    <n v="47.935483870967744"/>
    <x v="2"/>
    <x v="8"/>
  </r>
  <r>
    <n v="981"/>
    <x v="981"/>
    <s v="Tabla Alpha-Num AEIOU Universal Remote &amp; Keyboard + Control. Multi platform wireless use anywhere wearable invisibles development kit."/>
    <n v="8500"/>
    <n v="11"/>
    <x v="2"/>
    <x v="0"/>
    <s v="USD"/>
    <n v="1407624222"/>
    <n v="1405032222"/>
    <b v="0"/>
    <n v="4"/>
    <b v="0"/>
    <s v="technology/wearables"/>
    <n v="1.2941176470588236E-3"/>
    <n v="2.75"/>
    <x v="2"/>
    <x v="8"/>
  </r>
  <r>
    <n v="982"/>
    <x v="982"/>
    <s v="revolutonary ultra-slim 2-in-1 Smart  2-in-1 I-PHONE handle/WALLETtm with 360 rotatiion"/>
    <n v="8500"/>
    <n v="3"/>
    <x v="2"/>
    <x v="0"/>
    <s v="USD"/>
    <n v="1475431486"/>
    <n v="1472839486"/>
    <b v="0"/>
    <n v="3"/>
    <b v="0"/>
    <s v="technology/wearables"/>
    <n v="3.5294117647058826E-4"/>
    <n v="1"/>
    <x v="2"/>
    <x v="8"/>
  </r>
  <r>
    <n v="983"/>
    <x v="983"/>
    <s v="Our t-shirt maintains steady temperatures through hot and cold focal points capable of reaching a 36ÂºF/20ÂºC range in under 2 minutes!"/>
    <n v="8500"/>
    <n v="30751"/>
    <x v="2"/>
    <x v="3"/>
    <s v="EUR"/>
    <n v="1471985640"/>
    <n v="1469289685"/>
    <b v="0"/>
    <n v="179"/>
    <b v="0"/>
    <s v="technology/wearables"/>
    <n v="3.6177647058823528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8500"/>
    <n v="106"/>
    <x v="2"/>
    <x v="0"/>
    <s v="USD"/>
    <n v="1427507208"/>
    <n v="1424918808"/>
    <b v="0"/>
    <n v="3"/>
    <b v="0"/>
    <s v="technology/wearables"/>
    <n v="1.2470588235294117E-2"/>
    <n v="35.333333333333336"/>
    <x v="2"/>
    <x v="8"/>
  </r>
  <r>
    <n v="985"/>
    <x v="985"/>
    <s v="Make your heart shine and watch it work! Cardiglow tracks improvements, times intervals and translates heart rate into color."/>
    <n v="8500"/>
    <n v="1888"/>
    <x v="2"/>
    <x v="12"/>
    <s v="EUR"/>
    <n v="1451602800"/>
    <n v="1449011610"/>
    <b v="0"/>
    <n v="23"/>
    <b v="0"/>
    <s v="technology/wearables"/>
    <n v="0.22211764705882353"/>
    <n v="82.086956521739125"/>
    <x v="2"/>
    <x v="8"/>
  </r>
  <r>
    <n v="986"/>
    <x v="986"/>
    <s v="Amazing heated snow sport gloves; synonymous with quality, fusing innovative heat technology, style, functionality &amp; unique design."/>
    <n v="8500"/>
    <n v="2550"/>
    <x v="2"/>
    <x v="1"/>
    <s v="GBP"/>
    <n v="1452384000"/>
    <n v="1447698300"/>
    <b v="0"/>
    <n v="23"/>
    <b v="0"/>
    <s v="technology/wearables"/>
    <n v="0.3"/>
    <n v="110.8695652173913"/>
    <x v="2"/>
    <x v="8"/>
  </r>
  <r>
    <n v="987"/>
    <x v="987"/>
    <s v="Always know where your precious children are. Let them explore the world freely and in a secure way by using the Kidswatcher."/>
    <n v="8500"/>
    <n v="6610"/>
    <x v="2"/>
    <x v="9"/>
    <s v="EUR"/>
    <n v="1403507050"/>
    <n v="1400051050"/>
    <b v="0"/>
    <n v="41"/>
    <b v="0"/>
    <s v="technology/wearables"/>
    <n v="0.77764705882352936"/>
    <n v="161.21951219512195"/>
    <x v="2"/>
    <x v="8"/>
  </r>
  <r>
    <n v="988"/>
    <x v="988"/>
    <s v="Itâ€™s original, fashion and unique, Ohyear is the first cover for your earphones that wears your style._x000a_Designed and made in Italy"/>
    <n v="85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8500"/>
    <n v="1677"/>
    <x v="2"/>
    <x v="0"/>
    <s v="USD"/>
    <n v="1475101495"/>
    <n v="1472509495"/>
    <b v="0"/>
    <n v="32"/>
    <b v="0"/>
    <s v="technology/wearables"/>
    <n v="0.19729411764705881"/>
    <n v="52.40625"/>
    <x v="2"/>
    <x v="8"/>
  </r>
  <r>
    <n v="990"/>
    <x v="990"/>
    <s v="The revolutionized carseat, where no child will be left alone in a hot vehicle ever again. This alarm will save multiple babie's lives."/>
    <n v="8500"/>
    <n v="26"/>
    <x v="2"/>
    <x v="0"/>
    <s v="USD"/>
    <n v="1409770164"/>
    <n v="1407178164"/>
    <b v="0"/>
    <n v="2"/>
    <b v="0"/>
    <s v="technology/wearables"/>
    <n v="3.0588235294117649E-3"/>
    <n v="13"/>
    <x v="2"/>
    <x v="8"/>
  </r>
  <r>
    <n v="991"/>
    <x v="991"/>
    <s v="Russell &amp; Sons Watches_x000a__x000a_RS Watches is a business that provides quality watches at an affordable price. RS Watches was created with th"/>
    <n v="8500"/>
    <n v="212"/>
    <x v="2"/>
    <x v="1"/>
    <s v="GBP"/>
    <n v="1468349460"/>
    <n v="1466186988"/>
    <b v="0"/>
    <n v="7"/>
    <b v="0"/>
    <s v="technology/wearables"/>
    <n v="2.4941176470588234E-2"/>
    <n v="30.285714285714285"/>
    <x v="2"/>
    <x v="8"/>
  </r>
  <r>
    <n v="992"/>
    <x v="992"/>
    <s v="The HOTTEST and COOLEST thing yet! WairConditioning... an entirely new level of comfortability!"/>
    <n v="8500"/>
    <n v="467"/>
    <x v="2"/>
    <x v="0"/>
    <s v="USD"/>
    <n v="1462655519"/>
    <n v="1457475119"/>
    <b v="0"/>
    <n v="4"/>
    <b v="0"/>
    <s v="technology/wearables"/>
    <n v="5.4941176470588236E-2"/>
    <n v="116.75"/>
    <x v="2"/>
    <x v="8"/>
  </r>
  <r>
    <n v="993"/>
    <x v="993"/>
    <s v="Shield TL is a tail light for a bicycle w/ radar technology. It makes you more visible to cars and drivers at a greater distance."/>
    <n v="8500"/>
    <n v="17561"/>
    <x v="2"/>
    <x v="0"/>
    <s v="USD"/>
    <n v="1478926800"/>
    <n v="1476054568"/>
    <b v="0"/>
    <n v="196"/>
    <b v="0"/>
    <s v="technology/wearables"/>
    <n v="2.065999999999999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8500"/>
    <n v="4669"/>
    <x v="2"/>
    <x v="0"/>
    <s v="USD"/>
    <n v="1417388340"/>
    <n v="1412835530"/>
    <b v="0"/>
    <n v="11"/>
    <b v="0"/>
    <s v="technology/wearables"/>
    <n v="0.54929411764705882"/>
    <n v="424.45454545454544"/>
    <x v="2"/>
    <x v="8"/>
  </r>
  <r>
    <n v="995"/>
    <x v="995"/>
    <s v="DAZLN nails light up near NFC devices like your mobile phone. If you're tired of receiving or gifting the same old thing look here!"/>
    <n v="8500"/>
    <n v="726"/>
    <x v="2"/>
    <x v="0"/>
    <s v="USD"/>
    <n v="1417276800"/>
    <n v="1415140480"/>
    <b v="0"/>
    <n v="9"/>
    <b v="0"/>
    <s v="technology/wearables"/>
    <n v="8.5411764705882354E-2"/>
    <n v="80.666666666666671"/>
    <x v="2"/>
    <x v="8"/>
  </r>
  <r>
    <n v="996"/>
    <x v="996"/>
    <s v="Study the behaviour of technical communities by tracking their movement  through wearables"/>
    <n v="8500"/>
    <n v="65"/>
    <x v="2"/>
    <x v="0"/>
    <s v="USD"/>
    <n v="1406474820"/>
    <n v="1403902060"/>
    <b v="0"/>
    <n v="5"/>
    <b v="0"/>
    <s v="technology/wearables"/>
    <n v="7.6470588235294122E-3"/>
    <n v="13"/>
    <x v="2"/>
    <x v="8"/>
  </r>
  <r>
    <n v="997"/>
    <x v="997"/>
    <s v="The iPhanny keeps your iPhone 6 safe from bending in those dangerous pants pockets."/>
    <n v="8500"/>
    <n v="65"/>
    <x v="2"/>
    <x v="0"/>
    <s v="USD"/>
    <n v="1417145297"/>
    <n v="1414549697"/>
    <b v="0"/>
    <n v="8"/>
    <b v="0"/>
    <s v="technology/wearables"/>
    <n v="7.6470588235294122E-3"/>
    <n v="8.125"/>
    <x v="2"/>
    <x v="8"/>
  </r>
  <r>
    <n v="998"/>
    <x v="998"/>
    <s v="Ollinfit is the first wearable fitness trainer with 3 sensors for superior accuracy, feedback and results."/>
    <n v="8500"/>
    <n v="35135"/>
    <x v="2"/>
    <x v="5"/>
    <s v="CAD"/>
    <n v="1447909401"/>
    <n v="1444017801"/>
    <b v="0"/>
    <n v="229"/>
    <b v="0"/>
    <s v="technology/wearables"/>
    <n v="4.1335294117647061"/>
    <n v="153.42794759825327"/>
    <x v="2"/>
    <x v="8"/>
  </r>
  <r>
    <n v="999"/>
    <x v="999"/>
    <s v="Built in running, cycling, pedometer, and golf features for the edge you need to perform at your very best!"/>
    <n v="8500"/>
    <n v="11683"/>
    <x v="2"/>
    <x v="5"/>
    <s v="CAD"/>
    <n v="1415865720"/>
    <n v="1413270690"/>
    <b v="0"/>
    <n v="40"/>
    <b v="0"/>
    <s v="technology/wearables"/>
    <n v="1.3744705882352941"/>
    <n v="292.07499999999999"/>
    <x v="2"/>
    <x v="8"/>
  </r>
  <r>
    <n v="1000"/>
    <x v="1000"/>
    <s v="Ristola watches made in La Chaux de-Fonds, Switzerland. A new brand of COSC and ISO Certified Professional watches."/>
    <n v="8500"/>
    <n v="19824"/>
    <x v="1"/>
    <x v="0"/>
    <s v="USD"/>
    <n v="1489537560"/>
    <n v="1484357160"/>
    <b v="0"/>
    <n v="6"/>
    <b v="0"/>
    <s v="technology/wearables"/>
    <n v="2.332235294117647"/>
    <n v="3304"/>
    <x v="2"/>
    <x v="8"/>
  </r>
  <r>
    <n v="1001"/>
    <x v="1001"/>
    <s v="We make stylish sports clothing from LED jackets to backpacks and LED arm bands.With our LED technology you're sure to be seen in style"/>
    <n v="8500"/>
    <n v="5200"/>
    <x v="1"/>
    <x v="1"/>
    <s v="GBP"/>
    <n v="1485796613"/>
    <n v="1481908613"/>
    <b v="0"/>
    <n v="4"/>
    <b v="0"/>
    <s v="technology/wearables"/>
    <n v="0.61176470588235299"/>
    <n v="1300"/>
    <x v="2"/>
    <x v="8"/>
  </r>
  <r>
    <n v="1002"/>
    <x v="1002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s v="technology/wearables"/>
    <n v="0.34823529411764703"/>
    <n v="134.54545454545453"/>
    <x v="2"/>
    <x v="8"/>
  </r>
  <r>
    <n v="1003"/>
    <x v="1003"/>
    <s v="Connected, heating, premium quality and comfortable leather sneakers - hand-crafted in France."/>
    <n v="8500"/>
    <n v="3211"/>
    <x v="1"/>
    <x v="6"/>
    <s v="EUR"/>
    <n v="1489680061"/>
    <n v="1487091661"/>
    <b v="0"/>
    <n v="15"/>
    <b v="0"/>
    <s v="technology/wearables"/>
    <n v="0.37776470588235295"/>
    <n v="214.06666666666666"/>
    <x v="2"/>
    <x v="8"/>
  </r>
  <r>
    <n v="1004"/>
    <x v="1004"/>
    <s v="Harnessing wearable technology as a powerful defense for food-allergy children."/>
    <n v="8500"/>
    <n v="20552"/>
    <x v="1"/>
    <x v="0"/>
    <s v="USD"/>
    <n v="1455814827"/>
    <n v="1453222827"/>
    <b v="0"/>
    <n v="95"/>
    <b v="0"/>
    <s v="technology/wearables"/>
    <n v="2.4178823529411764"/>
    <n v="216.33684210526314"/>
    <x v="2"/>
    <x v="8"/>
  </r>
  <r>
    <n v="1005"/>
    <x v="1005"/>
    <s v="The Forcite Alpine helmet records 4K footage and keeps you connected all in one sleek design."/>
    <n v="8500"/>
    <n v="150102"/>
    <x v="1"/>
    <x v="0"/>
    <s v="USD"/>
    <n v="1446217183"/>
    <n v="1443538783"/>
    <b v="0"/>
    <n v="161"/>
    <b v="0"/>
    <s v="technology/wearables"/>
    <n v="17.659058823529413"/>
    <n v="932.31055900621118"/>
    <x v="2"/>
    <x v="8"/>
  </r>
  <r>
    <n v="1006"/>
    <x v="1006"/>
    <s v="Sweat resistant, colorful, durable, CUSTOMIZABLE, watch bands &amp; protector bands that fit the Moto360 smartwatch."/>
    <n v="8500"/>
    <n v="234"/>
    <x v="1"/>
    <x v="0"/>
    <s v="USD"/>
    <n v="1418368260"/>
    <n v="1417654672"/>
    <b v="0"/>
    <n v="8"/>
    <b v="0"/>
    <s v="technology/wearables"/>
    <n v="2.7529411764705882E-2"/>
    <n v="29.25"/>
    <x v="2"/>
    <x v="8"/>
  </r>
  <r>
    <n v="1007"/>
    <x v="1007"/>
    <s v="Our knee sleeve monitors your muscles and recommends rest time (on a mobile app) when it detects overexertion!"/>
    <n v="8500"/>
    <n v="13296"/>
    <x v="1"/>
    <x v="0"/>
    <s v="USD"/>
    <n v="1481727623"/>
    <n v="1478095223"/>
    <b v="0"/>
    <n v="76"/>
    <b v="0"/>
    <s v="technology/wearables"/>
    <n v="1.5642352941176472"/>
    <n v="174.94736842105263"/>
    <x v="2"/>
    <x v="8"/>
  </r>
  <r>
    <n v="1008"/>
    <x v="1008"/>
    <s v="MICLOP es una cabina portable impresa en 3D protegida en el interior con espuma acÃºstica, reduce el ruido ambiental o rebote de sonido."/>
    <n v="8500"/>
    <n v="250"/>
    <x v="1"/>
    <x v="14"/>
    <s v="MXN"/>
    <n v="1482953115"/>
    <n v="1480361115"/>
    <b v="0"/>
    <n v="1"/>
    <b v="0"/>
    <s v="technology/wearables"/>
    <n v="2.9411764705882353E-2"/>
    <n v="250"/>
    <x v="2"/>
    <x v="8"/>
  </r>
  <r>
    <n v="1009"/>
    <x v="1009"/>
    <s v="R-CON is a wearable that measures running form. Instantly know when your form is breaking down and when you are running your strongest."/>
    <n v="8500"/>
    <n v="6565"/>
    <x v="1"/>
    <x v="0"/>
    <s v="USD"/>
    <n v="1466346646"/>
    <n v="1463754646"/>
    <b v="0"/>
    <n v="101"/>
    <b v="0"/>
    <s v="technology/wearables"/>
    <n v="0.77235294117647058"/>
    <n v="65"/>
    <x v="2"/>
    <x v="8"/>
  </r>
  <r>
    <n v="1010"/>
    <x v="1010"/>
    <s v="A beautiful biometric smartphone wrist dock, features a revolutionary reusable adhesive; 3 position phone stand and multi-purpose tool."/>
    <n v="8500"/>
    <n v="220"/>
    <x v="1"/>
    <x v="0"/>
    <s v="USD"/>
    <n v="1473044340"/>
    <n v="1468180462"/>
    <b v="0"/>
    <n v="4"/>
    <b v="0"/>
    <s v="technology/wearables"/>
    <n v="2.5882352941176471E-2"/>
    <n v="55"/>
    <x v="2"/>
    <x v="8"/>
  </r>
  <r>
    <n v="1011"/>
    <x v="1011"/>
    <s v="The first action sports training sleeve/leg protector of its kind to offer an unduplicated level of targeted protection!"/>
    <n v="8500"/>
    <n v="75"/>
    <x v="1"/>
    <x v="0"/>
    <s v="USD"/>
    <n v="1418938395"/>
    <n v="1415050395"/>
    <b v="0"/>
    <n v="1"/>
    <b v="0"/>
    <s v="technology/wearables"/>
    <n v="8.8235294117647058E-3"/>
    <n v="75"/>
    <x v="2"/>
    <x v="8"/>
  </r>
  <r>
    <n v="1012"/>
    <x v="1012"/>
    <s v="The world's most advanced jacket for SMARTPHONE USER ,for WORKOUT, for TRAVEL, for OUTDOOR /Bluetooth Charging Wearable Apparel"/>
    <n v="8500"/>
    <n v="1076751.05"/>
    <x v="1"/>
    <x v="0"/>
    <s v="USD"/>
    <n v="1485254052"/>
    <n v="1481366052"/>
    <b v="0"/>
    <n v="775"/>
    <b v="0"/>
    <s v="technology/wearables"/>
    <n v="126.67659411764707"/>
    <n v="1389.3561935483872"/>
    <x v="2"/>
    <x v="8"/>
  </r>
  <r>
    <n v="1013"/>
    <x v="1013"/>
    <s v="Versa Prima: The first portable and wearable LED strip that's controlled via Bluetooth. Designed to be versatile for your creativity."/>
    <n v="8500"/>
    <n v="8632"/>
    <x v="1"/>
    <x v="0"/>
    <s v="USD"/>
    <n v="1451419200"/>
    <n v="1449000056"/>
    <b v="0"/>
    <n v="90"/>
    <b v="0"/>
    <s v="technology/wearables"/>
    <n v="1.0155294117647058"/>
    <n v="95.911111111111111"/>
    <x v="2"/>
    <x v="8"/>
  </r>
  <r>
    <n v="1014"/>
    <x v="1014"/>
    <s v="CHEMION is an eyewear device that lets you show your creativity to the world."/>
    <n v="8500"/>
    <n v="3060"/>
    <x v="1"/>
    <x v="0"/>
    <s v="USD"/>
    <n v="1420070615"/>
    <n v="1415750615"/>
    <b v="0"/>
    <n v="16"/>
    <b v="0"/>
    <s v="technology/wearables"/>
    <n v="0.36"/>
    <n v="191.25"/>
    <x v="2"/>
    <x v="8"/>
  </r>
  <r>
    <n v="1015"/>
    <x v="1015"/>
    <s v="SKIN - The wearable music remote control which makes your fitness lifestyle a bit easier"/>
    <n v="8500"/>
    <n v="240"/>
    <x v="1"/>
    <x v="16"/>
    <s v="CHF"/>
    <n v="1448489095"/>
    <n v="1445893495"/>
    <b v="0"/>
    <n v="6"/>
    <b v="0"/>
    <s v="technology/wearables"/>
    <n v="2.823529411764706E-2"/>
    <n v="40"/>
    <x v="2"/>
    <x v="8"/>
  </r>
  <r>
    <n v="1016"/>
    <x v="1016"/>
    <s v="Send an alert for help and find missing people, pets, and valuables with the touch of a button. Get yours today!"/>
    <n v="8500"/>
    <n v="2842"/>
    <x v="1"/>
    <x v="0"/>
    <s v="USD"/>
    <n v="1459992856"/>
    <n v="1456108456"/>
    <b v="0"/>
    <n v="38"/>
    <b v="0"/>
    <s v="technology/wearables"/>
    <n v="0.33435294117647057"/>
    <n v="74.78947368421052"/>
    <x v="2"/>
    <x v="8"/>
  </r>
  <r>
    <n v="1017"/>
    <x v="1017"/>
    <s v="Enjoy high-quality sound and the possibility to control your smartphone and apps using custom voice commands and head movements."/>
    <n v="8500"/>
    <n v="57197"/>
    <x v="1"/>
    <x v="0"/>
    <s v="USD"/>
    <n v="1448125935"/>
    <n v="1444666335"/>
    <b v="0"/>
    <n v="355"/>
    <b v="0"/>
    <s v="technology/wearables"/>
    <n v="6.729058823529412"/>
    <n v="161.11830985915492"/>
    <x v="2"/>
    <x v="8"/>
  </r>
  <r>
    <n v="1018"/>
    <x v="1018"/>
    <s v="Owl is a fitness tracker along with an accompanying iOS app, that is both fun and interactive for children."/>
    <n v="8500"/>
    <n v="621"/>
    <x v="1"/>
    <x v="0"/>
    <s v="USD"/>
    <n v="1468496933"/>
    <n v="1465904933"/>
    <b v="0"/>
    <n v="7"/>
    <b v="0"/>
    <s v="technology/wearables"/>
    <n v="7.3058823529411759E-2"/>
    <n v="88.714285714285708"/>
    <x v="2"/>
    <x v="8"/>
  </r>
  <r>
    <n v="1019"/>
    <x v="1019"/>
    <s v="Tempi Is a Wearable Bluetooth Device That Gives Accurate Temperature and Humidity Readings."/>
    <n v="8500"/>
    <n v="21300"/>
    <x v="1"/>
    <x v="0"/>
    <s v="USD"/>
    <n v="1423092149"/>
    <n v="1420500149"/>
    <b v="0"/>
    <n v="400"/>
    <b v="0"/>
    <s v="technology/wearables"/>
    <n v="2.5058823529411764"/>
    <n v="53.25"/>
    <x v="2"/>
    <x v="8"/>
  </r>
  <r>
    <n v="1020"/>
    <x v="1020"/>
    <s v="I've got an awesome new batch of tracks that I think you're going to Love. CDs? So 1990! I present to you... SLEEPWRECK JUMP DRIVES!"/>
    <n v="8500"/>
    <n v="3186"/>
    <x v="0"/>
    <x v="5"/>
    <s v="CAD"/>
    <n v="1433206020"/>
    <n v="1430617209"/>
    <b v="0"/>
    <n v="30"/>
    <b v="1"/>
    <s v="music/electronic music"/>
    <n v="0.37482352941176472"/>
    <n v="106.2"/>
    <x v="4"/>
    <x v="15"/>
  </r>
  <r>
    <n v="1021"/>
    <x v="1021"/>
    <s v="Rick and Morty concept album written by Allie Goertz + music video directed by Paul B. Cummings!"/>
    <n v="8500"/>
    <n v="10554.11"/>
    <x v="0"/>
    <x v="0"/>
    <s v="USD"/>
    <n v="1445054400"/>
    <n v="1443074571"/>
    <b v="1"/>
    <n v="478"/>
    <b v="1"/>
    <s v="music/electronic music"/>
    <n v="1.24166"/>
    <n v="22.079728033472804"/>
    <x v="4"/>
    <x v="15"/>
  </r>
  <r>
    <n v="1022"/>
    <x v="1022"/>
    <s v="Help get four new bootlegs onto vinyl in the second installment of my series!"/>
    <n v="8500"/>
    <n v="2298"/>
    <x v="0"/>
    <x v="0"/>
    <s v="USD"/>
    <n v="1431876677"/>
    <n v="1429284677"/>
    <b v="1"/>
    <n v="74"/>
    <b v="1"/>
    <s v="music/electronic music"/>
    <n v="0.27035294117647057"/>
    <n v="31.054054054054053"/>
    <x v="4"/>
    <x v="15"/>
  </r>
  <r>
    <n v="1023"/>
    <x v="1023"/>
    <s v="A collaborative, electronic journey helmed by producer Christopher Bingham and guitarist Carlos Montero."/>
    <n v="8500"/>
    <n v="4743"/>
    <x v="0"/>
    <x v="1"/>
    <s v="GBP"/>
    <n v="1434837861"/>
    <n v="1432245861"/>
    <b v="0"/>
    <n v="131"/>
    <b v="1"/>
    <s v="music/electronic music"/>
    <n v="0.55800000000000005"/>
    <n v="36.206106870229007"/>
    <x v="4"/>
    <x v="15"/>
  </r>
  <r>
    <n v="1024"/>
    <x v="1024"/>
    <s v="Art Fact is a legendary Swedish synth pop act from the 80's. This album will contain updated remakes of their greatest songs."/>
    <n v="8500"/>
    <n v="23727.55"/>
    <x v="0"/>
    <x v="11"/>
    <s v="SEK"/>
    <n v="1454248563"/>
    <n v="1451656563"/>
    <b v="1"/>
    <n v="61"/>
    <b v="1"/>
    <s v="music/electronic music"/>
    <n v="2.7914764705882353"/>
    <n v="388.9762295081967"/>
    <x v="4"/>
    <x v="15"/>
  </r>
  <r>
    <n v="1025"/>
    <x v="1025"/>
    <s v="Jake Kaufman and Jessie Seely present THE WORLD'S FIRST VIRTUAL REALITY ROCK OPERA."/>
    <n v="8500"/>
    <n v="76949.820000000007"/>
    <x v="0"/>
    <x v="0"/>
    <s v="USD"/>
    <n v="1426532437"/>
    <n v="1423944037"/>
    <b v="1"/>
    <n v="1071"/>
    <b v="1"/>
    <s v="music/electronic music"/>
    <n v="9.0529200000000003"/>
    <n v="71.848571428571432"/>
    <x v="4"/>
    <x v="15"/>
  </r>
  <r>
    <n v="1026"/>
    <x v="1026"/>
    <s v="Changing Stations is an 11-track classical-contemporary album by Daniel Liam Glyn, based on the 11 main lines of the London Underground"/>
    <n v="8500"/>
    <n v="7000.58"/>
    <x v="0"/>
    <x v="1"/>
    <s v="GBP"/>
    <n v="1459414016"/>
    <n v="1456480016"/>
    <b v="1"/>
    <n v="122"/>
    <b v="1"/>
    <s v="music/electronic music"/>
    <n v="0.82359764705882355"/>
    <n v="57.381803278688523"/>
    <x v="4"/>
    <x v="15"/>
  </r>
  <r>
    <n v="1027"/>
    <x v="1027"/>
    <s v="We just toured the PNW to Vancouver, BC and back, we're ready for next level growth - a van, quality studio recordings &amp; stage visuals!"/>
    <n v="8500"/>
    <n v="7733"/>
    <x v="0"/>
    <x v="0"/>
    <s v="USD"/>
    <n v="1414025347"/>
    <n v="1411433347"/>
    <b v="1"/>
    <n v="111"/>
    <b v="1"/>
    <s v="music/electronic music"/>
    <n v="0.90976470588235292"/>
    <n v="69.666666666666671"/>
    <x v="4"/>
    <x v="15"/>
  </r>
  <r>
    <n v="1028"/>
    <x v="1028"/>
    <s v="This will be the first album I have made in 9 years. It will be going back to my roots from 2002, and I aim to blow your socks off!"/>
    <n v="8500"/>
    <n v="11727"/>
    <x v="0"/>
    <x v="1"/>
    <s v="GBP"/>
    <n v="1488830400"/>
    <n v="1484924605"/>
    <b v="1"/>
    <n v="255"/>
    <b v="1"/>
    <s v="music/electronic music"/>
    <n v="1.3796470588235294"/>
    <n v="45.988235294117644"/>
    <x v="4"/>
    <x v="15"/>
  </r>
  <r>
    <n v="1029"/>
    <x v="1029"/>
    <s v="We want to recreate last years massive Valborgparty in Lund but this time even bigger!"/>
    <n v="8500"/>
    <n v="11176"/>
    <x v="0"/>
    <x v="11"/>
    <s v="SEK"/>
    <n v="1428184740"/>
    <n v="1423501507"/>
    <b v="0"/>
    <n v="141"/>
    <b v="1"/>
    <s v="music/electronic music"/>
    <n v="1.3148235294117647"/>
    <n v="79.262411347517727"/>
    <x v="4"/>
    <x v="15"/>
  </r>
  <r>
    <n v="1030"/>
    <x v="1030"/>
    <s v="Help fund the latest Gothsicles mega-album, I FEEL SICLE!"/>
    <n v="8500"/>
    <n v="6842"/>
    <x v="0"/>
    <x v="0"/>
    <s v="USD"/>
    <n v="1473680149"/>
    <n v="1472470549"/>
    <b v="0"/>
    <n v="159"/>
    <b v="1"/>
    <s v="music/electronic music"/>
    <n v="0.80494117647058827"/>
    <n v="43.031446540880502"/>
    <x v="4"/>
    <x v="15"/>
  </r>
  <r>
    <n v="1031"/>
    <x v="1031"/>
    <s v="Liquid Diet needs your support to release our new full-length album! Help us create electrifying music videos to showcase our singles!"/>
    <n v="8500"/>
    <n v="10740"/>
    <x v="0"/>
    <x v="0"/>
    <s v="USD"/>
    <n v="1450290010"/>
    <n v="1447698010"/>
    <b v="0"/>
    <n v="99"/>
    <b v="1"/>
    <s v="music/electronic music"/>
    <n v="1.2635294117647058"/>
    <n v="108.48484848484848"/>
    <x v="4"/>
    <x v="15"/>
  </r>
  <r>
    <n v="1032"/>
    <x v="1032"/>
    <s v="Ideal for living rooms and open spaces."/>
    <n v="8500"/>
    <n v="5858.84"/>
    <x v="0"/>
    <x v="0"/>
    <s v="USD"/>
    <n v="1466697625"/>
    <n v="1464105625"/>
    <b v="0"/>
    <n v="96"/>
    <b v="1"/>
    <s v="music/electronic music"/>
    <n v="0.6892752941176471"/>
    <n v="61.029583333333335"/>
    <x v="4"/>
    <x v="15"/>
  </r>
  <r>
    <n v="1033"/>
    <x v="1033"/>
    <s v="Daughter Vision - an electro synthwave band from USA - present 8 remixes of their stunning songs. Some synthpop - some darker. Join us!"/>
    <n v="8500"/>
    <n v="1366"/>
    <x v="0"/>
    <x v="1"/>
    <s v="GBP"/>
    <n v="1481564080"/>
    <n v="1479144880"/>
    <b v="0"/>
    <n v="27"/>
    <b v="1"/>
    <s v="music/electronic music"/>
    <n v="0.16070588235294117"/>
    <n v="50.592592592592595"/>
    <x v="4"/>
    <x v="15"/>
  </r>
  <r>
    <n v="1034"/>
    <x v="1034"/>
    <s v="Mazedude presents an arranged album of game music, honoring American composers and featuring several guest performers"/>
    <n v="8500"/>
    <n v="6500.09"/>
    <x v="0"/>
    <x v="0"/>
    <s v="USD"/>
    <n v="1470369540"/>
    <n v="1467604804"/>
    <b v="0"/>
    <n v="166"/>
    <b v="1"/>
    <s v="music/electronic music"/>
    <n v="0.76471647058823533"/>
    <n v="39.157168674698795"/>
    <x v="4"/>
    <x v="15"/>
  </r>
  <r>
    <n v="1035"/>
    <x v="1035"/>
    <s v="Project Nintendo. A big honkin' game cartridge sleeve and two awesome 12&quot; breakbeat vinyl records and a POSTER inside!"/>
    <n v="8500"/>
    <n v="4952"/>
    <x v="0"/>
    <x v="0"/>
    <s v="USD"/>
    <n v="1423668220"/>
    <n v="1421076220"/>
    <b v="0"/>
    <n v="76"/>
    <b v="1"/>
    <s v="music/electronic music"/>
    <n v="0.58258823529411763"/>
    <n v="65.15789473684211"/>
    <x v="4"/>
    <x v="15"/>
  </r>
  <r>
    <n v="1036"/>
    <x v="1036"/>
    <s v="Help this Soulful &amp; Cinematic Glitch-Pop Songwriter Bring her Music to the World!  (And your Ears:)"/>
    <n v="8500"/>
    <n v="5056.22"/>
    <x v="0"/>
    <x v="0"/>
    <s v="USD"/>
    <n v="1357545600"/>
    <n v="1354790790"/>
    <b v="0"/>
    <n v="211"/>
    <b v="1"/>
    <s v="music/electronic music"/>
    <n v="0.59484941176470596"/>
    <n v="23.963127962085309"/>
    <x v="4"/>
    <x v="15"/>
  </r>
  <r>
    <n v="1037"/>
    <x v="1037"/>
    <s v="A Special 10th Anniversary Re-Release of Ender Bowen's third album, LEMONYMOUS, with a companion CD of alternate takes and remixes."/>
    <n v="8500"/>
    <n v="1021"/>
    <x v="0"/>
    <x v="0"/>
    <s v="USD"/>
    <n v="1431925200"/>
    <n v="1429991062"/>
    <b v="0"/>
    <n v="21"/>
    <b v="1"/>
    <s v="music/electronic music"/>
    <n v="0.12011764705882352"/>
    <n v="48.61904761904762"/>
    <x v="4"/>
    <x v="15"/>
  </r>
  <r>
    <n v="1038"/>
    <x v="1038"/>
    <s v="My first solo record in 10 years. Six new electronic/synthpop songs PLUS an acoustic version of the album you can only get here."/>
    <n v="8500"/>
    <n v="2180"/>
    <x v="0"/>
    <x v="0"/>
    <s v="USD"/>
    <n v="1458362023"/>
    <n v="1455773623"/>
    <b v="0"/>
    <n v="61"/>
    <b v="1"/>
    <s v="music/electronic music"/>
    <n v="0.25647058823529412"/>
    <n v="35.73770491803279"/>
    <x v="4"/>
    <x v="15"/>
  </r>
  <r>
    <n v="1039"/>
    <x v="1039"/>
    <s v="Becoming Rainbow is a music and visual art project inspired by and dedicated to the Native Indigenous communities and water protectors!"/>
    <n v="8500"/>
    <n v="641"/>
    <x v="0"/>
    <x v="0"/>
    <s v="USD"/>
    <n v="1481615940"/>
    <n v="1479436646"/>
    <b v="0"/>
    <n v="30"/>
    <b v="1"/>
    <s v="music/electronic music"/>
    <n v="7.5411764705882359E-2"/>
    <n v="21.366666666666667"/>
    <x v="4"/>
    <x v="15"/>
  </r>
  <r>
    <n v="1040"/>
    <x v="1040"/>
    <s v="We produce radio broadcasts and live streams that promote the value of human freedom, reason, individual rights &amp; free markets."/>
    <n v="8500"/>
    <n v="250"/>
    <x v="1"/>
    <x v="0"/>
    <s v="USD"/>
    <n v="1472317209"/>
    <n v="1469725209"/>
    <b v="0"/>
    <n v="1"/>
    <b v="0"/>
    <s v="journalism/audio"/>
    <n v="2.9411764705882353E-2"/>
    <n v="250"/>
    <x v="5"/>
    <x v="16"/>
  </r>
  <r>
    <n v="1041"/>
    <x v="1041"/>
    <s v="I am trying to document what it is like to plunge head first into the music/audio industry as an intern."/>
    <n v="850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8500"/>
    <n v="10"/>
    <x v="1"/>
    <x v="0"/>
    <s v="USD"/>
    <n v="1410516000"/>
    <n v="1406824948"/>
    <b v="0"/>
    <n v="1"/>
    <b v="0"/>
    <s v="journalism/audio"/>
    <n v="1.176470588235294E-3"/>
    <n v="10"/>
    <x v="5"/>
    <x v="16"/>
  </r>
  <r>
    <n v="1043"/>
    <x v="1043"/>
    <s v="We're seeking funding for a special 10th Anniversary PRINT EDITION! Receive your own copy for only $8"/>
    <n v="8500"/>
    <n v="8537"/>
    <x v="1"/>
    <x v="0"/>
    <s v="USD"/>
    <n v="1432101855"/>
    <n v="1429509855"/>
    <b v="0"/>
    <n v="292"/>
    <b v="0"/>
    <s v="journalism/audio"/>
    <n v="1.0043529411764707"/>
    <n v="29.236301369863014"/>
    <x v="5"/>
    <x v="16"/>
  </r>
  <r>
    <n v="1044"/>
    <x v="1044"/>
    <s v="Hi. I'm looking to raise some funds to get some microphones, some interfaces to hook XLR to my iPad/iPhone/iMac. Plus some other stuff."/>
    <n v="8500"/>
    <n v="6"/>
    <x v="1"/>
    <x v="0"/>
    <s v="USD"/>
    <n v="1425587220"/>
    <n v="1420668801"/>
    <b v="0"/>
    <n v="2"/>
    <b v="0"/>
    <s v="journalism/audio"/>
    <n v="7.0588235294117652E-4"/>
    <n v="3"/>
    <x v="5"/>
    <x v="16"/>
  </r>
  <r>
    <n v="1045"/>
    <x v="1045"/>
    <s v="In Case Of Emergency is a radio talk show for preppers, beginning preppers, and with preparedness in mind."/>
    <n v="8500"/>
    <n v="266"/>
    <x v="1"/>
    <x v="0"/>
    <s v="USD"/>
    <n v="1408827550"/>
    <n v="1406235550"/>
    <b v="0"/>
    <n v="8"/>
    <b v="0"/>
    <s v="journalism/audio"/>
    <n v="3.1294117647058826E-2"/>
    <n v="33.25"/>
    <x v="5"/>
    <x v="16"/>
  </r>
  <r>
    <n v="1046"/>
    <x v="1046"/>
    <s v="All Things Horses is slowly becoming the greatest podcast on the internet and we are looking to upgrade the studio and software."/>
    <n v="85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8500"/>
    <n v="1"/>
    <x v="1"/>
    <x v="0"/>
    <s v="USD"/>
    <n v="1415219915"/>
    <n v="1412624315"/>
    <b v="0"/>
    <n v="1"/>
    <b v="0"/>
    <s v="journalism/audio"/>
    <n v="1.1764705882352942E-4"/>
    <n v="1"/>
    <x v="5"/>
    <x v="16"/>
  </r>
  <r>
    <n v="1048"/>
    <x v="1048"/>
    <s v="#MyLifeMatters features compelling stories of students &amp; young adults who overcame challenges to take ownership of their lives."/>
    <n v="8500"/>
    <n v="212"/>
    <x v="1"/>
    <x v="0"/>
    <s v="USD"/>
    <n v="1474766189"/>
    <n v="1471310189"/>
    <b v="0"/>
    <n v="4"/>
    <b v="0"/>
    <s v="journalism/audio"/>
    <n v="2.4941176470588234E-2"/>
    <n v="53"/>
    <x v="5"/>
    <x v="16"/>
  </r>
  <r>
    <n v="1049"/>
    <x v="1049"/>
    <s v="------"/>
    <n v="85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8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8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8500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8500"/>
    <n v="15"/>
    <x v="1"/>
    <x v="0"/>
    <s v="USD"/>
    <n v="1488773332"/>
    <n v="1486613332"/>
    <b v="0"/>
    <n v="1"/>
    <b v="0"/>
    <s v="journalism/audio"/>
    <n v="1.7647058823529412E-3"/>
    <n v="15"/>
    <x v="5"/>
    <x v="16"/>
  </r>
  <r>
    <n v="1054"/>
    <x v="1054"/>
    <s v="Drawing on the momentum created by his &quot;Radio Deadly&quot; program, Michale Graves has created a new pop-culture talk radio show on WVNJ"/>
    <n v="8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8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85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85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85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85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8500"/>
    <n v="50"/>
    <x v="1"/>
    <x v="0"/>
    <s v="USD"/>
    <n v="1429134893"/>
    <n v="1426542893"/>
    <b v="0"/>
    <n v="1"/>
    <b v="0"/>
    <s v="journalism/audio"/>
    <n v="5.8823529411764705E-3"/>
    <n v="50"/>
    <x v="5"/>
    <x v="16"/>
  </r>
  <r>
    <n v="1061"/>
    <x v="1061"/>
    <s v="T.O., Adi &amp; Mercedes discuss their point of views, women's issues &amp; Hollywood Hotties."/>
    <n v="85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8500"/>
    <n v="190"/>
    <x v="1"/>
    <x v="0"/>
    <s v="USD"/>
    <n v="1468351341"/>
    <n v="1467746541"/>
    <b v="0"/>
    <n v="4"/>
    <b v="0"/>
    <s v="journalism/audio"/>
    <n v="2.2352941176470589E-2"/>
    <n v="47.5"/>
    <x v="5"/>
    <x v="16"/>
  </r>
  <r>
    <n v="1063"/>
    <x v="1063"/>
    <s v="Now on audiobook! The truth about Benghazi is revealed with this historical epic courtroom drama performed by professional voice actors"/>
    <n v="85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8500"/>
    <n v="8077"/>
    <x v="2"/>
    <x v="0"/>
    <s v="USD"/>
    <n v="1373174903"/>
    <n v="1369286903"/>
    <b v="0"/>
    <n v="123"/>
    <b v="0"/>
    <s v="games/video games"/>
    <n v="0.95023529411764707"/>
    <n v="65.666666666666671"/>
    <x v="6"/>
    <x v="17"/>
  </r>
  <r>
    <n v="1065"/>
    <x v="1065"/>
    <s v="Need funds for an Australian fps mp shooter pc game called Diggers Fall were china invades Aus, cost for advertising and settings menu."/>
    <n v="8500"/>
    <n v="81"/>
    <x v="2"/>
    <x v="2"/>
    <s v="AUD"/>
    <n v="1392800922"/>
    <n v="1390381722"/>
    <b v="0"/>
    <n v="5"/>
    <b v="0"/>
    <s v="games/video games"/>
    <n v="9.5294117647058817E-3"/>
    <n v="16.2"/>
    <x v="6"/>
    <x v="17"/>
  </r>
  <r>
    <n v="1066"/>
    <x v="1066"/>
    <s v="A parody of old school RPGs where you are a new Dark Lord on a quest to amass monsters and allies on your side."/>
    <n v="8500"/>
    <n v="5051"/>
    <x v="2"/>
    <x v="0"/>
    <s v="USD"/>
    <n v="1375657582"/>
    <n v="1371769582"/>
    <b v="0"/>
    <n v="148"/>
    <b v="0"/>
    <s v="games/video games"/>
    <n v="0.59423529411764708"/>
    <n v="34.128378378378379"/>
    <x v="6"/>
    <x v="17"/>
  </r>
  <r>
    <n v="1067"/>
    <x v="1067"/>
    <s v="Canâ€™t make up your mind about something? Simply type in your two options and let the fighters of fate decide for you!"/>
    <n v="8500"/>
    <n v="130"/>
    <x v="2"/>
    <x v="0"/>
    <s v="USD"/>
    <n v="1387657931"/>
    <n v="1385065931"/>
    <b v="0"/>
    <n v="10"/>
    <b v="0"/>
    <s v="games/video games"/>
    <n v="1.5294117647058824E-2"/>
    <n v="13"/>
    <x v="6"/>
    <x v="17"/>
  </r>
  <r>
    <n v="1068"/>
    <x v="1068"/>
    <s v="THE QUEST TO SAVE HIP HOP is an old school beat em up st game that has a focus on old school hip hop and new age hip hop coming to pc."/>
    <n v="8500"/>
    <n v="45"/>
    <x v="2"/>
    <x v="0"/>
    <s v="USD"/>
    <n v="1460274864"/>
    <n v="1457686464"/>
    <b v="0"/>
    <n v="4"/>
    <b v="0"/>
    <s v="games/video games"/>
    <n v="5.2941176470588233E-3"/>
    <n v="11.25"/>
    <x v="6"/>
    <x v="17"/>
  </r>
  <r>
    <n v="1069"/>
    <x v="1069"/>
    <s v="A run-n-gun zombie survival game where you scavenge for items to make the night a little less scary."/>
    <n v="8500"/>
    <n v="850"/>
    <x v="2"/>
    <x v="0"/>
    <s v="USD"/>
    <n v="1385447459"/>
    <n v="1382679059"/>
    <b v="0"/>
    <n v="21"/>
    <b v="0"/>
    <s v="games/video games"/>
    <n v="0.1"/>
    <n v="40.476190476190474"/>
    <x v="6"/>
    <x v="17"/>
  </r>
  <r>
    <n v="1070"/>
    <x v="1070"/>
    <s v="A deck building game where you build your campaign plans, raise cash and gain power in a drive to win the White House."/>
    <n v="8500"/>
    <n v="70"/>
    <x v="2"/>
    <x v="0"/>
    <s v="USD"/>
    <n v="1349050622"/>
    <n v="1347322622"/>
    <b v="0"/>
    <n v="2"/>
    <b v="0"/>
    <s v="games/video games"/>
    <n v="8.2352941176470594E-3"/>
    <n v="35"/>
    <x v="6"/>
    <x v="17"/>
  </r>
  <r>
    <n v="1071"/>
    <x v="1071"/>
    <s v="I'm making a game where you choose how you want to kill the DJ, so you yourself can decide what music will be played at the party."/>
    <n v="85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8500"/>
    <n v="51"/>
    <x v="2"/>
    <x v="0"/>
    <s v="USD"/>
    <n v="1391630297"/>
    <n v="1389038297"/>
    <b v="0"/>
    <n v="4"/>
    <b v="0"/>
    <s v="games/video games"/>
    <n v="6.0000000000000001E-3"/>
    <n v="12.75"/>
    <x v="6"/>
    <x v="17"/>
  </r>
  <r>
    <n v="1073"/>
    <x v="1073"/>
    <s v="We want to bring our Game Rainbow Ball to the iphone and to do that we need a little help"/>
    <n v="8500"/>
    <n v="10"/>
    <x v="2"/>
    <x v="0"/>
    <s v="USD"/>
    <n v="1318806541"/>
    <n v="1316214541"/>
    <b v="0"/>
    <n v="1"/>
    <b v="0"/>
    <s v="games/video games"/>
    <n v="1.176470588235294E-3"/>
    <n v="10"/>
    <x v="6"/>
    <x v="17"/>
  </r>
  <r>
    <n v="1074"/>
    <x v="1074"/>
    <s v="An ambitious multiplayer game set in fantastical medieval world where you must defend your castle while attacking others to gain ranks!"/>
    <n v="8500"/>
    <n v="3407"/>
    <x v="2"/>
    <x v="0"/>
    <s v="USD"/>
    <n v="1388808545"/>
    <n v="1386216545"/>
    <b v="0"/>
    <n v="30"/>
    <b v="0"/>
    <s v="games/video games"/>
    <n v="0.40082352941176469"/>
    <n v="113.56666666666666"/>
    <x v="6"/>
    <x v="17"/>
  </r>
  <r>
    <n v="1075"/>
    <x v="1075"/>
    <s v="Fully 3D, post Apocalyptic themed tower defense video game. New take on the genre."/>
    <n v="8500"/>
    <n v="45"/>
    <x v="2"/>
    <x v="0"/>
    <s v="USD"/>
    <n v="1336340516"/>
    <n v="1333748516"/>
    <b v="0"/>
    <n v="3"/>
    <b v="0"/>
    <s v="games/video games"/>
    <n v="5.2941176470588233E-3"/>
    <n v="15"/>
    <x v="6"/>
    <x v="17"/>
  </r>
  <r>
    <n v="1076"/>
    <x v="1076"/>
    <s v="A comical point and click adventure by veteran team of Broken Sword and Monkey Island fame - Steve Ince and Bill Tiller"/>
    <n v="8500"/>
    <n v="47074"/>
    <x v="2"/>
    <x v="0"/>
    <s v="USD"/>
    <n v="1410426250"/>
    <n v="1405674250"/>
    <b v="0"/>
    <n v="975"/>
    <b v="0"/>
    <s v="games/video games"/>
    <n v="5.5381176470588231"/>
    <n v="48.281025641025643"/>
    <x v="6"/>
    <x v="17"/>
  </r>
  <r>
    <n v="1077"/>
    <x v="1077"/>
    <s v="An epic strategy game of world conquest with simultaneous turn-based multiplayer gameplay and no hotseat waiting"/>
    <n v="8500"/>
    <n v="7344"/>
    <x v="2"/>
    <x v="0"/>
    <s v="USD"/>
    <n v="1452744011"/>
    <n v="1450152011"/>
    <b v="0"/>
    <n v="167"/>
    <b v="0"/>
    <s v="games/video games"/>
    <n v="0.86399999999999999"/>
    <n v="43.976047904191617"/>
    <x v="6"/>
    <x v="17"/>
  </r>
  <r>
    <n v="1078"/>
    <x v="1078"/>
    <s v="I am looking to create more games for the iPad/iPhone and want to add leaderboards, which requires new game development software"/>
    <n v="8500"/>
    <n v="45"/>
    <x v="2"/>
    <x v="0"/>
    <s v="USD"/>
    <n v="1311309721"/>
    <n v="1307421721"/>
    <b v="0"/>
    <n v="5"/>
    <b v="0"/>
    <s v="games/video games"/>
    <n v="5.2941176470588233E-3"/>
    <n v="9"/>
    <x v="6"/>
    <x v="17"/>
  </r>
  <r>
    <n v="1079"/>
    <x v="1079"/>
    <s v="Sirius Online is currently the work of two brothers striving to bring the Era of Freelancer back, adding dynamic markets and more."/>
    <n v="8500"/>
    <n v="678"/>
    <x v="2"/>
    <x v="12"/>
    <s v="EUR"/>
    <n v="1463232936"/>
    <n v="1461072936"/>
    <b v="0"/>
    <n v="18"/>
    <b v="0"/>
    <s v="games/video games"/>
    <n v="7.9764705882352946E-2"/>
    <n v="37.666666666666664"/>
    <x v="6"/>
    <x v="17"/>
  </r>
  <r>
    <n v="1080"/>
    <x v="1080"/>
    <s v="A fantasy action RPG which follows an elven ex-slave on a journey of magic, revenge, intrigue, and deceit."/>
    <n v="8500"/>
    <n v="1821"/>
    <x v="2"/>
    <x v="0"/>
    <s v="USD"/>
    <n v="1399778333"/>
    <n v="1397186333"/>
    <b v="0"/>
    <n v="98"/>
    <b v="0"/>
    <s v="games/video games"/>
    <n v="0.21423529411764705"/>
    <n v="18.581632653061224"/>
    <x v="6"/>
    <x v="17"/>
  </r>
  <r>
    <n v="1081"/>
    <x v="1081"/>
    <s v="Finishing your last job before you retire until a disaster strikes the cargo ship can you survive The Creature?"/>
    <n v="8500"/>
    <n v="12"/>
    <x v="2"/>
    <x v="0"/>
    <s v="USD"/>
    <n v="1422483292"/>
    <n v="1419891292"/>
    <b v="0"/>
    <n v="4"/>
    <b v="0"/>
    <s v="games/video games"/>
    <n v="1.411764705882353E-3"/>
    <n v="3"/>
    <x v="6"/>
    <x v="17"/>
  </r>
  <r>
    <n v="1082"/>
    <x v="1082"/>
    <s v="Challenge your trivia skills in this action oriented game against several opponents across time."/>
    <n v="8500"/>
    <n v="56"/>
    <x v="2"/>
    <x v="0"/>
    <s v="USD"/>
    <n v="1344635088"/>
    <n v="1342043088"/>
    <b v="0"/>
    <n v="3"/>
    <b v="0"/>
    <s v="games/video games"/>
    <n v="6.5882352941176473E-3"/>
    <n v="18.666666666666668"/>
    <x v="6"/>
    <x v="17"/>
  </r>
  <r>
    <n v="1083"/>
    <x v="1083"/>
    <s v="We want to take everything video game related people have seen since 1978 to now and turn it into the top gamer lounge in canada !"/>
    <n v="8500"/>
    <n v="410"/>
    <x v="2"/>
    <x v="5"/>
    <s v="CAD"/>
    <n v="1406994583"/>
    <n v="1401810583"/>
    <b v="0"/>
    <n v="1"/>
    <b v="0"/>
    <s v="games/video games"/>
    <n v="4.8235294117647057E-2"/>
    <n v="410"/>
    <x v="6"/>
    <x v="17"/>
  </r>
  <r>
    <n v="1084"/>
    <x v="1084"/>
    <s v="I want to start my own channel for gaming"/>
    <n v="850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8500"/>
    <n v="1026"/>
    <x v="2"/>
    <x v="5"/>
    <s v="CAD"/>
    <n v="1457967975"/>
    <n v="1455379575"/>
    <b v="0"/>
    <n v="9"/>
    <b v="0"/>
    <s v="games/video games"/>
    <n v="0.12070588235294118"/>
    <n v="114"/>
    <x v="6"/>
    <x v="17"/>
  </r>
  <r>
    <n v="1086"/>
    <x v="1086"/>
    <s v="Humanity's future in the Galaxy"/>
    <n v="8500"/>
    <n v="15"/>
    <x v="2"/>
    <x v="0"/>
    <s v="USD"/>
    <n v="1408913291"/>
    <n v="1406321291"/>
    <b v="0"/>
    <n v="2"/>
    <b v="0"/>
    <s v="games/video games"/>
    <n v="1.7647058823529412E-3"/>
    <n v="7.5"/>
    <x v="6"/>
    <x v="17"/>
  </r>
  <r>
    <n v="1087"/>
    <x v="1087"/>
    <s v="Idle gamers are the group of gamers worth watching play video games. We have a back log of video ideas and want to entertain you."/>
    <n v="85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8500"/>
    <n v="6382.34"/>
    <x v="2"/>
    <x v="0"/>
    <s v="USD"/>
    <n v="1398366667"/>
    <n v="1395774667"/>
    <b v="0"/>
    <n v="147"/>
    <b v="0"/>
    <s v="games/video games"/>
    <n v="0.75086352941176471"/>
    <n v="43.41727891156463"/>
    <x v="6"/>
    <x v="17"/>
  </r>
  <r>
    <n v="1089"/>
    <x v="1089"/>
    <s v="Farabel is a single player turn-based fantasy strategy game for Mac/PC/Linux"/>
    <n v="8500"/>
    <n v="1174"/>
    <x v="2"/>
    <x v="6"/>
    <s v="EUR"/>
    <n v="1435293175"/>
    <n v="1432701175"/>
    <b v="0"/>
    <n v="49"/>
    <b v="0"/>
    <s v="games/video games"/>
    <n v="0.13811764705882354"/>
    <n v="23.959183673469386"/>
    <x v="6"/>
    <x v="17"/>
  </r>
  <r>
    <n v="1090"/>
    <x v="1090"/>
    <s v="A sci-fi platformer game inspired by a certain blue hedgehog and Italian plumber. Jump, fight, dodge and sprint your way to victory."/>
    <n v="8500"/>
    <n v="5"/>
    <x v="2"/>
    <x v="2"/>
    <s v="AUD"/>
    <n v="1432873653"/>
    <n v="1430281653"/>
    <b v="0"/>
    <n v="1"/>
    <b v="0"/>
    <s v="games/video games"/>
    <n v="5.8823529411764701E-4"/>
    <n v="5"/>
    <x v="6"/>
    <x v="17"/>
  </r>
  <r>
    <n v="1091"/>
    <x v="1091"/>
    <s v="London Revolution is a Minecraft server in development. This is an open world RPG FPS server with questing and ruthless gangs."/>
    <n v="8500"/>
    <n v="25"/>
    <x v="2"/>
    <x v="1"/>
    <s v="GBP"/>
    <n v="1460313672"/>
    <n v="1457725272"/>
    <b v="0"/>
    <n v="2"/>
    <b v="0"/>
    <s v="games/video games"/>
    <n v="2.9411764705882353E-3"/>
    <n v="12.5"/>
    <x v="6"/>
    <x v="17"/>
  </r>
  <r>
    <n v="1092"/>
    <x v="1092"/>
    <s v="toggleme. is the next breakout mobile game.Addictive gameplay, phenomenal design, real life rewards for achievements, and a great story"/>
    <n v="8500"/>
    <n v="21"/>
    <x v="2"/>
    <x v="0"/>
    <s v="USD"/>
    <n v="1357432638"/>
    <n v="1354840638"/>
    <b v="0"/>
    <n v="7"/>
    <b v="0"/>
    <s v="games/video games"/>
    <n v="2.4705882352941176E-3"/>
    <n v="3"/>
    <x v="6"/>
    <x v="17"/>
  </r>
  <r>
    <n v="1093"/>
    <x v="1093"/>
    <s v="A little girl living isolated in the Canadian Rockies, you find your self  being lured into the hills in the middle of the night."/>
    <n v="8500"/>
    <n v="42.25"/>
    <x v="2"/>
    <x v="5"/>
    <s v="CAD"/>
    <n v="1455232937"/>
    <n v="1453936937"/>
    <b v="0"/>
    <n v="4"/>
    <b v="0"/>
    <s v="games/video games"/>
    <n v="4.9705882352941173E-3"/>
    <n v="10.5625"/>
    <x v="6"/>
    <x v="17"/>
  </r>
  <r>
    <n v="1094"/>
    <x v="1094"/>
    <s v="An action racing game for iOS. Set in a steampunk world, players battle their way to the finish line on customizable rocket engines!"/>
    <n v="8500"/>
    <n v="3294.01"/>
    <x v="2"/>
    <x v="0"/>
    <s v="USD"/>
    <n v="1318180033"/>
    <n v="1315588033"/>
    <b v="0"/>
    <n v="27"/>
    <b v="0"/>
    <s v="games/video games"/>
    <n v="0.38753058823529413"/>
    <n v="122.00037037037038"/>
    <x v="6"/>
    <x v="17"/>
  </r>
  <r>
    <n v="1095"/>
    <x v="1095"/>
    <s v="MMORPG with Real-Time Pet Battles, Expansive 3D World and Ranked Individual &amp; Guild PvP arenas all on your mobile device!"/>
    <n v="8500"/>
    <n v="25174"/>
    <x v="2"/>
    <x v="0"/>
    <s v="USD"/>
    <n v="1377867220"/>
    <n v="1375275220"/>
    <b v="0"/>
    <n v="94"/>
    <b v="0"/>
    <s v="games/video games"/>
    <n v="2.9616470588235293"/>
    <n v="267.80851063829789"/>
    <x v="6"/>
    <x v="17"/>
  </r>
  <r>
    <n v="1096"/>
    <x v="1096"/>
    <s v="In BUGSPEED COLLIDER, you're a bug with a black belt.  Fight to the top in 4-Beetle Local Multi, and a Full-Scale 1-Beetle Adventure!"/>
    <n v="8500"/>
    <n v="2152"/>
    <x v="2"/>
    <x v="0"/>
    <s v="USD"/>
    <n v="1412393400"/>
    <n v="1409747154"/>
    <b v="0"/>
    <n v="29"/>
    <b v="0"/>
    <s v="games/video games"/>
    <n v="0.25317647058823528"/>
    <n v="74.206896551724142"/>
    <x v="6"/>
    <x v="17"/>
  </r>
  <r>
    <n v="1097"/>
    <x v="1097"/>
    <s v="Rabbly is action-adventure game. Is about a scientist going on an adventure, to find rare materials in another galaxy."/>
    <n v="8500"/>
    <n v="47"/>
    <x v="2"/>
    <x v="0"/>
    <s v="USD"/>
    <n v="1393786877"/>
    <n v="1390330877"/>
    <b v="0"/>
    <n v="7"/>
    <b v="0"/>
    <s v="games/video games"/>
    <n v="5.5294117647058825E-3"/>
    <n v="6.7142857142857144"/>
    <x v="6"/>
    <x v="17"/>
  </r>
  <r>
    <n v="1098"/>
    <x v="1098"/>
    <s v="Kick, Punch... Fireball is an FPS type arena game set inside the fantasy world."/>
    <n v="8500"/>
    <n v="1803"/>
    <x v="2"/>
    <x v="0"/>
    <s v="USD"/>
    <n v="1397413095"/>
    <n v="1394821095"/>
    <b v="0"/>
    <n v="22"/>
    <b v="0"/>
    <s v="games/video games"/>
    <n v="0.21211764705882352"/>
    <n v="81.954545454545453"/>
    <x v="6"/>
    <x v="17"/>
  </r>
  <r>
    <n v="1099"/>
    <x v="1099"/>
    <s v="Xeno is an FPS which combines all the best elements of old school and modern games to create a fresh and unique gameplay experience."/>
    <n v="8500"/>
    <n v="25"/>
    <x v="2"/>
    <x v="1"/>
    <s v="GBP"/>
    <n v="1431547468"/>
    <n v="1428955468"/>
    <b v="0"/>
    <n v="1"/>
    <b v="0"/>
    <s v="games/video games"/>
    <n v="2.9411764705882353E-3"/>
    <n v="25"/>
    <x v="6"/>
    <x v="17"/>
  </r>
  <r>
    <n v="1100"/>
    <x v="1100"/>
    <s v="A retro style puzzle rpg with a dark story. Your decisions will influence the world and decide the outcome of the story."/>
    <n v="8500"/>
    <n v="100"/>
    <x v="2"/>
    <x v="12"/>
    <s v="EUR"/>
    <n v="1455417571"/>
    <n v="1452825571"/>
    <b v="0"/>
    <n v="10"/>
    <b v="0"/>
    <s v="games/video games"/>
    <n v="1.1764705882352941E-2"/>
    <n v="10"/>
    <x v="6"/>
    <x v="17"/>
  </r>
  <r>
    <n v="1101"/>
    <x v="1101"/>
    <s v="Different strains of marijuana leafs battling to the death to see which one is the top strain."/>
    <n v="8500"/>
    <n v="41"/>
    <x v="2"/>
    <x v="0"/>
    <s v="USD"/>
    <n v="1468519920"/>
    <n v="1466188338"/>
    <b v="0"/>
    <n v="6"/>
    <b v="0"/>
    <s v="games/video games"/>
    <n v="4.8235294117647057E-3"/>
    <n v="6.833333333333333"/>
    <x v="6"/>
    <x v="17"/>
  </r>
  <r>
    <n v="1102"/>
    <x v="1102"/>
    <s v="Runers is a top-down rogue-like shooter where as you advance you create more powerful spells and fight fierce monsters and bosses."/>
    <n v="8500"/>
    <n v="425"/>
    <x v="2"/>
    <x v="0"/>
    <s v="USD"/>
    <n v="1386568740"/>
    <n v="1383095125"/>
    <b v="0"/>
    <n v="24"/>
    <b v="0"/>
    <s v="games/video games"/>
    <n v="0.05"/>
    <n v="17.708333333333332"/>
    <x v="6"/>
    <x v="17"/>
  </r>
  <r>
    <n v="1103"/>
    <x v="1103"/>
    <s v="&quot;I go to work... I classify the bodies and store them accordingly... Sometimes I here noises... Other times is see her..."/>
    <n v="8500"/>
    <n v="243"/>
    <x v="2"/>
    <x v="0"/>
    <s v="USD"/>
    <n v="1466227190"/>
    <n v="1461043190"/>
    <b v="0"/>
    <n v="15"/>
    <b v="0"/>
    <s v="games/video games"/>
    <n v="2.8588235294117647E-2"/>
    <n v="16.2"/>
    <x v="6"/>
    <x v="17"/>
  </r>
  <r>
    <n v="1104"/>
    <x v="1104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s v="games/video games"/>
    <n v="0.34952941176470587"/>
    <n v="80.297297297297291"/>
    <x v="6"/>
    <x v="17"/>
  </r>
  <r>
    <n v="1105"/>
    <x v="1105"/>
    <s v="Nightmare Zombies is the first Oculus Rift Only immersive zombie simulator in the Post-Apocalypse urban environment of New York City."/>
    <n v="8500"/>
    <n v="1431"/>
    <x v="2"/>
    <x v="0"/>
    <s v="USD"/>
    <n v="1395627327"/>
    <n v="1393038927"/>
    <b v="0"/>
    <n v="20"/>
    <b v="0"/>
    <s v="games/video games"/>
    <n v="0.16835294117647059"/>
    <n v="71.55"/>
    <x v="6"/>
    <x v="17"/>
  </r>
  <r>
    <n v="1106"/>
    <x v="1106"/>
    <s v="Collect coins and save civilians while you blast your way through tons of zombies! Unlock new characters and levels!"/>
    <n v="8500"/>
    <n v="165"/>
    <x v="2"/>
    <x v="0"/>
    <s v="USD"/>
    <n v="1333557975"/>
    <n v="1330969575"/>
    <b v="0"/>
    <n v="7"/>
    <b v="0"/>
    <s v="games/video games"/>
    <n v="1.9411764705882354E-2"/>
    <n v="23.571428571428573"/>
    <x v="6"/>
    <x v="17"/>
  </r>
  <r>
    <n v="1107"/>
    <x v="1107"/>
    <s v="Enjoy video games, online surfing, and communications in privacy with Kid Cade, from Crestview, Florida. Our company has created a comp"/>
    <n v="85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8500"/>
    <n v="732.5"/>
    <x v="2"/>
    <x v="0"/>
    <s v="USD"/>
    <n v="1334326635"/>
    <n v="1329146235"/>
    <b v="0"/>
    <n v="21"/>
    <b v="0"/>
    <s v="games/video games"/>
    <n v="8.6176470588235299E-2"/>
    <n v="34.88095238095238"/>
    <x v="6"/>
    <x v="17"/>
  </r>
  <r>
    <n v="1109"/>
    <x v="1109"/>
    <s v="Our goal is to open a video game museum, art gallery, free play arcade, game lounge, cosplay and event center here in Flint Michigan!"/>
    <n v="8500"/>
    <n v="45"/>
    <x v="2"/>
    <x v="0"/>
    <s v="USD"/>
    <n v="1479495790"/>
    <n v="1476900190"/>
    <b v="0"/>
    <n v="3"/>
    <b v="0"/>
    <s v="games/video games"/>
    <n v="5.2941176470588233E-3"/>
    <n v="15"/>
    <x v="6"/>
    <x v="17"/>
  </r>
  <r>
    <n v="1110"/>
    <x v="1110"/>
    <s v="PSI is a game about a group of people dealing with the effects of Nightmares becoming reality, life will never be the same."/>
    <n v="8500"/>
    <n v="255"/>
    <x v="2"/>
    <x v="0"/>
    <s v="USD"/>
    <n v="1354919022"/>
    <n v="1352327022"/>
    <b v="0"/>
    <n v="11"/>
    <b v="0"/>
    <s v="games/video games"/>
    <n v="0.03"/>
    <n v="23.181818181818183"/>
    <x v="6"/>
    <x v="17"/>
  </r>
  <r>
    <n v="1111"/>
    <x v="1111"/>
    <s v="We are bringing a new gaming experience to the field. One that will connect a community of people and servers from around the world."/>
    <n v="8500"/>
    <n v="1"/>
    <x v="2"/>
    <x v="0"/>
    <s v="USD"/>
    <n v="1452228790"/>
    <n v="1449636790"/>
    <b v="0"/>
    <n v="1"/>
    <b v="0"/>
    <s v="games/video games"/>
    <n v="1.1764705882352942E-4"/>
    <n v="1"/>
    <x v="6"/>
    <x v="17"/>
  </r>
  <r>
    <n v="1112"/>
    <x v="1112"/>
    <s v="Tarantino-esque Adventure Game on Steroids Inspired by LucasArts, Gritty Action Movies and 1940's Animation"/>
    <n v="8500"/>
    <n v="31272.92"/>
    <x v="2"/>
    <x v="0"/>
    <s v="USD"/>
    <n v="1421656200"/>
    <n v="1416507211"/>
    <b v="0"/>
    <n v="312"/>
    <b v="0"/>
    <s v="games/video games"/>
    <n v="3.6791670588235292"/>
    <n v="100.23371794871794"/>
    <x v="6"/>
    <x v="17"/>
  </r>
  <r>
    <n v="1113"/>
    <x v="1113"/>
    <s v="A start up YouTube PC Gaming channel named ''Jeansie''. Comprised of witty banter and slightly above average  gaming skills :)"/>
    <n v="8500"/>
    <n v="5"/>
    <x v="2"/>
    <x v="1"/>
    <s v="GBP"/>
    <n v="1408058820"/>
    <n v="1405466820"/>
    <b v="0"/>
    <n v="1"/>
    <b v="0"/>
    <s v="games/video games"/>
    <n v="5.8823529411764701E-4"/>
    <n v="5"/>
    <x v="6"/>
    <x v="17"/>
  </r>
  <r>
    <n v="1114"/>
    <x v="1114"/>
    <s v="SciFi racing game for Android &amp; iOS platforms. Player gets a unique weapon which introduces an additional dimension to the competition."/>
    <n v="8500"/>
    <n v="10"/>
    <x v="2"/>
    <x v="1"/>
    <s v="GBP"/>
    <n v="1381306687"/>
    <n v="1378714687"/>
    <b v="0"/>
    <n v="3"/>
    <b v="0"/>
    <s v="games/video games"/>
    <n v="1.176470588235294E-3"/>
    <n v="3.3333333333333335"/>
    <x v="6"/>
    <x v="17"/>
  </r>
  <r>
    <n v="1115"/>
    <x v="1115"/>
    <s v="Explore the protagonist's mind. Remember. Understand. Plan ahead. Stay ahead of threats. Nurture relations. Earn the fate you choose."/>
    <n v="8500"/>
    <n v="53"/>
    <x v="2"/>
    <x v="0"/>
    <s v="USD"/>
    <n v="1459352495"/>
    <n v="1456764095"/>
    <b v="0"/>
    <n v="4"/>
    <b v="0"/>
    <s v="games/video games"/>
    <n v="6.2352941176470585E-3"/>
    <n v="13.25"/>
    <x v="6"/>
    <x v="17"/>
  </r>
  <r>
    <n v="1116"/>
    <x v="1116"/>
    <s v="A medieval, post apocolyptic, Online, MMORPG. Class morphing, character customization game."/>
    <n v="8500"/>
    <n v="178.52"/>
    <x v="2"/>
    <x v="0"/>
    <s v="USD"/>
    <n v="1339273208"/>
    <n v="1334089208"/>
    <b v="0"/>
    <n v="10"/>
    <b v="0"/>
    <s v="games/video games"/>
    <n v="2.1002352941176472E-2"/>
    <n v="17.852"/>
    <x v="6"/>
    <x v="17"/>
  </r>
  <r>
    <n v="1117"/>
    <x v="1117"/>
    <s v="Experience the Medieval in your own village. Increase your village into a city and walk through the streets."/>
    <n v="8500"/>
    <n v="83"/>
    <x v="2"/>
    <x v="12"/>
    <s v="EUR"/>
    <n v="1451053313"/>
    <n v="1448461313"/>
    <b v="0"/>
    <n v="8"/>
    <b v="0"/>
    <s v="games/video games"/>
    <n v="9.764705882352941E-3"/>
    <n v="10.375"/>
    <x v="6"/>
    <x v="17"/>
  </r>
  <r>
    <n v="1118"/>
    <x v="1118"/>
    <s v="Ideal for social players as well as a tool for esports teams, Battle Buddy will help organise and coordinate, pugs, scrims, wars &amp; you!"/>
    <n v="8500"/>
    <n v="109"/>
    <x v="2"/>
    <x v="2"/>
    <s v="AUD"/>
    <n v="1396666779"/>
    <n v="1394078379"/>
    <b v="0"/>
    <n v="3"/>
    <b v="0"/>
    <s v="games/video games"/>
    <n v="1.2823529411764706E-2"/>
    <n v="36.333333333333336"/>
    <x v="6"/>
    <x v="17"/>
  </r>
  <r>
    <n v="1119"/>
    <x v="1119"/>
    <s v="Dog people and cat people unit!! Help save Paw Island from the monsters in this milti-player (50-100 Person at a time) online RPG game"/>
    <n v="8500"/>
    <n v="5"/>
    <x v="2"/>
    <x v="0"/>
    <s v="USD"/>
    <n v="1396810864"/>
    <n v="1395687664"/>
    <b v="0"/>
    <n v="1"/>
    <b v="0"/>
    <s v="games/video games"/>
    <n v="5.8823529411764701E-4"/>
    <n v="5"/>
    <x v="6"/>
    <x v="17"/>
  </r>
  <r>
    <n v="1120"/>
    <x v="1120"/>
    <s v="Planet Ninjahwah is a highly anticipated futuristic action adventure game that will blow your mind!!"/>
    <n v="85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8500"/>
    <n v="29"/>
    <x v="2"/>
    <x v="0"/>
    <s v="USD"/>
    <n v="1457904316"/>
    <n v="1455315916"/>
    <b v="0"/>
    <n v="5"/>
    <b v="0"/>
    <s v="games/video games"/>
    <n v="3.4117647058823529E-3"/>
    <n v="5.8"/>
    <x v="6"/>
    <x v="17"/>
  </r>
  <r>
    <n v="1122"/>
    <x v="1122"/>
    <s v="Mobile game featuring lots of funny little monsters on the run from their mad creator. Lots of gameplay elements will keep user bussy."/>
    <n v="85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8500"/>
    <n v="11"/>
    <x v="2"/>
    <x v="0"/>
    <s v="USD"/>
    <n v="1397910848"/>
    <n v="1395318848"/>
    <b v="0"/>
    <n v="3"/>
    <b v="0"/>
    <s v="games/video games"/>
    <n v="1.2941176470588236E-3"/>
    <n v="3.6666666666666665"/>
    <x v="6"/>
    <x v="17"/>
  </r>
  <r>
    <n v="1124"/>
    <x v="1124"/>
    <s v="Disaster Defender is a Mobile RPG that puts you right into the action of a Disaster, saving lives and property like a real life hero!"/>
    <n v="8500"/>
    <n v="425"/>
    <x v="2"/>
    <x v="0"/>
    <s v="USD"/>
    <n v="1430409651"/>
    <n v="1427817651"/>
    <b v="0"/>
    <n v="7"/>
    <b v="0"/>
    <s v="games/mobile games"/>
    <n v="0.05"/>
    <n v="60.714285714285715"/>
    <x v="6"/>
    <x v="18"/>
  </r>
  <r>
    <n v="1125"/>
    <x v="1125"/>
    <s v="Ultimate Supremacy will be the ultimate in mobile gaming, if you love fighting and strategy games, you will love Ultimate Supremacy."/>
    <n v="85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8500"/>
    <n v="10"/>
    <x v="2"/>
    <x v="0"/>
    <s v="USD"/>
    <n v="1468482694"/>
    <n v="1465890694"/>
    <b v="0"/>
    <n v="2"/>
    <b v="0"/>
    <s v="games/mobile games"/>
    <n v="1.176470588235294E-3"/>
    <n v="5"/>
    <x v="6"/>
    <x v="18"/>
  </r>
  <r>
    <n v="1127"/>
    <x v="1127"/>
    <s v="A fast-paced, creepy/cute mobile puzzle game where you draw series of magic symbols to summon &amp; collect demons, monsters, gods, &amp; myths"/>
    <n v="8500"/>
    <n v="585"/>
    <x v="2"/>
    <x v="0"/>
    <s v="USD"/>
    <n v="1416000600"/>
    <n v="1413318600"/>
    <b v="0"/>
    <n v="23"/>
    <b v="0"/>
    <s v="games/mobile games"/>
    <n v="6.88235294117647E-2"/>
    <n v="25.434782608695652"/>
    <x v="6"/>
    <x v="18"/>
  </r>
  <r>
    <n v="1128"/>
    <x v="1128"/>
    <s v="#havingfunFTW"/>
    <n v="8500"/>
    <n v="1"/>
    <x v="2"/>
    <x v="1"/>
    <s v="GBP"/>
    <n v="1407425717"/>
    <n v="1404833717"/>
    <b v="0"/>
    <n v="1"/>
    <b v="0"/>
    <s v="games/mobile games"/>
    <n v="1.1764705882352942E-4"/>
    <n v="1"/>
    <x v="6"/>
    <x v="18"/>
  </r>
  <r>
    <n v="1129"/>
    <x v="1129"/>
    <s v="This app will provide you with the ability to use your most favorite profanities while playing a game with your friends."/>
    <n v="8500"/>
    <n v="21"/>
    <x v="2"/>
    <x v="0"/>
    <s v="USD"/>
    <n v="1465107693"/>
    <n v="1462515693"/>
    <b v="0"/>
    <n v="2"/>
    <b v="0"/>
    <s v="games/mobile games"/>
    <n v="2.4705882352941176E-3"/>
    <n v="10.5"/>
    <x v="6"/>
    <x v="18"/>
  </r>
  <r>
    <n v="1130"/>
    <x v="1130"/>
    <s v="A modernized version of the classic aerial combat arcade game 1942.  Use real fighter jets to take down terrorists on a global scale."/>
    <n v="8500"/>
    <n v="11"/>
    <x v="2"/>
    <x v="0"/>
    <s v="USD"/>
    <n v="1416963300"/>
    <n v="1411775700"/>
    <b v="0"/>
    <n v="3"/>
    <b v="0"/>
    <s v="games/mobile games"/>
    <n v="1.2941176470588236E-3"/>
    <n v="3.6666666666666665"/>
    <x v="6"/>
    <x v="18"/>
  </r>
  <r>
    <n v="1131"/>
    <x v="1131"/>
    <s v="Don't drop it like it's hot..Hot Potato is a battle between friends. Compete to keep Mr Potato off the ground. Who will drop him first?"/>
    <n v="85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8500"/>
    <n v="1438"/>
    <x v="2"/>
    <x v="5"/>
    <s v="CAD"/>
    <n v="1483238771"/>
    <n v="1480646771"/>
    <b v="0"/>
    <n v="13"/>
    <b v="0"/>
    <s v="games/mobile games"/>
    <n v="0.16917647058823529"/>
    <n v="110.61538461538461"/>
    <x v="6"/>
    <x v="18"/>
  </r>
  <r>
    <n v="1133"/>
    <x v="1133"/>
    <s v="Ping is a simple game currently in the design process, where the player lives off of the power of their connection to the internet."/>
    <n v="8500"/>
    <n v="20"/>
    <x v="2"/>
    <x v="1"/>
    <s v="GBP"/>
    <n v="1406799981"/>
    <n v="1404207981"/>
    <b v="0"/>
    <n v="1"/>
    <b v="0"/>
    <s v="games/mobile games"/>
    <n v="2.352941176470588E-3"/>
    <n v="20"/>
    <x v="6"/>
    <x v="18"/>
  </r>
  <r>
    <n v="1134"/>
    <x v="1134"/>
    <s v="We are creating a new Mario Bro's style game called KFK:Original. It's challenging, fun and totally awesome!!!"/>
    <n v="8500"/>
    <n v="1"/>
    <x v="2"/>
    <x v="2"/>
    <s v="AUD"/>
    <n v="1417235580"/>
    <n v="1416034228"/>
    <b v="0"/>
    <n v="1"/>
    <b v="0"/>
    <s v="games/mobile games"/>
    <n v="1.1764705882352942E-4"/>
    <n v="1"/>
    <x v="6"/>
    <x v="18"/>
  </r>
  <r>
    <n v="1135"/>
    <x v="1135"/>
    <s v="&quot;Trumperama&quot; ist ein Jump 'n' Run Spiel im 8-Bit Stil fÃ¼r Android._x000a_Donald Trump gewinnt die Wahlen und muss gestoppt werden!"/>
    <n v="8500"/>
    <n v="50"/>
    <x v="2"/>
    <x v="12"/>
    <s v="EUR"/>
    <n v="1470527094"/>
    <n v="1467935094"/>
    <b v="0"/>
    <n v="1"/>
    <b v="0"/>
    <s v="games/mobile games"/>
    <n v="5.8823529411764705E-3"/>
    <n v="50"/>
    <x v="6"/>
    <x v="18"/>
  </r>
  <r>
    <n v="1136"/>
    <x v="1136"/>
    <s v="Arpenter pas moins de 50 stages ne sera pas facile avec une seule vie... peut Ãªtre que les potions vous aiderons Ã  survivre ?"/>
    <n v="8500"/>
    <n v="270"/>
    <x v="2"/>
    <x v="6"/>
    <s v="EUR"/>
    <n v="1450541229"/>
    <n v="1447949229"/>
    <b v="0"/>
    <n v="6"/>
    <b v="0"/>
    <s v="games/mobile games"/>
    <n v="3.1764705882352938E-2"/>
    <n v="45"/>
    <x v="6"/>
    <x v="18"/>
  </r>
  <r>
    <n v="1137"/>
    <x v="1137"/>
    <s v="This classic online RPG is being overhauled to run on more devices with an interface better suited for both mobile and widescreen."/>
    <n v="8500"/>
    <n v="9875"/>
    <x v="2"/>
    <x v="0"/>
    <s v="USD"/>
    <n v="1461440421"/>
    <n v="1458848421"/>
    <b v="0"/>
    <n v="39"/>
    <b v="0"/>
    <s v="games/mobile games"/>
    <n v="1.161764705882353"/>
    <n v="253.2051282051282"/>
    <x v="6"/>
    <x v="18"/>
  </r>
  <r>
    <n v="1138"/>
    <x v="1138"/>
    <s v="Have you ever wanted to build your own, ultimate zombie fort in real life? Enjoy a Zombie Apocalypse without the Apocalypse."/>
    <n v="8500"/>
    <n v="125"/>
    <x v="2"/>
    <x v="0"/>
    <s v="USD"/>
    <n v="1485035131"/>
    <n v="1483307131"/>
    <b v="0"/>
    <n v="4"/>
    <b v="0"/>
    <s v="games/mobile games"/>
    <n v="1.4705882352941176E-2"/>
    <n v="31.25"/>
    <x v="6"/>
    <x v="18"/>
  </r>
  <r>
    <n v="1139"/>
    <x v="1139"/>
    <s v="Take control of the Void and bend it to your will as you perfect your strategy and amass your deck. The light gathers, your power grows"/>
    <n v="8500"/>
    <n v="5"/>
    <x v="2"/>
    <x v="0"/>
    <s v="USD"/>
    <n v="1420100426"/>
    <n v="1417508426"/>
    <b v="0"/>
    <n v="1"/>
    <b v="0"/>
    <s v="games/mobile games"/>
    <n v="5.8823529411764701E-4"/>
    <n v="5"/>
    <x v="6"/>
    <x v="18"/>
  </r>
  <r>
    <n v="1140"/>
    <x v="1140"/>
    <s v="We are creating the next epic Massive Multiplayer Online-Real Time Strategy game and we want you to be a part of it!"/>
    <n v="85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8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85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8500"/>
    <n v="186"/>
    <x v="2"/>
    <x v="0"/>
    <s v="USD"/>
    <n v="1450327126"/>
    <n v="1447735126"/>
    <b v="0"/>
    <n v="8"/>
    <b v="0"/>
    <s v="games/mobile games"/>
    <n v="2.1882352941176471E-2"/>
    <n v="23.25"/>
    <x v="6"/>
    <x v="18"/>
  </r>
  <r>
    <n v="1144"/>
    <x v="1144"/>
    <s v="We need your help to finish our food truck. We are building a BBQ Food Truck to serve competition style BBQ."/>
    <n v="85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500"/>
    <n v="100"/>
    <x v="2"/>
    <x v="0"/>
    <s v="USD"/>
    <n v="1412272592"/>
    <n v="1407088592"/>
    <b v="0"/>
    <n v="1"/>
    <b v="0"/>
    <s v="food/food trucks"/>
    <n v="1.1764705882352941E-2"/>
    <n v="100"/>
    <x v="7"/>
    <x v="19"/>
  </r>
  <r>
    <n v="1146"/>
    <x v="1146"/>
    <s v="Bringing the flavor of competition BBQ to small town Auburn with the ease of a big city food truck."/>
    <n v="8500"/>
    <n v="530"/>
    <x v="2"/>
    <x v="0"/>
    <s v="USD"/>
    <n v="1399071173"/>
    <n v="1395787973"/>
    <b v="0"/>
    <n v="12"/>
    <b v="0"/>
    <s v="food/food trucks"/>
    <n v="6.235294117647059E-2"/>
    <n v="44.166666666666664"/>
    <x v="7"/>
    <x v="19"/>
  </r>
  <r>
    <n v="1147"/>
    <x v="1147"/>
    <s v="amazing gourmet baked potato truck with variable options for everyone, its always been my dream, help me make it come true :)."/>
    <n v="85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8500"/>
    <n v="73"/>
    <x v="2"/>
    <x v="0"/>
    <s v="USD"/>
    <n v="1480568781"/>
    <n v="1477973181"/>
    <b v="0"/>
    <n v="3"/>
    <b v="0"/>
    <s v="food/food trucks"/>
    <n v="8.5882352941176465E-3"/>
    <n v="24.333333333333332"/>
    <x v="7"/>
    <x v="19"/>
  </r>
  <r>
    <n v="1149"/>
    <x v="1149"/>
    <s v="Bringing culturally diverse Floridian cuisine to the people!"/>
    <n v="8500"/>
    <n v="75"/>
    <x v="2"/>
    <x v="0"/>
    <s v="USD"/>
    <n v="1466096566"/>
    <n v="1463504566"/>
    <b v="0"/>
    <n v="2"/>
    <b v="0"/>
    <s v="food/food trucks"/>
    <n v="8.8235294117647058E-3"/>
    <n v="37.5"/>
    <x v="7"/>
    <x v="19"/>
  </r>
  <r>
    <n v="1150"/>
    <x v="1150"/>
    <s v="Bringing delicious authentic and fusion Taiwanese Food to the West Coast."/>
    <n v="8500"/>
    <n v="252"/>
    <x v="2"/>
    <x v="0"/>
    <s v="USD"/>
    <n v="1452293675"/>
    <n v="1447109675"/>
    <b v="0"/>
    <n v="6"/>
    <b v="0"/>
    <s v="food/food trucks"/>
    <n v="2.9647058823529412E-2"/>
    <n v="42"/>
    <x v="7"/>
    <x v="19"/>
  </r>
  <r>
    <n v="1151"/>
    <x v="1151"/>
    <s v="Basically home style foods as huge sandwiches, burgers, and apps. Limitited to NOTHING. Irish,Mexican, cajÃ£n, southern bqq even veggies"/>
    <n v="85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8500"/>
    <n v="911"/>
    <x v="2"/>
    <x v="0"/>
    <s v="USD"/>
    <n v="1431709312"/>
    <n v="1429117312"/>
    <b v="0"/>
    <n v="15"/>
    <b v="0"/>
    <s v="food/food trucks"/>
    <n v="0.10717647058823529"/>
    <n v="60.733333333333334"/>
    <x v="7"/>
    <x v="19"/>
  </r>
  <r>
    <n v="1153"/>
    <x v="1153"/>
    <s v="A mobile concession trailer for snow cones, ice cream, smoothies and more"/>
    <n v="8500"/>
    <n v="50"/>
    <x v="2"/>
    <x v="0"/>
    <s v="USD"/>
    <n v="1434647305"/>
    <n v="1432055305"/>
    <b v="0"/>
    <n v="1"/>
    <b v="0"/>
    <s v="food/food trucks"/>
    <n v="5.8823529411764705E-3"/>
    <n v="50"/>
    <x v="7"/>
    <x v="19"/>
  </r>
  <r>
    <n v="1154"/>
    <x v="1154"/>
    <s v="We're about to launch our first ever food truck to share our amazing food and we need your help! Be a part of our truck!"/>
    <n v="8500"/>
    <n v="325"/>
    <x v="2"/>
    <x v="0"/>
    <s v="USD"/>
    <n v="1441507006"/>
    <n v="1438915006"/>
    <b v="0"/>
    <n v="3"/>
    <b v="0"/>
    <s v="food/food trucks"/>
    <n v="3.8235294117647062E-2"/>
    <n v="108.33333333333333"/>
    <x v="7"/>
    <x v="19"/>
  </r>
  <r>
    <n v="1155"/>
    <x v="1155"/>
    <s v="I am on a mission to offer as many people as I can a great healthy coffee, tea, and snacks by using healthy products and ingredients."/>
    <n v="8500"/>
    <n v="188"/>
    <x v="2"/>
    <x v="0"/>
    <s v="USD"/>
    <n v="1408040408"/>
    <n v="1405448408"/>
    <b v="0"/>
    <n v="8"/>
    <b v="0"/>
    <s v="food/food trucks"/>
    <n v="2.211764705882353E-2"/>
    <n v="23.5"/>
    <x v="7"/>
    <x v="19"/>
  </r>
  <r>
    <n v="1156"/>
    <x v="1156"/>
    <s v="A Food Truck featuring Deep Fried Natural Casing Beef/Pork mix Hot Dogs, New York Style Rippers. Also serving Fresh Cut Fries."/>
    <n v="8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8500"/>
    <n v="151"/>
    <x v="2"/>
    <x v="0"/>
    <s v="USD"/>
    <n v="1417795480"/>
    <n v="1412607880"/>
    <b v="0"/>
    <n v="3"/>
    <b v="0"/>
    <s v="food/food trucks"/>
    <n v="1.7764705882352943E-2"/>
    <n v="50.333333333333336"/>
    <x v="7"/>
    <x v="19"/>
  </r>
  <r>
    <n v="1158"/>
    <x v="1158"/>
    <s v="It's been my dream to start my own cupcake bakery and it's now or never. Help me take the first steps toward building my dream."/>
    <n v="8500"/>
    <n v="35"/>
    <x v="2"/>
    <x v="0"/>
    <s v="USD"/>
    <n v="1418091128"/>
    <n v="1415499128"/>
    <b v="0"/>
    <n v="3"/>
    <b v="0"/>
    <s v="food/food trucks"/>
    <n v="4.1176470588235297E-3"/>
    <n v="11.666666666666666"/>
    <x v="7"/>
    <x v="19"/>
  </r>
  <r>
    <n v="1159"/>
    <x v="1159"/>
    <s v="Skewed Up food truck is my dream and need help getting it started, presenting some to the bank for my loan, spice up logo, etc."/>
    <n v="850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8500"/>
    <n v="1155"/>
    <x v="2"/>
    <x v="0"/>
    <s v="USD"/>
    <n v="1427510586"/>
    <n v="1424922186"/>
    <b v="0"/>
    <n v="19"/>
    <b v="0"/>
    <s v="food/food trucks"/>
    <n v="0.13588235294117648"/>
    <n v="60.789473684210527"/>
    <x v="7"/>
    <x v="19"/>
  </r>
  <r>
    <n v="1161"/>
    <x v="1161"/>
    <s v="Amazing delicious pizza a real hit a true niche that has not been explored ground floor opportunity in food trucks done by a real chef"/>
    <n v="85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8500"/>
    <n v="35"/>
    <x v="2"/>
    <x v="0"/>
    <s v="USD"/>
    <n v="1411662264"/>
    <n v="1408983864"/>
    <b v="0"/>
    <n v="2"/>
    <b v="0"/>
    <s v="food/food trucks"/>
    <n v="4.1176470588235297E-3"/>
    <n v="17.5"/>
    <x v="7"/>
    <x v="19"/>
  </r>
  <r>
    <n v="1163"/>
    <x v="1163"/>
    <s v="Cooking is my passion.Lets take my passion to another level,by sending me to a culinary school, I WILL be one of the best chefs ever!"/>
    <n v="85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85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8500"/>
    <n v="2070.5"/>
    <x v="2"/>
    <x v="0"/>
    <s v="USD"/>
    <n v="1404623330"/>
    <n v="1401685730"/>
    <b v="0"/>
    <n v="25"/>
    <b v="0"/>
    <s v="food/food trucks"/>
    <n v="0.24358823529411763"/>
    <n v="82.82"/>
    <x v="7"/>
    <x v="19"/>
  </r>
  <r>
    <n v="1166"/>
    <x v="1166"/>
    <s v="Making delicious healthy food affordable &amp; accessible to ALL Cincinnati neighborhoods. Locally sourced, seasonally-inspired menu"/>
    <n v="8500"/>
    <n v="2871"/>
    <x v="2"/>
    <x v="0"/>
    <s v="USD"/>
    <n v="1435291200"/>
    <n v="1432640342"/>
    <b v="0"/>
    <n v="8"/>
    <b v="0"/>
    <s v="food/food trucks"/>
    <n v="0.33776470588235297"/>
    <n v="358.875"/>
    <x v="7"/>
    <x v="19"/>
  </r>
  <r>
    <n v="1167"/>
    <x v="1167"/>
    <s v="A mobile food truck serving up a Latino-inspired fusion cuisine using fresh, local, &amp; organic ingredients!"/>
    <n v="8500"/>
    <n v="979"/>
    <x v="2"/>
    <x v="0"/>
    <s v="USD"/>
    <n v="1410543495"/>
    <n v="1407865095"/>
    <b v="0"/>
    <n v="16"/>
    <b v="0"/>
    <s v="food/food trucks"/>
    <n v="0.1151764705882353"/>
    <n v="61.1875"/>
    <x v="7"/>
    <x v="19"/>
  </r>
  <r>
    <n v="1168"/>
    <x v="1168"/>
    <s v="Simply fresh farm to table on wheels working close with local farms to ensure the highest of quality of product ."/>
    <n v="8500"/>
    <n v="1020"/>
    <x v="2"/>
    <x v="0"/>
    <s v="USD"/>
    <n v="1474507065"/>
    <n v="1471915065"/>
    <b v="0"/>
    <n v="3"/>
    <b v="0"/>
    <s v="food/food trucks"/>
    <n v="0.12"/>
    <n v="340"/>
    <x v="7"/>
    <x v="19"/>
  </r>
  <r>
    <n v="1169"/>
    <x v="1169"/>
    <s v="Our service provides door-to-door shuttle transportation in Downtown Los Angeles. FREE to passengers - driver tip appreciated."/>
    <n v="8500"/>
    <n v="17"/>
    <x v="2"/>
    <x v="0"/>
    <s v="USD"/>
    <n v="1424593763"/>
    <n v="1422001763"/>
    <b v="0"/>
    <n v="3"/>
    <b v="0"/>
    <s v="food/food trucks"/>
    <n v="2E-3"/>
    <n v="5.666666666666667"/>
    <x v="7"/>
    <x v="19"/>
  </r>
  <r>
    <n v="1170"/>
    <x v="1170"/>
    <s v="They are sweet, sticky and incredibly addictive. People are left with a huge smile and a full stomach but still ask for more!!!"/>
    <n v="8500"/>
    <n v="100"/>
    <x v="2"/>
    <x v="1"/>
    <s v="GBP"/>
    <n v="1433021171"/>
    <n v="1430429171"/>
    <b v="0"/>
    <n v="2"/>
    <b v="0"/>
    <s v="food/food trucks"/>
    <n v="1.1764705882352941E-2"/>
    <n v="50"/>
    <x v="7"/>
    <x v="19"/>
  </r>
  <r>
    <n v="1171"/>
    <x v="1171"/>
    <s v="Tulsa's first true biodiesel, alternative energy powered food truck! Oh yeah, and delicious food!"/>
    <n v="8500"/>
    <n v="25"/>
    <x v="2"/>
    <x v="0"/>
    <s v="USD"/>
    <n v="1415909927"/>
    <n v="1414351127"/>
    <b v="0"/>
    <n v="1"/>
    <b v="0"/>
    <s v="food/food trucks"/>
    <n v="2.9411764705882353E-3"/>
    <n v="25"/>
    <x v="7"/>
    <x v="19"/>
  </r>
  <r>
    <n v="1172"/>
    <x v="1172"/>
    <s v="Bringing YOUR favorite dog recipes to the streets."/>
    <n v="85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8500"/>
    <n v="30"/>
    <x v="2"/>
    <x v="0"/>
    <s v="USD"/>
    <n v="1438576057"/>
    <n v="1435552057"/>
    <b v="0"/>
    <n v="1"/>
    <b v="0"/>
    <s v="food/food trucks"/>
    <n v="3.5294117647058825E-3"/>
    <n v="30"/>
    <x v="7"/>
    <x v="19"/>
  </r>
  <r>
    <n v="1174"/>
    <x v="1174"/>
    <s v="Help me purchase a parking space to be the Burro's permanant home, I need your help to raise $15,000!"/>
    <n v="8500"/>
    <n v="886"/>
    <x v="2"/>
    <x v="0"/>
    <s v="USD"/>
    <n v="1462738327"/>
    <n v="1460146327"/>
    <b v="0"/>
    <n v="19"/>
    <b v="0"/>
    <s v="food/food trucks"/>
    <n v="0.10423529411764706"/>
    <n v="46.631578947368418"/>
    <x v="7"/>
    <x v="19"/>
  </r>
  <r>
    <n v="1175"/>
    <x v="1175"/>
    <s v="&quot;Create-Your-Cone&quot;. Freshly made waffle cones stuffed with your choice of yummy ingredients, or frozen yogurt!"/>
    <n v="8500"/>
    <n v="585"/>
    <x v="2"/>
    <x v="0"/>
    <s v="USD"/>
    <n v="1436981339"/>
    <n v="1434389339"/>
    <b v="0"/>
    <n v="9"/>
    <b v="0"/>
    <s v="food/food trucks"/>
    <n v="6.88235294117647E-2"/>
    <n v="65"/>
    <x v="7"/>
    <x v="19"/>
  </r>
  <r>
    <n v="1176"/>
    <x v="1176"/>
    <s v="Mirlins Sushi!_x000a_Find us on Facebook!_x000a_(Gives backers a voice, and a direct link to us! No kickstarter disappearing act here!)"/>
    <n v="8500"/>
    <n v="10"/>
    <x v="2"/>
    <x v="2"/>
    <s v="AUD"/>
    <n v="1488805200"/>
    <n v="1484094498"/>
    <b v="0"/>
    <n v="1"/>
    <b v="0"/>
    <s v="food/food trucks"/>
    <n v="1.176470588235294E-3"/>
    <n v="10"/>
    <x v="7"/>
    <x v="19"/>
  </r>
  <r>
    <n v="1177"/>
    <x v="1177"/>
    <s v="Its CRAZY the UK is still in the dark about funnel cakes! We want to convert a trailer and show the country what they've been missing!"/>
    <n v="85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8500"/>
    <n v="5"/>
    <x v="2"/>
    <x v="0"/>
    <s v="USD"/>
    <n v="1408225452"/>
    <n v="1405633452"/>
    <b v="0"/>
    <n v="1"/>
    <b v="0"/>
    <s v="food/food trucks"/>
    <n v="5.8823529411764701E-4"/>
    <n v="5"/>
    <x v="7"/>
    <x v="19"/>
  </r>
  <r>
    <n v="1179"/>
    <x v="1179"/>
    <s v="Mexican Style Food Truck, run by a Red Seal Chef, in a town with NO MEXICAN FOOD! That is a culinary emergency situation!"/>
    <n v="8500"/>
    <n v="3200"/>
    <x v="2"/>
    <x v="5"/>
    <s v="CAD"/>
    <n v="1446052627"/>
    <n v="1443460627"/>
    <b v="0"/>
    <n v="5"/>
    <b v="0"/>
    <s v="food/food trucks"/>
    <n v="0.37647058823529411"/>
    <n v="640"/>
    <x v="7"/>
    <x v="19"/>
  </r>
  <r>
    <n v="1180"/>
    <x v="1180"/>
    <s v="We would like to start a military-themed food truck to serve the Battle Creek/Kalamazoo area."/>
    <n v="8500"/>
    <n v="5875"/>
    <x v="2"/>
    <x v="0"/>
    <s v="USD"/>
    <n v="1403983314"/>
    <n v="1400786514"/>
    <b v="0"/>
    <n v="85"/>
    <b v="0"/>
    <s v="food/food trucks"/>
    <n v="0.69117647058823528"/>
    <n v="69.117647058823536"/>
    <x v="7"/>
    <x v="19"/>
  </r>
  <r>
    <n v="1181"/>
    <x v="1181"/>
    <s v="Bringing the best tacos to the streets of Chicago!"/>
    <n v="8500"/>
    <n v="4"/>
    <x v="2"/>
    <x v="0"/>
    <s v="USD"/>
    <n v="1425197321"/>
    <n v="1422605321"/>
    <b v="0"/>
    <n v="3"/>
    <b v="0"/>
    <s v="food/food trucks"/>
    <n v="4.7058823529411766E-4"/>
    <n v="1.3333333333333333"/>
    <x v="7"/>
    <x v="19"/>
  </r>
  <r>
    <n v="1182"/>
    <x v="1182"/>
    <s v="Two  years ago this business was started to help a local non-profit.  We have since expanded and provide jobs in our small community."/>
    <n v="8500"/>
    <n v="42"/>
    <x v="2"/>
    <x v="0"/>
    <s v="USD"/>
    <n v="1484239320"/>
    <n v="1482609088"/>
    <b v="0"/>
    <n v="4"/>
    <b v="0"/>
    <s v="food/food trucks"/>
    <n v="4.9411764705882353E-3"/>
    <n v="10.5"/>
    <x v="7"/>
    <x v="19"/>
  </r>
  <r>
    <n v="1183"/>
    <x v="1183"/>
    <s v="Help Freshie keep her dream alive by pledging to get a donut truck! She will be able to do events as well as cater to the community"/>
    <n v="8500"/>
    <n v="100"/>
    <x v="2"/>
    <x v="0"/>
    <s v="USD"/>
    <n v="1478059140"/>
    <n v="1476391223"/>
    <b v="0"/>
    <n v="3"/>
    <b v="0"/>
    <s v="food/food trucks"/>
    <n v="1.1764705882352941E-2"/>
    <n v="33.333333333333336"/>
    <x v="7"/>
    <x v="19"/>
  </r>
  <r>
    <n v="1184"/>
    <x v="1184"/>
    <s v="This coffee table album is the chronicle of the 2016/2017 cyclocross season, the latest edition of the renowned cyclephotos books."/>
    <n v="8500"/>
    <n v="23086"/>
    <x v="0"/>
    <x v="1"/>
    <s v="GBP"/>
    <n v="1486391011"/>
    <n v="1483712611"/>
    <b v="0"/>
    <n v="375"/>
    <b v="1"/>
    <s v="photography/photobooks"/>
    <n v="2.7160000000000002"/>
    <n v="61.562666666666665"/>
    <x v="8"/>
    <x v="20"/>
  </r>
  <r>
    <n v="1185"/>
    <x v="1185"/>
    <s v="A photo exhibition and book showcasing images and stories of our time in New Orleans, commemorating Katrinaâ€™s ten year anniversary."/>
    <n v="8500"/>
    <n v="13180"/>
    <x v="0"/>
    <x v="0"/>
    <s v="USD"/>
    <n v="1433736000"/>
    <n v="1430945149"/>
    <b v="0"/>
    <n v="111"/>
    <b v="1"/>
    <s v="photography/photobooks"/>
    <n v="1.5505882352941176"/>
    <n v="118.73873873873873"/>
    <x v="8"/>
    <x v="20"/>
  </r>
  <r>
    <n v="1186"/>
    <x v="1186"/>
    <s v="Children of Zanskar - a stunning photography book, will raise funds for the local school and children of Lingshed valley, Himalayas."/>
    <n v="8500"/>
    <n v="8005"/>
    <x v="0"/>
    <x v="1"/>
    <s v="GBP"/>
    <n v="1433198520"/>
    <n v="1430340195"/>
    <b v="0"/>
    <n v="123"/>
    <b v="1"/>
    <s v="photography/photobooks"/>
    <n v="0.94176470588235295"/>
    <n v="65.081300813008127"/>
    <x v="8"/>
    <x v="20"/>
  </r>
  <r>
    <n v="1187"/>
    <x v="1187"/>
    <s v="A gorgeous monograph of sensual imagery featuring the men of Utah, shot against the incredible expanses of land they call their own."/>
    <n v="8500"/>
    <n v="9111"/>
    <x v="0"/>
    <x v="0"/>
    <s v="USD"/>
    <n v="1431885600"/>
    <n v="1429133323"/>
    <b v="0"/>
    <n v="70"/>
    <b v="1"/>
    <s v="photography/photobooks"/>
    <n v="1.0718823529411765"/>
    <n v="130.15714285714284"/>
    <x v="8"/>
    <x v="20"/>
  </r>
  <r>
    <n v="1188"/>
    <x v="1188"/>
    <s v="A photobook of young dancers and their inspiring stories, photographed in beautiful and unique locations."/>
    <n v="8500"/>
    <n v="3211"/>
    <x v="0"/>
    <x v="5"/>
    <s v="CAD"/>
    <n v="1482943740"/>
    <n v="1481129340"/>
    <b v="0"/>
    <n v="85"/>
    <b v="1"/>
    <s v="photography/photobooks"/>
    <n v="0.37776470588235295"/>
    <n v="37.776470588235291"/>
    <x v="8"/>
    <x v="20"/>
  </r>
  <r>
    <n v="1189"/>
    <x v="1189"/>
    <s v="A couple of experienced road trippers setting out for the big one. Six months traveling in a converted bus with a book at the end."/>
    <n v="8500"/>
    <n v="9700"/>
    <x v="0"/>
    <x v="0"/>
    <s v="USD"/>
    <n v="1467242995"/>
    <n v="1465428595"/>
    <b v="0"/>
    <n v="86"/>
    <b v="1"/>
    <s v="photography/photobooks"/>
    <n v="1.1411764705882352"/>
    <n v="112.79069767441861"/>
    <x v="8"/>
    <x v="20"/>
  </r>
  <r>
    <n v="1190"/>
    <x v="1190"/>
    <s v="A pairing of self portraiture and writing to shed light on the reality of life with chronic illness."/>
    <n v="8500"/>
    <n v="675"/>
    <x v="0"/>
    <x v="0"/>
    <s v="USD"/>
    <n v="1409500725"/>
    <n v="1406908725"/>
    <b v="0"/>
    <n v="13"/>
    <b v="1"/>
    <s v="photography/photobooks"/>
    <n v="7.9411764705882348E-2"/>
    <n v="51.92307692307692"/>
    <x v="8"/>
    <x v="20"/>
  </r>
  <r>
    <n v="1191"/>
    <x v="1191"/>
    <s v="A photo journal capturing 30 days of sweetness in Kyoto, Tokyo, and more. Join me to see the cutest &amp; prettiest images of Japan :)"/>
    <n v="8500"/>
    <n v="2945"/>
    <x v="0"/>
    <x v="0"/>
    <s v="USD"/>
    <n v="1458480560"/>
    <n v="1455892160"/>
    <b v="0"/>
    <n v="33"/>
    <b v="1"/>
    <s v="photography/photobooks"/>
    <n v="0.34647058823529414"/>
    <n v="89.242424242424249"/>
    <x v="8"/>
    <x v="20"/>
  </r>
  <r>
    <n v="1192"/>
    <x v="1192"/>
    <s v="A macro landscape photography art book &amp; limited edition prints. A Make 100 project."/>
    <n v="8500"/>
    <n v="290"/>
    <x v="0"/>
    <x v="1"/>
    <s v="GBP"/>
    <n v="1486814978"/>
    <n v="1484222978"/>
    <b v="0"/>
    <n v="15"/>
    <b v="1"/>
    <s v="photography/photobooks"/>
    <n v="3.411764705882353E-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8500"/>
    <n v="21831"/>
    <x v="0"/>
    <x v="0"/>
    <s v="USD"/>
    <n v="1460223453"/>
    <n v="1455043053"/>
    <b v="0"/>
    <n v="273"/>
    <b v="1"/>
    <s v="photography/photobooks"/>
    <n v="2.5683529411764705"/>
    <n v="79.967032967032964"/>
    <x v="8"/>
    <x v="20"/>
  </r>
  <r>
    <n v="1194"/>
    <x v="1194"/>
    <s v="A beautifully presented hardcover book of aerial photographs that show the west coast of Ireland as it's never been seen before."/>
    <n v="8500"/>
    <n v="40280"/>
    <x v="0"/>
    <x v="17"/>
    <s v="EUR"/>
    <n v="1428493379"/>
    <n v="1425901379"/>
    <b v="0"/>
    <n v="714"/>
    <b v="1"/>
    <s v="photography/photobooks"/>
    <n v="4.7388235294117651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8500"/>
    <n v="13500"/>
    <x v="0"/>
    <x v="13"/>
    <s v="EUR"/>
    <n v="1450602000"/>
    <n v="1445415653"/>
    <b v="0"/>
    <n v="170"/>
    <b v="1"/>
    <s v="photography/photobooks"/>
    <n v="1.588235294117647"/>
    <n v="79.411764705882348"/>
    <x v="8"/>
    <x v="20"/>
  </r>
  <r>
    <n v="1196"/>
    <x v="1196"/>
    <s v="A book of male nudes photographed on location in Ibiza over the last 4 years."/>
    <n v="8500"/>
    <n v="39137"/>
    <x v="0"/>
    <x v="1"/>
    <s v="GBP"/>
    <n v="1450467539"/>
    <n v="1447875539"/>
    <b v="0"/>
    <n v="512"/>
    <b v="1"/>
    <s v="photography/photobooks"/>
    <n v="4.6043529411764705"/>
    <n v="76.439453125"/>
    <x v="8"/>
    <x v="20"/>
  </r>
  <r>
    <n v="1197"/>
    <x v="1197"/>
    <s v="A coffee table book celebrating Colorado brewery culture; exploring the passion and personality of local breweries through photographs."/>
    <n v="8500"/>
    <n v="37994"/>
    <x v="0"/>
    <x v="0"/>
    <s v="USD"/>
    <n v="1465797540"/>
    <n v="1463155034"/>
    <b v="0"/>
    <n v="314"/>
    <b v="1"/>
    <s v="photography/photobooks"/>
    <n v="4.4698823529411769"/>
    <n v="121"/>
    <x v="8"/>
    <x v="20"/>
  </r>
  <r>
    <n v="1198"/>
    <x v="1198"/>
    <s v="The White Desert is a photo project, documenting the fragility and beauty of the planet, from the Arctic to Antarctic regions!"/>
    <n v="8500"/>
    <n v="9121"/>
    <x v="0"/>
    <x v="0"/>
    <s v="USD"/>
    <n v="1451530800"/>
    <n v="1448463086"/>
    <b v="0"/>
    <n v="167"/>
    <b v="1"/>
    <s v="photography/photobooks"/>
    <n v="1.0730588235294118"/>
    <n v="54.616766467065865"/>
    <x v="8"/>
    <x v="20"/>
  </r>
  <r>
    <n v="1199"/>
    <x v="1199"/>
    <s v="There are over 627.295 Syrian refugees in Jordan due to the war. Let me tell you some of their stories with the help of a photobook!"/>
    <n v="8500"/>
    <n v="2693"/>
    <x v="0"/>
    <x v="1"/>
    <s v="GBP"/>
    <n v="1436380200"/>
    <n v="1433615400"/>
    <b v="0"/>
    <n v="9"/>
    <b v="1"/>
    <s v="photography/photobooks"/>
    <n v="0.31682352941176473"/>
    <n v="299.22222222222223"/>
    <x v="8"/>
    <x v="20"/>
  </r>
  <r>
    <n v="1200"/>
    <x v="1200"/>
    <s v="Modern Nomads Journal is an 88 page magazine style publication containing photo stories about Somalis in the Horn of Africa."/>
    <n v="8500"/>
    <n v="6029"/>
    <x v="0"/>
    <x v="0"/>
    <s v="USD"/>
    <n v="1429183656"/>
    <n v="1427369256"/>
    <b v="0"/>
    <n v="103"/>
    <b v="1"/>
    <s v="photography/photobooks"/>
    <n v="0.70929411764705885"/>
    <n v="58.533980582524272"/>
    <x v="8"/>
    <x v="20"/>
  </r>
  <r>
    <n v="1201"/>
    <x v="1201"/>
    <s v="Documentary book about the lives of disabled people and Chernobyl victims living in governmental institutions called Internats"/>
    <n v="8500"/>
    <n v="6146.27"/>
    <x v="0"/>
    <x v="1"/>
    <s v="GBP"/>
    <n v="1468593246"/>
    <n v="1466001246"/>
    <b v="0"/>
    <n v="111"/>
    <b v="1"/>
    <s v="photography/photobooks"/>
    <n v="0.72309058823529415"/>
    <n v="55.371801801801809"/>
    <x v="8"/>
    <x v="20"/>
  </r>
  <r>
    <n v="1202"/>
    <x v="1202"/>
    <s v="This coffee table book features Melbourne as never seen before through the eyes of an artist now 93 years old. Melbourne from 1968-1971"/>
    <n v="8500"/>
    <n v="49811"/>
    <x v="0"/>
    <x v="2"/>
    <s v="AUD"/>
    <n v="1435388154"/>
    <n v="1432796154"/>
    <b v="0"/>
    <n v="271"/>
    <b v="1"/>
    <s v="photography/photobooks"/>
    <n v="5.8601176470588232"/>
    <n v="183.80442804428046"/>
    <x v="8"/>
    <x v="20"/>
  </r>
  <r>
    <n v="1203"/>
    <x v="1203"/>
    <s v="reAPPEARANCES is a series of photographs shot with a digital toy camera, a visual and cultural journey through appearances."/>
    <n v="8500"/>
    <n v="16700"/>
    <x v="0"/>
    <x v="0"/>
    <s v="USD"/>
    <n v="1433083527"/>
    <n v="1430491527"/>
    <b v="0"/>
    <n v="101"/>
    <b v="1"/>
    <s v="photography/photobooks"/>
    <n v="1.9647058823529411"/>
    <n v="165.34653465346534"/>
    <x v="8"/>
    <x v="20"/>
  </r>
  <r>
    <n v="1204"/>
    <x v="1204"/>
    <s v="A fine art book capturing the beauty of nature in the Western United States by landscape photographer Cheyne Walls."/>
    <n v="8500"/>
    <n v="13383"/>
    <x v="0"/>
    <x v="0"/>
    <s v="USD"/>
    <n v="1449205200"/>
    <n v="1445363833"/>
    <b v="0"/>
    <n v="57"/>
    <b v="1"/>
    <s v="photography/photobooks"/>
    <n v="1.5744705882352941"/>
    <n v="234.78947368421052"/>
    <x v="8"/>
    <x v="20"/>
  </r>
  <r>
    <n v="1205"/>
    <x v="1205"/>
    <s v="A photo book by photographer Mahdi Ehsaei depicting the little known minority of Afro-Iranians in South Iran in fascinating portraits."/>
    <n v="8500"/>
    <n v="13112"/>
    <x v="0"/>
    <x v="12"/>
    <s v="EUR"/>
    <n v="1434197351"/>
    <n v="1431605351"/>
    <b v="0"/>
    <n v="62"/>
    <b v="1"/>
    <s v="photography/photobooks"/>
    <n v="1.5425882352941176"/>
    <n v="211.48387096774192"/>
    <x v="8"/>
    <x v="20"/>
  </r>
  <r>
    <n v="1206"/>
    <x v="1206"/>
    <s v="Limited edition zine by photographic artist Esthaem, signed and hand-numbered including a screen printed banderole. Edition of 100."/>
    <n v="8500"/>
    <n v="1035"/>
    <x v="0"/>
    <x v="15"/>
    <s v="EUR"/>
    <n v="1489238940"/>
    <n v="1486406253"/>
    <b v="0"/>
    <n v="32"/>
    <b v="1"/>
    <s v="photography/photobooks"/>
    <n v="0.12176470588235294"/>
    <n v="32.34375"/>
    <x v="8"/>
    <x v="20"/>
  </r>
  <r>
    <n v="1207"/>
    <x v="1207"/>
    <s v="A humanistic photo book about ancestral &amp; post-modern Italy."/>
    <n v="8500"/>
    <n v="17396"/>
    <x v="0"/>
    <x v="13"/>
    <s v="EUR"/>
    <n v="1459418400"/>
    <n v="1456827573"/>
    <b v="0"/>
    <n v="141"/>
    <b v="1"/>
    <s v="photography/photobooks"/>
    <n v="2.0465882352941178"/>
    <n v="123.37588652482269"/>
    <x v="8"/>
    <x v="20"/>
  </r>
  <r>
    <n v="1208"/>
    <x v="1208"/>
    <s v="Help me complete the photography and publish a fine art book on White Sands National Monument, a uniquely significant place."/>
    <n v="8500"/>
    <n v="15530"/>
    <x v="0"/>
    <x v="0"/>
    <s v="USD"/>
    <n v="1458835264"/>
    <n v="1456246864"/>
    <b v="0"/>
    <n v="75"/>
    <b v="1"/>
    <s v="photography/photobooks"/>
    <n v="1.8270588235294118"/>
    <n v="207.06666666666666"/>
    <x v="8"/>
    <x v="20"/>
  </r>
  <r>
    <n v="1209"/>
    <x v="1209"/>
    <s v="This 80 page book displays 75 beautiful images of the Holy Land, site descriptions, scripture and thought provoking comments."/>
    <n v="8500"/>
    <n v="6360"/>
    <x v="0"/>
    <x v="0"/>
    <s v="USD"/>
    <n v="1488053905"/>
    <n v="1485461905"/>
    <b v="0"/>
    <n v="46"/>
    <b v="1"/>
    <s v="photography/photobooks"/>
    <n v="0.74823529411764711"/>
    <n v="138.2608695652174"/>
    <x v="8"/>
    <x v="20"/>
  </r>
  <r>
    <n v="1210"/>
    <x v="1210"/>
    <s v="En fotobok om livet i det enda andra GÃ¶teborg i vÃ¤rlden"/>
    <n v="8500"/>
    <n v="50863"/>
    <x v="0"/>
    <x v="11"/>
    <s v="SEK"/>
    <n v="1433106000"/>
    <n v="1431124572"/>
    <b v="0"/>
    <n v="103"/>
    <b v="1"/>
    <s v="photography/photobooks"/>
    <n v="5.9838823529411762"/>
    <n v="493.81553398058253"/>
    <x v="8"/>
    <x v="20"/>
  </r>
  <r>
    <n v="1211"/>
    <x v="1211"/>
    <s v="From 2010 to 2015, I took over 15 000 photos in Japan. Here's 500 of them. Landscape, city view, people and so much more!"/>
    <n v="8500"/>
    <n v="1011"/>
    <x v="0"/>
    <x v="5"/>
    <s v="CAD"/>
    <n v="1465505261"/>
    <n v="1464209261"/>
    <b v="0"/>
    <n v="6"/>
    <b v="1"/>
    <s v="photography/photobooks"/>
    <n v="0.11894117647058823"/>
    <n v="168.5"/>
    <x v="8"/>
    <x v="20"/>
  </r>
  <r>
    <n v="1212"/>
    <x v="1212"/>
    <s v="Faces of Yoga is a series of uncomfortable photos of people in strange positions. The photo book will be ready for the holiday season!"/>
    <n v="8500"/>
    <n v="3226"/>
    <x v="0"/>
    <x v="0"/>
    <s v="USD"/>
    <n v="1448586000"/>
    <n v="1447195695"/>
    <b v="0"/>
    <n v="83"/>
    <b v="1"/>
    <s v="photography/photobooks"/>
    <n v="0.37952941176470589"/>
    <n v="38.867469879518069"/>
    <x v="8"/>
    <x v="20"/>
  </r>
  <r>
    <n v="1213"/>
    <x v="1213"/>
    <s v="A collection of 97 colour photographs showcasing Iceland's spectacular scenery, beautifully presented in 128 page hardcover book."/>
    <n v="8500"/>
    <n v="6645"/>
    <x v="0"/>
    <x v="1"/>
    <s v="GBP"/>
    <n v="1485886100"/>
    <n v="1482862100"/>
    <b v="0"/>
    <n v="108"/>
    <b v="1"/>
    <s v="photography/photobooks"/>
    <n v="0.78176470588235292"/>
    <n v="61.527777777777779"/>
    <x v="8"/>
    <x v="20"/>
  </r>
  <r>
    <n v="1214"/>
    <x v="1214"/>
    <s v="A coffee table book with photographs of nature's splendor from the mystical valley of Lachen in the Eastern recesses of the Himalaya."/>
    <n v="8500"/>
    <n v="2636"/>
    <x v="0"/>
    <x v="0"/>
    <s v="USD"/>
    <n v="1433880605"/>
    <n v="1428696605"/>
    <b v="0"/>
    <n v="25"/>
    <b v="1"/>
    <s v="photography/photobooks"/>
    <n v="0.31011764705882355"/>
    <n v="105.44"/>
    <x v="8"/>
    <x v="20"/>
  </r>
  <r>
    <n v="1215"/>
    <x v="1215"/>
    <s v="A photography book that brings you on a journey through Tokyo and beyond.   This is a collection of my best images from ShootTokyo."/>
    <n v="8500"/>
    <n v="39304.01"/>
    <x v="0"/>
    <x v="0"/>
    <s v="USD"/>
    <n v="1401487756"/>
    <n v="1398895756"/>
    <b v="0"/>
    <n v="549"/>
    <b v="1"/>
    <s v="photography/photobooks"/>
    <n v="4.6240011764705882"/>
    <n v="71.592003642987251"/>
    <x v="8"/>
    <x v="20"/>
  </r>
  <r>
    <n v="1216"/>
    <x v="1216"/>
    <s v="A fine art photography book taking a new look at the art of bonsai."/>
    <n v="8500"/>
    <n v="20398"/>
    <x v="0"/>
    <x v="0"/>
    <s v="USD"/>
    <n v="1443826980"/>
    <n v="1441032457"/>
    <b v="0"/>
    <n v="222"/>
    <b v="1"/>
    <s v="photography/photobooks"/>
    <n v="2.3997647058823528"/>
    <n v="91.882882882882882"/>
    <x v="8"/>
    <x v="20"/>
  </r>
  <r>
    <n v="1217"/>
    <x v="1217"/>
    <s v="&quot;Either Limits Or Contradictions&quot; is a Photo Book about the pace of life, death and time passing. A Daylight Books Publication."/>
    <n v="8500"/>
    <n v="27189"/>
    <x v="0"/>
    <x v="0"/>
    <s v="USD"/>
    <n v="1468524340"/>
    <n v="1465932340"/>
    <b v="0"/>
    <n v="183"/>
    <b v="1"/>
    <s v="photography/photobooks"/>
    <n v="3.1987058823529413"/>
    <n v="148.57377049180329"/>
    <x v="8"/>
    <x v="20"/>
  </r>
  <r>
    <n v="1218"/>
    <x v="1218"/>
    <s v="The Mountaineers Books and I, Carl Battreall, have teamed up to create the first photography book of the legendary Alaska Range."/>
    <n v="8500"/>
    <n v="15505"/>
    <x v="0"/>
    <x v="0"/>
    <s v="USD"/>
    <n v="1446346800"/>
    <n v="1443714800"/>
    <b v="0"/>
    <n v="89"/>
    <b v="1"/>
    <s v="photography/photobooks"/>
    <n v="1.8241176470588236"/>
    <n v="174.2134831460674"/>
    <x v="8"/>
    <x v="20"/>
  </r>
  <r>
    <n v="1219"/>
    <x v="1219"/>
    <s v="The Box is a fine art book of Ron Amato's innovative and seductive photography project."/>
    <n v="8500"/>
    <n v="26024"/>
    <x v="0"/>
    <x v="0"/>
    <s v="USD"/>
    <n v="1476961513"/>
    <n v="1474369513"/>
    <b v="0"/>
    <n v="253"/>
    <b v="1"/>
    <s v="photography/photobooks"/>
    <n v="3.0616470588235294"/>
    <n v="102.86166007905139"/>
    <x v="8"/>
    <x v="20"/>
  </r>
  <r>
    <n v="1220"/>
    <x v="1220"/>
    <s v="A beautiful photo art book of portraits and conversations with people that may expand your idea of gender."/>
    <n v="8500"/>
    <n v="15565"/>
    <x v="0"/>
    <x v="12"/>
    <s v="EUR"/>
    <n v="1440515112"/>
    <n v="1437923112"/>
    <b v="0"/>
    <n v="140"/>
    <b v="1"/>
    <s v="photography/photobooks"/>
    <n v="1.8311764705882352"/>
    <n v="111.17857142857143"/>
    <x v="8"/>
    <x v="20"/>
  </r>
  <r>
    <n v="1221"/>
    <x v="1221"/>
    <s v="Photography book exploring the community of Oldham Athletic Football Club, their relation to the town and the theatre of football."/>
    <n v="8500"/>
    <n v="2451.0100000000002"/>
    <x v="0"/>
    <x v="1"/>
    <s v="GBP"/>
    <n v="1480809600"/>
    <n v="1478431488"/>
    <b v="0"/>
    <n v="103"/>
    <b v="1"/>
    <s v="photography/photobooks"/>
    <n v="0.28835411764705887"/>
    <n v="23.796213592233013"/>
    <x v="8"/>
    <x v="20"/>
  </r>
  <r>
    <n v="1222"/>
    <x v="1222"/>
    <s v="Project Pilgrim is my effort to work towards normalizing mental health."/>
    <n v="8500"/>
    <n v="11215"/>
    <x v="0"/>
    <x v="5"/>
    <s v="CAD"/>
    <n v="1459483200"/>
    <n v="1456852647"/>
    <b v="0"/>
    <n v="138"/>
    <b v="1"/>
    <s v="photography/photobooks"/>
    <n v="1.3194117647058823"/>
    <n v="81.268115942028984"/>
    <x v="8"/>
    <x v="20"/>
  </r>
  <r>
    <n v="1223"/>
    <x v="1223"/>
    <s v="A photography book focusing on the people rather than the nature at Yosemite National Park."/>
    <n v="8500"/>
    <n v="22197"/>
    <x v="0"/>
    <x v="0"/>
    <s v="USD"/>
    <n v="1478754909"/>
    <n v="1476159309"/>
    <b v="0"/>
    <n v="191"/>
    <b v="1"/>
    <s v="photography/photobooks"/>
    <n v="2.6114117647058825"/>
    <n v="116.21465968586388"/>
    <x v="8"/>
    <x v="20"/>
  </r>
  <r>
    <n v="1224"/>
    <x v="1224"/>
    <s v="Modern Celtic influenced CD.  Help me finish what I started before the stroke."/>
    <n v="8500"/>
    <n v="1060"/>
    <x v="1"/>
    <x v="0"/>
    <s v="USD"/>
    <n v="1402060302"/>
    <n v="1396876302"/>
    <b v="0"/>
    <n v="18"/>
    <b v="0"/>
    <s v="music/world music"/>
    <n v="0.12470588235294118"/>
    <n v="58.888888888888886"/>
    <x v="4"/>
    <x v="21"/>
  </r>
  <r>
    <n v="1225"/>
    <x v="1225"/>
    <s v="My first music album is a collection of 9 songs honoring Mexico's prolific composer, Jose Alfredo Jimenez with my artistic vision."/>
    <n v="8500"/>
    <n v="132"/>
    <x v="1"/>
    <x v="0"/>
    <s v="USD"/>
    <n v="1382478278"/>
    <n v="1377294278"/>
    <b v="0"/>
    <n v="3"/>
    <b v="0"/>
    <s v="music/world music"/>
    <n v="1.5529411764705882E-2"/>
    <n v="44"/>
    <x v="4"/>
    <x v="21"/>
  </r>
  <r>
    <n v="1226"/>
    <x v="1226"/>
    <s v="Pavlo will be independently filming his second full length PBS Special and DVD in May with director George Veras"/>
    <n v="8500"/>
    <n v="1937"/>
    <x v="1"/>
    <x v="0"/>
    <s v="USD"/>
    <n v="1398042000"/>
    <n v="1395089981"/>
    <b v="0"/>
    <n v="40"/>
    <b v="0"/>
    <s v="music/world music"/>
    <n v="0.22788235294117648"/>
    <n v="48.424999999999997"/>
    <x v="4"/>
    <x v="21"/>
  </r>
  <r>
    <n v="1227"/>
    <x v="1227"/>
    <s v="After winning the iStandard Phoenix Producer Showcase (6/25/14)  I have been invited to Beast of the Beats VIII in New York Nov. 6-9"/>
    <n v="85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8500"/>
    <n v="1465"/>
    <x v="1"/>
    <x v="0"/>
    <s v="USD"/>
    <n v="1317231008"/>
    <n v="1312047008"/>
    <b v="0"/>
    <n v="24"/>
    <b v="0"/>
    <s v="music/world music"/>
    <n v="0.172352941176470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8500"/>
    <n v="25"/>
    <x v="1"/>
    <x v="0"/>
    <s v="USD"/>
    <n v="1334592000"/>
    <n v="1331982127"/>
    <b v="0"/>
    <n v="1"/>
    <b v="0"/>
    <s v="music/world music"/>
    <n v="2.9411764705882353E-3"/>
    <n v="25"/>
    <x v="4"/>
    <x v="21"/>
  </r>
  <r>
    <n v="1230"/>
    <x v="1230"/>
    <s v="It has been close to a decade since DC Talk began their &quot;Intermission&quot;.  It is time for A Live Concert Tribute &amp; DVD Movie!"/>
    <n v="85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85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8500"/>
    <n v="40"/>
    <x v="1"/>
    <x v="0"/>
    <s v="USD"/>
    <n v="1381090870"/>
    <n v="1377030070"/>
    <b v="0"/>
    <n v="1"/>
    <b v="0"/>
    <s v="music/world music"/>
    <n v="4.7058823529411761E-3"/>
    <n v="40"/>
    <x v="4"/>
    <x v="21"/>
  </r>
  <r>
    <n v="1233"/>
    <x v="1233"/>
    <s v="A Shakulute mouthpiece will allow me to play my silver alto flute vertically  like my Japanese shakuhachis but with Western fingerings."/>
    <n v="8500"/>
    <n v="116"/>
    <x v="1"/>
    <x v="0"/>
    <s v="USD"/>
    <n v="1329864374"/>
    <n v="1328049974"/>
    <b v="0"/>
    <n v="6"/>
    <b v="0"/>
    <s v="music/world music"/>
    <n v="1.3647058823529411E-2"/>
    <n v="19.333333333333332"/>
    <x v="4"/>
    <x v="21"/>
  </r>
  <r>
    <n v="1234"/>
    <x v="1234"/>
    <s v="We have been offered shows all over the world, to reach places and people with our music, for the experience of just doing it!"/>
    <n v="85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8500"/>
    <n v="210"/>
    <x v="1"/>
    <x v="0"/>
    <s v="USD"/>
    <n v="1387077299"/>
    <n v="1383621299"/>
    <b v="0"/>
    <n v="6"/>
    <b v="0"/>
    <s v="music/world music"/>
    <n v="2.4705882352941175E-2"/>
    <n v="35"/>
    <x v="4"/>
    <x v="21"/>
  </r>
  <r>
    <n v="1236"/>
    <x v="1236"/>
    <s v="Raising money to give the musicians their due."/>
    <n v="8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85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8500"/>
    <n v="178"/>
    <x v="1"/>
    <x v="0"/>
    <s v="USD"/>
    <n v="1312641536"/>
    <n v="1310049536"/>
    <b v="0"/>
    <n v="3"/>
    <b v="0"/>
    <s v="music/world music"/>
    <n v="2.0941176470588234E-2"/>
    <n v="59.333333333333336"/>
    <x v="4"/>
    <x v="21"/>
  </r>
  <r>
    <n v="1239"/>
    <x v="1239"/>
    <s v="Please consider helping us with our new CD and Riverdance Tour"/>
    <n v="8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500"/>
    <n v="241"/>
    <x v="1"/>
    <x v="0"/>
    <s v="USD"/>
    <n v="1373665860"/>
    <n v="1368579457"/>
    <b v="0"/>
    <n v="8"/>
    <b v="0"/>
    <s v="music/world music"/>
    <n v="2.8352941176470588E-2"/>
    <n v="30.125"/>
    <x v="4"/>
    <x v="21"/>
  </r>
  <r>
    <n v="1241"/>
    <x v="1241"/>
    <s v="We are non-profit founders creating a forest retreat for the inner city students to record\learn music in an inspirational sanctuary."/>
    <n v="8500"/>
    <n v="2537"/>
    <x v="1"/>
    <x v="0"/>
    <s v="USD"/>
    <n v="1414994340"/>
    <n v="1413057980"/>
    <b v="0"/>
    <n v="34"/>
    <b v="0"/>
    <s v="music/world music"/>
    <n v="0.2984705882352941"/>
    <n v="74.617647058823536"/>
    <x v="4"/>
    <x v="21"/>
  </r>
  <r>
    <n v="1242"/>
    <x v="1242"/>
    <s v="Cellphonia 9/11 (http://cellphonia.org/911/) is one of the performance pieces in the Music After marathon concert on 9.11.11"/>
    <n v="8500"/>
    <n v="5"/>
    <x v="1"/>
    <x v="0"/>
    <s v="USD"/>
    <n v="1315747080"/>
    <n v="1314417502"/>
    <b v="0"/>
    <n v="1"/>
    <b v="0"/>
    <s v="music/world music"/>
    <n v="5.8823529411764701E-4"/>
    <n v="5"/>
    <x v="4"/>
    <x v="21"/>
  </r>
  <r>
    <n v="1243"/>
    <x v="1243"/>
    <s v="California's premier Latino cultural festival - music, theatre, film, workshops, visual arts, cuisine and more!"/>
    <n v="8500"/>
    <n v="1691"/>
    <x v="1"/>
    <x v="0"/>
    <s v="USD"/>
    <n v="1310158800"/>
    <n v="1304888771"/>
    <b v="0"/>
    <n v="38"/>
    <b v="0"/>
    <s v="music/world music"/>
    <n v="0.19894117647058823"/>
    <n v="44.5"/>
    <x v="4"/>
    <x v="21"/>
  </r>
  <r>
    <n v="1244"/>
    <x v="1244"/>
    <s v="THEATRUM MUNDI releases DEBUT ALBUM! Pre-order &quot;The Eyes of the Realm&quot; and help make it happen!"/>
    <n v="8500"/>
    <n v="2076"/>
    <x v="0"/>
    <x v="0"/>
    <s v="USD"/>
    <n v="1366664400"/>
    <n v="1363981723"/>
    <b v="1"/>
    <n v="45"/>
    <b v="1"/>
    <s v="music/rock"/>
    <n v="0.24423529411764705"/>
    <n v="46.133333333333333"/>
    <x v="4"/>
    <x v="11"/>
  </r>
  <r>
    <n v="1245"/>
    <x v="1245"/>
    <s v="Smokey Folk is a folk rock band with a vaudeville twist! We have 18 original songs and want to record an album. Help us out!"/>
    <n v="8500"/>
    <n v="2405"/>
    <x v="0"/>
    <x v="0"/>
    <s v="USD"/>
    <n v="1402755834"/>
    <n v="1400163834"/>
    <b v="1"/>
    <n v="17"/>
    <b v="1"/>
    <s v="music/rock"/>
    <n v="0.28294117647058825"/>
    <n v="141.47058823529412"/>
    <x v="4"/>
    <x v="11"/>
  </r>
  <r>
    <n v="1246"/>
    <x v="1246"/>
    <s v="Candy Warpop, Las Vegas' female-fronted alt-punk rock monster, is raising money to fund the production of their first music video."/>
    <n v="8500"/>
    <n v="2340"/>
    <x v="0"/>
    <x v="0"/>
    <s v="USD"/>
    <n v="1323136949"/>
    <n v="1319245349"/>
    <b v="1"/>
    <n v="31"/>
    <b v="1"/>
    <s v="music/rock"/>
    <n v="0.2752941176470588"/>
    <n v="75.483870967741936"/>
    <x v="4"/>
    <x v="11"/>
  </r>
  <r>
    <n v="1247"/>
    <x v="1247"/>
    <s v="BRAIN DEAD is going to record their debut EP and they need your help, Bozos!"/>
    <n v="8500"/>
    <n v="4275"/>
    <x v="0"/>
    <x v="0"/>
    <s v="USD"/>
    <n v="1367823655"/>
    <n v="1365231655"/>
    <b v="1"/>
    <n v="50"/>
    <b v="1"/>
    <s v="music/rock"/>
    <n v="0.50294117647058822"/>
    <n v="85.5"/>
    <x v="4"/>
    <x v="11"/>
  </r>
  <r>
    <n v="1248"/>
    <x v="1248"/>
    <s v="The Vandies make pop rock in glorious Portland, Oregon. Help us fund our first full length album!"/>
    <n v="8500"/>
    <n v="3791"/>
    <x v="0"/>
    <x v="0"/>
    <s v="USD"/>
    <n v="1402642740"/>
    <n v="1399563953"/>
    <b v="1"/>
    <n v="59"/>
    <b v="1"/>
    <s v="music/rock"/>
    <n v="0.44600000000000001"/>
    <n v="64.254237288135599"/>
    <x v="4"/>
    <x v="11"/>
  </r>
  <r>
    <n v="1249"/>
    <x v="1249"/>
    <s v="&quot;Let's Brighten It Up&quot; will be a seven song EP of originals heavily inspired by music from the 50s and 60s"/>
    <n v="8500"/>
    <n v="5222"/>
    <x v="0"/>
    <x v="0"/>
    <s v="USD"/>
    <n v="1341683211"/>
    <n v="1339091211"/>
    <b v="1"/>
    <n v="81"/>
    <b v="1"/>
    <s v="music/rock"/>
    <n v="0.61435294117647055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8500"/>
    <n v="60046"/>
    <x v="0"/>
    <x v="0"/>
    <s v="USD"/>
    <n v="1410017131"/>
    <n v="1406129131"/>
    <b v="1"/>
    <n v="508"/>
    <b v="1"/>
    <s v="music/rock"/>
    <n v="7.0642352941176467"/>
    <n v="118.2007874015748"/>
    <x v="4"/>
    <x v="11"/>
  </r>
  <r>
    <n v="1251"/>
    <x v="1251"/>
    <s v="A tour of europe with 3 memphis artist, Jack Oblivian, Harlan T Bobo and Shawn Cripps."/>
    <n v="8500"/>
    <n v="6108"/>
    <x v="0"/>
    <x v="0"/>
    <s v="USD"/>
    <n v="1316979167"/>
    <n v="1311795167"/>
    <b v="1"/>
    <n v="74"/>
    <b v="1"/>
    <s v="music/rock"/>
    <n v="0.71858823529411764"/>
    <n v="82.540540540540547"/>
    <x v="4"/>
    <x v="11"/>
  </r>
  <r>
    <n v="1252"/>
    <x v="1252"/>
    <s v="Our hope is to re-release this 2007 Kiss Kiss cult classic &quot;Reality vs the Optimist&quot; on vinyl as was always our intention."/>
    <n v="8500"/>
    <n v="4818"/>
    <x v="0"/>
    <x v="0"/>
    <s v="USD"/>
    <n v="1382658169"/>
    <n v="1380238969"/>
    <b v="1"/>
    <n v="141"/>
    <b v="1"/>
    <s v="music/rock"/>
    <n v="0.56682352941176473"/>
    <n v="34.170212765957444"/>
    <x v="4"/>
    <x v="11"/>
  </r>
  <r>
    <n v="1253"/>
    <x v="1253"/>
    <s v="Suburban Legends are working on the most important album EVER, but they are in need of your help and about 10 bucks... probably more!"/>
    <n v="8500"/>
    <n v="30383.32"/>
    <x v="0"/>
    <x v="0"/>
    <s v="USD"/>
    <n v="1409770107"/>
    <n v="1407178107"/>
    <b v="1"/>
    <n v="711"/>
    <b v="1"/>
    <s v="music/rock"/>
    <n v="3.5745082352941178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8500"/>
    <n v="13323"/>
    <x v="0"/>
    <x v="0"/>
    <s v="USD"/>
    <n v="1293857940"/>
    <n v="1288968886"/>
    <b v="1"/>
    <n v="141"/>
    <b v="1"/>
    <s v="music/rock"/>
    <n v="1.5674117647058823"/>
    <n v="94.489361702127653"/>
    <x v="4"/>
    <x v="11"/>
  </r>
  <r>
    <n v="1255"/>
    <x v="1255"/>
    <s v="Let the Space Bards abduct you on a quirky musical journey about two aliens struggling to fit in on planet Earth."/>
    <n v="8500"/>
    <n v="6071"/>
    <x v="0"/>
    <x v="0"/>
    <s v="USD"/>
    <n v="1385932652"/>
    <n v="1383337052"/>
    <b v="1"/>
    <n v="109"/>
    <b v="1"/>
    <s v="music/rock"/>
    <n v="0.71423529411764708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8500"/>
    <n v="35389.129999999997"/>
    <x v="0"/>
    <x v="0"/>
    <s v="USD"/>
    <n v="1329084231"/>
    <n v="1326492231"/>
    <b v="1"/>
    <n v="361"/>
    <b v="1"/>
    <s v="music/rock"/>
    <n v="4.1634270588235287"/>
    <n v="98.030831024930734"/>
    <x v="4"/>
    <x v="11"/>
  </r>
  <r>
    <n v="1257"/>
    <x v="1257"/>
    <s v="Three Lobed, a boutique psychedelic label focused on small run releases, is celebrating its 10th anniversary with a lush 4xLP set."/>
    <n v="8500"/>
    <n v="16210"/>
    <x v="0"/>
    <x v="0"/>
    <s v="USD"/>
    <n v="1301792590"/>
    <n v="1297562590"/>
    <b v="1"/>
    <n v="176"/>
    <b v="1"/>
    <s v="music/rock"/>
    <n v="1.9070588235294117"/>
    <n v="92.102272727272734"/>
    <x v="4"/>
    <x v="11"/>
  </r>
  <r>
    <n v="1258"/>
    <x v="1258"/>
    <s v="Mustard Plug needs help funding their new record.  Please help the Grand Rapids, MI band put out their 7th record!"/>
    <n v="8500"/>
    <n v="25577.56"/>
    <x v="0"/>
    <x v="0"/>
    <s v="USD"/>
    <n v="1377960012"/>
    <n v="1375368012"/>
    <b v="1"/>
    <n v="670"/>
    <b v="1"/>
    <s v="music/rock"/>
    <n v="3.0091247058823529"/>
    <n v="38.175462686567165"/>
    <x v="4"/>
    <x v="11"/>
  </r>
  <r>
    <n v="1259"/>
    <x v="1259"/>
    <s v="Falling From One is currently in the studio recording their first CD and they need your help!"/>
    <n v="8500"/>
    <n v="2606"/>
    <x v="0"/>
    <x v="0"/>
    <s v="USD"/>
    <n v="1402286340"/>
    <n v="1399504664"/>
    <b v="1"/>
    <n v="96"/>
    <b v="1"/>
    <s v="music/rock"/>
    <n v="0.30658823529411766"/>
    <n v="27.145833333333332"/>
    <x v="4"/>
    <x v="11"/>
  </r>
  <r>
    <n v="1260"/>
    <x v="1260"/>
    <s v="Cub Country is mastering our final 10 song recording and pressing it to 12&quot; vinyl with beautiful full-color original artwork."/>
    <n v="8500"/>
    <n v="3751"/>
    <x v="0"/>
    <x v="0"/>
    <s v="USD"/>
    <n v="1393445620"/>
    <n v="1390853620"/>
    <b v="1"/>
    <n v="74"/>
    <b v="1"/>
    <s v="music/rock"/>
    <n v="0.44129411764705884"/>
    <n v="50.689189189189186"/>
    <x v="4"/>
    <x v="11"/>
  </r>
  <r>
    <n v="1261"/>
    <x v="1261"/>
    <s v="We just recorded a stellar EP and we're trying to put it out on vinyl.  Can you help these punx out?"/>
    <n v="8500"/>
    <n v="2025"/>
    <x v="0"/>
    <x v="0"/>
    <s v="USD"/>
    <n v="1390983227"/>
    <n v="1388391227"/>
    <b v="1"/>
    <n v="52"/>
    <b v="1"/>
    <s v="music/rock"/>
    <n v="0.23823529411764705"/>
    <n v="38.942307692307693"/>
    <x v="4"/>
    <x v="11"/>
  </r>
  <r>
    <n v="1262"/>
    <x v="1262"/>
    <s v="A soon to be husband and wife bringing hope to the music industry._x000a_You will fall in love with their sound and story."/>
    <n v="8500"/>
    <n v="8152"/>
    <x v="0"/>
    <x v="5"/>
    <s v="CAD"/>
    <n v="1392574692"/>
    <n v="1389982692"/>
    <b v="1"/>
    <n v="105"/>
    <b v="1"/>
    <s v="music/rock"/>
    <n v="0.95905882352941174"/>
    <n v="77.638095238095232"/>
    <x v="4"/>
    <x v="11"/>
  </r>
  <r>
    <n v="1263"/>
    <x v="1263"/>
    <s v="A fresh batch of chaos from Toledo, Ohio's reggae-rockers, Tropic Bombs!"/>
    <n v="8500"/>
    <n v="1785"/>
    <x v="0"/>
    <x v="0"/>
    <s v="USD"/>
    <n v="1396054800"/>
    <n v="1393034470"/>
    <b v="1"/>
    <n v="41"/>
    <b v="1"/>
    <s v="music/rock"/>
    <n v="0.21"/>
    <n v="43.536585365853661"/>
    <x v="4"/>
    <x v="11"/>
  </r>
  <r>
    <n v="1264"/>
    <x v="1264"/>
    <s v="We are a four piece from Golden, CO, and have our hearts on getting into the studio this fall to get music from our heads to your ears."/>
    <n v="8500"/>
    <n v="1082"/>
    <x v="0"/>
    <x v="0"/>
    <s v="USD"/>
    <n v="1383062083"/>
    <n v="1380556483"/>
    <b v="1"/>
    <n v="34"/>
    <b v="1"/>
    <s v="music/rock"/>
    <n v="0.12729411764705884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8500"/>
    <n v="4170.17"/>
    <x v="0"/>
    <x v="0"/>
    <s v="USD"/>
    <n v="1291131815"/>
    <n v="1287071015"/>
    <b v="1"/>
    <n v="66"/>
    <b v="1"/>
    <s v="music/rock"/>
    <n v="0.49060823529411768"/>
    <n v="63.184393939393942"/>
    <x v="4"/>
    <x v="11"/>
  </r>
  <r>
    <n v="1266"/>
    <x v="1266"/>
    <s v="We are looking to record our first EP produced by Aaron Harris (ISIS/Palms) at Studio West."/>
    <n v="8500"/>
    <n v="9545"/>
    <x v="0"/>
    <x v="0"/>
    <s v="USD"/>
    <n v="1389474145"/>
    <n v="1386882145"/>
    <b v="1"/>
    <n v="50"/>
    <b v="1"/>
    <s v="music/rock"/>
    <n v="1.1229411764705883"/>
    <n v="190.9"/>
    <x v="4"/>
    <x v="11"/>
  </r>
  <r>
    <n v="1267"/>
    <x v="1267"/>
    <s v="A Rock 'n Roll album with plenty of indie guitar swagger. Fresh tunes that are a continuation of my early '90s shoegaze daze."/>
    <n v="8500"/>
    <n v="22396"/>
    <x v="0"/>
    <x v="0"/>
    <s v="USD"/>
    <n v="1374674558"/>
    <n v="1372082558"/>
    <b v="1"/>
    <n v="159"/>
    <b v="1"/>
    <s v="music/rock"/>
    <n v="2.6348235294117646"/>
    <n v="140.85534591194968"/>
    <x v="4"/>
    <x v="11"/>
  </r>
  <r>
    <n v="1268"/>
    <x v="1268"/>
    <s v="Full Devil Jacket Is releasing their first record in over 12 yrs and we want you to be a part of it!"/>
    <n v="8500"/>
    <n v="14000"/>
    <x v="0"/>
    <x v="0"/>
    <s v="USD"/>
    <n v="1379708247"/>
    <n v="1377116247"/>
    <b v="1"/>
    <n v="182"/>
    <b v="1"/>
    <s v="music/rock"/>
    <n v="1.6470588235294117"/>
    <n v="76.92307692307692"/>
    <x v="4"/>
    <x v="11"/>
  </r>
  <r>
    <n v="1269"/>
    <x v="1269"/>
    <s v="Schooltree's new art rock opera is a symphonic odyssey through a dystopian dreamworld. Help fund the double album and illustrated book!"/>
    <n v="8500"/>
    <n v="20426"/>
    <x v="0"/>
    <x v="0"/>
    <s v="USD"/>
    <n v="1460764800"/>
    <n v="1458157512"/>
    <b v="1"/>
    <n v="206"/>
    <b v="1"/>
    <s v="music/rock"/>
    <n v="2.4030588235294119"/>
    <n v="99.15533980582525"/>
    <x v="4"/>
    <x v="11"/>
  </r>
  <r>
    <n v="1270"/>
    <x v="1270"/>
    <s v="We make awake metal using violins in place of guitars and want to record a full length album."/>
    <n v="8500"/>
    <n v="11472"/>
    <x v="0"/>
    <x v="0"/>
    <s v="USD"/>
    <n v="1332704042"/>
    <n v="1327523642"/>
    <b v="1"/>
    <n v="169"/>
    <b v="1"/>
    <s v="music/rock"/>
    <n v="1.3496470588235294"/>
    <n v="67.881656804733723"/>
    <x v="4"/>
    <x v="11"/>
  </r>
  <r>
    <n v="1271"/>
    <x v="1271"/>
    <s v="Flav Martin's 30-year overnight success project pretty much says it all. Dedicated to parenting, she's off to school, back to La musica"/>
    <n v="8500"/>
    <n v="7635"/>
    <x v="0"/>
    <x v="0"/>
    <s v="USD"/>
    <n v="1384363459"/>
    <n v="1381767859"/>
    <b v="1"/>
    <n v="31"/>
    <b v="1"/>
    <s v="music/rock"/>
    <n v="0.898235294117647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8500"/>
    <n v="5300"/>
    <x v="0"/>
    <x v="0"/>
    <s v="USD"/>
    <n v="1276574400"/>
    <n v="1270576379"/>
    <b v="1"/>
    <n v="28"/>
    <b v="1"/>
    <s v="music/rock"/>
    <n v="0.62352941176470589"/>
    <n v="189.28571428571428"/>
    <x v="4"/>
    <x v="11"/>
  </r>
  <r>
    <n v="1273"/>
    <x v="1273"/>
    <s v="Run Coyote is raising funds to produce their debut album - &quot;Youth Haunts&quot; - on vinyl LP and CD"/>
    <n v="8500"/>
    <n v="4140"/>
    <x v="0"/>
    <x v="5"/>
    <s v="CAD"/>
    <n v="1409506291"/>
    <n v="1406914291"/>
    <b v="1"/>
    <n v="54"/>
    <b v="1"/>
    <s v="music/rock"/>
    <n v="0.48705882352941177"/>
    <n v="76.666666666666671"/>
    <x v="4"/>
    <x v="11"/>
  </r>
  <r>
    <n v="1274"/>
    <x v="1274"/>
    <s v="Sun Shot is the working title of Assembly of Dust's new studio release.  It features 9 brand new songs and 4 never recorded"/>
    <n v="8500"/>
    <n v="38743.839999999997"/>
    <x v="0"/>
    <x v="0"/>
    <s v="USD"/>
    <n v="1346344425"/>
    <n v="1343320425"/>
    <b v="1"/>
    <n v="467"/>
    <b v="1"/>
    <s v="music/rock"/>
    <n v="4.5580988235294111"/>
    <n v="82.963254817987149"/>
    <x v="4"/>
    <x v="11"/>
  </r>
  <r>
    <n v="1275"/>
    <x v="1275"/>
    <s v="ONLY A FEW HOURS LEFT TO GET YOUR ADVANCE COPY OF &quot;DANGEROUSLY CLOSE&quot; and to check out our other cool rewards!"/>
    <n v="8500"/>
    <n v="24321.1"/>
    <x v="0"/>
    <x v="0"/>
    <s v="USD"/>
    <n v="1375908587"/>
    <n v="1372884587"/>
    <b v="1"/>
    <n v="389"/>
    <b v="1"/>
    <s v="music/rock"/>
    <n v="2.8613058823529411"/>
    <n v="62.522107969151669"/>
    <x v="4"/>
    <x v="11"/>
  </r>
  <r>
    <n v="1276"/>
    <x v="1276"/>
    <s v="Sponsor this Brooklyn punk band's debut seven-inch, MR. DREAM GOES TO JAIL."/>
    <n v="8500"/>
    <n v="3132.63"/>
    <x v="0"/>
    <x v="0"/>
    <s v="USD"/>
    <n v="1251777600"/>
    <n v="1247504047"/>
    <b v="1"/>
    <n v="68"/>
    <b v="1"/>
    <s v="music/rock"/>
    <n v="0.36854470588235294"/>
    <n v="46.06808823529412"/>
    <x v="4"/>
    <x v="11"/>
  </r>
  <r>
    <n v="1277"/>
    <x v="1277"/>
    <s v="My name is Nate Henry. I sang in a band called Sherwood for almost 10 years. Now I'm hoping to make another album of brand new music."/>
    <n v="8500"/>
    <n v="15918.65"/>
    <x v="0"/>
    <x v="0"/>
    <s v="USD"/>
    <n v="1346765347"/>
    <n v="1343741347"/>
    <b v="1"/>
    <n v="413"/>
    <b v="1"/>
    <s v="music/rock"/>
    <n v="1.8727823529411765"/>
    <n v="38.543946731234868"/>
    <x v="4"/>
    <x v="11"/>
  </r>
  <r>
    <n v="1278"/>
    <x v="1278"/>
    <s v="The Bitter Suite is a 5 song rock medley to be released as a limited edition 180 gram vinyl record with custom etching on the B side."/>
    <n v="8500"/>
    <n v="10071"/>
    <x v="0"/>
    <x v="0"/>
    <s v="USD"/>
    <n v="1403661600"/>
    <n v="1401196766"/>
    <b v="1"/>
    <n v="190"/>
    <b v="1"/>
    <s v="music/rock"/>
    <n v="1.1848235294117646"/>
    <n v="53.005263157894738"/>
    <x v="4"/>
    <x v="11"/>
  </r>
  <r>
    <n v="1279"/>
    <x v="1279"/>
    <s v="The Traveling Suitcase is a 3-piece rock outfit from Oshkosh, WI. We have released 2 albums since 2010 and we are ready to record!"/>
    <n v="8500"/>
    <n v="13864.17"/>
    <x v="0"/>
    <x v="0"/>
    <s v="USD"/>
    <n v="1395624170"/>
    <n v="1392171770"/>
    <b v="1"/>
    <n v="189"/>
    <b v="1"/>
    <s v="music/rock"/>
    <n v="1.6310788235294118"/>
    <n v="73.355396825396824"/>
    <x v="4"/>
    <x v="11"/>
  </r>
  <r>
    <n v="1280"/>
    <x v="1280"/>
    <s v="Nothing More is recording their forthcoming record and needs to join forces with you to make this album HUGE! "/>
    <n v="8500"/>
    <n v="16636.78"/>
    <x v="0"/>
    <x v="0"/>
    <s v="USD"/>
    <n v="1299003054"/>
    <n v="1291227054"/>
    <b v="1"/>
    <n v="130"/>
    <b v="1"/>
    <s v="music/rock"/>
    <n v="1.957268235294117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8500"/>
    <n v="7750"/>
    <x v="0"/>
    <x v="0"/>
    <s v="USD"/>
    <n v="1375033836"/>
    <n v="1373305836"/>
    <b v="1"/>
    <n v="74"/>
    <b v="1"/>
    <s v="music/rock"/>
    <n v="0.911764705882352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8500"/>
    <n v="18542"/>
    <x v="0"/>
    <x v="0"/>
    <s v="USD"/>
    <n v="1386565140"/>
    <n v="1383909855"/>
    <b v="1"/>
    <n v="274"/>
    <b v="1"/>
    <s v="music/rock"/>
    <n v="2.1814117647058824"/>
    <n v="67.671532846715323"/>
    <x v="4"/>
    <x v="11"/>
  </r>
  <r>
    <n v="1283"/>
    <x v="1283"/>
    <s v="Our 3rd album is halfway complete, but we need your help to record, mix and master the final product!"/>
    <n v="8500"/>
    <n v="2110.5"/>
    <x v="0"/>
    <x v="0"/>
    <s v="USD"/>
    <n v="1362974400"/>
    <n v="1360948389"/>
    <b v="1"/>
    <n v="22"/>
    <b v="1"/>
    <s v="music/rock"/>
    <n v="0.24829411764705883"/>
    <n v="95.931818181818187"/>
    <x v="4"/>
    <x v="11"/>
  </r>
  <r>
    <n v="1284"/>
    <x v="1284"/>
    <s v="â€œFree Jujube Brownâ€ by Psalmayene 24 is coming home to NYC and we need YOUR support of this moving and inspiring piece"/>
    <n v="8500"/>
    <n v="2020"/>
    <x v="0"/>
    <x v="0"/>
    <s v="USD"/>
    <n v="1483203540"/>
    <n v="1481175482"/>
    <b v="0"/>
    <n v="31"/>
    <b v="1"/>
    <s v="theater/plays"/>
    <n v="0.23764705882352941"/>
    <n v="65.161290322580641"/>
    <x v="1"/>
    <x v="6"/>
  </r>
  <r>
    <n v="1285"/>
    <x v="1285"/>
    <s v="The world premiere of hysterically funny and heartbreaking story about family, unconditional love and facing the unfaceable"/>
    <n v="8500"/>
    <n v="2033"/>
    <x v="0"/>
    <x v="1"/>
    <s v="GBP"/>
    <n v="1434808775"/>
    <n v="1433512775"/>
    <b v="0"/>
    <n v="63"/>
    <b v="1"/>
    <s v="theater/plays"/>
    <n v="0.2391764705882353"/>
    <n v="32.269841269841272"/>
    <x v="1"/>
    <x v="6"/>
  </r>
  <r>
    <n v="1286"/>
    <x v="1286"/>
    <s v="A touring production of FRED's modern adaptation of the classic Victorian comic novel, reaching out to new audiences."/>
    <n v="8500"/>
    <n v="1625"/>
    <x v="0"/>
    <x v="1"/>
    <s v="GBP"/>
    <n v="1424181600"/>
    <n v="1423041227"/>
    <b v="0"/>
    <n v="20"/>
    <b v="1"/>
    <s v="theater/plays"/>
    <n v="0.19117647058823528"/>
    <n v="81.25"/>
    <x v="1"/>
    <x v="6"/>
  </r>
  <r>
    <n v="1287"/>
    <x v="1287"/>
    <s v="PantoSoc are taking Sweeney Todd to the Fringe!_x000a__x000a_We will be performing in Edinburgh for two weeks, and we need your help to get there!"/>
    <n v="8500"/>
    <n v="605"/>
    <x v="0"/>
    <x v="1"/>
    <s v="GBP"/>
    <n v="1434120856"/>
    <n v="1428936856"/>
    <b v="0"/>
    <n v="25"/>
    <b v="1"/>
    <s v="theater/plays"/>
    <n v="7.1176470588235299E-2"/>
    <n v="24.2"/>
    <x v="1"/>
    <x v="6"/>
  </r>
  <r>
    <n v="1288"/>
    <x v="1288"/>
    <s v="EggSalad presents an unflinching new work mapping the mental landscape of addiction and recovery. Premiering in NY Aug 26-27 &amp; Sept 2!"/>
    <n v="8500"/>
    <n v="4018"/>
    <x v="0"/>
    <x v="0"/>
    <s v="USD"/>
    <n v="1470801600"/>
    <n v="1468122163"/>
    <b v="0"/>
    <n v="61"/>
    <b v="1"/>
    <s v="theater/plays"/>
    <n v="0.4727058823529412"/>
    <n v="65.868852459016395"/>
    <x v="1"/>
    <x v="6"/>
  </r>
  <r>
    <n v="1289"/>
    <x v="1289"/>
    <s v="A chilling original Edwardian Comedy of errors and foolishness made for the Patrick Henry College stage."/>
    <n v="8500"/>
    <n v="1876"/>
    <x v="0"/>
    <x v="0"/>
    <s v="USD"/>
    <n v="1483499645"/>
    <n v="1480907645"/>
    <b v="0"/>
    <n v="52"/>
    <b v="1"/>
    <s v="theater/plays"/>
    <n v="0.22070588235294117"/>
    <n v="36.07692307692308"/>
    <x v="1"/>
    <x v="6"/>
  </r>
  <r>
    <n v="1290"/>
    <x v="1290"/>
    <s v="Sometimes your Heart has to STOP for your Life to START."/>
    <n v="8500"/>
    <n v="3800"/>
    <x v="0"/>
    <x v="0"/>
    <s v="USD"/>
    <n v="1429772340"/>
    <n v="1427121931"/>
    <b v="0"/>
    <n v="86"/>
    <b v="1"/>
    <s v="theater/plays"/>
    <n v="0.4470588235294117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8500"/>
    <n v="4371"/>
    <x v="0"/>
    <x v="0"/>
    <s v="USD"/>
    <n v="1428390000"/>
    <n v="1425224391"/>
    <b v="0"/>
    <n v="42"/>
    <b v="1"/>
    <s v="theater/plays"/>
    <n v="0.51423529411764701"/>
    <n v="104.07142857142857"/>
    <x v="1"/>
    <x v="6"/>
  </r>
  <r>
    <n v="1292"/>
    <x v="1292"/>
    <s v="Empty Deck presents the most exciting unknown contemporary Scandinavian plays in co-production with The Other Room Theatre, Cardiff."/>
    <n v="8500"/>
    <n v="1870"/>
    <x v="0"/>
    <x v="1"/>
    <s v="GBP"/>
    <n v="1444172340"/>
    <n v="1441822828"/>
    <b v="0"/>
    <n v="52"/>
    <b v="1"/>
    <s v="theater/plays"/>
    <n v="0.22"/>
    <n v="35.96153846153846"/>
    <x v="1"/>
    <x v="6"/>
  </r>
  <r>
    <n v="1293"/>
    <x v="1293"/>
    <s v="Invest in the world premiere of WORSE THAN TIGERS at ACT, and in the future of Seattle's newest, female-led theatre company: RED STAGE."/>
    <n v="8500"/>
    <n v="15335"/>
    <x v="0"/>
    <x v="0"/>
    <s v="USD"/>
    <n v="1447523371"/>
    <n v="1444927771"/>
    <b v="0"/>
    <n v="120"/>
    <b v="1"/>
    <s v="theater/plays"/>
    <n v="1.8041176470588236"/>
    <n v="127.79166666666667"/>
    <x v="1"/>
    <x v="6"/>
  </r>
  <r>
    <n v="1294"/>
    <x v="1294"/>
    <s v="We have an award-winning Danish play, now we just need a bathroom set to perform it in. Spend a penny to help us build the set!"/>
    <n v="8500"/>
    <n v="610"/>
    <x v="0"/>
    <x v="1"/>
    <s v="GBP"/>
    <n v="1445252400"/>
    <n v="1443696797"/>
    <b v="0"/>
    <n v="22"/>
    <b v="1"/>
    <s v="theater/plays"/>
    <n v="7.1764705882352939E-2"/>
    <n v="27.727272727272727"/>
    <x v="1"/>
    <x v="6"/>
  </r>
  <r>
    <n v="1295"/>
    <x v="1295"/>
    <s v="We had everything sorted for the Fringe, but now our accommodation and Edinburgh angel have fallen through. We're needing vital help."/>
    <n v="8500"/>
    <n v="2549"/>
    <x v="0"/>
    <x v="1"/>
    <s v="GBP"/>
    <n v="1438189200"/>
    <n v="1435585497"/>
    <b v="0"/>
    <n v="64"/>
    <b v="1"/>
    <s v="theater/plays"/>
    <n v="0.29988235294117649"/>
    <n v="39.828125"/>
    <x v="1"/>
    <x v="6"/>
  </r>
  <r>
    <n v="1296"/>
    <x v="1296"/>
    <s v="Creating outstanding performance experiences with young actors from all economic backgrounds. Making great theatre accessible to all!"/>
    <n v="8500"/>
    <n v="1200"/>
    <x v="0"/>
    <x v="1"/>
    <s v="GBP"/>
    <n v="1457914373"/>
    <n v="1456189973"/>
    <b v="0"/>
    <n v="23"/>
    <b v="1"/>
    <s v="theater/plays"/>
    <n v="0.14117647058823529"/>
    <n v="52.173913043478258"/>
    <x v="1"/>
    <x v="6"/>
  </r>
  <r>
    <n v="1297"/>
    <x v="1297"/>
    <s v="We will bring you the world of Tennessee Williams right to the front door of your home, school, church, theatre and community."/>
    <n v="8500"/>
    <n v="21905"/>
    <x v="0"/>
    <x v="0"/>
    <s v="USD"/>
    <n v="1462125358"/>
    <n v="1459533358"/>
    <b v="0"/>
    <n v="238"/>
    <b v="1"/>
    <s v="theater/plays"/>
    <n v="2.5770588235294118"/>
    <n v="92.037815126050418"/>
    <x v="1"/>
    <x v="6"/>
  </r>
  <r>
    <n v="1298"/>
    <x v="1298"/>
    <s v="A play that raises awareness for mental health and explores the psychological effects childhood abuse can have on an adult."/>
    <n v="8500"/>
    <n v="2093"/>
    <x v="0"/>
    <x v="1"/>
    <s v="GBP"/>
    <n v="1461860432"/>
    <n v="1459268432"/>
    <b v="0"/>
    <n v="33"/>
    <b v="1"/>
    <s v="theater/plays"/>
    <n v="0.24623529411764705"/>
    <n v="63.424242424242422"/>
    <x v="1"/>
    <x v="6"/>
  </r>
  <r>
    <n v="1299"/>
    <x v="1299"/>
    <s v="A new work inspired by the classic novel and created by Dallas teens under the direction of professional artists."/>
    <n v="8500"/>
    <n v="4340"/>
    <x v="0"/>
    <x v="0"/>
    <s v="USD"/>
    <n v="1436902359"/>
    <n v="1434310359"/>
    <b v="0"/>
    <n v="32"/>
    <b v="1"/>
    <s v="theater/plays"/>
    <n v="0.51058823529411768"/>
    <n v="135.625"/>
    <x v="1"/>
    <x v="6"/>
  </r>
  <r>
    <n v="1300"/>
    <x v="1300"/>
    <s v="What would you do with the time ticking and the pressure building to make a choice?! Find out what happens in this hilarious new play!!"/>
    <n v="8500"/>
    <n v="4050"/>
    <x v="0"/>
    <x v="0"/>
    <s v="USD"/>
    <n v="1464807420"/>
    <n v="1461427938"/>
    <b v="0"/>
    <n v="24"/>
    <b v="1"/>
    <s v="theater/plays"/>
    <n v="0.47647058823529409"/>
    <n v="168.75"/>
    <x v="1"/>
    <x v="6"/>
  </r>
  <r>
    <n v="1301"/>
    <x v="1301"/>
    <s v="The Attic Theater Company presents John Patrick Shanley's THE DREAMER EXAMINES HIS PILLOW, the first official revival since 1986"/>
    <n v="8500"/>
    <n v="2055"/>
    <x v="0"/>
    <x v="0"/>
    <s v="USD"/>
    <n v="1437447600"/>
    <n v="1436551178"/>
    <b v="0"/>
    <n v="29"/>
    <b v="1"/>
    <s v="theater/plays"/>
    <n v="0.24176470588235294"/>
    <n v="70.862068965517238"/>
    <x v="1"/>
    <x v="6"/>
  </r>
  <r>
    <n v="1302"/>
    <x v="1302"/>
    <s v="Boys of a Certain Age is a unique and special show that we're trying to remount in New York City in 2017."/>
    <n v="8500"/>
    <n v="2500"/>
    <x v="0"/>
    <x v="0"/>
    <s v="USD"/>
    <n v="1480559011"/>
    <n v="1477963411"/>
    <b v="0"/>
    <n v="50"/>
    <b v="1"/>
    <s v="theater/plays"/>
    <n v="0.29411764705882354"/>
    <n v="50"/>
    <x v="1"/>
    <x v="6"/>
  </r>
  <r>
    <n v="1303"/>
    <x v="1303"/>
    <s v="Groundbreaking queer theatre."/>
    <n v="8500"/>
    <n v="4559.13"/>
    <x v="0"/>
    <x v="1"/>
    <s v="GBP"/>
    <n v="1469962800"/>
    <n v="1468578920"/>
    <b v="0"/>
    <n v="108"/>
    <b v="1"/>
    <s v="theater/plays"/>
    <n v="0.5363682352941177"/>
    <n v="42.214166666666671"/>
    <x v="1"/>
    <x v="6"/>
  </r>
  <r>
    <n v="1304"/>
    <x v="1304"/>
    <s v="Deal with the cold like a boss with battery-powered heating device that will heat you up in the most extreme environment."/>
    <n v="8500"/>
    <n v="15851"/>
    <x v="1"/>
    <x v="1"/>
    <s v="GBP"/>
    <n v="1489376405"/>
    <n v="1484196005"/>
    <b v="0"/>
    <n v="104"/>
    <b v="0"/>
    <s v="technology/wearables"/>
    <n v="1.8648235294117648"/>
    <n v="152.41346153846155"/>
    <x v="2"/>
    <x v="8"/>
  </r>
  <r>
    <n v="1305"/>
    <x v="1305"/>
    <s v="Instantly alert and show friends and family where you are during an assault or an emergency with a ring that fits on your finger"/>
    <n v="8500"/>
    <n v="7793"/>
    <x v="1"/>
    <x v="0"/>
    <s v="USD"/>
    <n v="1469122200"/>
    <n v="1466611108"/>
    <b v="0"/>
    <n v="86"/>
    <b v="0"/>
    <s v="technology/wearables"/>
    <n v="0.916823529411764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8500"/>
    <n v="71771"/>
    <x v="1"/>
    <x v="0"/>
    <s v="USD"/>
    <n v="1417690734"/>
    <n v="1415098734"/>
    <b v="0"/>
    <n v="356"/>
    <b v="0"/>
    <s v="technology/wearables"/>
    <n v="8.4436470588235295"/>
    <n v="201.60393258426967"/>
    <x v="2"/>
    <x v="8"/>
  </r>
  <r>
    <n v="1307"/>
    <x v="1307"/>
    <s v="Get VR to Everyone with Mailable, Ready to Use Viewers"/>
    <n v="8500"/>
    <n v="5757"/>
    <x v="1"/>
    <x v="0"/>
    <s v="USD"/>
    <n v="1455710679"/>
    <n v="1453118679"/>
    <b v="0"/>
    <n v="45"/>
    <b v="0"/>
    <s v="technology/wearables"/>
    <n v="0.67729411764705882"/>
    <n v="127.93333333333334"/>
    <x v="2"/>
    <x v="8"/>
  </r>
  <r>
    <n v="1308"/>
    <x v="1308"/>
    <s v="Boost Band, a wristband that charges any device"/>
    <n v="8500"/>
    <n v="1136"/>
    <x v="1"/>
    <x v="0"/>
    <s v="USD"/>
    <n v="1475937812"/>
    <n v="1472481812"/>
    <b v="0"/>
    <n v="38"/>
    <b v="0"/>
    <s v="technology/wearables"/>
    <n v="0.13364705882352942"/>
    <n v="29.894736842105264"/>
    <x v="2"/>
    <x v="8"/>
  </r>
  <r>
    <n v="1309"/>
    <x v="1309"/>
    <s v="Wicked fun and built for excitement, CORE is the safest and most versatile speaker you've ever worn."/>
    <n v="8500"/>
    <n v="12879"/>
    <x v="1"/>
    <x v="0"/>
    <s v="USD"/>
    <n v="1444943468"/>
    <n v="1441919468"/>
    <b v="0"/>
    <n v="35"/>
    <b v="0"/>
    <s v="technology/wearables"/>
    <n v="1.5151764705882353"/>
    <n v="367.97142857142859"/>
    <x v="2"/>
    <x v="8"/>
  </r>
  <r>
    <n v="1310"/>
    <x v="1310"/>
    <s v="An essential hoodie that holds all sized smart phones and keep your headphone wires tangle free."/>
    <n v="8500"/>
    <n v="3100"/>
    <x v="1"/>
    <x v="0"/>
    <s v="USD"/>
    <n v="1471622450"/>
    <n v="1467734450"/>
    <b v="0"/>
    <n v="24"/>
    <b v="0"/>
    <s v="technology/wearables"/>
    <n v="0.36470588235294116"/>
    <n v="129.16666666666666"/>
    <x v="2"/>
    <x v="8"/>
  </r>
  <r>
    <n v="1311"/>
    <x v="1311"/>
    <s v="Control Dreams: Design Adventures, Improve Waking Performance, Explore Spirituality, Recall Dreams and Awaken Refreshed with Aladdin."/>
    <n v="8500"/>
    <n v="80070"/>
    <x v="1"/>
    <x v="0"/>
    <s v="USD"/>
    <n v="1480536919"/>
    <n v="1477509319"/>
    <b v="0"/>
    <n v="100"/>
    <b v="0"/>
    <s v="technology/wearables"/>
    <n v="9.42"/>
    <n v="800.7"/>
    <x v="2"/>
    <x v="8"/>
  </r>
  <r>
    <n v="1312"/>
    <x v="1312"/>
    <s v="People loved the original Black and Gray GoSolo hats and asked for more. So we received sample for 3 more colors!"/>
    <n v="8500"/>
    <n v="28"/>
    <x v="1"/>
    <x v="0"/>
    <s v="USD"/>
    <n v="1429375922"/>
    <n v="1426783922"/>
    <b v="0"/>
    <n v="1"/>
    <b v="0"/>
    <s v="technology/wearables"/>
    <n v="3.2941176470588237E-3"/>
    <n v="28"/>
    <x v="2"/>
    <x v="8"/>
  </r>
  <r>
    <n v="1313"/>
    <x v="1313"/>
    <s v="Clip on owner recognition for any bag with 100db+ deterrence of others from opening or moving it. Plus forget-me-not notifications."/>
    <n v="8500"/>
    <n v="12446"/>
    <x v="1"/>
    <x v="0"/>
    <s v="USD"/>
    <n v="1457024514"/>
    <n v="1454432514"/>
    <b v="0"/>
    <n v="122"/>
    <b v="0"/>
    <s v="technology/wearables"/>
    <n v="1.4642352941176471"/>
    <n v="102.01639344262296"/>
    <x v="2"/>
    <x v="8"/>
  </r>
  <r>
    <n v="1314"/>
    <x v="1314"/>
    <s v="CulBox is an Open Source wrist watch for Arduino with built in Bluetooth and bunch of Hi-Tech sensors and tons of features for Makers"/>
    <n v="8500"/>
    <n v="2028"/>
    <x v="1"/>
    <x v="0"/>
    <s v="USD"/>
    <n v="1477065860"/>
    <n v="1471881860"/>
    <b v="0"/>
    <n v="11"/>
    <b v="0"/>
    <s v="technology/wearables"/>
    <n v="0.23858823529411766"/>
    <n v="184.36363636363637"/>
    <x v="2"/>
    <x v="8"/>
  </r>
  <r>
    <n v="1315"/>
    <x v="1315"/>
    <s v="Zoom will happen - THANK YOU! Received outside funding due amazing early success!"/>
    <n v="8500"/>
    <n v="40404"/>
    <x v="1"/>
    <x v="0"/>
    <s v="USD"/>
    <n v="1446771600"/>
    <n v="1443700648"/>
    <b v="0"/>
    <n v="248"/>
    <b v="0"/>
    <s v="technology/wearables"/>
    <n v="4.7534117647058824"/>
    <n v="162.91935483870967"/>
    <x v="2"/>
    <x v="8"/>
  </r>
  <r>
    <n v="1316"/>
    <x v="1316"/>
    <s v="Future Belt comes in just 3 sizes, but yet, is designed to fit waists ranging from 25-55 inches. No batteries, no gimmicks."/>
    <n v="8500"/>
    <n v="1"/>
    <x v="1"/>
    <x v="0"/>
    <s v="USD"/>
    <n v="1456700709"/>
    <n v="1453676709"/>
    <b v="0"/>
    <n v="1"/>
    <b v="0"/>
    <s v="technology/wearables"/>
    <n v="1.1764705882352942E-4"/>
    <n v="1"/>
    <x v="2"/>
    <x v="8"/>
  </r>
  <r>
    <n v="1317"/>
    <x v="1317"/>
    <s v="Lorem ipsum dolor sit amet, consectetuer adipiscing elit. Aenean commodo ligula eget dolor. Aenean massa. Cum sociis natoque penatibus."/>
    <n v="8500"/>
    <n v="11467"/>
    <x v="1"/>
    <x v="8"/>
    <s v="DKK"/>
    <n v="1469109600"/>
    <n v="1464586746"/>
    <b v="0"/>
    <n v="19"/>
    <b v="0"/>
    <s v="technology/wearables"/>
    <n v="1.3490588235294119"/>
    <n v="603.52631578947364"/>
    <x v="2"/>
    <x v="8"/>
  </r>
  <r>
    <n v="1318"/>
    <x v="1318"/>
    <s v="Your Dog's Best Friend._x000a_Revolutionize the way you care about your pups and brings you peace of mind."/>
    <n v="8500"/>
    <n v="6130"/>
    <x v="1"/>
    <x v="0"/>
    <s v="USD"/>
    <n v="1420938172"/>
    <n v="1418346172"/>
    <b v="0"/>
    <n v="135"/>
    <b v="0"/>
    <s v="technology/wearables"/>
    <n v="0.72117647058823531"/>
    <n v="45.407407407407405"/>
    <x v="2"/>
    <x v="8"/>
  </r>
  <r>
    <n v="1319"/>
    <x v="1319"/>
    <s v="Stand out at festivals, get people talking and support our latest campaign to augment your style with the latest LED technology."/>
    <n v="8500"/>
    <n v="876"/>
    <x v="1"/>
    <x v="1"/>
    <s v="GBP"/>
    <n v="1405094400"/>
    <n v="1403810965"/>
    <b v="0"/>
    <n v="9"/>
    <b v="0"/>
    <s v="technology/wearables"/>
    <n v="0.10305882352941176"/>
    <n v="97.333333333333329"/>
    <x v="2"/>
    <x v="8"/>
  </r>
  <r>
    <n v="1320"/>
    <x v="1320"/>
    <s v="Falls are the main cause of injury to elderly. Our wearable detects falls, sends notifications and streams health data in real time."/>
    <n v="8500"/>
    <n v="503"/>
    <x v="1"/>
    <x v="9"/>
    <s v="EUR"/>
    <n v="1483138800"/>
    <n v="1480610046"/>
    <b v="0"/>
    <n v="3"/>
    <b v="0"/>
    <s v="technology/wearables"/>
    <n v="5.9176470588235296E-2"/>
    <n v="167.66666666666666"/>
    <x v="2"/>
    <x v="8"/>
  </r>
  <r>
    <n v="1321"/>
    <x v="1321"/>
    <s v="Experience true sound quality and a membership platform that puts you in control of future headphones, features, design and prices."/>
    <n v="8500"/>
    <n v="6019"/>
    <x v="1"/>
    <x v="11"/>
    <s v="SEK"/>
    <n v="1482515937"/>
    <n v="1479923937"/>
    <b v="0"/>
    <n v="7"/>
    <b v="0"/>
    <s v="technology/wearables"/>
    <n v="0.70811764705882352"/>
    <n v="859.85714285714289"/>
    <x v="2"/>
    <x v="8"/>
  </r>
  <r>
    <n v="1322"/>
    <x v="1322"/>
    <s v="Invisible Reins - A Bluetooth innovation that links your child to your smart phone via an app. A safe zone can be set from 1-30 metres."/>
    <n v="8500"/>
    <n v="106"/>
    <x v="1"/>
    <x v="1"/>
    <s v="GBP"/>
    <n v="1432223125"/>
    <n v="1429631125"/>
    <b v="0"/>
    <n v="4"/>
    <b v="0"/>
    <s v="technology/wearables"/>
    <n v="1.2470588235294117E-2"/>
    <n v="26.5"/>
    <x v="2"/>
    <x v="8"/>
  </r>
  <r>
    <n v="1323"/>
    <x v="1323"/>
    <s v="High quality earbuds with a built-in splitter. Share with more than one friend. Music, movies, conversations. Any audio, any device!"/>
    <n v="8500"/>
    <n v="1332"/>
    <x v="1"/>
    <x v="0"/>
    <s v="USD"/>
    <n v="1461653700"/>
    <n v="1458665146"/>
    <b v="0"/>
    <n v="44"/>
    <b v="0"/>
    <s v="technology/wearables"/>
    <n v="0.15670588235294117"/>
    <n v="30.272727272727273"/>
    <x v="2"/>
    <x v="8"/>
  </r>
  <r>
    <n v="1324"/>
    <x v="1324"/>
    <s v="Monitor your actual UV exposure in real time and get notified when it's time to get out of the sun or when to reapply your sunscreen"/>
    <n v="8500"/>
    <n v="4920"/>
    <x v="1"/>
    <x v="0"/>
    <s v="USD"/>
    <n v="1476371552"/>
    <n v="1473779552"/>
    <b v="0"/>
    <n v="90"/>
    <b v="0"/>
    <s v="technology/wearables"/>
    <n v="0.57882352941176474"/>
    <n v="54.666666666666664"/>
    <x v="2"/>
    <x v="8"/>
  </r>
  <r>
    <n v="1325"/>
    <x v="1325"/>
    <s v="The PowerCap is a device able to charge most mobile devices, and contains a battery for situations when the sun just isn't enough."/>
    <n v="8500"/>
    <n v="486"/>
    <x v="1"/>
    <x v="0"/>
    <s v="USD"/>
    <n v="1483063435"/>
    <n v="1480471435"/>
    <b v="0"/>
    <n v="8"/>
    <b v="0"/>
    <s v="technology/wearables"/>
    <n v="5.7176470588235294E-2"/>
    <n v="60.75"/>
    <x v="2"/>
    <x v="8"/>
  </r>
  <r>
    <n v="1326"/>
    <x v="1326"/>
    <s v="StrikeTec will revolutionize both the boxing scene and fitness industry by allowing you to track the progress of hand speed and force."/>
    <n v="8500"/>
    <n v="1130"/>
    <x v="1"/>
    <x v="0"/>
    <s v="USD"/>
    <n v="1421348428"/>
    <n v="1417460428"/>
    <b v="0"/>
    <n v="11"/>
    <b v="0"/>
    <s v="technology/wearables"/>
    <n v="0.13294117647058823"/>
    <n v="102.72727272727273"/>
    <x v="2"/>
    <x v="8"/>
  </r>
  <r>
    <n v="1327"/>
    <x v="1327"/>
    <s v="CyClip is a way to mount the Apple Watch to your handlebars; ideal for navigation, notifications, and music control on the fly."/>
    <n v="8500"/>
    <n v="1705"/>
    <x v="1"/>
    <x v="0"/>
    <s v="USD"/>
    <n v="1432916235"/>
    <n v="1430324235"/>
    <b v="0"/>
    <n v="41"/>
    <b v="0"/>
    <s v="technology/wearables"/>
    <n v="0.20058823529411765"/>
    <n v="41.585365853658537"/>
    <x v="2"/>
    <x v="8"/>
  </r>
  <r>
    <n v="1328"/>
    <x v="1328"/>
    <s v="Hydrate Edge is the first wearable that provides real-time, continuous hydration feedback. This is the new hydration gold standard."/>
    <n v="8500"/>
    <n v="1748"/>
    <x v="1"/>
    <x v="0"/>
    <s v="USD"/>
    <n v="1476458734"/>
    <n v="1472570734"/>
    <b v="0"/>
    <n v="15"/>
    <b v="0"/>
    <s v="technology/wearables"/>
    <n v="0.20564705882352941"/>
    <n v="116.53333333333333"/>
    <x v="2"/>
    <x v="8"/>
  </r>
  <r>
    <n v="1329"/>
    <x v="1329"/>
    <s v="Xtnd is a hands free multifunctional device for your tablet, cell phone, &amp; camera. It's also a convenient backpack for storage."/>
    <n v="8500"/>
    <n v="408"/>
    <x v="1"/>
    <x v="0"/>
    <s v="USD"/>
    <n v="1417501145"/>
    <n v="1414041545"/>
    <b v="0"/>
    <n v="9"/>
    <b v="0"/>
    <s v="technology/wearables"/>
    <n v="4.8000000000000001E-2"/>
    <n v="45.333333333333336"/>
    <x v="2"/>
    <x v="8"/>
  </r>
  <r>
    <n v="1330"/>
    <x v="1330"/>
    <s v="Outdoor play is essential. Wanderwatch helps to make it fun and safe! Fun for kids, great for parents. Time to Play!"/>
    <n v="8500"/>
    <n v="7873"/>
    <x v="1"/>
    <x v="0"/>
    <s v="USD"/>
    <n v="1467432000"/>
    <n v="1464763109"/>
    <b v="0"/>
    <n v="50"/>
    <b v="0"/>
    <s v="technology/wearables"/>
    <n v="0.92623529411764705"/>
    <n v="157.46"/>
    <x v="2"/>
    <x v="8"/>
  </r>
  <r>
    <n v="1331"/>
    <x v="1331"/>
    <s v="The World's First Wearable Battery Backup - wireless, modular, flexible, and ultra-lightweight! Click, charge, go!!!"/>
    <n v="8500"/>
    <n v="3417"/>
    <x v="1"/>
    <x v="0"/>
    <s v="USD"/>
    <n v="1471435554"/>
    <n v="1468843554"/>
    <b v="0"/>
    <n v="34"/>
    <b v="0"/>
    <s v="technology/wearables"/>
    <n v="0.40200000000000002"/>
    <n v="100.5"/>
    <x v="2"/>
    <x v="8"/>
  </r>
  <r>
    <n v="1332"/>
    <x v="1332"/>
    <s v="Long bus queue and no seats around? This light weight seating device can be worn anywhere and at anytime! Belt that converts into seat."/>
    <n v="8500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8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8500"/>
    <n v="14303"/>
    <x v="1"/>
    <x v="0"/>
    <s v="USD"/>
    <n v="1457721287"/>
    <n v="1455129287"/>
    <b v="0"/>
    <n v="276"/>
    <b v="0"/>
    <s v="technology/wearables"/>
    <n v="1.6827058823529413"/>
    <n v="51.822463768115945"/>
    <x v="2"/>
    <x v="8"/>
  </r>
  <r>
    <n v="1335"/>
    <x v="1335"/>
    <s v="Dial up your performance with UB Fit: 1st wearable resistance technology that allows you to tone muscles while doing a cardio workout"/>
    <n v="8500"/>
    <n v="4940"/>
    <x v="1"/>
    <x v="0"/>
    <s v="USD"/>
    <n v="1449354502"/>
    <n v="1446762502"/>
    <b v="0"/>
    <n v="16"/>
    <b v="0"/>
    <s v="technology/wearables"/>
    <n v="0.58117647058823529"/>
    <n v="308.75"/>
    <x v="2"/>
    <x v="8"/>
  </r>
  <r>
    <n v="1336"/>
    <x v="1336"/>
    <s v="JUMPY, a cool smart watch with open platform SDK brings limitless edutainment to kids' wrist and encourages parent-child interaction."/>
    <n v="8500"/>
    <n v="84947"/>
    <x v="1"/>
    <x v="0"/>
    <s v="USD"/>
    <n v="1418849028"/>
    <n v="1415825028"/>
    <b v="0"/>
    <n v="224"/>
    <b v="0"/>
    <s v="technology/wearables"/>
    <n v="9.9937647058823522"/>
    <n v="379.22767857142856"/>
    <x v="2"/>
    <x v="8"/>
  </r>
  <r>
    <n v="1337"/>
    <x v="1337"/>
    <s v="Discreet safety device connects you to a dedicated 24/7 monitoring team, keeping you safe anywhere in the United States"/>
    <n v="8500"/>
    <n v="24691"/>
    <x v="1"/>
    <x v="0"/>
    <s v="USD"/>
    <n v="1488549079"/>
    <n v="1485957079"/>
    <b v="0"/>
    <n v="140"/>
    <b v="0"/>
    <s v="technology/wearables"/>
    <n v="2.9048235294117646"/>
    <n v="176.36428571428573"/>
    <x v="2"/>
    <x v="8"/>
  </r>
  <r>
    <n v="1338"/>
    <x v="1338"/>
    <s v="HandL makes your phone feel like an organic extension of your hand. Elastic and brace system supports your device with just two fingers"/>
    <n v="8500"/>
    <n v="991"/>
    <x v="1"/>
    <x v="0"/>
    <s v="USD"/>
    <n v="1438543033"/>
    <n v="1435951033"/>
    <b v="0"/>
    <n v="15"/>
    <b v="0"/>
    <s v="technology/wearables"/>
    <n v="0.11658823529411765"/>
    <n v="66.066666666666663"/>
    <x v="2"/>
    <x v="8"/>
  </r>
  <r>
    <n v="1339"/>
    <x v="1339"/>
    <s v="World's Smallest customizable Phone &amp; GPS Watch for kids !"/>
    <n v="8500"/>
    <n v="3317"/>
    <x v="1"/>
    <x v="0"/>
    <s v="USD"/>
    <n v="1418056315"/>
    <n v="1414164715"/>
    <b v="0"/>
    <n v="37"/>
    <b v="0"/>
    <s v="technology/wearables"/>
    <n v="0.39023529411764707"/>
    <n v="89.648648648648646"/>
    <x v="2"/>
    <x v="8"/>
  </r>
  <r>
    <n v="1340"/>
    <x v="1340"/>
    <s v="I would like to make nicer, more stylish looking frames for the Google Glass using 3D printing technology."/>
    <n v="850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8500"/>
    <n v="17590"/>
    <x v="1"/>
    <x v="1"/>
    <s v="GBP"/>
    <n v="1475333917"/>
    <n v="1472569117"/>
    <b v="0"/>
    <n v="46"/>
    <b v="0"/>
    <s v="technology/wearables"/>
    <n v="2.0694117647058823"/>
    <n v="382.39130434782606"/>
    <x v="2"/>
    <x v="8"/>
  </r>
  <r>
    <n v="1342"/>
    <x v="1342"/>
    <s v="Method50 aims to prototype a revolutionary true heads up display to create a new way of living in, playing in, and viewing the world."/>
    <n v="8500"/>
    <n v="100"/>
    <x v="1"/>
    <x v="0"/>
    <s v="USD"/>
    <n v="1437161739"/>
    <n v="1434569739"/>
    <b v="0"/>
    <n v="1"/>
    <b v="0"/>
    <s v="technology/wearables"/>
    <n v="1.1764705882352941E-2"/>
    <n v="100"/>
    <x v="2"/>
    <x v="8"/>
  </r>
  <r>
    <n v="1343"/>
    <x v="1343"/>
    <s v="Sleepman is a bio-signal monitoring wristwatch featuring smart alarm with the unique sleep enhancement and fatigue detection options!"/>
    <n v="8500"/>
    <n v="51149"/>
    <x v="1"/>
    <x v="0"/>
    <s v="USD"/>
    <n v="1471579140"/>
    <n v="1466512683"/>
    <b v="0"/>
    <n v="323"/>
    <b v="0"/>
    <s v="technology/wearables"/>
    <n v="6.0175294117647056"/>
    <n v="158.35603715170279"/>
    <x v="2"/>
    <x v="8"/>
  </r>
  <r>
    <n v="1344"/>
    <x v="1344"/>
    <s v="The is the ultimate guide to applied Eastern philosophy, martial arts, and the path of the warrior from a scientific perspective."/>
    <n v="8500"/>
    <n v="5666"/>
    <x v="0"/>
    <x v="5"/>
    <s v="CAD"/>
    <n v="1467313039"/>
    <n v="1464807439"/>
    <b v="0"/>
    <n v="139"/>
    <b v="1"/>
    <s v="publishing/nonfiction"/>
    <n v="0.66658823529411759"/>
    <n v="40.762589928057551"/>
    <x v="3"/>
    <x v="9"/>
  </r>
  <r>
    <n v="1345"/>
    <x v="1345"/>
    <s v="Peacefully taking you through my journey of being raised as a Muslim then becoming Christian, and sharing the truths I unveiled."/>
    <n v="8500"/>
    <n v="375"/>
    <x v="0"/>
    <x v="0"/>
    <s v="USD"/>
    <n v="1405366359"/>
    <n v="1402342359"/>
    <b v="0"/>
    <n v="7"/>
    <b v="1"/>
    <s v="publishing/nonfiction"/>
    <n v="4.4117647058823532E-2"/>
    <n v="53.571428571428569"/>
    <x v="3"/>
    <x v="9"/>
  </r>
  <r>
    <n v="1346"/>
    <x v="1346"/>
    <s v="An anthology of nonfiction stories written by Nepal's Lesbian, Gay, Bisexual, and Transgender (LGBT) community."/>
    <n v="8500"/>
    <n v="7219"/>
    <x v="0"/>
    <x v="0"/>
    <s v="USD"/>
    <n v="1372297751"/>
    <n v="1369705751"/>
    <b v="0"/>
    <n v="149"/>
    <b v="1"/>
    <s v="publishing/nonfiction"/>
    <n v="0.8492941176470588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8500"/>
    <n v="2555"/>
    <x v="0"/>
    <x v="0"/>
    <s v="USD"/>
    <n v="1425741525"/>
    <n v="1423149525"/>
    <b v="0"/>
    <n v="31"/>
    <b v="1"/>
    <s v="publishing/nonfiction"/>
    <n v="0.3005882352941176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8500"/>
    <n v="5985"/>
    <x v="0"/>
    <x v="0"/>
    <s v="USD"/>
    <n v="1418904533"/>
    <n v="1416485333"/>
    <b v="0"/>
    <n v="26"/>
    <b v="1"/>
    <s v="publishing/nonfiction"/>
    <n v="0.70411764705882351"/>
    <n v="230.19230769230768"/>
    <x v="3"/>
    <x v="9"/>
  </r>
  <r>
    <n v="1349"/>
    <x v="1349"/>
    <s v="The first modern Jasper guidebook including over five hundred rock routes from alpine to bouldering, sport to trad multipitch and more."/>
    <n v="8500"/>
    <n v="10210"/>
    <x v="0"/>
    <x v="5"/>
    <s v="CAD"/>
    <n v="1450249140"/>
    <n v="1447055935"/>
    <b v="0"/>
    <n v="172"/>
    <b v="1"/>
    <s v="publishing/nonfiction"/>
    <n v="1.2011764705882353"/>
    <n v="59.360465116279073"/>
    <x v="3"/>
    <x v="9"/>
  </r>
  <r>
    <n v="1350"/>
    <x v="1350"/>
    <s v="Illustrated historical book of impregnable Dunbar Castle and rise and fall of its powerful Scottish Earls of Dunbar from 1072-1435AD"/>
    <n v="8500"/>
    <n v="5202.5"/>
    <x v="0"/>
    <x v="0"/>
    <s v="USD"/>
    <n v="1451089134"/>
    <n v="1448497134"/>
    <b v="0"/>
    <n v="78"/>
    <b v="1"/>
    <s v="publishing/nonfiction"/>
    <n v="0.61205882352941177"/>
    <n v="66.698717948717942"/>
    <x v="3"/>
    <x v="9"/>
  </r>
  <r>
    <n v="1351"/>
    <x v="1351"/>
    <s v="Discover your purpose, live a more fulfilling life, leave a positive footprint on society."/>
    <n v="8500"/>
    <n v="20253"/>
    <x v="0"/>
    <x v="0"/>
    <s v="USD"/>
    <n v="1455299144"/>
    <n v="1452707144"/>
    <b v="0"/>
    <n v="120"/>
    <b v="1"/>
    <s v="publishing/nonfiction"/>
    <n v="2.382705882352941"/>
    <n v="168.77500000000001"/>
    <x v="3"/>
    <x v="9"/>
  </r>
  <r>
    <n v="1352"/>
    <x v="1352"/>
    <s v="An important book, based on research, to make you and your learners smile again. Better smile sheets, better feedback, better learning!"/>
    <n v="8500"/>
    <n v="13614"/>
    <x v="0"/>
    <x v="0"/>
    <s v="USD"/>
    <n v="1441425540"/>
    <n v="1436968366"/>
    <b v="0"/>
    <n v="227"/>
    <b v="1"/>
    <s v="publishing/nonfiction"/>
    <n v="1.6016470588235294"/>
    <n v="59.973568281938327"/>
    <x v="3"/>
    <x v="9"/>
  </r>
  <r>
    <n v="1353"/>
    <x v="1353"/>
    <s v="A book that teaches aspiring writers how to get from a basic idea to a fully rewritten screenplay."/>
    <n v="8500"/>
    <n v="1336"/>
    <x v="0"/>
    <x v="0"/>
    <s v="USD"/>
    <n v="1362960000"/>
    <n v="1359946188"/>
    <b v="0"/>
    <n v="42"/>
    <b v="1"/>
    <s v="publishing/nonfiction"/>
    <n v="0.15717647058823531"/>
    <n v="31.80952380952381"/>
    <x v="3"/>
    <x v="9"/>
  </r>
  <r>
    <n v="1354"/>
    <x v="1354"/>
    <s v="Raising awareness of childhood cancer by publishing my diary of Andrew's diagnosis and his journey to remission 1235 days later."/>
    <n v="8500"/>
    <n v="1563"/>
    <x v="0"/>
    <x v="1"/>
    <s v="GBP"/>
    <n v="1465672979"/>
    <n v="1463080979"/>
    <b v="0"/>
    <n v="64"/>
    <b v="1"/>
    <s v="publishing/nonfiction"/>
    <n v="0.18388235294117647"/>
    <n v="24.421875"/>
    <x v="3"/>
    <x v="9"/>
  </r>
  <r>
    <n v="1355"/>
    <x v="1355"/>
    <s v="Sherlock's Home was the most important Sherlock Holmes book of 2012 - about Undershaw - this project is to release language versions."/>
    <n v="8500"/>
    <n v="3067"/>
    <x v="0"/>
    <x v="1"/>
    <s v="GBP"/>
    <n v="1354269600"/>
    <n v="1351663605"/>
    <b v="0"/>
    <n v="121"/>
    <b v="1"/>
    <s v="publishing/nonfiction"/>
    <n v="0.36082352941176471"/>
    <n v="25.347107438016529"/>
    <x v="3"/>
    <x v="9"/>
  </r>
  <r>
    <n v="1356"/>
    <x v="1356"/>
    <s v="At age 30, my husband Dan died from cancer. Left to recreate my life, I drew a line in my heart; became a nomad. This is a love story."/>
    <n v="8500"/>
    <n v="6215.56"/>
    <x v="0"/>
    <x v="0"/>
    <s v="USD"/>
    <n v="1372985760"/>
    <n v="1370393760"/>
    <b v="0"/>
    <n v="87"/>
    <b v="1"/>
    <s v="publishing/nonfiction"/>
    <n v="0.73124235294117657"/>
    <n v="71.443218390804603"/>
    <x v="3"/>
    <x v="9"/>
  </r>
  <r>
    <n v="1357"/>
    <x v="1357"/>
    <s v="The search for identity leads one young woman to Mexico, where she follows her grandfather's journey back to America."/>
    <n v="8500"/>
    <n v="2506"/>
    <x v="0"/>
    <x v="0"/>
    <s v="USD"/>
    <n v="1362117540"/>
    <n v="1359587137"/>
    <b v="0"/>
    <n v="65"/>
    <b v="1"/>
    <s v="publishing/nonfiction"/>
    <n v="0.29482352941176471"/>
    <n v="38.553846153846152"/>
    <x v="3"/>
    <x v="9"/>
  </r>
  <r>
    <n v="1358"/>
    <x v="1358"/>
    <s v="I am working on a book about what people do when they visit Masada, an ancient fortress in the Judean desert."/>
    <n v="8500"/>
    <n v="3350"/>
    <x v="0"/>
    <x v="0"/>
    <s v="USD"/>
    <n v="1309009323"/>
    <n v="1306417323"/>
    <b v="0"/>
    <n v="49"/>
    <b v="1"/>
    <s v="publishing/nonfiction"/>
    <n v="0.39411764705882352"/>
    <n v="68.367346938775512"/>
    <x v="3"/>
    <x v="9"/>
  </r>
  <r>
    <n v="1359"/>
    <x v="1359"/>
    <s v="Funding for a 2011 trip to Worldcon for research for &quot;UnConventional,&quot; a book on the history of the American fan convention."/>
    <n v="8500"/>
    <n v="764"/>
    <x v="0"/>
    <x v="0"/>
    <s v="USD"/>
    <n v="1309980790"/>
    <n v="1304623990"/>
    <b v="0"/>
    <n v="19"/>
    <b v="1"/>
    <s v="publishing/nonfiction"/>
    <n v="8.9882352941176469E-2"/>
    <n v="40.210526315789473"/>
    <x v="3"/>
    <x v="9"/>
  </r>
  <r>
    <n v="1360"/>
    <x v="1360"/>
    <s v="So Bad, It's Good! is a guide to finding the best films for your bad movie night."/>
    <n v="8500"/>
    <n v="2598"/>
    <x v="0"/>
    <x v="0"/>
    <s v="USD"/>
    <n v="1343943420"/>
    <n v="1341524220"/>
    <b v="0"/>
    <n v="81"/>
    <b v="1"/>
    <s v="publishing/nonfiction"/>
    <n v="0.30564705882352944"/>
    <n v="32.074074074074076"/>
    <x v="3"/>
    <x v="9"/>
  </r>
  <r>
    <n v="1361"/>
    <x v="1361"/>
    <s v="The forbidden dark art of roped soloing, for climbers who need to know in order to make the ultimate climb come true!"/>
    <n v="8500"/>
    <n v="7559"/>
    <x v="0"/>
    <x v="1"/>
    <s v="GBP"/>
    <n v="1403370772"/>
    <n v="1400778772"/>
    <b v="0"/>
    <n v="264"/>
    <b v="1"/>
    <s v="publishing/nonfiction"/>
    <n v="0.88929411764705879"/>
    <n v="28.632575757575758"/>
    <x v="3"/>
    <x v="9"/>
  </r>
  <r>
    <n v="1362"/>
    <x v="1362"/>
    <s v="The never-before-told story of Karl Barth's (first and only) journey to the United States in 1962."/>
    <n v="8500"/>
    <n v="1091"/>
    <x v="0"/>
    <x v="0"/>
    <s v="USD"/>
    <n v="1378592731"/>
    <n v="1373408731"/>
    <b v="0"/>
    <n v="25"/>
    <b v="1"/>
    <s v="publishing/nonfiction"/>
    <n v="0.12835294117647059"/>
    <n v="43.64"/>
    <x v="3"/>
    <x v="9"/>
  </r>
  <r>
    <n v="1363"/>
    <x v="1363"/>
    <s v="Identifying cancer and disease products we use everyday and are totally unaware of. Then substituting them with healthy alternatives"/>
    <n v="8500"/>
    <n v="200"/>
    <x v="0"/>
    <x v="0"/>
    <s v="USD"/>
    <n v="1455523140"/>
    <n v="1453925727"/>
    <b v="0"/>
    <n v="5"/>
    <b v="1"/>
    <s v="publishing/nonfiction"/>
    <n v="2.3529411764705882E-2"/>
    <n v="40"/>
    <x v="3"/>
    <x v="9"/>
  </r>
  <r>
    <n v="1364"/>
    <x v="1364"/>
    <s v="Help us Make Rock History with this Epic J.S.Fuck Extremerock Album written by Sune &quot;KÃ¸ter&quot; KÃ¸lster and produced by Flemming Rasmussen."/>
    <n v="8500"/>
    <n v="49830"/>
    <x v="0"/>
    <x v="8"/>
    <s v="DKK"/>
    <n v="1420648906"/>
    <n v="1415464906"/>
    <b v="0"/>
    <n v="144"/>
    <b v="1"/>
    <s v="music/rock"/>
    <n v="5.8623529411764705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8500"/>
    <n v="7520"/>
    <x v="0"/>
    <x v="0"/>
    <s v="USD"/>
    <n v="1426523752"/>
    <n v="1423935352"/>
    <b v="0"/>
    <n v="92"/>
    <b v="1"/>
    <s v="music/rock"/>
    <n v="0.88470588235294123"/>
    <n v="81.739130434782609"/>
    <x v="4"/>
    <x v="11"/>
  </r>
  <r>
    <n v="1366"/>
    <x v="1366"/>
    <s v="A musical memorial for Alexi Petersen."/>
    <n v="8500"/>
    <n v="9486.69"/>
    <x v="0"/>
    <x v="0"/>
    <s v="USD"/>
    <n v="1417049663"/>
    <n v="1413158063"/>
    <b v="0"/>
    <n v="147"/>
    <b v="1"/>
    <s v="music/rock"/>
    <n v="1.1160811764705882"/>
    <n v="64.535306122448986"/>
    <x v="4"/>
    <x v="11"/>
  </r>
  <r>
    <n v="1367"/>
    <x v="1367"/>
    <s v="House of Rabbits are recording our full-length, debut album! Support independent music, receive great rewards!"/>
    <n v="8500"/>
    <n v="5713"/>
    <x v="0"/>
    <x v="0"/>
    <s v="USD"/>
    <n v="1447463050"/>
    <n v="1444867450"/>
    <b v="0"/>
    <n v="90"/>
    <b v="1"/>
    <s v="music/rock"/>
    <n v="0.67211764705882349"/>
    <n v="63.477777777777774"/>
    <x v="4"/>
    <x v="11"/>
  </r>
  <r>
    <n v="1368"/>
    <x v="1368"/>
    <s v="We are in the final stages of the creation of our 4th record, The Separation Effect. our most passionate record to date."/>
    <n v="8500"/>
    <n v="5535"/>
    <x v="0"/>
    <x v="0"/>
    <s v="USD"/>
    <n v="1434342894"/>
    <n v="1432269294"/>
    <b v="0"/>
    <n v="87"/>
    <b v="1"/>
    <s v="music/rock"/>
    <n v="0.65117647058823525"/>
    <n v="63.620689655172413"/>
    <x v="4"/>
    <x v="11"/>
  </r>
  <r>
    <n v="1369"/>
    <x v="1369"/>
    <s v="Fawcett's FEEL BETTER is an album of love unrequited, realized, and rued, with echoes of Petty, Springsteen, Neil Young &amp; Coldplay."/>
    <n v="8500"/>
    <n v="34090.629999999997"/>
    <x v="0"/>
    <x v="0"/>
    <s v="USD"/>
    <n v="1397225746"/>
    <n v="1394633746"/>
    <b v="0"/>
    <n v="406"/>
    <b v="1"/>
    <s v="music/rock"/>
    <n v="4.0106623529411758"/>
    <n v="83.967068965517228"/>
    <x v="4"/>
    <x v="11"/>
  </r>
  <r>
    <n v="1370"/>
    <x v="1370"/>
    <s v="Songs about the first year of parenthood, often inappropriate for children"/>
    <n v="8500"/>
    <n v="1555"/>
    <x v="0"/>
    <x v="0"/>
    <s v="USD"/>
    <n v="1381881890"/>
    <n v="1380585890"/>
    <b v="0"/>
    <n v="20"/>
    <b v="1"/>
    <s v="music/rock"/>
    <n v="0.18294117647058825"/>
    <n v="77.75"/>
    <x v="4"/>
    <x v="11"/>
  </r>
  <r>
    <n v="1371"/>
    <x v="1371"/>
    <s v="The Defiant Tour Documentary is a never before examination of the finances of a touring band and what it takes to go on the road."/>
    <n v="8500"/>
    <n v="7495"/>
    <x v="0"/>
    <x v="0"/>
    <s v="USD"/>
    <n v="1431022342"/>
    <n v="1428430342"/>
    <b v="0"/>
    <n v="70"/>
    <b v="1"/>
    <s v="music/rock"/>
    <n v="0.88176470588235289"/>
    <n v="107.07142857142857"/>
    <x v="4"/>
    <x v="11"/>
  </r>
  <r>
    <n v="1372"/>
    <x v="1372"/>
    <s v="Please help us raise funds to press our new CD!"/>
    <n v="8500"/>
    <n v="620"/>
    <x v="0"/>
    <x v="0"/>
    <s v="USD"/>
    <n v="1342115132"/>
    <n v="1339523132"/>
    <b v="0"/>
    <n v="16"/>
    <b v="1"/>
    <s v="music/rock"/>
    <n v="7.2941176470588232E-2"/>
    <n v="38.75"/>
    <x v="4"/>
    <x v="11"/>
  </r>
  <r>
    <n v="1373"/>
    <x v="1373"/>
    <s v="Help Broccoli Samurai raise money to get a new van and continue bringing you the jams!"/>
    <n v="8500"/>
    <n v="10501"/>
    <x v="0"/>
    <x v="0"/>
    <s v="USD"/>
    <n v="1483138233"/>
    <n v="1480546233"/>
    <b v="0"/>
    <n v="52"/>
    <b v="1"/>
    <s v="music/rock"/>
    <n v="1.2354117647058824"/>
    <n v="201.94230769230768"/>
    <x v="4"/>
    <x v="11"/>
  </r>
  <r>
    <n v="1374"/>
    <x v="1374"/>
    <s v="After two successful EPs, Sisters of Murphy is back in the studio to release our first full-length album. We want YOU to be part of it!"/>
    <n v="8500"/>
    <n v="2842"/>
    <x v="0"/>
    <x v="0"/>
    <s v="USD"/>
    <n v="1458874388"/>
    <n v="1456285988"/>
    <b v="0"/>
    <n v="66"/>
    <b v="1"/>
    <s v="music/rock"/>
    <n v="0.3343529411764705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8500"/>
    <n v="6853"/>
    <x v="0"/>
    <x v="6"/>
    <s v="EUR"/>
    <n v="1484444119"/>
    <n v="1481852119"/>
    <b v="0"/>
    <n v="109"/>
    <b v="1"/>
    <s v="music/rock"/>
    <n v="0.80623529411764705"/>
    <n v="62.871559633027523"/>
    <x v="4"/>
    <x v="11"/>
  </r>
  <r>
    <n v="1376"/>
    <x v="1376"/>
    <s v="Dead Pirates are planning a second pressing of HIGHMARE LP, who wants one ?"/>
    <n v="8500"/>
    <n v="9342"/>
    <x v="0"/>
    <x v="1"/>
    <s v="GBP"/>
    <n v="1480784606"/>
    <n v="1478189006"/>
    <b v="0"/>
    <n v="168"/>
    <b v="1"/>
    <s v="music/rock"/>
    <n v="1.0990588235294119"/>
    <n v="55.607142857142854"/>
    <x v="4"/>
    <x v="11"/>
  </r>
  <r>
    <n v="1377"/>
    <x v="1377"/>
    <s v="Stereo Jo is set to release a 5 song EP. Your donation will directly help w/ recording, design, production, &amp; duplication. Thank You :)"/>
    <n v="8500"/>
    <n v="1510"/>
    <x v="0"/>
    <x v="0"/>
    <s v="USD"/>
    <n v="1486095060"/>
    <n v="1484198170"/>
    <b v="0"/>
    <n v="31"/>
    <b v="1"/>
    <s v="music/rock"/>
    <n v="0.17764705882352941"/>
    <n v="48.70967741935484"/>
    <x v="4"/>
    <x v="11"/>
  </r>
  <r>
    <n v="1378"/>
    <x v="1378"/>
    <s v="A psychedelic post rock masterpiece!"/>
    <n v="8500"/>
    <n v="4067"/>
    <x v="0"/>
    <x v="1"/>
    <s v="GBP"/>
    <n v="1470075210"/>
    <n v="1468779210"/>
    <b v="0"/>
    <n v="133"/>
    <b v="1"/>
    <s v="music/rock"/>
    <n v="0.47847058823529409"/>
    <n v="30.578947368421051"/>
    <x v="4"/>
    <x v="11"/>
  </r>
  <r>
    <n v="1379"/>
    <x v="1379"/>
    <s v="---------The long-awaited debut full-length from Justin Ruddy--------"/>
    <n v="8500"/>
    <n v="11160"/>
    <x v="0"/>
    <x v="0"/>
    <s v="USD"/>
    <n v="1433504876"/>
    <n v="1430912876"/>
    <b v="0"/>
    <n v="151"/>
    <b v="1"/>
    <s v="music/rock"/>
    <n v="1.3129411764705883"/>
    <n v="73.907284768211923"/>
    <x v="4"/>
    <x v="11"/>
  </r>
  <r>
    <n v="1380"/>
    <x v="1380"/>
    <s v="A DIY MUSIC FESTIVAL FROM ST. LOUIS MO! Bands make their own festival, help make it legit!"/>
    <n v="8500"/>
    <n v="106"/>
    <x v="0"/>
    <x v="0"/>
    <s v="USD"/>
    <n v="1433815200"/>
    <n v="1431886706"/>
    <b v="0"/>
    <n v="5"/>
    <b v="1"/>
    <s v="music/rock"/>
    <n v="1.2470588235294117E-2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8500"/>
    <n v="5355"/>
    <x v="0"/>
    <x v="0"/>
    <s v="USD"/>
    <n v="1482988125"/>
    <n v="1480396125"/>
    <b v="0"/>
    <n v="73"/>
    <b v="1"/>
    <s v="music/rock"/>
    <n v="0.63"/>
    <n v="73.356164383561648"/>
    <x v="4"/>
    <x v="11"/>
  </r>
  <r>
    <n v="1382"/>
    <x v="1382"/>
    <s v="We're making a new record -- independently! We've got some great new songs we're really excited to bring to you!"/>
    <n v="8500"/>
    <n v="8349"/>
    <x v="0"/>
    <x v="0"/>
    <s v="USD"/>
    <n v="1367867536"/>
    <n v="1365275536"/>
    <b v="0"/>
    <n v="148"/>
    <b v="1"/>
    <s v="music/rock"/>
    <n v="0.9822352941176471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8500"/>
    <n v="4673"/>
    <x v="0"/>
    <x v="5"/>
    <s v="CAD"/>
    <n v="1482457678"/>
    <n v="1480729678"/>
    <b v="0"/>
    <n v="93"/>
    <b v="1"/>
    <s v="music/rock"/>
    <n v="0.54976470588235293"/>
    <n v="50.247311827956992"/>
    <x v="4"/>
    <x v="11"/>
  </r>
  <r>
    <n v="1384"/>
    <x v="1384"/>
    <s v="Outland Warrior is my first solo musical project, featuring songs written by me and recorded at my home studio."/>
    <n v="8500"/>
    <n v="4343"/>
    <x v="0"/>
    <x v="0"/>
    <s v="USD"/>
    <n v="1436117922"/>
    <n v="1433525922"/>
    <b v="0"/>
    <n v="63"/>
    <b v="1"/>
    <s v="music/rock"/>
    <n v="0.51094117647058823"/>
    <n v="68.936507936507937"/>
    <x v="4"/>
    <x v="11"/>
  </r>
  <r>
    <n v="1385"/>
    <x v="1385"/>
    <s v="Musicians, singers &amp; songwriters from all over the world collaborate via YouTube in order to create an amazing album!"/>
    <n v="8500"/>
    <n v="8832.49"/>
    <x v="0"/>
    <x v="12"/>
    <s v="EUR"/>
    <n v="1461931860"/>
    <n v="1457109121"/>
    <b v="0"/>
    <n v="134"/>
    <b v="1"/>
    <s v="music/rock"/>
    <n v="1.0391164705882352"/>
    <n v="65.914104477611943"/>
    <x v="4"/>
    <x v="11"/>
  </r>
  <r>
    <n v="1386"/>
    <x v="1386"/>
    <s v="We are a classic hard rock/heavy metal band just trying to keep rock alive!"/>
    <n v="8500"/>
    <n v="875"/>
    <x v="0"/>
    <x v="0"/>
    <s v="USD"/>
    <n v="1438183889"/>
    <n v="1435591889"/>
    <b v="0"/>
    <n v="14"/>
    <b v="1"/>
    <s v="music/rock"/>
    <n v="0.10294117647058823"/>
    <n v="62.5"/>
    <x v="4"/>
    <x v="11"/>
  </r>
  <r>
    <n v="1387"/>
    <x v="1387"/>
    <s v="Less than one week to PLEDGE YOUR SUPPORT for THE FAMILY BUSINESS as the band raises funds for the next full length rock album."/>
    <n v="8500"/>
    <n v="5465"/>
    <x v="0"/>
    <x v="0"/>
    <s v="USD"/>
    <n v="1433305800"/>
    <n v="1430604395"/>
    <b v="0"/>
    <n v="78"/>
    <b v="1"/>
    <s v="music/rock"/>
    <n v="0.6429411764705882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8500"/>
    <n v="6740.37"/>
    <x v="0"/>
    <x v="0"/>
    <s v="USD"/>
    <n v="1476720840"/>
    <n v="1474469117"/>
    <b v="0"/>
    <n v="112"/>
    <b v="1"/>
    <s v="music/rock"/>
    <n v="0.79298470588235292"/>
    <n v="60.181874999999998"/>
    <x v="4"/>
    <x v="11"/>
  </r>
  <r>
    <n v="1389"/>
    <x v="1389"/>
    <s v="Help fund the pressing of DANCEHALL's first record by pre-ordering it in advance!!!"/>
    <n v="8500"/>
    <n v="727"/>
    <x v="0"/>
    <x v="1"/>
    <s v="GBP"/>
    <n v="1471087957"/>
    <n v="1468495957"/>
    <b v="0"/>
    <n v="34"/>
    <b v="1"/>
    <s v="music/rock"/>
    <n v="8.5529411764705882E-2"/>
    <n v="21.382352941176471"/>
    <x v="4"/>
    <x v="11"/>
  </r>
  <r>
    <n v="1390"/>
    <x v="1390"/>
    <s v="Breakout Artist Management will be working with us on a brand new music video and we need your help!"/>
    <n v="8500"/>
    <n v="3055"/>
    <x v="0"/>
    <x v="0"/>
    <s v="USD"/>
    <n v="1430154720"/>
    <n v="1427224606"/>
    <b v="0"/>
    <n v="19"/>
    <b v="1"/>
    <s v="music/rock"/>
    <n v="0.35941176470588238"/>
    <n v="160.78947368421052"/>
    <x v="4"/>
    <x v="11"/>
  </r>
  <r>
    <n v="1391"/>
    <x v="1391"/>
    <s v="With the money donated through this project we intend on investing in sound equipment for live shows"/>
    <n v="8500"/>
    <n v="551"/>
    <x v="0"/>
    <x v="0"/>
    <s v="USD"/>
    <n v="1440219540"/>
    <n v="1436369818"/>
    <b v="0"/>
    <n v="13"/>
    <b v="1"/>
    <s v="music/rock"/>
    <n v="6.482352941176471E-2"/>
    <n v="42.384615384615387"/>
    <x v="4"/>
    <x v="11"/>
  </r>
  <r>
    <n v="1392"/>
    <x v="1392"/>
    <s v="Telesomniac is a rock band from Provo, UT releasing their debut album Thirty-One Flashes in the Dark."/>
    <n v="8500"/>
    <n v="2841"/>
    <x v="0"/>
    <x v="0"/>
    <s v="USD"/>
    <n v="1456976586"/>
    <n v="1454298186"/>
    <b v="0"/>
    <n v="104"/>
    <b v="1"/>
    <s v="music/rock"/>
    <n v="0.33423529411764707"/>
    <n v="27.317307692307693"/>
    <x v="4"/>
    <x v="11"/>
  </r>
  <r>
    <n v="1393"/>
    <x v="1393"/>
    <s v="Rock n' Roll tales of our times"/>
    <n v="8500"/>
    <n v="10235"/>
    <x v="0"/>
    <x v="0"/>
    <s v="USD"/>
    <n v="1470068523"/>
    <n v="1467476523"/>
    <b v="0"/>
    <n v="52"/>
    <b v="1"/>
    <s v="music/rock"/>
    <n v="1.2041176470588235"/>
    <n v="196.82692307692307"/>
    <x v="4"/>
    <x v="11"/>
  </r>
  <r>
    <n v="1394"/>
    <x v="1394"/>
    <s v="We've finally finished recording our first full length album! We're getting together all the merch to go along with the release."/>
    <n v="8500"/>
    <n v="916"/>
    <x v="0"/>
    <x v="0"/>
    <s v="USD"/>
    <n v="1488337200"/>
    <n v="1484623726"/>
    <b v="0"/>
    <n v="17"/>
    <b v="1"/>
    <s v="music/rock"/>
    <n v="0.10776470588235294"/>
    <n v="53.882352941176471"/>
    <x v="4"/>
    <x v="11"/>
  </r>
  <r>
    <n v="1395"/>
    <x v="1395"/>
    <s v="Help Quiet Oaks record their debut album!!!"/>
    <n v="8500"/>
    <n v="3916"/>
    <x v="0"/>
    <x v="0"/>
    <s v="USD"/>
    <n v="1484430481"/>
    <n v="1481838481"/>
    <b v="0"/>
    <n v="82"/>
    <b v="1"/>
    <s v="music/rock"/>
    <n v="0.4607058823529411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8500"/>
    <n v="6438"/>
    <x v="0"/>
    <x v="0"/>
    <s v="USD"/>
    <n v="1423871882"/>
    <n v="1421279882"/>
    <b v="0"/>
    <n v="73"/>
    <b v="1"/>
    <s v="music/rock"/>
    <n v="0.75741176470588234"/>
    <n v="88.191780821917803"/>
    <x v="4"/>
    <x v="11"/>
  </r>
  <r>
    <n v="1397"/>
    <x v="1397"/>
    <s v="HALLS OF THE MACHINE needs your support for the final production and release of their latest work titled, ALL TRIBAL DIGNITARIES."/>
    <n v="8500"/>
    <n v="11385"/>
    <x v="0"/>
    <x v="0"/>
    <s v="USD"/>
    <n v="1477603140"/>
    <n v="1475013710"/>
    <b v="0"/>
    <n v="158"/>
    <b v="1"/>
    <s v="music/rock"/>
    <n v="1.3394117647058823"/>
    <n v="72.056962025316452"/>
    <x v="4"/>
    <x v="11"/>
  </r>
  <r>
    <n v="1398"/>
    <x v="1398"/>
    <s v="'StonyCold', a Kansas-based 80's Rock Band, is recording their first all-cover tunes CD, 'Back To the 80's With StonyCold!'"/>
    <n v="8500"/>
    <n v="4826"/>
    <x v="0"/>
    <x v="0"/>
    <s v="USD"/>
    <n v="1467752334"/>
    <n v="1465160334"/>
    <b v="0"/>
    <n v="65"/>
    <b v="1"/>
    <s v="music/rock"/>
    <n v="0.56776470588235295"/>
    <n v="74.246153846153845"/>
    <x v="4"/>
    <x v="11"/>
  </r>
  <r>
    <n v="1399"/>
    <x v="1399"/>
    <s v="20 years of Rocket &amp; a Bomb live DVD and download + a brand new Michael Knott EP released on 7&quot; vinyl, Cd, and download!"/>
    <n v="8500"/>
    <n v="11353"/>
    <x v="0"/>
    <x v="0"/>
    <s v="USD"/>
    <n v="1412640373"/>
    <n v="1410048373"/>
    <b v="0"/>
    <n v="184"/>
    <b v="1"/>
    <s v="music/rock"/>
    <n v="1.3356470588235294"/>
    <n v="61.701086956521742"/>
    <x v="4"/>
    <x v="11"/>
  </r>
  <r>
    <n v="1400"/>
    <x v="1400"/>
    <s v="We're looking to our fans to help partially fund the new album. It's 12 tracks in length &amp; will be a musical trip like no other!"/>
    <n v="8500"/>
    <n v="586"/>
    <x v="0"/>
    <x v="1"/>
    <s v="GBP"/>
    <n v="1465709400"/>
    <n v="1462695073"/>
    <b v="0"/>
    <n v="34"/>
    <b v="1"/>
    <s v="music/rock"/>
    <n v="6.8941176470588242E-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8500"/>
    <n v="12413"/>
    <x v="0"/>
    <x v="0"/>
    <s v="USD"/>
    <n v="1369612474"/>
    <n v="1367798074"/>
    <b v="0"/>
    <n v="240"/>
    <b v="1"/>
    <s v="music/rock"/>
    <n v="1.4603529411764706"/>
    <n v="51.720833333333331"/>
    <x v="4"/>
    <x v="11"/>
  </r>
  <r>
    <n v="1402"/>
    <x v="1402"/>
    <s v="Help us fund our latest project - a 5 track EP: fast-paced, hard-hitting, female-fronted rock with catchy choruses and lyrics to match!"/>
    <n v="8500"/>
    <n v="2729"/>
    <x v="0"/>
    <x v="1"/>
    <s v="GBP"/>
    <n v="1430439411"/>
    <n v="1425259011"/>
    <b v="0"/>
    <n v="113"/>
    <b v="1"/>
    <s v="music/rock"/>
    <n v="0.32105882352941179"/>
    <n v="24.150442477876105"/>
    <x v="4"/>
    <x v="11"/>
  </r>
  <r>
    <n v="1403"/>
    <x v="1403"/>
    <s v="Gregorian Rock merges Gregorian chant with modern music. It is serene, yet pummeling. It's not for everyone, but it might be for you."/>
    <n v="8500"/>
    <n v="4103"/>
    <x v="0"/>
    <x v="0"/>
    <s v="USD"/>
    <n v="1374802235"/>
    <n v="1372210235"/>
    <b v="0"/>
    <n v="66"/>
    <b v="1"/>
    <s v="music/rock"/>
    <n v="0.4827058823529411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8500"/>
    <n v="241"/>
    <x v="2"/>
    <x v="1"/>
    <s v="GBP"/>
    <n v="1424607285"/>
    <n v="1422447285"/>
    <b v="1"/>
    <n v="5"/>
    <b v="0"/>
    <s v="publishing/translations"/>
    <n v="2.8352941176470588E-2"/>
    <n v="48.2"/>
    <x v="3"/>
    <x v="22"/>
  </r>
  <r>
    <n v="1405"/>
    <x v="1405"/>
    <s v="Will more people read the Bible if it were translated into Emoticons?"/>
    <n v="8500"/>
    <n v="105"/>
    <x v="2"/>
    <x v="0"/>
    <s v="USD"/>
    <n v="1417195201"/>
    <n v="1414599601"/>
    <b v="1"/>
    <n v="17"/>
    <b v="0"/>
    <s v="publishing/translations"/>
    <n v="1.2352941176470587E-2"/>
    <n v="6.1764705882352944"/>
    <x v="3"/>
    <x v="22"/>
  </r>
  <r>
    <n v="1406"/>
    <x v="1406"/>
    <s v="The White coat and the battle dress uniform"/>
    <n v="8500"/>
    <n v="15"/>
    <x v="2"/>
    <x v="13"/>
    <s v="EUR"/>
    <n v="1449914400"/>
    <n v="1445336607"/>
    <b v="0"/>
    <n v="3"/>
    <b v="0"/>
    <s v="publishing/translations"/>
    <n v="1.7647058823529412E-3"/>
    <n v="5"/>
    <x v="3"/>
    <x v="22"/>
  </r>
  <r>
    <n v="1407"/>
    <x v="1407"/>
    <s v="I traveled, I took pictures, I met people, I ate. Then I wrote a travel journal that needs editing, translation, and publishing."/>
    <n v="8500"/>
    <n v="15"/>
    <x v="2"/>
    <x v="0"/>
    <s v="USD"/>
    <n v="1407847978"/>
    <n v="1405687978"/>
    <b v="0"/>
    <n v="2"/>
    <b v="0"/>
    <s v="publishing/translations"/>
    <n v="1.7647058823529412E-3"/>
    <n v="7.5"/>
    <x v="3"/>
    <x v="22"/>
  </r>
  <r>
    <n v="1408"/>
    <x v="1408"/>
    <s v="A translation of the legendary series of chess books &quot;General Treatise on Chess&quot; by R. Grau. A complete chess course for all levels."/>
    <n v="8500"/>
    <n v="72"/>
    <x v="2"/>
    <x v="1"/>
    <s v="GBP"/>
    <n v="1447451756"/>
    <n v="1444856156"/>
    <b v="0"/>
    <n v="6"/>
    <b v="0"/>
    <s v="publishing/translations"/>
    <n v="8.4705882352941169E-3"/>
    <n v="12"/>
    <x v="3"/>
    <x v="22"/>
  </r>
  <r>
    <n v="1409"/>
    <x v="1409"/>
    <s v="Modern Literal Translation of the 1st Book of the Torah in English and Russian with sub-linear and interlinear layout."/>
    <n v="85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8500"/>
    <n v="1"/>
    <x v="2"/>
    <x v="13"/>
    <s v="EUR"/>
    <n v="1464939520"/>
    <n v="1461051520"/>
    <b v="0"/>
    <n v="1"/>
    <b v="0"/>
    <s v="publishing/translations"/>
    <n v="1.1764705882352942E-4"/>
    <n v="1"/>
    <x v="3"/>
    <x v="22"/>
  </r>
  <r>
    <n v="1411"/>
    <x v="1411"/>
    <s v="There have been an exorbident number of translations of this most beautiful poem though none have ever been done by a nineteen year old"/>
    <n v="8500"/>
    <n v="7"/>
    <x v="2"/>
    <x v="1"/>
    <s v="GBP"/>
    <n v="1423185900"/>
    <n v="1420766700"/>
    <b v="0"/>
    <n v="3"/>
    <b v="0"/>
    <s v="publishing/translations"/>
    <n v="8.2352941176470592E-4"/>
    <n v="2.3333333333333335"/>
    <x v="3"/>
    <x v="22"/>
  </r>
  <r>
    <n v="1412"/>
    <x v="1412"/>
    <s v="â€œClimbing Silver!â€- An English translation of the Young Adult Shogi novella"/>
    <n v="8500"/>
    <n v="320"/>
    <x v="2"/>
    <x v="0"/>
    <s v="USD"/>
    <n v="1417656699"/>
    <n v="1415064699"/>
    <b v="0"/>
    <n v="13"/>
    <b v="0"/>
    <s v="publishing/translations"/>
    <n v="3.7647058823529408E-2"/>
    <n v="24.615384615384617"/>
    <x v="3"/>
    <x v="22"/>
  </r>
  <r>
    <n v="1413"/>
    <x v="1413"/>
    <s v="I need funds to publish a book based on a selection of sentences from the Gospel demonstrating that Christianity is a strong religion."/>
    <n v="8500"/>
    <n v="100"/>
    <x v="2"/>
    <x v="13"/>
    <s v="EUR"/>
    <n v="1455964170"/>
    <n v="1450780170"/>
    <b v="0"/>
    <n v="1"/>
    <b v="0"/>
    <s v="publishing/translations"/>
    <n v="1.1764705882352941E-2"/>
    <n v="100"/>
    <x v="3"/>
    <x v="22"/>
  </r>
  <r>
    <n v="1414"/>
    <x v="1414"/>
    <s v="Create an open source &quot;interlinear&quot; translation fo the Greek New Testament in re-publishable and open source database format."/>
    <n v="8500"/>
    <n v="1"/>
    <x v="2"/>
    <x v="0"/>
    <s v="USD"/>
    <n v="1483423467"/>
    <n v="1480831467"/>
    <b v="0"/>
    <n v="1"/>
    <b v="0"/>
    <s v="publishing/translations"/>
    <n v="1.1764705882352942E-4"/>
    <n v="1"/>
    <x v="3"/>
    <x v="22"/>
  </r>
  <r>
    <n v="1415"/>
    <x v="1415"/>
    <s v="This is a Series of 6 Books on Blessed Oscar A. Romero`s Writings. This Project will help to pay the translation costs of Volume 2."/>
    <n v="8500"/>
    <n v="800"/>
    <x v="2"/>
    <x v="0"/>
    <s v="USD"/>
    <n v="1439741591"/>
    <n v="1436285591"/>
    <b v="0"/>
    <n v="9"/>
    <b v="0"/>
    <s v="publishing/translations"/>
    <n v="9.4117647058823528E-2"/>
    <n v="88.888888888888886"/>
    <x v="3"/>
    <x v="22"/>
  </r>
  <r>
    <n v="1416"/>
    <x v="1416"/>
    <s v="glenn's  book of quotes is designed to give the readers a thought for the day , lighten the mood  and put a smile  on their faces."/>
    <n v="85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8500"/>
    <n v="55"/>
    <x v="2"/>
    <x v="0"/>
    <s v="USD"/>
    <n v="1442315460"/>
    <n v="1439696174"/>
    <b v="0"/>
    <n v="2"/>
    <b v="0"/>
    <s v="publishing/translations"/>
    <n v="6.4705882352941177E-3"/>
    <n v="27.5"/>
    <x v="3"/>
    <x v="22"/>
  </r>
  <r>
    <n v="1418"/>
    <x v="1418"/>
    <s v="Â¿Y si hubiera una camino intermedio entre ciencia y religion?_x000a_Descubre la respuesta ayudando a publicar y traducir este libro."/>
    <n v="8500"/>
    <n v="6"/>
    <x v="2"/>
    <x v="3"/>
    <s v="EUR"/>
    <n v="1456397834"/>
    <n v="1453805834"/>
    <b v="0"/>
    <n v="1"/>
    <b v="0"/>
    <s v="publishing/translations"/>
    <n v="7.0588235294117652E-4"/>
    <n v="6"/>
    <x v="3"/>
    <x v="22"/>
  </r>
  <r>
    <n v="1419"/>
    <x v="1419"/>
    <s v="Argentinian Author Seeks to Tour America to Educate on Womenâ€™s Sexuality in Latin America / Autora Argentina Busca Gira en EEUU"/>
    <n v="8500"/>
    <n v="445"/>
    <x v="2"/>
    <x v="0"/>
    <s v="USD"/>
    <n v="1476010619"/>
    <n v="1473418619"/>
    <b v="0"/>
    <n v="10"/>
    <b v="0"/>
    <s v="publishing/translations"/>
    <n v="5.2352941176470588E-2"/>
    <n v="44.5"/>
    <x v="3"/>
    <x v="22"/>
  </r>
  <r>
    <n v="1420"/>
    <x v="1420"/>
    <s v="Help me butcher Shakespeare in a satirical fashion."/>
    <n v="8500"/>
    <n v="3"/>
    <x v="2"/>
    <x v="0"/>
    <s v="USD"/>
    <n v="1467129686"/>
    <n v="1464969686"/>
    <b v="0"/>
    <n v="3"/>
    <b v="0"/>
    <s v="publishing/translations"/>
    <n v="3.5294117647058826E-4"/>
    <n v="1"/>
    <x v="3"/>
    <x v="22"/>
  </r>
  <r>
    <n v="1421"/>
    <x v="1421"/>
    <s v="English translation of &quot;The Escape to Myanmar&quot;, a fictive novel about people from Sweden who arrive in Myanmar/Burma as war refugees."/>
    <n v="8500"/>
    <n v="200"/>
    <x v="2"/>
    <x v="11"/>
    <s v="SEK"/>
    <n v="1423432709"/>
    <n v="1420840709"/>
    <b v="0"/>
    <n v="2"/>
    <b v="0"/>
    <s v="publishing/translations"/>
    <n v="2.3529411764705882E-2"/>
    <n v="100"/>
    <x v="3"/>
    <x v="22"/>
  </r>
  <r>
    <n v="1422"/>
    <x v="1422"/>
    <s v="Protecting children from sexual abuse through the medium of story telling; accessing 20% of the world's population through translation."/>
    <n v="8500"/>
    <n v="26"/>
    <x v="2"/>
    <x v="4"/>
    <s v="NZD"/>
    <n v="1474436704"/>
    <n v="1471844704"/>
    <b v="0"/>
    <n v="2"/>
    <b v="0"/>
    <s v="publishing/translations"/>
    <n v="3.0588235294117649E-3"/>
    <n v="13"/>
    <x v="3"/>
    <x v="22"/>
  </r>
  <r>
    <n v="1423"/>
    <x v="1423"/>
    <s v="Help fund me to destroy the monopoly Rupert Murdoch has over the publication of modern bibles. I have a new one to rival the NKJV."/>
    <n v="8500"/>
    <n v="100"/>
    <x v="2"/>
    <x v="2"/>
    <s v="AUD"/>
    <n v="1451637531"/>
    <n v="1449045531"/>
    <b v="0"/>
    <n v="1"/>
    <b v="0"/>
    <s v="publishing/translations"/>
    <n v="1.1764705882352941E-2"/>
    <n v="100"/>
    <x v="3"/>
    <x v="22"/>
  </r>
  <r>
    <n v="1424"/>
    <x v="1424"/>
    <s v="A short book of practical mantras that can be used every day of the week. Mantras are cogwheels of universal engines."/>
    <n v="8500"/>
    <n v="1527"/>
    <x v="2"/>
    <x v="0"/>
    <s v="USD"/>
    <n v="1479233602"/>
    <n v="1478106802"/>
    <b v="0"/>
    <n v="14"/>
    <b v="0"/>
    <s v="publishing/translations"/>
    <n v="0.17964705882352941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85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85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8500"/>
    <n v="419"/>
    <x v="2"/>
    <x v="12"/>
    <s v="EUR"/>
    <n v="1474230385"/>
    <n v="1471638385"/>
    <b v="0"/>
    <n v="4"/>
    <b v="0"/>
    <s v="publishing/translations"/>
    <n v="4.9294117647058822E-2"/>
    <n v="104.75"/>
    <x v="3"/>
    <x v="22"/>
  </r>
  <r>
    <n v="1428"/>
    <x v="1428"/>
    <s v="My father wrote a book about raising a blind child. I, as a professional translator, am going to write it in English for everyone."/>
    <n v="8500"/>
    <n v="45"/>
    <x v="2"/>
    <x v="3"/>
    <s v="EUR"/>
    <n v="1459584417"/>
    <n v="1456996017"/>
    <b v="0"/>
    <n v="3"/>
    <b v="0"/>
    <s v="publishing/translations"/>
    <n v="5.2941176470588233E-3"/>
    <n v="15"/>
    <x v="3"/>
    <x v="22"/>
  </r>
  <r>
    <n v="1429"/>
    <x v="1429"/>
    <s v="A guy in his 30's tries to live his &quot;American Dream&quot;, but quickly it turns into a nightmare. (A Novel)"/>
    <n v="85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8500"/>
    <n v="403"/>
    <x v="2"/>
    <x v="0"/>
    <s v="USD"/>
    <n v="1419017488"/>
    <n v="1416339088"/>
    <b v="0"/>
    <n v="5"/>
    <b v="0"/>
    <s v="publishing/translations"/>
    <n v="4.7411764705882355E-2"/>
    <n v="80.599999999999994"/>
    <x v="3"/>
    <x v="22"/>
  </r>
  <r>
    <n v="1431"/>
    <x v="1431"/>
    <s v="Iran does not adhere to International Copyright Laws. Please help me publish a Persian translation before it is illegally translated."/>
    <n v="8500"/>
    <n v="5431"/>
    <x v="2"/>
    <x v="0"/>
    <s v="USD"/>
    <n v="1448517816"/>
    <n v="1445922216"/>
    <b v="0"/>
    <n v="47"/>
    <b v="0"/>
    <s v="publishing/translations"/>
    <n v="0.63894117647058823"/>
    <n v="115.55319148936171"/>
    <x v="3"/>
    <x v="22"/>
  </r>
  <r>
    <n v="1432"/>
    <x v="1432"/>
    <s v="THE HOLY BIB-EL Translated By Leon Cook. The Creation: CHAPTER 1.  1* In the beginning Gods created The Heavens and The Planet Earth."/>
    <n v="85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8500"/>
    <n v="805"/>
    <x v="2"/>
    <x v="13"/>
    <s v="EUR"/>
    <n v="1481367600"/>
    <n v="1477839675"/>
    <b v="0"/>
    <n v="10"/>
    <b v="0"/>
    <s v="publishing/translations"/>
    <n v="9.4705882352941181E-2"/>
    <n v="80.5"/>
    <x v="3"/>
    <x v="22"/>
  </r>
  <r>
    <n v="1434"/>
    <x v="1434"/>
    <s v="Interest from abroad to publish my book SOCIALCAPITALISM. Need translation to English master. Help appreciated."/>
    <n v="8500"/>
    <n v="8190"/>
    <x v="2"/>
    <x v="8"/>
    <s v="DKK"/>
    <n v="1433775600"/>
    <n v="1431973478"/>
    <b v="0"/>
    <n v="11"/>
    <b v="0"/>
    <s v="publishing/translations"/>
    <n v="0.96352941176470586"/>
    <n v="744.5454545454545"/>
    <x v="3"/>
    <x v="22"/>
  </r>
  <r>
    <n v="1435"/>
    <x v="1435"/>
    <s v="English translation of the first book from a sword and sorcery Fantasy trilogy, by Paolo Parente"/>
    <n v="8500"/>
    <n v="15"/>
    <x v="2"/>
    <x v="13"/>
    <s v="EUR"/>
    <n v="1444589020"/>
    <n v="1441997020"/>
    <b v="0"/>
    <n v="2"/>
    <b v="0"/>
    <s v="publishing/translations"/>
    <n v="1.7647058823529412E-3"/>
    <n v="7.5"/>
    <x v="3"/>
    <x v="22"/>
  </r>
  <r>
    <n v="1436"/>
    <x v="1436"/>
    <s v="Help us to get www.mySurgery.de, an interactive eLearning-Website for general and visceral surgery, translated to english language."/>
    <n v="8500"/>
    <n v="77"/>
    <x v="2"/>
    <x v="12"/>
    <s v="EUR"/>
    <n v="1456043057"/>
    <n v="1453451057"/>
    <b v="0"/>
    <n v="2"/>
    <b v="0"/>
    <s v="publishing/translations"/>
    <n v="9.058823529411765E-3"/>
    <n v="38.5"/>
    <x v="3"/>
    <x v="22"/>
  </r>
  <r>
    <n v="1437"/>
    <x v="1437"/>
    <s v="Introducing A True Story That Bridges Borders: Join Us As We Translate THE BACHELOR CHAPTERS: A THINKING WOMAN'S ROMANCE Into Spanish!"/>
    <n v="8500"/>
    <n v="807"/>
    <x v="2"/>
    <x v="0"/>
    <s v="USD"/>
    <n v="1405227540"/>
    <n v="1402058739"/>
    <b v="0"/>
    <n v="22"/>
    <b v="0"/>
    <s v="publishing/translations"/>
    <n v="9.4941176470588237E-2"/>
    <n v="36.68181818181818"/>
    <x v="3"/>
    <x v="22"/>
  </r>
  <r>
    <n v="1438"/>
    <x v="1438"/>
    <s v="Feltmaking is an acient yet modern craft using wool in creative ways. Our thorough guides should be for people all over the world."/>
    <n v="8500"/>
    <n v="600"/>
    <x v="2"/>
    <x v="8"/>
    <s v="DKK"/>
    <n v="1461765300"/>
    <n v="1459198499"/>
    <b v="0"/>
    <n v="8"/>
    <b v="0"/>
    <s v="publishing/translations"/>
    <n v="7.0588235294117646E-2"/>
    <n v="75"/>
    <x v="3"/>
    <x v="22"/>
  </r>
  <r>
    <n v="1439"/>
    <x v="1439"/>
    <s v="My English  novel has received excellent reviews. To address the great interest from Germany I want to translate it into German."/>
    <n v="8500"/>
    <n v="180"/>
    <x v="2"/>
    <x v="5"/>
    <s v="CAD"/>
    <n v="1425758101"/>
    <n v="1423166101"/>
    <b v="0"/>
    <n v="6"/>
    <b v="0"/>
    <s v="publishing/translations"/>
    <n v="2.1176470588235293E-2"/>
    <n v="30"/>
    <x v="3"/>
    <x v="22"/>
  </r>
  <r>
    <n v="1440"/>
    <x v="1440"/>
    <s v="The Museum of Perfume in Milan has been publishing its own magazine since 1998 in Italian. We would like to translate it English."/>
    <n v="8500"/>
    <n v="1"/>
    <x v="2"/>
    <x v="13"/>
    <s v="EUR"/>
    <n v="1464285463"/>
    <n v="1461693463"/>
    <b v="0"/>
    <n v="1"/>
    <b v="0"/>
    <s v="publishing/translations"/>
    <n v="1.1764705882352942E-4"/>
    <n v="1"/>
    <x v="3"/>
    <x v="22"/>
  </r>
  <r>
    <n v="1441"/>
    <x v="1441"/>
    <s v="Guru Granth Sahib; User Friendly. A book which captures the essence of the Guru Granth Sahib in modern English and also made digital."/>
    <n v="8500"/>
    <n v="2020"/>
    <x v="2"/>
    <x v="1"/>
    <s v="GBP"/>
    <n v="1441995769"/>
    <n v="1436811769"/>
    <b v="0"/>
    <n v="3"/>
    <b v="0"/>
    <s v="publishing/translations"/>
    <n v="0.23764705882352941"/>
    <n v="673.33333333333337"/>
    <x v="3"/>
    <x v="22"/>
  </r>
  <r>
    <n v="1442"/>
    <x v="1442"/>
    <s v="If people contribute on Kickstarter, I will be able to give this 159-page e-book anthology away free to libraries and e-bookreaders.  I"/>
    <n v="8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85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850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85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85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8500"/>
    <n v="75"/>
    <x v="2"/>
    <x v="0"/>
    <s v="USD"/>
    <n v="1467999134"/>
    <n v="1465407134"/>
    <b v="0"/>
    <n v="3"/>
    <b v="0"/>
    <s v="publishing/translations"/>
    <n v="8.8235294117647058E-3"/>
    <n v="25"/>
    <x v="3"/>
    <x v="22"/>
  </r>
  <r>
    <n v="1448"/>
    <x v="1448"/>
    <s v="For people in schools to the retired._x000a_Aim is to get in to schools,gyms,work places and to travel all over the world doing talks on it."/>
    <n v="85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500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8500"/>
    <n v="1"/>
    <x v="2"/>
    <x v="0"/>
    <s v="USD"/>
    <n v="1455941197"/>
    <n v="1453349197"/>
    <b v="0"/>
    <n v="1"/>
    <b v="0"/>
    <s v="publishing/translations"/>
    <n v="1.1764705882352942E-4"/>
    <n v="1"/>
    <x v="3"/>
    <x v="22"/>
  </r>
  <r>
    <n v="1451"/>
    <x v="1451"/>
    <s v="Modern Literal Translation of the Torah in English and Russian with sub-linear and interlinear layout."/>
    <n v="8500"/>
    <n v="2"/>
    <x v="1"/>
    <x v="0"/>
    <s v="USD"/>
    <n v="1416355259"/>
    <n v="1413759659"/>
    <b v="0"/>
    <n v="2"/>
    <b v="0"/>
    <s v="publishing/translations"/>
    <n v="2.3529411764705883E-4"/>
    <n v="1"/>
    <x v="3"/>
    <x v="22"/>
  </r>
  <r>
    <n v="1452"/>
    <x v="1452"/>
    <s v="I am gathering rare, out-of-print Judo books for preservation, translation and sharing."/>
    <n v="85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85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8500"/>
    <n v="15"/>
    <x v="1"/>
    <x v="3"/>
    <s v="EUR"/>
    <n v="1461535140"/>
    <n v="1459716480"/>
    <b v="0"/>
    <n v="1"/>
    <b v="0"/>
    <s v="publishing/translations"/>
    <n v="1.7647058823529412E-3"/>
    <n v="15"/>
    <x v="3"/>
    <x v="22"/>
  </r>
  <r>
    <n v="1455"/>
    <x v="1455"/>
    <s v="The teachings of Tulku Sanjay Tsering, the body, speech and mind emanation of the esteemed 20th century Dzogchen Master Khenpo Ngaga"/>
    <n v="8500"/>
    <n v="1575"/>
    <x v="1"/>
    <x v="0"/>
    <s v="USD"/>
    <n v="1409924340"/>
    <n v="1405181320"/>
    <b v="0"/>
    <n v="7"/>
    <b v="0"/>
    <s v="publishing/translations"/>
    <n v="0.18529411764705883"/>
    <n v="225"/>
    <x v="3"/>
    <x v="22"/>
  </r>
  <r>
    <n v="1456"/>
    <x v="1456"/>
    <s v="English Version of my auto-published novel"/>
    <n v="8500"/>
    <n v="145"/>
    <x v="1"/>
    <x v="13"/>
    <s v="EUR"/>
    <n v="1483459365"/>
    <n v="1480867365"/>
    <b v="0"/>
    <n v="3"/>
    <b v="0"/>
    <s v="publishing/translations"/>
    <n v="1.7058823529411765E-2"/>
    <n v="48.333333333333336"/>
    <x v="3"/>
    <x v="22"/>
  </r>
  <r>
    <n v="1457"/>
    <x v="1457"/>
    <s v="Age is more than just a number, I hope your younger than you feel."/>
    <n v="85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85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85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85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8500"/>
    <n v="15186.69"/>
    <x v="0"/>
    <x v="0"/>
    <s v="USD"/>
    <n v="1413849600"/>
    <n v="1410967754"/>
    <b v="1"/>
    <n v="340"/>
    <b v="1"/>
    <s v="publishing/radio &amp; podcasts"/>
    <n v="1.786669411764706"/>
    <n v="44.66673529411765"/>
    <x v="3"/>
    <x v="23"/>
  </r>
  <r>
    <n v="1462"/>
    <x v="1462"/>
    <s v="A new radio show focused on short fiction produced by Louisville Public Media"/>
    <n v="8500"/>
    <n v="4340.7"/>
    <x v="0"/>
    <x v="0"/>
    <s v="USD"/>
    <n v="1365609271"/>
    <n v="1363017271"/>
    <b v="1"/>
    <n v="150"/>
    <b v="1"/>
    <s v="publishing/radio &amp; podcasts"/>
    <n v="0.5106705882352941"/>
    <n v="28.937999999999999"/>
    <x v="3"/>
    <x v="23"/>
  </r>
  <r>
    <n v="1463"/>
    <x v="1463"/>
    <s v="The River Runs Through Us is a six-part, yearlong radio series exploring the meaning and metaphor of the Connecticut River."/>
    <n v="8500"/>
    <n v="886"/>
    <x v="0"/>
    <x v="0"/>
    <s v="USD"/>
    <n v="1365367938"/>
    <n v="1361483538"/>
    <b v="1"/>
    <n v="25"/>
    <b v="1"/>
    <s v="publishing/radio &amp; podcasts"/>
    <n v="0.10423529411764706"/>
    <n v="35.44"/>
    <x v="3"/>
    <x v="23"/>
  </r>
  <r>
    <n v="1464"/>
    <x v="1464"/>
    <s v="The Best Science Media on the Web"/>
    <n v="8500"/>
    <n v="8160"/>
    <x v="0"/>
    <x v="0"/>
    <s v="USD"/>
    <n v="1361029958"/>
    <n v="1358437958"/>
    <b v="1"/>
    <n v="234"/>
    <b v="1"/>
    <s v="publishing/radio &amp; podcasts"/>
    <n v="0.96"/>
    <n v="34.871794871794869"/>
    <x v="3"/>
    <x v="23"/>
  </r>
  <r>
    <n v="1465"/>
    <x v="1465"/>
    <s v="Idle Thumbs was a podcast that ran for two years. People liked it, and we liked doing it. We want to bring it back, better than before."/>
    <n v="8500"/>
    <n v="136924.35"/>
    <x v="0"/>
    <x v="0"/>
    <s v="USD"/>
    <n v="1332385200"/>
    <n v="1329759452"/>
    <b v="1"/>
    <n v="2602"/>
    <b v="1"/>
    <s v="publishing/radio &amp; podcasts"/>
    <n v="16.108747058823528"/>
    <n v="52.622732513451197"/>
    <x v="3"/>
    <x v="23"/>
  </r>
  <r>
    <n v="1466"/>
    <x v="1466"/>
    <s v="WAYO needs your financial support to operate in 2016. Help keep the creativity and ideas of the Rochester community on the radio!"/>
    <n v="8500"/>
    <n v="17260.37"/>
    <x v="0"/>
    <x v="0"/>
    <s v="USD"/>
    <n v="1452574800"/>
    <n v="1449029266"/>
    <b v="1"/>
    <n v="248"/>
    <b v="1"/>
    <s v="publishing/radio &amp; podcasts"/>
    <n v="2.0306317647058822"/>
    <n v="69.598266129032254"/>
    <x v="3"/>
    <x v="23"/>
  </r>
  <r>
    <n v="1467"/>
    <x v="1467"/>
    <s v="We are a new Spanish language podcast telling uniquely Latin American stories."/>
    <n v="8500"/>
    <n v="46032"/>
    <x v="0"/>
    <x v="0"/>
    <s v="USD"/>
    <n v="1332699285"/>
    <n v="1327518885"/>
    <b v="1"/>
    <n v="600"/>
    <b v="1"/>
    <s v="publishing/radio &amp; podcasts"/>
    <n v="5.4155294117647061"/>
    <n v="76.72"/>
    <x v="3"/>
    <x v="23"/>
  </r>
  <r>
    <n v="1468"/>
    <x v="1468"/>
    <s v="Destination DIY is a radio show &amp; podcast showcasing all kinds of creativity. Please help us make a new season of shows for your ears!"/>
    <n v="8500"/>
    <n v="9725"/>
    <x v="0"/>
    <x v="0"/>
    <s v="USD"/>
    <n v="1307838049"/>
    <n v="1302654049"/>
    <b v="1"/>
    <n v="293"/>
    <b v="1"/>
    <s v="publishing/radio &amp; podcasts"/>
    <n v="1.1441176470588235"/>
    <n v="33.191126279863482"/>
    <x v="3"/>
    <x v="23"/>
  </r>
  <r>
    <n v="1469"/>
    <x v="1469"/>
    <s v="Get the inside edge on the stories that connect Americans to the world -- in your ear every week."/>
    <n v="8500"/>
    <n v="47978"/>
    <x v="0"/>
    <x v="0"/>
    <s v="USD"/>
    <n v="1360938109"/>
    <n v="1358346109"/>
    <b v="1"/>
    <n v="321"/>
    <b v="1"/>
    <s v="publishing/radio &amp; podcasts"/>
    <n v="5.6444705882352944"/>
    <n v="149.46417445482865"/>
    <x v="3"/>
    <x v="23"/>
  </r>
  <r>
    <n v="1470"/>
    <x v="1470"/>
    <s v="Carlos Mena presents the CASAMENA Radio Hour Vol 1, a  2-CD Mix and Compilation featuring new and unreleased Deep and Afro house."/>
    <n v="8500"/>
    <n v="1877"/>
    <x v="0"/>
    <x v="0"/>
    <s v="USD"/>
    <n v="1356724263"/>
    <n v="1354909863"/>
    <b v="1"/>
    <n v="81"/>
    <b v="1"/>
    <s v="publishing/radio &amp; podcasts"/>
    <n v="0.2208235294117647"/>
    <n v="23.172839506172838"/>
    <x v="3"/>
    <x v="23"/>
  </r>
  <r>
    <n v="1471"/>
    <x v="1471"/>
    <s v="Help improve the equipment, signal, and reach of 93.5 KNCE True Taos Radio, a new experiment in grassroots community media."/>
    <n v="8500"/>
    <n v="33229"/>
    <x v="0"/>
    <x v="0"/>
    <s v="USD"/>
    <n v="1428620334"/>
    <n v="1426028334"/>
    <b v="1"/>
    <n v="343"/>
    <b v="1"/>
    <s v="publishing/radio &amp; podcasts"/>
    <n v="3.9092941176470588"/>
    <n v="96.877551020408163"/>
    <x v="3"/>
    <x v="23"/>
  </r>
  <r>
    <n v="1472"/>
    <x v="1472"/>
    <s v="A podcast about surprising struggles in early parenthood, created and hosted by award-winning author and radio producer Hillary Frank."/>
    <n v="8500"/>
    <n v="34676"/>
    <x v="0"/>
    <x v="0"/>
    <s v="USD"/>
    <n v="1381928503"/>
    <n v="1379336503"/>
    <b v="1"/>
    <n v="336"/>
    <b v="1"/>
    <s v="publishing/radio &amp; podcasts"/>
    <n v="4.0795294117647058"/>
    <n v="103.20238095238095"/>
    <x v="3"/>
    <x v="23"/>
  </r>
  <r>
    <n v="1473"/>
    <x v="1473"/>
    <s v="Public Radio Project"/>
    <n v="8500"/>
    <n v="1807.74"/>
    <x v="0"/>
    <x v="0"/>
    <s v="USD"/>
    <n v="1330644639"/>
    <n v="1328052639"/>
    <b v="1"/>
    <n v="47"/>
    <b v="1"/>
    <s v="publishing/radio &amp; podcasts"/>
    <n v="0.21267529411764707"/>
    <n v="38.462553191489363"/>
    <x v="3"/>
    <x v="23"/>
  </r>
  <r>
    <n v="1474"/>
    <x v="1474"/>
    <s v="We ended the Seattle Geekly podcast back in mid 2011, We've been thinking of bringing it back but we need help monetarily."/>
    <n v="8500"/>
    <n v="3368"/>
    <x v="0"/>
    <x v="0"/>
    <s v="USD"/>
    <n v="1379093292"/>
    <n v="1376501292"/>
    <b v="1"/>
    <n v="76"/>
    <b v="1"/>
    <s v="publishing/radio &amp; podcasts"/>
    <n v="0.39623529411764707"/>
    <n v="44.315789473684212"/>
    <x v="3"/>
    <x v="23"/>
  </r>
  <r>
    <n v="1475"/>
    <x v="1475"/>
    <s v="We're raising money to create a 30-hour comedy marathon and an upcoming tour to celebrate our 10-year podcast anniversary."/>
    <n v="8500"/>
    <n v="28300.45"/>
    <x v="0"/>
    <x v="0"/>
    <s v="USD"/>
    <n v="1419051540"/>
    <n v="1416244863"/>
    <b v="1"/>
    <n v="441"/>
    <b v="1"/>
    <s v="publishing/radio &amp; podcasts"/>
    <n v="3.3294647058823532"/>
    <n v="64.173356009070289"/>
    <x v="3"/>
    <x v="23"/>
  </r>
  <r>
    <n v="1476"/>
    <x v="1476"/>
    <s v="The Comedy Button is a brand new nerd pop culture podcast with weekly video sketches."/>
    <n v="8500"/>
    <n v="39693.279999999999"/>
    <x v="0"/>
    <x v="0"/>
    <s v="USD"/>
    <n v="1315616422"/>
    <n v="1313024422"/>
    <b v="1"/>
    <n v="916"/>
    <b v="1"/>
    <s v="publishing/radio &amp; podcasts"/>
    <n v="4.6697976470588234"/>
    <n v="43.333275109170302"/>
    <x v="3"/>
    <x v="23"/>
  </r>
  <r>
    <n v="1477"/>
    <x v="1477"/>
    <s v="WMSE, a community-funded radio station in Milwaukee, WI needs to replace its in-house digital studio to keep live music on the air."/>
    <n v="8500"/>
    <n v="33393"/>
    <x v="0"/>
    <x v="0"/>
    <s v="USD"/>
    <n v="1324609200"/>
    <n v="1319467604"/>
    <b v="1"/>
    <n v="369"/>
    <b v="1"/>
    <s v="publishing/radio &amp; podcasts"/>
    <n v="3.9285882352941175"/>
    <n v="90.495934959349597"/>
    <x v="3"/>
    <x v="23"/>
  </r>
  <r>
    <n v="1478"/>
    <x v="1478"/>
    <s v="We are a team of multimedia reporters covering the global economy. We are going to make a t-shirt and tell the story of its creation."/>
    <n v="8500"/>
    <n v="590807.11"/>
    <x v="0"/>
    <x v="0"/>
    <s v="USD"/>
    <n v="1368564913"/>
    <n v="1367355313"/>
    <b v="1"/>
    <n v="20242"/>
    <b v="1"/>
    <s v="publishing/radio &amp; podcasts"/>
    <n v="69.506718823529411"/>
    <n v="29.187190495010373"/>
    <x v="3"/>
    <x v="23"/>
  </r>
  <r>
    <n v="1479"/>
    <x v="1479"/>
    <s v="A former intelligence analyst/government transparency advocate talks to his colleagues about the past year's NSA revelations."/>
    <n v="8500"/>
    <n v="2198"/>
    <x v="0"/>
    <x v="0"/>
    <s v="USD"/>
    <n v="1399694340"/>
    <n v="1398448389"/>
    <b v="1"/>
    <n v="71"/>
    <b v="1"/>
    <s v="publishing/radio &amp; podcasts"/>
    <n v="0.25858823529411767"/>
    <n v="30.95774647887324"/>
    <x v="3"/>
    <x v="23"/>
  </r>
  <r>
    <n v="1480"/>
    <x v="1480"/>
    <s v="The Stage at KDHX will be a beacon for artistic independence in the heart of the country, showcasing new artists and old favorites."/>
    <n v="8500"/>
    <n v="58520.2"/>
    <x v="0"/>
    <x v="0"/>
    <s v="USD"/>
    <n v="1374858000"/>
    <n v="1373408699"/>
    <b v="1"/>
    <n v="635"/>
    <b v="1"/>
    <s v="publishing/radio &amp; podcasts"/>
    <n v="6.8847294117647051"/>
    <n v="92.157795275590544"/>
    <x v="3"/>
    <x v="23"/>
  </r>
  <r>
    <n v="1481"/>
    <x v="1481"/>
    <s v="This will be my first collection of short stories, written from ideas and scraps of ideas that I've had since I was a young child."/>
    <n v="8500"/>
    <n v="105"/>
    <x v="2"/>
    <x v="5"/>
    <s v="CAD"/>
    <n v="1383430145"/>
    <n v="1380838145"/>
    <b v="0"/>
    <n v="6"/>
    <b v="0"/>
    <s v="publishing/fiction"/>
    <n v="1.2352941176470587E-2"/>
    <n v="17.5"/>
    <x v="3"/>
    <x v="10"/>
  </r>
  <r>
    <n v="1482"/>
    <x v="1482"/>
    <s v="Those who believe, call them Gods._x000a_Those who don't believe, call them aliens._x000a_Either way, you can't stop the war."/>
    <n v="8500"/>
    <n v="5"/>
    <x v="2"/>
    <x v="0"/>
    <s v="USD"/>
    <n v="1347004260"/>
    <n v="1345062936"/>
    <b v="0"/>
    <n v="1"/>
    <b v="0"/>
    <s v="publishing/fiction"/>
    <n v="5.8823529411764701E-4"/>
    <n v="5"/>
    <x v="3"/>
    <x v="10"/>
  </r>
  <r>
    <n v="1483"/>
    <x v="1483"/>
    <s v="When three social outcasts discover that Fictional characters are invading their world, they must form a team to stop this evil force."/>
    <n v="8500"/>
    <n v="50"/>
    <x v="2"/>
    <x v="0"/>
    <s v="USD"/>
    <n v="1469162275"/>
    <n v="1467002275"/>
    <b v="0"/>
    <n v="2"/>
    <b v="0"/>
    <s v="publishing/fiction"/>
    <n v="5.8823529411764705E-3"/>
    <n v="25"/>
    <x v="3"/>
    <x v="10"/>
  </r>
  <r>
    <n v="1484"/>
    <x v="1484"/>
    <s v="The mussings of an old wizard"/>
    <n v="85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8500"/>
    <n v="150"/>
    <x v="2"/>
    <x v="0"/>
    <s v="USD"/>
    <n v="1434827173"/>
    <n v="1430939173"/>
    <b v="0"/>
    <n v="3"/>
    <b v="0"/>
    <s v="publishing/fiction"/>
    <n v="1.7647058823529412E-2"/>
    <n v="50"/>
    <x v="3"/>
    <x v="10"/>
  </r>
  <r>
    <n v="1486"/>
    <x v="1486"/>
    <s v="Follow the intimate and intense journey of a young woman's last moments of her unexpected death and journey to the continuance of life."/>
    <n v="8500"/>
    <n v="48"/>
    <x v="2"/>
    <x v="0"/>
    <s v="USD"/>
    <n v="1425009761"/>
    <n v="1422417761"/>
    <b v="0"/>
    <n v="3"/>
    <b v="0"/>
    <s v="publishing/fiction"/>
    <n v="5.6470588235294121E-3"/>
    <n v="16"/>
    <x v="3"/>
    <x v="10"/>
  </r>
  <r>
    <n v="1487"/>
    <x v="1487"/>
    <s v="A lover becomes an enemy when a line has been crossed. Torn between memories and reality, his mask of sanity is slipping."/>
    <n v="85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8500"/>
    <n v="360"/>
    <x v="2"/>
    <x v="2"/>
    <s v="AUD"/>
    <n v="1388928660"/>
    <n v="1386336660"/>
    <b v="0"/>
    <n v="6"/>
    <b v="0"/>
    <s v="publishing/fiction"/>
    <n v="4.2352941176470586E-2"/>
    <n v="60"/>
    <x v="3"/>
    <x v="10"/>
  </r>
  <r>
    <n v="1489"/>
    <x v="1489"/>
    <s v="My project is a novel, QUIET ENJOYMENT. It is a funny and serious story of one friend helping another deal with AIDS."/>
    <n v="85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8500"/>
    <n v="895"/>
    <x v="2"/>
    <x v="0"/>
    <s v="USD"/>
    <n v="1380720474"/>
    <n v="1378214874"/>
    <b v="0"/>
    <n v="19"/>
    <b v="0"/>
    <s v="publishing/fiction"/>
    <n v="0.10529411764705883"/>
    <n v="47.10526315789474"/>
    <x v="3"/>
    <x v="10"/>
  </r>
  <r>
    <n v="1491"/>
    <x v="1491"/>
    <s v="What do you get when you take outlaws, guns, gold and and old beagle in the old west? Adventure!"/>
    <n v="8500"/>
    <n v="100"/>
    <x v="2"/>
    <x v="0"/>
    <s v="USD"/>
    <n v="1424014680"/>
    <n v="1418922443"/>
    <b v="0"/>
    <n v="1"/>
    <b v="0"/>
    <s v="publishing/fiction"/>
    <n v="1.1764705882352941E-2"/>
    <n v="100"/>
    <x v="3"/>
    <x v="10"/>
  </r>
  <r>
    <n v="1492"/>
    <x v="1492"/>
    <s v="The Grym Brothers is a series about two brothers who are grim reapers, hunting down souls that canâ€™t or wonâ€™t move on the afterlife."/>
    <n v="8500"/>
    <n v="30"/>
    <x v="2"/>
    <x v="0"/>
    <s v="USD"/>
    <n v="1308431646"/>
    <n v="1305839646"/>
    <b v="0"/>
    <n v="2"/>
    <b v="0"/>
    <s v="publishing/fiction"/>
    <n v="3.5294117647058825E-3"/>
    <n v="15"/>
    <x v="3"/>
    <x v="10"/>
  </r>
  <r>
    <n v="1493"/>
    <x v="1493"/>
    <s v="Help illustrate the sequel to the bestselling _x000a_The Transylvania Flying Squad of Detectives"/>
    <n v="85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8500"/>
    <n v="445"/>
    <x v="2"/>
    <x v="0"/>
    <s v="USD"/>
    <n v="1428075480"/>
    <n v="1425489613"/>
    <b v="0"/>
    <n v="11"/>
    <b v="0"/>
    <s v="publishing/fiction"/>
    <n v="5.2352941176470588E-2"/>
    <n v="40.454545454545453"/>
    <x v="3"/>
    <x v="10"/>
  </r>
  <r>
    <n v="1495"/>
    <x v="1495"/>
    <s v="The Adventures of Penelope Hawthorne. Part One: The Spellbook of Dracone."/>
    <n v="85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8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8500"/>
    <n v="1"/>
    <x v="2"/>
    <x v="0"/>
    <s v="USD"/>
    <n v="1375299780"/>
    <n v="1371655522"/>
    <b v="0"/>
    <n v="1"/>
    <b v="0"/>
    <s v="publishing/fiction"/>
    <n v="1.1764705882352942E-4"/>
    <n v="1"/>
    <x v="3"/>
    <x v="10"/>
  </r>
  <r>
    <n v="1498"/>
    <x v="1498"/>
    <s v="Is a dead body in her bar enough to make this cop return to the force? She tried to retire . . but can she? A page-turning crime novel."/>
    <n v="8500"/>
    <n v="57"/>
    <x v="2"/>
    <x v="0"/>
    <s v="USD"/>
    <n v="1409787378"/>
    <n v="1405899378"/>
    <b v="0"/>
    <n v="3"/>
    <b v="0"/>
    <s v="publishing/fiction"/>
    <n v="6.7058823529411761E-3"/>
    <n v="19"/>
    <x v="3"/>
    <x v="10"/>
  </r>
  <r>
    <n v="1499"/>
    <x v="1499"/>
    <s v="Coming soon, a new science fiction novel about human evolution and sorcery. In the near future, you are either forced to adapt or die"/>
    <n v="8500"/>
    <n v="5"/>
    <x v="2"/>
    <x v="0"/>
    <s v="USD"/>
    <n v="1470355833"/>
    <n v="1465171833"/>
    <b v="0"/>
    <n v="1"/>
    <b v="0"/>
    <s v="publishing/fiction"/>
    <n v="5.8823529411764701E-4"/>
    <n v="5"/>
    <x v="3"/>
    <x v="10"/>
  </r>
  <r>
    <n v="1500"/>
    <x v="1500"/>
    <s v="A young hero, sword play, epic tales, swamp monsters, a gang of thieves, and romance and betrayal. Forging your own destiny ain't easy."/>
    <n v="8500"/>
    <n v="701"/>
    <x v="2"/>
    <x v="0"/>
    <s v="USD"/>
    <n v="1367444557"/>
    <n v="1364852557"/>
    <b v="0"/>
    <n v="15"/>
    <b v="0"/>
    <s v="publishing/fiction"/>
    <n v="8.2470588235294115E-2"/>
    <n v="46.733333333333334"/>
    <x v="3"/>
    <x v="10"/>
  </r>
  <r>
    <n v="1501"/>
    <x v="1501"/>
    <s v="A hardcover book of surf, outdoor and nature photos from the British Columbia coast."/>
    <n v="8500"/>
    <n v="86492"/>
    <x v="0"/>
    <x v="5"/>
    <s v="CAD"/>
    <n v="1436364023"/>
    <n v="1433772023"/>
    <b v="1"/>
    <n v="885"/>
    <b v="1"/>
    <s v="photography/photobooks"/>
    <n v="10.175529411764705"/>
    <n v="97.731073446327684"/>
    <x v="8"/>
    <x v="20"/>
  </r>
  <r>
    <n v="1502"/>
    <x v="1502"/>
    <s v="Cosmic Surgery is a photo book, set in the not too distant future where the world of cosmetic surgery is about to be transformed"/>
    <n v="8500"/>
    <n v="22318"/>
    <x v="0"/>
    <x v="1"/>
    <s v="GBP"/>
    <n v="1458943200"/>
    <n v="1456491680"/>
    <b v="1"/>
    <n v="329"/>
    <b v="1"/>
    <s v="photography/photobooks"/>
    <n v="2.6256470588235294"/>
    <n v="67.835866261398181"/>
    <x v="8"/>
    <x v="20"/>
  </r>
  <r>
    <n v="1503"/>
    <x v="1503"/>
    <s v="A self-published photobook starring the Puffin and the Gannet and the islands they live on; Skokholm Island (Wales) and Helgoland."/>
    <n v="8500"/>
    <n v="4045.93"/>
    <x v="0"/>
    <x v="18"/>
    <s v="EUR"/>
    <n v="1477210801"/>
    <n v="1472026801"/>
    <b v="1"/>
    <n v="71"/>
    <b v="1"/>
    <s v="photography/photobooks"/>
    <n v="0.47599176470588234"/>
    <n v="56.98492957746479"/>
    <x v="8"/>
    <x v="20"/>
  </r>
  <r>
    <n v="1504"/>
    <x v="1504"/>
    <s v="A football photography book like no other about the 2014 World Cup in Brazil, by Ryu Voelkel."/>
    <n v="8500"/>
    <n v="18066"/>
    <x v="0"/>
    <x v="1"/>
    <s v="GBP"/>
    <n v="1402389180"/>
    <n v="1399996024"/>
    <b v="1"/>
    <n v="269"/>
    <b v="1"/>
    <s v="photography/photobooks"/>
    <n v="2.1254117647058823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8500"/>
    <n v="16573"/>
    <x v="0"/>
    <x v="12"/>
    <s v="EUR"/>
    <n v="1458676860"/>
    <n v="1455446303"/>
    <b v="1"/>
    <n v="345"/>
    <b v="1"/>
    <s v="photography/photobooks"/>
    <n v="1.9497647058823528"/>
    <n v="48.037681159420288"/>
    <x v="8"/>
    <x v="20"/>
  </r>
  <r>
    <n v="1506"/>
    <x v="1506"/>
    <s v="A photographic book consisting of 36 colour photographs that explore Holden Lane High School in its final state."/>
    <n v="8500"/>
    <n v="1671"/>
    <x v="0"/>
    <x v="1"/>
    <s v="GBP"/>
    <n v="1406227904"/>
    <n v="1403635904"/>
    <b v="1"/>
    <n v="43"/>
    <b v="1"/>
    <s v="photography/photobooks"/>
    <n v="0.19658823529411765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8500"/>
    <n v="2580"/>
    <x v="0"/>
    <x v="0"/>
    <s v="USD"/>
    <n v="1273911000"/>
    <n v="1268822909"/>
    <b v="1"/>
    <n v="33"/>
    <b v="1"/>
    <s v="photography/photobooks"/>
    <n v="0.30352941176470588"/>
    <n v="78.181818181818187"/>
    <x v="8"/>
    <x v="20"/>
  </r>
  <r>
    <n v="1508"/>
    <x v="1508"/>
    <s v="Destino tells the story of Central American migrants on the arduous trek across Mexico in pursuit of the American Dream."/>
    <n v="8500"/>
    <n v="20491"/>
    <x v="0"/>
    <x v="0"/>
    <s v="USD"/>
    <n v="1403880281"/>
    <n v="1401201881"/>
    <b v="1"/>
    <n v="211"/>
    <b v="1"/>
    <s v="photography/photobooks"/>
    <n v="2.410705882352941"/>
    <n v="97.113744075829388"/>
    <x v="8"/>
    <x v="20"/>
  </r>
  <r>
    <n v="1509"/>
    <x v="1509"/>
    <s v="A photobook about climate change, natural catastrophes, and to what extent disaster management became part of our landscape."/>
    <n v="8500"/>
    <n v="21637.22"/>
    <x v="0"/>
    <x v="12"/>
    <s v="EUR"/>
    <n v="1487113140"/>
    <n v="1484570885"/>
    <b v="1"/>
    <n v="196"/>
    <b v="1"/>
    <s v="photography/photobooks"/>
    <n v="2.5455552941176474"/>
    <n v="110.39397959183674"/>
    <x v="8"/>
    <x v="20"/>
  </r>
  <r>
    <n v="1510"/>
    <x v="1510"/>
    <s v="A unique insider 10-year photo-diary of rave culture-people-places. 1st edition sold out; new edition available in the USA &amp; Europe."/>
    <n v="8500"/>
    <n v="16165.6"/>
    <x v="0"/>
    <x v="1"/>
    <s v="GBP"/>
    <n v="1405761278"/>
    <n v="1403169278"/>
    <b v="1"/>
    <n v="405"/>
    <b v="1"/>
    <s v="photography/photobooks"/>
    <n v="1.90183529411764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8500"/>
    <n v="15651"/>
    <x v="0"/>
    <x v="0"/>
    <s v="USD"/>
    <n v="1447858804"/>
    <n v="1445263204"/>
    <b v="1"/>
    <n v="206"/>
    <b v="1"/>
    <s v="photography/photobooks"/>
    <n v="1.8412941176470587"/>
    <n v="75.975728155339809"/>
    <x v="8"/>
    <x v="20"/>
  </r>
  <r>
    <n v="1512"/>
    <x v="1512"/>
    <s v="DC's top street photographers document the inauguration of Donald J. Trump -- 3 days that will rock a nation and change the world."/>
    <n v="8500"/>
    <n v="19557"/>
    <x v="0"/>
    <x v="0"/>
    <s v="USD"/>
    <n v="1486311939"/>
    <n v="1483719939"/>
    <b v="1"/>
    <n v="335"/>
    <b v="1"/>
    <s v="photography/photobooks"/>
    <n v="2.3008235294117645"/>
    <n v="58.379104477611939"/>
    <x v="8"/>
    <x v="20"/>
  </r>
  <r>
    <n v="1513"/>
    <x v="1513"/>
    <s v="An intimate portrait of Russian women in their private spaces by late photographer Andy Rocchelli published by Cesura."/>
    <n v="8500"/>
    <n v="12001.5"/>
    <x v="0"/>
    <x v="1"/>
    <s v="GBP"/>
    <n v="1405523866"/>
    <n v="1402931866"/>
    <b v="1"/>
    <n v="215"/>
    <b v="1"/>
    <s v="photography/photobooks"/>
    <n v="1.4119411764705883"/>
    <n v="55.82093023255814"/>
    <x v="8"/>
    <x v="20"/>
  </r>
  <r>
    <n v="1514"/>
    <x v="1514"/>
    <s v="Racing Age is a documentary photography book about masters track &amp; field athletes of retirement age and older."/>
    <n v="8500"/>
    <n v="26619"/>
    <x v="0"/>
    <x v="0"/>
    <s v="USD"/>
    <n v="1443363640"/>
    <n v="1439907640"/>
    <b v="1"/>
    <n v="176"/>
    <b v="1"/>
    <s v="photography/photobooks"/>
    <n v="3.1316470588235292"/>
    <n v="151.24431818181819"/>
    <x v="8"/>
    <x v="20"/>
  </r>
  <r>
    <n v="1515"/>
    <x v="1515"/>
    <s v="Eyes as Big as Plates - The book! Featuring over 50 portraits, field notes and behind the scenes stories from seniors around the world."/>
    <n v="8500"/>
    <n v="471567"/>
    <x v="0"/>
    <x v="10"/>
    <s v="NOK"/>
    <n v="1458104697"/>
    <n v="1455516297"/>
    <b v="1"/>
    <n v="555"/>
    <b v="1"/>
    <s v="photography/photobooks"/>
    <n v="55.478470588235297"/>
    <n v="849.67027027027029"/>
    <x v="8"/>
    <x v="20"/>
  </r>
  <r>
    <n v="1516"/>
    <x v="1516"/>
    <s v="'Everything flows' - Heraclitus   // A visual poem on lifeâ€™s transitory nature, told through the lens of a contemporary nomad."/>
    <n v="8500"/>
    <n v="18472"/>
    <x v="0"/>
    <x v="0"/>
    <s v="USD"/>
    <n v="1475762400"/>
    <n v="1473160292"/>
    <b v="1"/>
    <n v="116"/>
    <b v="1"/>
    <s v="photography/photobooks"/>
    <n v="2.1731764705882353"/>
    <n v="159.24137931034483"/>
    <x v="8"/>
    <x v="20"/>
  </r>
  <r>
    <n v="1517"/>
    <x v="1517"/>
    <s v="THE WATCHERS is the first book of photos by Haley Morris-Cafiero.  It will contain the images from Wait Watchers and new photos."/>
    <n v="8500"/>
    <n v="24297"/>
    <x v="0"/>
    <x v="0"/>
    <s v="USD"/>
    <n v="1417845600"/>
    <n v="1415194553"/>
    <b v="1"/>
    <n v="615"/>
    <b v="1"/>
    <s v="photography/photobooks"/>
    <n v="2.8584705882352943"/>
    <n v="39.507317073170732"/>
    <x v="8"/>
    <x v="20"/>
  </r>
  <r>
    <n v="1518"/>
    <x v="1518"/>
    <s v="A photobook of Robin Schwartz's ongoing series with her daughter Amelia."/>
    <n v="8500"/>
    <n v="30805"/>
    <x v="0"/>
    <x v="0"/>
    <s v="USD"/>
    <n v="1401565252"/>
    <n v="1398973252"/>
    <b v="1"/>
    <n v="236"/>
    <b v="1"/>
    <s v="photography/photobooks"/>
    <n v="3.6241176470588234"/>
    <n v="130.52966101694915"/>
    <x v="8"/>
    <x v="20"/>
  </r>
  <r>
    <n v="1519"/>
    <x v="1519"/>
    <s v="A documentary photobook that captures the late 70s in evangelical America seen thru the eyes of a closeted and religious young man."/>
    <n v="8500"/>
    <n v="9302.75"/>
    <x v="0"/>
    <x v="0"/>
    <s v="USD"/>
    <n v="1403301540"/>
    <n v="1400867283"/>
    <b v="1"/>
    <n v="145"/>
    <b v="1"/>
    <s v="photography/photobooks"/>
    <n v="1.0944411764705881"/>
    <n v="64.156896551724131"/>
    <x v="8"/>
    <x v="20"/>
  </r>
  <r>
    <n v="1520"/>
    <x v="1520"/>
    <s v="A self-published photography book by Andrew Miksys from his new series about Belarus"/>
    <n v="8500"/>
    <n v="18625"/>
    <x v="0"/>
    <x v="0"/>
    <s v="USD"/>
    <n v="1418961600"/>
    <n v="1415824513"/>
    <b v="1"/>
    <n v="167"/>
    <b v="1"/>
    <s v="photography/photobooks"/>
    <n v="2.1911764705882355"/>
    <n v="111.52694610778443"/>
    <x v="8"/>
    <x v="20"/>
  </r>
  <r>
    <n v="1521"/>
    <x v="1521"/>
    <s v="STREET, a hard-bound book 9 1/2&quot;x 11&quot; 106 black and white photographs shot in New York City from 1975 through 1998."/>
    <n v="8500"/>
    <n v="40055"/>
    <x v="0"/>
    <x v="0"/>
    <s v="USD"/>
    <n v="1465272091"/>
    <n v="1462248091"/>
    <b v="1"/>
    <n v="235"/>
    <b v="1"/>
    <s v="photography/photobooks"/>
    <n v="4.71235294117647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8500"/>
    <n v="60450.1"/>
    <x v="0"/>
    <x v="0"/>
    <s v="USD"/>
    <n v="1413575739"/>
    <n v="1410983739"/>
    <b v="1"/>
    <n v="452"/>
    <b v="1"/>
    <s v="photography/photobooks"/>
    <n v="7.1117764705882349"/>
    <n v="133.7391592920354"/>
    <x v="8"/>
    <x v="20"/>
  </r>
  <r>
    <n v="1523"/>
    <x v="1523"/>
    <s v="Monograph featuring PDX photographer Jake Shivery's 8x10 contact portraits; 1/2 plates and 1/2 extensive essay.  Approx. 9x12, 108 pgs."/>
    <n v="8500"/>
    <n v="23096"/>
    <x v="0"/>
    <x v="0"/>
    <s v="USD"/>
    <n v="1419292800"/>
    <n v="1416592916"/>
    <b v="1"/>
    <n v="241"/>
    <b v="1"/>
    <s v="photography/photobooks"/>
    <n v="2.7171764705882353"/>
    <n v="95.834024896265561"/>
    <x v="8"/>
    <x v="20"/>
  </r>
  <r>
    <n v="1524"/>
    <x v="1524"/>
    <s v="Limited edition split zine by photographers AdeY and Kersti K. 100 signed and hand numbered copies!"/>
    <n v="8500"/>
    <n v="6210"/>
    <x v="0"/>
    <x v="11"/>
    <s v="SEK"/>
    <n v="1487592090"/>
    <n v="1485000090"/>
    <b v="1"/>
    <n v="28"/>
    <b v="1"/>
    <s v="photography/photobooks"/>
    <n v="0.73058823529411765"/>
    <n v="221.78571428571428"/>
    <x v="8"/>
    <x v="20"/>
  </r>
  <r>
    <n v="1525"/>
    <x v="1525"/>
    <s v="With content created in Iceland, Silver Hour is a book of photographs, journal entries, and drawings about light and the landscape."/>
    <n v="8500"/>
    <n v="4524.1499999999996"/>
    <x v="0"/>
    <x v="0"/>
    <s v="USD"/>
    <n v="1471539138"/>
    <n v="1468947138"/>
    <b v="1"/>
    <n v="140"/>
    <b v="1"/>
    <s v="photography/photobooks"/>
    <n v="0.5322529411764706"/>
    <n v="32.315357142857138"/>
    <x v="8"/>
    <x v="20"/>
  </r>
  <r>
    <n v="1526"/>
    <x v="1526"/>
    <s v="Landscapes &amp; human bodies; striking images from Jean-Paul Bourdier. What you see is real; no digital altering; all analog photography."/>
    <n v="8500"/>
    <n v="27675"/>
    <x v="0"/>
    <x v="0"/>
    <s v="USD"/>
    <n v="1453185447"/>
    <n v="1448951847"/>
    <b v="1"/>
    <n v="280"/>
    <b v="1"/>
    <s v="photography/photobooks"/>
    <n v="3.2558823529411764"/>
    <n v="98.839285714285708"/>
    <x v="8"/>
    <x v="20"/>
  </r>
  <r>
    <n v="1527"/>
    <x v="1527"/>
    <s v="Eight creatives visited Japan. This is a unique photo-book of their separate but collected experiences."/>
    <n v="8500"/>
    <n v="3865.55"/>
    <x v="0"/>
    <x v="0"/>
    <s v="USD"/>
    <n v="1489497886"/>
    <n v="1487082286"/>
    <b v="1"/>
    <n v="70"/>
    <b v="1"/>
    <s v="photography/photobooks"/>
    <n v="0.45477058823529415"/>
    <n v="55.222142857142863"/>
    <x v="8"/>
    <x v="20"/>
  </r>
  <r>
    <n v="1528"/>
    <x v="1528"/>
    <s v="A book of street photos from around Shibuya that I've made between 2011-2016."/>
    <n v="8500"/>
    <n v="8447"/>
    <x v="0"/>
    <x v="0"/>
    <s v="USD"/>
    <n v="1485907200"/>
    <n v="1483292122"/>
    <b v="1"/>
    <n v="160"/>
    <b v="1"/>
    <s v="photography/photobooks"/>
    <n v="0.99376470588235299"/>
    <n v="52.793750000000003"/>
    <x v="8"/>
    <x v="20"/>
  </r>
  <r>
    <n v="1529"/>
    <x v="1529"/>
    <s v="An empowering photo book that transforms hurtful experiences into strength and solidarity."/>
    <n v="8500"/>
    <n v="19129"/>
    <x v="0"/>
    <x v="0"/>
    <s v="USD"/>
    <n v="1426773920"/>
    <n v="1424185520"/>
    <b v="1"/>
    <n v="141"/>
    <b v="1"/>
    <s v="photography/photobooks"/>
    <n v="2.2504705882352942"/>
    <n v="135.66666666666666"/>
    <x v="8"/>
    <x v="20"/>
  </r>
  <r>
    <n v="1530"/>
    <x v="1530"/>
    <s v="A photobook made by 4-year-old Hawkeye Huey: National Geographic's youngest photographer and Rolling Stone's top 100 on Instagram"/>
    <n v="8500"/>
    <n v="47189"/>
    <x v="0"/>
    <x v="0"/>
    <s v="USD"/>
    <n v="1445624695"/>
    <n v="1443464695"/>
    <b v="1"/>
    <n v="874"/>
    <b v="1"/>
    <s v="photography/photobooks"/>
    <n v="5.5516470588235292"/>
    <n v="53.991990846681922"/>
    <x v="8"/>
    <x v="20"/>
  </r>
  <r>
    <n v="1531"/>
    <x v="1531"/>
    <s v="A street level, film, photographic representation of the character of the City of Roses, from a native Portlander's honest perspective."/>
    <n v="8500"/>
    <n v="4135"/>
    <x v="0"/>
    <x v="0"/>
    <s v="USD"/>
    <n v="1417402800"/>
    <n v="1414610126"/>
    <b v="1"/>
    <n v="73"/>
    <b v="1"/>
    <s v="photography/photobooks"/>
    <n v="0.4864705882352941"/>
    <n v="56.643835616438359"/>
    <x v="8"/>
    <x v="20"/>
  </r>
  <r>
    <n v="1532"/>
    <x v="1532"/>
    <s v="Award winning photography celebrating the artistry of geiko and maiko and the exquisite traditions of their Kyoto communities."/>
    <n v="8500"/>
    <n v="24201"/>
    <x v="0"/>
    <x v="2"/>
    <s v="AUD"/>
    <n v="1455548400"/>
    <n v="1453461865"/>
    <b v="1"/>
    <n v="294"/>
    <b v="1"/>
    <s v="photography/photobooks"/>
    <n v="2.8471764705882352"/>
    <n v="82.316326530612244"/>
    <x v="8"/>
    <x v="20"/>
  </r>
  <r>
    <n v="1533"/>
    <x v="1533"/>
    <s v="This is an intimate story about a family, focusing on their love and strength in the face of mortality."/>
    <n v="8500"/>
    <n v="65313"/>
    <x v="0"/>
    <x v="0"/>
    <s v="USD"/>
    <n v="1462161540"/>
    <n v="1457913777"/>
    <b v="1"/>
    <n v="740"/>
    <b v="1"/>
    <s v="photography/photobooks"/>
    <n v="7.6838823529411764"/>
    <n v="88.26081081081081"/>
    <x v="8"/>
    <x v="20"/>
  </r>
  <r>
    <n v="1534"/>
    <x v="1534"/>
    <s v="The Art of Abandonment is an award winning photographic series that explores the beauty and history of our modern ruins."/>
    <n v="8500"/>
    <n v="31330"/>
    <x v="0"/>
    <x v="0"/>
    <s v="USD"/>
    <n v="1441383062"/>
    <n v="1438791062"/>
    <b v="1"/>
    <n v="369"/>
    <b v="1"/>
    <s v="photography/photobooks"/>
    <n v="3.6858823529411766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8500"/>
    <n v="5297"/>
    <x v="0"/>
    <x v="0"/>
    <s v="USD"/>
    <n v="1464040800"/>
    <n v="1461527631"/>
    <b v="1"/>
    <n v="110"/>
    <b v="1"/>
    <s v="photography/photobooks"/>
    <n v="0.62317647058823533"/>
    <n v="48.154545454545456"/>
    <x v="8"/>
    <x v="20"/>
  </r>
  <r>
    <n v="1536"/>
    <x v="1536"/>
    <s v="Travel around the world on a backpacking trip 3 years in the making through a book with amazing photos and stories to over 60 countries"/>
    <n v="8500"/>
    <n v="30037.01"/>
    <x v="0"/>
    <x v="0"/>
    <s v="USD"/>
    <n v="1440702910"/>
    <n v="1438110910"/>
    <b v="1"/>
    <n v="455"/>
    <b v="1"/>
    <s v="photography/photobooks"/>
    <n v="3.5337658823529412"/>
    <n v="66.015406593406595"/>
    <x v="8"/>
    <x v="20"/>
  </r>
  <r>
    <n v="1537"/>
    <x v="1537"/>
    <s v="A Photobook about one of the most fascinating places on earth -     the sacred Mount Kailash in Tibet."/>
    <n v="8500"/>
    <n v="21588"/>
    <x v="0"/>
    <x v="12"/>
    <s v="EUR"/>
    <n v="1470506400"/>
    <n v="1467358427"/>
    <b v="1"/>
    <n v="224"/>
    <b v="1"/>
    <s v="photography/photobooks"/>
    <n v="2.5397647058823529"/>
    <n v="96.375"/>
    <x v="8"/>
    <x v="20"/>
  </r>
  <r>
    <n v="1538"/>
    <x v="1538"/>
    <s v="I want to travel through the National Parks to take pictures of the little things, the &quot;missed&quot; things, that people overlook."/>
    <n v="8500"/>
    <n v="7184"/>
    <x v="0"/>
    <x v="0"/>
    <s v="USD"/>
    <n v="1421952370"/>
    <n v="1418064370"/>
    <b v="1"/>
    <n v="46"/>
    <b v="1"/>
    <s v="photography/photobooks"/>
    <n v="0.84517647058823531"/>
    <n v="156.17391304347825"/>
    <x v="8"/>
    <x v="20"/>
  </r>
  <r>
    <n v="1539"/>
    <x v="1539"/>
    <s v="Stunning hardcover coffee table book spanning over 25 years of music photography and stories in Marin County, CA by Bob Minkin"/>
    <n v="8500"/>
    <n v="27197.22"/>
    <x v="0"/>
    <x v="0"/>
    <s v="USD"/>
    <n v="1483481019"/>
    <n v="1480629819"/>
    <b v="0"/>
    <n v="284"/>
    <b v="1"/>
    <s v="photography/photobooks"/>
    <n v="3.199672941176470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8500"/>
    <n v="17680"/>
    <x v="0"/>
    <x v="0"/>
    <s v="USD"/>
    <n v="1416964500"/>
    <n v="1414368616"/>
    <b v="1"/>
    <n v="98"/>
    <b v="1"/>
    <s v="photography/photobooks"/>
    <n v="2.08"/>
    <n v="180.40816326530611"/>
    <x v="8"/>
    <x v="20"/>
  </r>
  <r>
    <n v="1541"/>
    <x v="1541"/>
    <s v="My Goal is to travel across Panama with my team and capture the beauty and wildlife throughout the canal."/>
    <n v="8500"/>
    <n v="6"/>
    <x v="2"/>
    <x v="0"/>
    <s v="USD"/>
    <n v="1420045538"/>
    <n v="1417453538"/>
    <b v="0"/>
    <n v="2"/>
    <b v="0"/>
    <s v="photography/nature"/>
    <n v="7.0588235294117652E-4"/>
    <n v="3"/>
    <x v="8"/>
    <x v="24"/>
  </r>
  <r>
    <n v="1542"/>
    <x v="1542"/>
    <s v="The photography project aims to show challenges &amp; successes of a  student attempting to continue his family beekeeping heritage."/>
    <n v="8500"/>
    <n v="20"/>
    <x v="2"/>
    <x v="5"/>
    <s v="CAD"/>
    <n v="1435708500"/>
    <n v="1434412500"/>
    <b v="0"/>
    <n v="1"/>
    <b v="0"/>
    <s v="photography/nature"/>
    <n v="2.352941176470588E-3"/>
    <n v="20"/>
    <x v="8"/>
    <x v="24"/>
  </r>
  <r>
    <n v="1543"/>
    <x v="1543"/>
    <s v="I plan to take pictures of the sunrise in the MidWest every day in 2015 and compile them in a slide show for distribution."/>
    <n v="8500"/>
    <n v="10"/>
    <x v="2"/>
    <x v="0"/>
    <s v="USD"/>
    <n v="1416662034"/>
    <n v="1414066434"/>
    <b v="0"/>
    <n v="1"/>
    <b v="0"/>
    <s v="photography/nature"/>
    <n v="1.176470588235294E-3"/>
    <n v="10"/>
    <x v="8"/>
    <x v="24"/>
  </r>
  <r>
    <n v="1544"/>
    <x v="1544"/>
    <s v="My name is Travis LaFee, I live in beautiful McCall, Idaho. I wish to display the beauty of valley county by taking pics outdoors."/>
    <n v="85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8500"/>
    <n v="1"/>
    <x v="2"/>
    <x v="0"/>
    <s v="USD"/>
    <n v="1425330960"/>
    <n v="1422393234"/>
    <b v="0"/>
    <n v="1"/>
    <b v="0"/>
    <s v="photography/nature"/>
    <n v="1.1764705882352942E-4"/>
    <n v="1"/>
    <x v="8"/>
    <x v="24"/>
  </r>
  <r>
    <n v="1546"/>
    <x v="1546"/>
    <s v="Buy and maintain 6 acres of land in West Ireland as a Wildlife Refuge for an endangered species of native Raptor called the Hen Harrier"/>
    <n v="8500"/>
    <n v="289"/>
    <x v="2"/>
    <x v="1"/>
    <s v="GBP"/>
    <n v="1410930399"/>
    <n v="1405746399"/>
    <b v="0"/>
    <n v="11"/>
    <b v="0"/>
    <s v="photography/nature"/>
    <n v="3.4000000000000002E-2"/>
    <n v="26.272727272727273"/>
    <x v="8"/>
    <x v="24"/>
  </r>
  <r>
    <n v="1547"/>
    <x v="1547"/>
    <s v="I have produced a limited number (100) of five 8x10 prints of mixed photography I would like to share with you."/>
    <n v="850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8500"/>
    <n v="60"/>
    <x v="2"/>
    <x v="0"/>
    <s v="USD"/>
    <n v="1447020620"/>
    <n v="1444425020"/>
    <b v="0"/>
    <n v="1"/>
    <b v="0"/>
    <s v="photography/nature"/>
    <n v="7.058823529411765E-3"/>
    <n v="60"/>
    <x v="8"/>
    <x v="24"/>
  </r>
  <r>
    <n v="1549"/>
    <x v="1549"/>
    <s v="A 2016 calendar collection of landscape and wildlife photographs from award winning photographer, Steve Marler."/>
    <n v="8500"/>
    <n v="170"/>
    <x v="2"/>
    <x v="0"/>
    <s v="USD"/>
    <n v="1446524159"/>
    <n v="1443928559"/>
    <b v="0"/>
    <n v="6"/>
    <b v="0"/>
    <s v="photography/nature"/>
    <n v="0.02"/>
    <n v="28.333333333333332"/>
    <x v="8"/>
    <x v="24"/>
  </r>
  <r>
    <n v="1550"/>
    <x v="1550"/>
    <s v="A photographic journal of a Costa Rican frog survey: recording the effects of habitat fragmentation on these charismatic amphibians."/>
    <n v="8500"/>
    <n v="101"/>
    <x v="2"/>
    <x v="1"/>
    <s v="GBP"/>
    <n v="1463050034"/>
    <n v="1460458034"/>
    <b v="0"/>
    <n v="7"/>
    <b v="0"/>
    <s v="photography/nature"/>
    <n v="1.1882352941176471E-2"/>
    <n v="14.428571428571429"/>
    <x v="8"/>
    <x v="24"/>
  </r>
  <r>
    <n v="1551"/>
    <x v="1551"/>
    <s v="I can do it but help can't hurt. Sweet Montana photos like never seen before. Be a part of Randy Hoffman Photography and our activities"/>
    <n v="8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8500"/>
    <n v="2115"/>
    <x v="2"/>
    <x v="0"/>
    <s v="USD"/>
    <n v="1412135940"/>
    <n v="1410366708"/>
    <b v="0"/>
    <n v="16"/>
    <b v="0"/>
    <s v="photography/nature"/>
    <n v="0.24882352941176469"/>
    <n v="132.1875"/>
    <x v="8"/>
    <x v="24"/>
  </r>
  <r>
    <n v="1553"/>
    <x v="1553"/>
    <s v="This project is about exhibiting the raw beauty of the elements through highlining, surfing, fire spinning and rock climbing."/>
    <n v="85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85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850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8500"/>
    <n v="677"/>
    <x v="2"/>
    <x v="5"/>
    <s v="CAD"/>
    <n v="1467603624"/>
    <n v="1465011624"/>
    <b v="0"/>
    <n v="12"/>
    <b v="0"/>
    <s v="photography/nature"/>
    <n v="7.9647058823529418E-2"/>
    <n v="56.416666666666664"/>
    <x v="8"/>
    <x v="24"/>
  </r>
  <r>
    <n v="1557"/>
    <x v="1557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.1764705882352941E-2"/>
    <n v="100"/>
    <x v="8"/>
    <x v="24"/>
  </r>
  <r>
    <n v="1558"/>
    <x v="1558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4.1176470588235297E-3"/>
    <n v="11.666666666666666"/>
    <x v="8"/>
    <x v="24"/>
  </r>
  <r>
    <n v="1559"/>
    <x v="1559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5.8823529411764705E-3"/>
    <n v="50"/>
    <x v="8"/>
    <x v="24"/>
  </r>
  <r>
    <n v="1560"/>
    <x v="1560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.1058823529411765E-2"/>
    <n v="23.5"/>
    <x v="8"/>
    <x v="24"/>
  </r>
  <r>
    <n v="1561"/>
    <x v="1561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7.8823529411764705E-3"/>
    <n v="67"/>
    <x v="3"/>
    <x v="25"/>
  </r>
  <r>
    <n v="1562"/>
    <x v="1562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x v="1564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1.176470588235294E-3"/>
    <n v="10"/>
    <x v="3"/>
    <x v="25"/>
  </r>
  <r>
    <n v="1565"/>
    <x v="1565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.1764705882352941E-2"/>
    <n v="100"/>
    <x v="3"/>
    <x v="25"/>
  </r>
  <r>
    <n v="1566"/>
    <x v="1566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0.7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0.4011764705882353"/>
    <n v="155"/>
    <x v="3"/>
    <x v="25"/>
  </r>
  <r>
    <n v="1569"/>
    <x v="1569"/>
    <s v="to be removed"/>
    <n v="85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0.29223529411764704"/>
    <n v="47.769230769230766"/>
    <x v="3"/>
    <x v="25"/>
  </r>
  <r>
    <n v="1571"/>
    <x v="1571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9.4117647058823521E-3"/>
    <n v="20"/>
    <x v="3"/>
    <x v="25"/>
  </r>
  <r>
    <n v="1572"/>
    <x v="1572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.4705882352941176E-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8500"/>
    <n v="223"/>
    <x v="1"/>
    <x v="5"/>
    <s v="CAD"/>
    <n v="1491019140"/>
    <n v="1487548802"/>
    <b v="0"/>
    <n v="3"/>
    <b v="0"/>
    <s v="publishing/art books"/>
    <n v="2.6235294117647058E-2"/>
    <n v="74.333333333333329"/>
    <x v="3"/>
    <x v="25"/>
  </r>
  <r>
    <n v="1574"/>
    <x v="1574"/>
    <s v="BLK/MTL's Illustrated Works 100's of Hi-Res Pics ft. Custom Artist Carmine Diaz's popular Paintings packed into 1 Coffee table Art Book"/>
    <n v="8500"/>
    <n v="506"/>
    <x v="1"/>
    <x v="0"/>
    <s v="USD"/>
    <n v="1424211329"/>
    <n v="1421187329"/>
    <b v="0"/>
    <n v="6"/>
    <b v="0"/>
    <s v="publishing/art books"/>
    <n v="5.9529411764705879E-2"/>
    <n v="84.333333333333329"/>
    <x v="3"/>
    <x v="25"/>
  </r>
  <r>
    <n v="1575"/>
    <x v="1575"/>
    <s v="A stunning, limited-edition photography book displaying the colorful and exotic marine life in the waters along the Channel Islands"/>
    <n v="8500"/>
    <n v="2291"/>
    <x v="1"/>
    <x v="0"/>
    <s v="USD"/>
    <n v="1404909296"/>
    <n v="1402317296"/>
    <b v="0"/>
    <n v="35"/>
    <b v="0"/>
    <s v="publishing/art books"/>
    <n v="0.26952941176470591"/>
    <n v="65.457142857142856"/>
    <x v="3"/>
    <x v="25"/>
  </r>
  <r>
    <n v="1576"/>
    <x v="1576"/>
    <s v="For the publication of my first 3 books: an Art book, a graphic novel, and a coloring book"/>
    <n v="8500"/>
    <n v="650"/>
    <x v="1"/>
    <x v="0"/>
    <s v="USD"/>
    <n v="1435698368"/>
    <n v="1431810368"/>
    <b v="0"/>
    <n v="10"/>
    <b v="0"/>
    <s v="publishing/art books"/>
    <n v="7.6470588235294124E-2"/>
    <n v="65"/>
    <x v="3"/>
    <x v="25"/>
  </r>
  <r>
    <n v="1577"/>
    <x v="1577"/>
    <s v="I've been putting together a portfolio of fine abstract photography of the highest quality, color, and design. A vision of beauty!"/>
    <n v="8500"/>
    <n v="55"/>
    <x v="1"/>
    <x v="0"/>
    <s v="USD"/>
    <n v="1343161248"/>
    <n v="1337977248"/>
    <b v="0"/>
    <n v="2"/>
    <b v="0"/>
    <s v="publishing/art books"/>
    <n v="6.4705882352941177E-3"/>
    <n v="27.5"/>
    <x v="3"/>
    <x v="25"/>
  </r>
  <r>
    <n v="1578"/>
    <x v="1578"/>
    <s v="2 artists, 1 month, 1 laptop, minimum wage, plenty of coffee proving a transmedia production worth noticing doesn't need a million dollar budget."/>
    <n v="8500"/>
    <n v="205"/>
    <x v="1"/>
    <x v="0"/>
    <s v="USD"/>
    <n v="1283392800"/>
    <n v="1281317691"/>
    <b v="0"/>
    <n v="4"/>
    <b v="0"/>
    <s v="publishing/art books"/>
    <n v="2.4117647058823528E-2"/>
    <n v="51.25"/>
    <x v="3"/>
    <x v="25"/>
  </r>
  <r>
    <n v="1579"/>
    <x v="1579"/>
    <s v="'Compilation of visual and literary art through fine art photography, graphic art, and poetry."/>
    <n v="8500"/>
    <n v="28"/>
    <x v="1"/>
    <x v="0"/>
    <s v="USD"/>
    <n v="1377734091"/>
    <n v="1374882891"/>
    <b v="0"/>
    <n v="2"/>
    <b v="0"/>
    <s v="publishing/art books"/>
    <n v="3.2941176470588237E-3"/>
    <n v="14"/>
    <x v="3"/>
    <x v="25"/>
  </r>
  <r>
    <n v="1580"/>
    <x v="1580"/>
    <s v="Creating my 2nd book depicting the people and places in Brevard County w/current images + traveling to obtain new ones."/>
    <n v="850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8500"/>
    <n v="5"/>
    <x v="2"/>
    <x v="1"/>
    <s v="GBP"/>
    <n v="1450521990"/>
    <n v="1447757190"/>
    <b v="0"/>
    <n v="1"/>
    <b v="0"/>
    <s v="photography/places"/>
    <n v="5.8823529411764701E-4"/>
    <n v="5"/>
    <x v="8"/>
    <x v="26"/>
  </r>
  <r>
    <n v="1582"/>
    <x v="1582"/>
    <s v="I create canvas prints of images from in and around New Orleans"/>
    <n v="8500"/>
    <n v="93"/>
    <x v="2"/>
    <x v="0"/>
    <s v="USD"/>
    <n v="1445894400"/>
    <n v="1440961053"/>
    <b v="0"/>
    <n v="3"/>
    <b v="0"/>
    <s v="photography/places"/>
    <n v="1.0941176470588235E-2"/>
    <n v="31"/>
    <x v="8"/>
    <x v="26"/>
  </r>
  <r>
    <n v="1583"/>
    <x v="1583"/>
    <s v="I am a photographer who is inspired by the original Jules Verne story. I will make a thousands of photo and video materials for You."/>
    <n v="8500"/>
    <n v="15"/>
    <x v="2"/>
    <x v="1"/>
    <s v="GBP"/>
    <n v="1411681391"/>
    <n v="1409089391"/>
    <b v="0"/>
    <n v="1"/>
    <b v="0"/>
    <s v="photography/places"/>
    <n v="1.7647058823529412E-3"/>
    <n v="15"/>
    <x v="8"/>
    <x v="26"/>
  </r>
  <r>
    <n v="1584"/>
    <x v="1584"/>
    <s v="25 Kansas State Parks in the next year. What a great adventure to take together. Join me. Together we can photo this beautiful state."/>
    <n v="85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8500"/>
    <n v="1580"/>
    <x v="2"/>
    <x v="5"/>
    <s v="CAD"/>
    <n v="1482663600"/>
    <n v="1480800568"/>
    <b v="0"/>
    <n v="12"/>
    <b v="0"/>
    <s v="photography/places"/>
    <n v="0.18588235294117647"/>
    <n v="131.66666666666666"/>
    <x v="8"/>
    <x v="26"/>
  </r>
  <r>
    <n v="1586"/>
    <x v="1586"/>
    <s v="Show the world the beauty that is in all of our back yards!"/>
    <n v="8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8500"/>
    <n v="1"/>
    <x v="2"/>
    <x v="0"/>
    <s v="USD"/>
    <n v="1418510965"/>
    <n v="1415918965"/>
    <b v="0"/>
    <n v="1"/>
    <b v="0"/>
    <s v="photography/places"/>
    <n v="1.1764705882352942E-4"/>
    <n v="1"/>
    <x v="8"/>
    <x v="26"/>
  </r>
  <r>
    <n v="1588"/>
    <x v="1588"/>
    <s v="Southeast Texas as seen through the lens of a cell phone camera"/>
    <n v="8500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85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8500"/>
    <n v="1020"/>
    <x v="2"/>
    <x v="13"/>
    <s v="EUR"/>
    <n v="1443040464"/>
    <n v="1440448464"/>
    <b v="0"/>
    <n v="2"/>
    <b v="0"/>
    <s v="photography/places"/>
    <n v="0.12"/>
    <n v="510"/>
    <x v="8"/>
    <x v="26"/>
  </r>
  <r>
    <n v="1591"/>
    <x v="1591"/>
    <s v="Hi, my name is CiarÃ¡n May &amp; i'm a photographer from Co Fermanagh, Ireland. With your support  we can bring this wonderful book to life."/>
    <n v="8500"/>
    <n v="4092"/>
    <x v="2"/>
    <x v="1"/>
    <s v="GBP"/>
    <n v="1459700741"/>
    <n v="1457112341"/>
    <b v="0"/>
    <n v="92"/>
    <b v="0"/>
    <s v="photography/places"/>
    <n v="0.48141176470588237"/>
    <n v="44.478260869565219"/>
    <x v="8"/>
    <x v="26"/>
  </r>
  <r>
    <n v="1592"/>
    <x v="1592"/>
    <s v="A portfolio collage of beautiful pictures of authentic Pittsburgh locations and scenery."/>
    <n v="8500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8500"/>
    <n v="3"/>
    <x v="2"/>
    <x v="0"/>
    <s v="USD"/>
    <n v="1425154655"/>
    <n v="1422562655"/>
    <b v="0"/>
    <n v="3"/>
    <b v="0"/>
    <s v="photography/places"/>
    <n v="3.5294117647058826E-4"/>
    <n v="1"/>
    <x v="8"/>
    <x v="26"/>
  </r>
  <r>
    <n v="1594"/>
    <x v="1594"/>
    <s v="I photograph my love of New Orleans, create canvases and share those memories with you."/>
    <n v="8500"/>
    <n v="205"/>
    <x v="2"/>
    <x v="0"/>
    <s v="USD"/>
    <n v="1463329260"/>
    <n v="1458147982"/>
    <b v="0"/>
    <n v="10"/>
    <b v="0"/>
    <s v="photography/places"/>
    <n v="2.4117647058823528E-2"/>
    <n v="20.5"/>
    <x v="8"/>
    <x v="26"/>
  </r>
  <r>
    <n v="1595"/>
    <x v="1595"/>
    <s v="To make a coffee table book,  displaying civil war battlefields and forts,  taken at the same time of year the battles were fought."/>
    <n v="8500"/>
    <n v="280"/>
    <x v="2"/>
    <x v="0"/>
    <s v="USD"/>
    <n v="1403122380"/>
    <n v="1400634728"/>
    <b v="0"/>
    <n v="7"/>
    <b v="0"/>
    <s v="photography/places"/>
    <n v="3.2941176470588238E-2"/>
    <n v="40"/>
    <x v="8"/>
    <x v="26"/>
  </r>
  <r>
    <n v="1596"/>
    <x v="1596"/>
    <s v="London is beautiful. I want to create a book of stunning images from in and around our great city"/>
    <n v="8500"/>
    <n v="75"/>
    <x v="2"/>
    <x v="1"/>
    <s v="GBP"/>
    <n v="1418469569"/>
    <n v="1414577969"/>
    <b v="0"/>
    <n v="3"/>
    <b v="0"/>
    <s v="photography/places"/>
    <n v="8.8235294117647058E-3"/>
    <n v="25"/>
    <x v="8"/>
    <x v="26"/>
  </r>
  <r>
    <n v="1597"/>
    <x v="1597"/>
    <s v="We're starting up a new an improved way to do vacation rental management, but we need some funding to kick start it!"/>
    <n v="85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500"/>
    <n v="1"/>
    <x v="2"/>
    <x v="0"/>
    <s v="USD"/>
    <n v="1437926458"/>
    <n v="1432742458"/>
    <b v="0"/>
    <n v="1"/>
    <b v="0"/>
    <s v="photography/places"/>
    <n v="1.1764705882352942E-4"/>
    <n v="1"/>
    <x v="8"/>
    <x v="26"/>
  </r>
  <r>
    <n v="1599"/>
    <x v="1599"/>
    <s v="A London photographer trekking 5,895m up Africa's Mount Kilimanjaro to pursue and enrich a career."/>
    <n v="8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8500"/>
    <n v="367"/>
    <x v="2"/>
    <x v="0"/>
    <s v="USD"/>
    <n v="1405401060"/>
    <n v="1401585752"/>
    <b v="0"/>
    <n v="9"/>
    <b v="0"/>
    <s v="photography/places"/>
    <n v="4.3176470588235295E-2"/>
    <n v="40.777777777777779"/>
    <x v="8"/>
    <x v="26"/>
  </r>
  <r>
    <n v="1601"/>
    <x v="1601"/>
    <s v="We're so close to releasing our long-awaited debut album! A little help will go a long way... let's do this!"/>
    <n v="8500"/>
    <n v="2706.23"/>
    <x v="0"/>
    <x v="0"/>
    <s v="USD"/>
    <n v="1304561633"/>
    <n v="1301969633"/>
    <b v="0"/>
    <n v="56"/>
    <b v="1"/>
    <s v="music/rock"/>
    <n v="0.31838"/>
    <n v="48.325535714285714"/>
    <x v="4"/>
    <x v="11"/>
  </r>
  <r>
    <n v="1602"/>
    <x v="1602"/>
    <s v="We need the help of fans of both music and film alike to help us create our collective vision for this song."/>
    <n v="8500"/>
    <n v="1502.5"/>
    <x v="0"/>
    <x v="0"/>
    <s v="USD"/>
    <n v="1318633200"/>
    <n v="1314947317"/>
    <b v="0"/>
    <n v="32"/>
    <b v="1"/>
    <s v="music/rock"/>
    <n v="0.17676470588235293"/>
    <n v="46.953125"/>
    <x v="4"/>
    <x v="11"/>
  </r>
  <r>
    <n v="1603"/>
    <x v="1603"/>
    <s v="An exercise in the wild and dangerous world of solo musicianship by Maxwell D Feinstein."/>
    <n v="8500"/>
    <n v="2000.66"/>
    <x v="0"/>
    <x v="0"/>
    <s v="USD"/>
    <n v="1327723459"/>
    <n v="1322539459"/>
    <b v="0"/>
    <n v="30"/>
    <b v="1"/>
    <s v="music/rock"/>
    <n v="0.23537176470588236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8500"/>
    <n v="3419"/>
    <x v="0"/>
    <x v="0"/>
    <s v="USD"/>
    <n v="1332011835"/>
    <n v="1328559435"/>
    <b v="0"/>
    <n v="70"/>
    <b v="1"/>
    <s v="music/rock"/>
    <n v="0.40223529411764708"/>
    <n v="48.842857142857142"/>
    <x v="4"/>
    <x v="11"/>
  </r>
  <r>
    <n v="1605"/>
    <x v="1605"/>
    <s v="A Band of Orcs needs gas, tires &amp; tags to get to GenCon Indy for the debut of their 28 mm gaming miniatures and historic live concert!"/>
    <n v="8500"/>
    <n v="6041.6"/>
    <x v="0"/>
    <x v="0"/>
    <s v="USD"/>
    <n v="1312182000"/>
    <n v="1311380313"/>
    <b v="0"/>
    <n v="44"/>
    <b v="1"/>
    <s v="music/rock"/>
    <n v="0.71077647058823534"/>
    <n v="137.30909090909091"/>
    <x v="4"/>
    <x v="11"/>
  </r>
  <r>
    <n v="1606"/>
    <x v="1606"/>
    <s v="The Scurvies, an independent punk rock 'n' roll band are recording a new album to be released on vinyl and CD, on their very own label."/>
    <n v="8500"/>
    <n v="8080.33"/>
    <x v="0"/>
    <x v="0"/>
    <s v="USD"/>
    <n v="1300930838"/>
    <n v="1293158438"/>
    <b v="0"/>
    <n v="92"/>
    <b v="1"/>
    <s v="music/rock"/>
    <n v="0.95062705882352938"/>
    <n v="87.829673913043479"/>
    <x v="4"/>
    <x v="11"/>
  </r>
  <r>
    <n v="1607"/>
    <x v="1607"/>
    <s v="The world's only all-Asian American dance rock band, The Slants, needs a bus to tour cons, shows, and festivals."/>
    <n v="8500"/>
    <n v="14511"/>
    <x v="0"/>
    <x v="0"/>
    <s v="USD"/>
    <n v="1339701851"/>
    <n v="1337887451"/>
    <b v="0"/>
    <n v="205"/>
    <b v="1"/>
    <s v="music/rock"/>
    <n v="1.7071764705882353"/>
    <n v="70.785365853658533"/>
    <x v="4"/>
    <x v="11"/>
  </r>
  <r>
    <n v="1608"/>
    <x v="1608"/>
    <s v="The Devil &amp; Me's Debut album, &quot;...It's Not A Dream&quot;, featuring 9 original, Hard Rock songs."/>
    <n v="8500"/>
    <n v="1215"/>
    <x v="0"/>
    <x v="0"/>
    <s v="USD"/>
    <n v="1388553960"/>
    <n v="1385754986"/>
    <b v="0"/>
    <n v="23"/>
    <b v="1"/>
    <s v="music/rock"/>
    <n v="0.14294117647058824"/>
    <n v="52.826086956521742"/>
    <x v="4"/>
    <x v="11"/>
  </r>
  <r>
    <n v="1609"/>
    <x v="1609"/>
    <s v="Still the Sky's Limit is finishing their first full length album and going on a full US tour, and WE NEED YOUR HELP!"/>
    <n v="8500"/>
    <n v="1775"/>
    <x v="0"/>
    <x v="0"/>
    <s v="USD"/>
    <n v="1320220800"/>
    <n v="1315612909"/>
    <b v="0"/>
    <n v="4"/>
    <b v="1"/>
    <s v="music/rock"/>
    <n v="0.20882352941176471"/>
    <n v="443.75"/>
    <x v="4"/>
    <x v="11"/>
  </r>
  <r>
    <n v="1610"/>
    <x v="1610"/>
    <s v="So The Story Goes is the upcoming album from &quot;Just Joe&quot; Altier."/>
    <n v="8500"/>
    <n v="5437"/>
    <x v="0"/>
    <x v="0"/>
    <s v="USD"/>
    <n v="1355609510"/>
    <n v="1353017510"/>
    <b v="0"/>
    <n v="112"/>
    <b v="1"/>
    <s v="music/rock"/>
    <n v="0.63964705882352946"/>
    <n v="48.544642857142854"/>
    <x v="4"/>
    <x v="11"/>
  </r>
  <r>
    <n v="1611"/>
    <x v="1611"/>
    <s v="Skelton-Luns CD/7&quot; No Big Deal."/>
    <n v="8500"/>
    <n v="1001"/>
    <x v="0"/>
    <x v="0"/>
    <s v="USD"/>
    <n v="1370390432"/>
    <n v="1368576032"/>
    <b v="0"/>
    <n v="27"/>
    <b v="1"/>
    <s v="music/rock"/>
    <n v="0.11776470588235294"/>
    <n v="37.074074074074076"/>
    <x v="4"/>
    <x v="11"/>
  </r>
  <r>
    <n v="1612"/>
    <x v="1612"/>
    <s v="Help us achieve our goal to get our van repaired, gassed up, and road-ready for our winter tour!"/>
    <n v="8500"/>
    <n v="550"/>
    <x v="0"/>
    <x v="0"/>
    <s v="USD"/>
    <n v="1357160384"/>
    <n v="1354568384"/>
    <b v="0"/>
    <n v="11"/>
    <b v="1"/>
    <s v="music/rock"/>
    <n v="6.4705882352941183E-2"/>
    <n v="50"/>
    <x v="4"/>
    <x v="11"/>
  </r>
  <r>
    <n v="1613"/>
    <x v="1613"/>
    <s v="Ghosts and Paper Hearts are getting ready to release their new EP and we want it to be sent everywhere. Help us out PLEASE!!!!!"/>
    <n v="8500"/>
    <n v="1015"/>
    <x v="0"/>
    <x v="0"/>
    <s v="USD"/>
    <n v="1342921202"/>
    <n v="1340329202"/>
    <b v="0"/>
    <n v="26"/>
    <b v="1"/>
    <s v="music/rock"/>
    <n v="0.11941176470588236"/>
    <n v="39.03846153846154"/>
    <x v="4"/>
    <x v="11"/>
  </r>
  <r>
    <n v="1614"/>
    <x v="1614"/>
    <s v="We are going into the studio this June/July to begin our New Album. Pre-order the CD &amp; join us as we present The Greatest Show Alive."/>
    <n v="8500"/>
    <n v="5135"/>
    <x v="0"/>
    <x v="0"/>
    <s v="USD"/>
    <n v="1407085200"/>
    <n v="1401924769"/>
    <b v="0"/>
    <n v="77"/>
    <b v="1"/>
    <s v="music/rock"/>
    <n v="0.60411764705882354"/>
    <n v="66.688311688311686"/>
    <x v="4"/>
    <x v="11"/>
  </r>
  <r>
    <n v="1615"/>
    <x v="1615"/>
    <s v="We are Reno Divorce!! Here is a taste of our upcoming release and we invite you to be a part of it."/>
    <n v="8500"/>
    <n v="9130"/>
    <x v="0"/>
    <x v="0"/>
    <s v="USD"/>
    <n v="1323742396"/>
    <n v="1319850796"/>
    <b v="0"/>
    <n v="136"/>
    <b v="1"/>
    <s v="music/rock"/>
    <n v="1.0741176470588236"/>
    <n v="67.132352941176464"/>
    <x v="4"/>
    <x v="11"/>
  </r>
  <r>
    <n v="1616"/>
    <x v="1616"/>
    <s v="HELP! We don't have much time.....Join Aly Jados in making her new EP a reality before the world ends!!!!"/>
    <n v="8500"/>
    <n v="10420"/>
    <x v="0"/>
    <x v="0"/>
    <s v="USD"/>
    <n v="1353621600"/>
    <n v="1350061821"/>
    <b v="0"/>
    <n v="157"/>
    <b v="1"/>
    <s v="music/rock"/>
    <n v="1.2258823529411764"/>
    <n v="66.369426751592357"/>
    <x v="4"/>
    <x v="11"/>
  </r>
  <r>
    <n v="1617"/>
    <x v="1617"/>
    <s v="The Coffis Brothers &amp;The Mountain Men are recording a brand new full length record."/>
    <n v="8500"/>
    <n v="10210"/>
    <x v="0"/>
    <x v="0"/>
    <s v="USD"/>
    <n v="1383332400"/>
    <n v="1380470188"/>
    <b v="0"/>
    <n v="158"/>
    <b v="1"/>
    <s v="music/rock"/>
    <n v="1.2011764705882353"/>
    <n v="64.620253164556956"/>
    <x v="4"/>
    <x v="11"/>
  </r>
  <r>
    <n v="1618"/>
    <x v="1618"/>
    <s v="Janus Word combines hard rock with melodic acoustic music for a unique and awesome sound."/>
    <n v="8500"/>
    <n v="1576"/>
    <x v="0"/>
    <x v="0"/>
    <s v="USD"/>
    <n v="1362757335"/>
    <n v="1359301335"/>
    <b v="0"/>
    <n v="27"/>
    <b v="1"/>
    <s v="music/rock"/>
    <n v="0.18541176470588236"/>
    <n v="58.370370370370374"/>
    <x v="4"/>
    <x v="11"/>
  </r>
  <r>
    <n v="1619"/>
    <x v="1619"/>
    <s v="Creating a live show experience that does justice to the musicianship and time spent rehearsing.  Help us weave this sonic tapestry!"/>
    <n v="8500"/>
    <n v="2000"/>
    <x v="0"/>
    <x v="0"/>
    <s v="USD"/>
    <n v="1410755286"/>
    <n v="1408940886"/>
    <b v="0"/>
    <n v="23"/>
    <b v="1"/>
    <s v="music/rock"/>
    <n v="0.23529411764705882"/>
    <n v="86.956521739130437"/>
    <x v="4"/>
    <x v="11"/>
  </r>
  <r>
    <n v="1620"/>
    <x v="1620"/>
    <s v="Kickstarting my music career with 300 hard copy CDs of my first release."/>
    <n v="8500"/>
    <n v="1130"/>
    <x v="0"/>
    <x v="0"/>
    <s v="USD"/>
    <n v="1361606940"/>
    <n v="1361002140"/>
    <b v="0"/>
    <n v="17"/>
    <b v="1"/>
    <s v="music/rock"/>
    <n v="0.13294117647058823"/>
    <n v="66.470588235294116"/>
    <x v="4"/>
    <x v="11"/>
  </r>
  <r>
    <n v="1621"/>
    <x v="1621"/>
    <s v="Its long over due! Help us fund our debut album! We need all our friends and fans support on this! Lets make it happen!"/>
    <n v="8500"/>
    <n v="6060"/>
    <x v="0"/>
    <x v="0"/>
    <s v="USD"/>
    <n v="1338177540"/>
    <n v="1333550015"/>
    <b v="0"/>
    <n v="37"/>
    <b v="1"/>
    <s v="music/rock"/>
    <n v="0.71294117647058819"/>
    <n v="163.78378378378378"/>
    <x v="4"/>
    <x v="11"/>
  </r>
  <r>
    <n v="1622"/>
    <x v="1622"/>
    <s v="Join in PrincessFrank's conquest of the Rock&amp;Roll kingdom! Pledge your support and help him claim the throne of Rock!"/>
    <n v="8500"/>
    <n v="7019"/>
    <x v="0"/>
    <x v="0"/>
    <s v="USD"/>
    <n v="1418803140"/>
    <n v="1415343874"/>
    <b v="0"/>
    <n v="65"/>
    <b v="1"/>
    <s v="music/rock"/>
    <n v="0.82576470588235296"/>
    <n v="107.98461538461538"/>
    <x v="4"/>
    <x v="11"/>
  </r>
  <r>
    <n v="1623"/>
    <x v="1623"/>
    <s v="We play covers of mod and ska classics to enthusiastic crowds. Now we want to leave our own original mark on mod musical history."/>
    <n v="8500"/>
    <n v="758"/>
    <x v="0"/>
    <x v="1"/>
    <s v="GBP"/>
    <n v="1377621089"/>
    <n v="1372437089"/>
    <b v="0"/>
    <n v="18"/>
    <b v="1"/>
    <s v="music/rock"/>
    <n v="8.9176470588235288E-2"/>
    <n v="42.111111111111114"/>
    <x v="4"/>
    <x v="11"/>
  </r>
  <r>
    <n v="1624"/>
    <x v="1624"/>
    <s v="Joey De Noble is raising money to help record his latest music, and he wants YOU to be a part of it!"/>
    <n v="8500"/>
    <n v="1180"/>
    <x v="0"/>
    <x v="0"/>
    <s v="USD"/>
    <n v="1357721335"/>
    <n v="1354265335"/>
    <b v="0"/>
    <n v="25"/>
    <b v="1"/>
    <s v="music/rock"/>
    <n v="0.13882352941176471"/>
    <n v="47.2"/>
    <x v="4"/>
    <x v="11"/>
  </r>
  <r>
    <n v="1625"/>
    <x v="1625"/>
    <s v="Progressive metal band Redemption is preparing to film its second live DVD at the Progpower festival in Atlanta, GA in September, 2012."/>
    <n v="8500"/>
    <n v="11650"/>
    <x v="0"/>
    <x v="0"/>
    <s v="USD"/>
    <n v="1347382053"/>
    <n v="1344962853"/>
    <b v="0"/>
    <n v="104"/>
    <b v="1"/>
    <s v="music/rock"/>
    <n v="1.3705882352941177"/>
    <n v="112.01923076923077"/>
    <x v="4"/>
    <x v="11"/>
  </r>
  <r>
    <n v="1626"/>
    <x v="1626"/>
    <s v="Help Christian Rock Band &quot;The Protest&quot; fund their new album and further their mission of positively impacting lives."/>
    <n v="8500"/>
    <n v="8095"/>
    <x v="0"/>
    <x v="0"/>
    <s v="USD"/>
    <n v="1385932867"/>
    <n v="1383337267"/>
    <b v="0"/>
    <n v="108"/>
    <b v="1"/>
    <s v="music/rock"/>
    <n v="0.95235294117647062"/>
    <n v="74.953703703703709"/>
    <x v="4"/>
    <x v="11"/>
  </r>
  <r>
    <n v="1627"/>
    <x v="1627"/>
    <s v="River of Thorns is a recording duo based in southeast Michigan.  We're releasing a great sounding cd recorded in a tiny home studio!"/>
    <n v="8500"/>
    <n v="2340"/>
    <x v="0"/>
    <x v="0"/>
    <s v="USD"/>
    <n v="1353905940"/>
    <n v="1351011489"/>
    <b v="0"/>
    <n v="38"/>
    <b v="1"/>
    <s v="music/rock"/>
    <n v="0.2752941176470588"/>
    <n v="61.578947368421055"/>
    <x v="4"/>
    <x v="11"/>
  </r>
  <r>
    <n v="1628"/>
    <x v="1628"/>
    <s v="Original Jewish rock music on human relationships and identity"/>
    <n v="8500"/>
    <n v="4037"/>
    <x v="0"/>
    <x v="0"/>
    <s v="USD"/>
    <n v="1403026882"/>
    <n v="1400175682"/>
    <b v="0"/>
    <n v="88"/>
    <b v="1"/>
    <s v="music/rock"/>
    <n v="0.47494117647058826"/>
    <n v="45.875"/>
    <x v="4"/>
    <x v="11"/>
  </r>
  <r>
    <n v="1629"/>
    <x v="1629"/>
    <s v="Help Off The Turnpike release new music, and set fire to everything!"/>
    <n v="8500"/>
    <n v="6220"/>
    <x v="0"/>
    <x v="0"/>
    <s v="USD"/>
    <n v="1392929333"/>
    <n v="1389041333"/>
    <b v="0"/>
    <n v="82"/>
    <b v="1"/>
    <s v="music/rock"/>
    <n v="0.73176470588235298"/>
    <n v="75.853658536585371"/>
    <x v="4"/>
    <x v="11"/>
  </r>
  <r>
    <n v="1630"/>
    <x v="1630"/>
    <s v="Inspired by the legacy of Tex Tucker, Golden Grenade is setting out to record their first CD with heavy hearts and intense purpose."/>
    <n v="8500"/>
    <n v="10610"/>
    <x v="0"/>
    <x v="0"/>
    <s v="USD"/>
    <n v="1330671540"/>
    <n v="1328040375"/>
    <b v="0"/>
    <n v="126"/>
    <b v="1"/>
    <s v="music/rock"/>
    <n v="1.2482352941176471"/>
    <n v="84.206349206349202"/>
    <x v="4"/>
    <x v="11"/>
  </r>
  <r>
    <n v="1631"/>
    <x v="1631"/>
    <s v="We're putting together our next studio album, and we want you to be a part of it. Check out the video for some clips from the studio."/>
    <n v="8500"/>
    <n v="15591"/>
    <x v="0"/>
    <x v="0"/>
    <s v="USD"/>
    <n v="1350074261"/>
    <n v="1347482261"/>
    <b v="0"/>
    <n v="133"/>
    <b v="1"/>
    <s v="music/rock"/>
    <n v="1.834235294117647"/>
    <n v="117.22556390977444"/>
    <x v="4"/>
    <x v="11"/>
  </r>
  <r>
    <n v="1632"/>
    <x v="1632"/>
    <s v="Hey everyone! If you don't already know, we're Culprit, a 4-piece rock band from Los Angeles &amp; we are in dire need of a new tour van!"/>
    <n v="8500"/>
    <n v="4065"/>
    <x v="0"/>
    <x v="0"/>
    <s v="USD"/>
    <n v="1316851854"/>
    <n v="1311667854"/>
    <b v="0"/>
    <n v="47"/>
    <b v="1"/>
    <s v="music/rock"/>
    <n v="0.47823529411764704"/>
    <n v="86.489361702127653"/>
    <x v="4"/>
    <x v="11"/>
  </r>
  <r>
    <n v="1633"/>
    <x v="1633"/>
    <s v="We are a four piece rock band that has played shows in and around NYC including Mercury Lounge.  Two of our members are now in LA."/>
    <n v="8500"/>
    <n v="10000"/>
    <x v="0"/>
    <x v="0"/>
    <s v="USD"/>
    <n v="1326690000"/>
    <n v="1324329156"/>
    <b v="0"/>
    <n v="58"/>
    <b v="1"/>
    <s v="music/rock"/>
    <n v="1.1764705882352942"/>
    <n v="172.41379310344828"/>
    <x v="4"/>
    <x v="11"/>
  </r>
  <r>
    <n v="1634"/>
    <x v="1634"/>
    <s v="Recording Debut  Album w/ Producer Ikey Owens from Free Moral Agents/ The Mars Volta"/>
    <n v="8500"/>
    <n v="2010"/>
    <x v="0"/>
    <x v="0"/>
    <s v="USD"/>
    <n v="1306994340"/>
    <n v="1303706001"/>
    <b v="0"/>
    <n v="32"/>
    <b v="1"/>
    <s v="music/rock"/>
    <n v="0.23647058823529413"/>
    <n v="62.8125"/>
    <x v="4"/>
    <x v="11"/>
  </r>
  <r>
    <n v="1635"/>
    <x v="1635"/>
    <s v="TWO will be recording their next album, MOUNTAINS, in July and need your help to make their vision a reality. Many perks are available!"/>
    <n v="8500"/>
    <n v="2506"/>
    <x v="0"/>
    <x v="0"/>
    <s v="USD"/>
    <n v="1468270261"/>
    <n v="1463086261"/>
    <b v="0"/>
    <n v="37"/>
    <b v="1"/>
    <s v="music/rock"/>
    <n v="0.29482352941176471"/>
    <n v="67.729729729729726"/>
    <x v="4"/>
    <x v="11"/>
  </r>
  <r>
    <n v="1636"/>
    <x v="1636"/>
    <s v="Butch County is a hard rockin bunch of girls and boy-girls from Austin.  Help us show San Francisco  Pride how we do it in Texas!"/>
    <n v="8500"/>
    <n v="4660"/>
    <x v="0"/>
    <x v="0"/>
    <s v="USD"/>
    <n v="1307851200"/>
    <n v="1304129088"/>
    <b v="0"/>
    <n v="87"/>
    <b v="1"/>
    <s v="music/rock"/>
    <n v="0.54823529411764704"/>
    <n v="53.5632183908046"/>
    <x v="4"/>
    <x v="11"/>
  </r>
  <r>
    <n v="1637"/>
    <x v="1637"/>
    <s v="We (the band Sunset) has been invited to play in Philadelphia.   Help us get there and you will receive special prizes."/>
    <n v="8500"/>
    <n v="519"/>
    <x v="0"/>
    <x v="0"/>
    <s v="USD"/>
    <n v="1262302740"/>
    <n v="1257444140"/>
    <b v="0"/>
    <n v="15"/>
    <b v="1"/>
    <s v="music/rock"/>
    <n v="6.1058823529411763E-2"/>
    <n v="34.6"/>
    <x v="4"/>
    <x v="11"/>
  </r>
  <r>
    <n v="1638"/>
    <x v="1638"/>
    <s v="Avenues will be going in to the studio to record a new EP with Matt Allison!"/>
    <n v="8500"/>
    <n v="1050"/>
    <x v="0"/>
    <x v="0"/>
    <s v="USD"/>
    <n v="1362086700"/>
    <n v="1358180968"/>
    <b v="0"/>
    <n v="27"/>
    <b v="1"/>
    <s v="music/rock"/>
    <n v="0.12352941176470589"/>
    <n v="38.888888888888886"/>
    <x v="4"/>
    <x v="11"/>
  </r>
  <r>
    <n v="1639"/>
    <x v="1639"/>
    <s v="We've written the music and now it's time to record. We're excited to work with Nic at Different Fur studios but we need your help!"/>
    <n v="8500"/>
    <n v="1800"/>
    <x v="0"/>
    <x v="0"/>
    <s v="USD"/>
    <n v="1330789165"/>
    <n v="1328197165"/>
    <b v="0"/>
    <n v="19"/>
    <b v="1"/>
    <s v="music/rock"/>
    <n v="0.21176470588235294"/>
    <n v="94.736842105263165"/>
    <x v="4"/>
    <x v="11"/>
  </r>
  <r>
    <n v="1640"/>
    <x v="1640"/>
    <s v="We are a friendly neighborhood electronic pop duo from Los Angeles. We want to shoot a music video for a song from our debut album."/>
    <n v="8500"/>
    <n v="679.44"/>
    <x v="0"/>
    <x v="0"/>
    <s v="USD"/>
    <n v="1280800740"/>
    <n v="1279603955"/>
    <b v="0"/>
    <n v="17"/>
    <b v="1"/>
    <s v="music/rock"/>
    <n v="7.9934117647058836E-2"/>
    <n v="39.967058823529413"/>
    <x v="4"/>
    <x v="11"/>
  </r>
  <r>
    <n v="1641"/>
    <x v="1641"/>
    <s v="Music Video For Upbeat and Inspiring Song - Run For Your Life"/>
    <n v="8500"/>
    <n v="2535"/>
    <x v="0"/>
    <x v="0"/>
    <s v="USD"/>
    <n v="1418998744"/>
    <n v="1416406744"/>
    <b v="0"/>
    <n v="26"/>
    <b v="1"/>
    <s v="music/pop"/>
    <n v="0.29823529411764704"/>
    <n v="97.5"/>
    <x v="4"/>
    <x v="27"/>
  </r>
  <r>
    <n v="1642"/>
    <x v="1642"/>
    <s v="Pop Garden Radio Presents: The Rock on the Road Tour Season 2 CD. 23 great Pop tracks from independent Pop artists."/>
    <n v="8500"/>
    <n v="1200"/>
    <x v="0"/>
    <x v="0"/>
    <s v="USD"/>
    <n v="1308011727"/>
    <n v="1306283727"/>
    <b v="0"/>
    <n v="28"/>
    <b v="1"/>
    <s v="music/pop"/>
    <n v="0.14117647058823529"/>
    <n v="42.857142857142854"/>
    <x v="4"/>
    <x v="27"/>
  </r>
  <r>
    <n v="1643"/>
    <x v="1643"/>
    <s v="This Is All Now is putting out a brand new record, and we need YOUR help to do it!"/>
    <n v="8500"/>
    <n v="6235"/>
    <x v="0"/>
    <x v="0"/>
    <s v="USD"/>
    <n v="1348516012"/>
    <n v="1345924012"/>
    <b v="0"/>
    <n v="37"/>
    <b v="1"/>
    <s v="music/pop"/>
    <n v="0.73352941176470587"/>
    <n v="168.51351351351352"/>
    <x v="4"/>
    <x v="27"/>
  </r>
  <r>
    <n v="1644"/>
    <x v="1644"/>
    <s v="Be a part of helping Singer/Songwriter Kevin Wood bring his 3rd Album &quot;Out Among The Wolves&quot; from the studio to you!"/>
    <n v="8500"/>
    <n v="10950"/>
    <x v="0"/>
    <x v="0"/>
    <s v="USD"/>
    <n v="1353551160"/>
    <n v="1348363560"/>
    <b v="0"/>
    <n v="128"/>
    <b v="1"/>
    <s v="music/pop"/>
    <n v="1.2882352941176471"/>
    <n v="85.546875"/>
    <x v="4"/>
    <x v="27"/>
  </r>
  <r>
    <n v="1645"/>
    <x v="1645"/>
    <s v="&quot;All I Have is filled with soaring pianos and bright guitars; heartfelt songs coupled with intuitive melodic compositions&quot;"/>
    <n v="8500"/>
    <n v="5540"/>
    <x v="0"/>
    <x v="0"/>
    <s v="USD"/>
    <n v="1379515740"/>
    <n v="1378306140"/>
    <b v="0"/>
    <n v="10"/>
    <b v="1"/>
    <s v="music/pop"/>
    <n v="0.65176470588235291"/>
    <n v="554"/>
    <x v="4"/>
    <x v="27"/>
  </r>
  <r>
    <n v="1646"/>
    <x v="1646"/>
    <s v="Album 3 funds.We have 13 amazing songs ready to go . a fantastic engineer to mix them, James Aparicio(Depeche Mode/Liars.We need you xx"/>
    <n v="8500"/>
    <n v="2204"/>
    <x v="0"/>
    <x v="1"/>
    <s v="GBP"/>
    <n v="1408039860"/>
    <n v="1405248503"/>
    <b v="0"/>
    <n v="83"/>
    <b v="1"/>
    <s v="music/pop"/>
    <n v="0.25929411764705884"/>
    <n v="26.554216867469879"/>
    <x v="4"/>
    <x v="27"/>
  </r>
  <r>
    <n v="1647"/>
    <x v="1647"/>
    <s v="Grammy Pop Soul Artist Jaysin is raising funds to make the most EPIC Music Video ever and he wants to PUT YOU IN IT!"/>
    <n v="8500"/>
    <n v="5236"/>
    <x v="0"/>
    <x v="0"/>
    <s v="USD"/>
    <n v="1339235377"/>
    <n v="1336643377"/>
    <b v="0"/>
    <n v="46"/>
    <b v="1"/>
    <s v="music/pop"/>
    <n v="0.61599999999999999"/>
    <n v="113.82608695652173"/>
    <x v="4"/>
    <x v="27"/>
  </r>
  <r>
    <n v="1648"/>
    <x v="1648"/>
    <s v="We've finished recording our debut LP &quot;Wide Awake&quot; and would love to have it pressed on vinyl, but we need your help"/>
    <n v="8500"/>
    <n v="2881"/>
    <x v="0"/>
    <x v="0"/>
    <s v="USD"/>
    <n v="1300636482"/>
    <n v="1298048082"/>
    <b v="0"/>
    <n v="90"/>
    <b v="1"/>
    <s v="music/pop"/>
    <n v="0.33894117647058825"/>
    <n v="32.011111111111113"/>
    <x v="4"/>
    <x v="27"/>
  </r>
  <r>
    <n v="1649"/>
    <x v="1649"/>
    <s v="This is it! The new Sam Lyons album #3. Help me make it happen by pledging today - pre-order the CD and other cool stuff right here."/>
    <n v="8500"/>
    <n v="3822.33"/>
    <x v="0"/>
    <x v="0"/>
    <s v="USD"/>
    <n v="1400862355"/>
    <n v="1396974355"/>
    <b v="0"/>
    <n v="81"/>
    <b v="1"/>
    <s v="music/pop"/>
    <n v="0.44968588235294116"/>
    <n v="47.189259259259259"/>
    <x v="4"/>
    <x v="27"/>
  </r>
  <r>
    <n v="1650"/>
    <x v="1650"/>
    <s v="Help me record a CD that uses pop styling to give a fresh sound to ancient wisdom from scripture!"/>
    <n v="8500"/>
    <n v="2831"/>
    <x v="0"/>
    <x v="0"/>
    <s v="USD"/>
    <n v="1381314437"/>
    <n v="1378722437"/>
    <b v="0"/>
    <n v="32"/>
    <b v="1"/>
    <s v="music/pop"/>
    <n v="0.33305882352941174"/>
    <n v="88.46875"/>
    <x v="4"/>
    <x v="27"/>
  </r>
  <r>
    <n v="1651"/>
    <x v="1651"/>
    <s v="Pop/Alternative/Classical/Electronic artist Dakota Lillie is making a music video for the opening track on his album &quot;The Dream&quot;"/>
    <n v="8500"/>
    <n v="2015"/>
    <x v="0"/>
    <x v="0"/>
    <s v="USD"/>
    <n v="1303801140"/>
    <n v="1300916220"/>
    <b v="0"/>
    <n v="20"/>
    <b v="1"/>
    <s v="music/pop"/>
    <n v="0.23705882352941177"/>
    <n v="100.75"/>
    <x v="4"/>
    <x v="27"/>
  </r>
  <r>
    <n v="1652"/>
    <x v="1652"/>
    <s v="A stunning musical story, telling of the triumphs and struggles we experience through our relationships with life, friends and lovers."/>
    <n v="8500"/>
    <n v="4530"/>
    <x v="0"/>
    <x v="0"/>
    <s v="USD"/>
    <n v="1385297393"/>
    <n v="1382701793"/>
    <b v="0"/>
    <n v="70"/>
    <b v="1"/>
    <s v="music/pop"/>
    <n v="0.53294117647058825"/>
    <n v="64.714285714285708"/>
    <x v="4"/>
    <x v="27"/>
  </r>
  <r>
    <n v="1653"/>
    <x v="1653"/>
    <s v="On 4/26, The Narrative will head out on their 1st full US tour with Eisley and aim to raise $7,500 to cover tour expenses. "/>
    <n v="8500"/>
    <n v="8711.52"/>
    <x v="0"/>
    <x v="0"/>
    <s v="USD"/>
    <n v="1303675296"/>
    <n v="1300996896"/>
    <b v="0"/>
    <n v="168"/>
    <b v="1"/>
    <s v="music/pop"/>
    <n v="1.0248847058823529"/>
    <n v="51.854285714285716"/>
    <x v="4"/>
    <x v="27"/>
  </r>
  <r>
    <n v="1654"/>
    <x v="1654"/>
    <s v="i have 3 new, killer songs that i must record immediately. i can certify the lethal-ness of the songs. these may be my best songs yet!"/>
    <n v="8500"/>
    <n v="1319"/>
    <x v="0"/>
    <x v="0"/>
    <s v="USD"/>
    <n v="1334784160"/>
    <n v="1332192160"/>
    <b v="0"/>
    <n v="34"/>
    <b v="1"/>
    <s v="music/pop"/>
    <n v="0.1551764705882353"/>
    <n v="38.794117647058826"/>
    <x v="4"/>
    <x v="27"/>
  </r>
  <r>
    <n v="1655"/>
    <x v="1655"/>
    <s v="Berklee College of Music student, Meg Porter needs YOUR help to fund her very first EP!"/>
    <n v="8500"/>
    <n v="2143"/>
    <x v="0"/>
    <x v="0"/>
    <s v="USD"/>
    <n v="1333648820"/>
    <n v="1331060420"/>
    <b v="0"/>
    <n v="48"/>
    <b v="1"/>
    <s v="music/pop"/>
    <n v="0.2521176470588235"/>
    <n v="44.645833333333336"/>
    <x v="4"/>
    <x v="27"/>
  </r>
  <r>
    <n v="1656"/>
    <x v="1656"/>
    <s v="The making of a quality, full length album journeying through a pop/folk/rock/americana sound_x000a_noisetrade.com/jaredmitchellmusic"/>
    <n v="8500"/>
    <n v="7525.12"/>
    <x v="0"/>
    <x v="0"/>
    <s v="USD"/>
    <n v="1355437052"/>
    <n v="1352845052"/>
    <b v="0"/>
    <n v="48"/>
    <b v="1"/>
    <s v="music/pop"/>
    <n v="0.88530823529411762"/>
    <n v="156.77333333333334"/>
    <x v="4"/>
    <x v="27"/>
  </r>
  <r>
    <n v="1657"/>
    <x v="1657"/>
    <s v="The long anticipated debut album from singer/songwriter Lynette will be recorded this June in Nashville! You can help make it happen!"/>
    <n v="8500"/>
    <n v="26233.45"/>
    <x v="0"/>
    <x v="0"/>
    <s v="USD"/>
    <n v="1337885168"/>
    <n v="1335293168"/>
    <b v="0"/>
    <n v="221"/>
    <b v="1"/>
    <s v="music/pop"/>
    <n v="3.0862882352941177"/>
    <n v="118.70339366515837"/>
    <x v="4"/>
    <x v="27"/>
  </r>
  <r>
    <n v="1658"/>
    <x v="1658"/>
    <s v="I've had numerous song ideas spinning around in my head for years now, please help me get them out- into a studio and into your homes!"/>
    <n v="8500"/>
    <n v="7934"/>
    <x v="0"/>
    <x v="0"/>
    <s v="USD"/>
    <n v="1355840400"/>
    <n v="1352524767"/>
    <b v="0"/>
    <n v="107"/>
    <b v="1"/>
    <s v="music/pop"/>
    <n v="0.93341176470588239"/>
    <n v="74.149532710280369"/>
    <x v="4"/>
    <x v="27"/>
  </r>
  <r>
    <n v="1659"/>
    <x v="1659"/>
    <s v="The long awaited Christmas EP is in session! We need your help to get it professionally mixed, produced and manufactured."/>
    <n v="8500"/>
    <n v="564"/>
    <x v="0"/>
    <x v="1"/>
    <s v="GBP"/>
    <n v="1387281600"/>
    <n v="1384811721"/>
    <b v="0"/>
    <n v="45"/>
    <b v="1"/>
    <s v="music/pop"/>
    <n v="6.6352941176470587E-2"/>
    <n v="12.533333333333333"/>
    <x v="4"/>
    <x v="27"/>
  </r>
  <r>
    <n v="1660"/>
    <x v="1660"/>
    <s v="Vogliamo realizzare un risotto fragole e champagne e condividerlo con i nostri fan. Faremo il risotto durante un concerto casalingo."/>
    <n v="8500"/>
    <n v="1003"/>
    <x v="0"/>
    <x v="13"/>
    <s v="EUR"/>
    <n v="1462053540"/>
    <n v="1459355950"/>
    <b v="0"/>
    <n v="36"/>
    <b v="1"/>
    <s v="music/pop"/>
    <n v="0.11799999999999999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8500"/>
    <n v="8098"/>
    <x v="0"/>
    <x v="15"/>
    <s v="EUR"/>
    <n v="1453064400"/>
    <n v="1449359831"/>
    <b v="0"/>
    <n v="101"/>
    <b v="1"/>
    <s v="music/pop"/>
    <n v="0.9527058823529411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500"/>
    <n v="8211"/>
    <x v="0"/>
    <x v="0"/>
    <s v="USD"/>
    <n v="1325310336"/>
    <n v="1320122736"/>
    <b v="0"/>
    <n v="62"/>
    <b v="1"/>
    <s v="music/pop"/>
    <n v="0.96599999999999997"/>
    <n v="132.43548387096774"/>
    <x v="4"/>
    <x v="27"/>
  </r>
  <r>
    <n v="1663"/>
    <x v="1663"/>
    <s v="music is as important to the eyes as it is to the ears. help bring ghost to life in front of your eyes."/>
    <n v="8500"/>
    <n v="1080"/>
    <x v="0"/>
    <x v="0"/>
    <s v="USD"/>
    <n v="1422750707"/>
    <n v="1420158707"/>
    <b v="0"/>
    <n v="32"/>
    <b v="1"/>
    <s v="music/pop"/>
    <n v="0.12705882352941175"/>
    <n v="33.75"/>
    <x v="4"/>
    <x v="27"/>
  </r>
  <r>
    <n v="1664"/>
    <x v="1664"/>
    <s v="Korean-American Soprano Grace's Debut Album - coming up in June 2012. Come and be part of this exciting project!"/>
    <n v="8500"/>
    <n v="3060.22"/>
    <x v="0"/>
    <x v="0"/>
    <s v="USD"/>
    <n v="1331870340"/>
    <n v="1328033818"/>
    <b v="0"/>
    <n v="89"/>
    <b v="1"/>
    <s v="music/pop"/>
    <n v="0.36002588235294114"/>
    <n v="34.384494382022467"/>
    <x v="4"/>
    <x v="27"/>
  </r>
  <r>
    <n v="1665"/>
    <x v="1665"/>
    <s v="Simply Put is recording our debut album and needs to raise funds for studio time, printing and possibly the start of a sound system.  "/>
    <n v="8500"/>
    <n v="4181"/>
    <x v="0"/>
    <x v="0"/>
    <s v="USD"/>
    <n v="1298343600"/>
    <n v="1295624113"/>
    <b v="0"/>
    <n v="93"/>
    <b v="1"/>
    <s v="music/pop"/>
    <n v="0.49188235294117649"/>
    <n v="44.956989247311824"/>
    <x v="4"/>
    <x v="27"/>
  </r>
  <r>
    <n v="1666"/>
    <x v="1666"/>
    <s v="Play a KEY role in Venus On Fire's success - Working with a World Class Producer to make a memorable EP."/>
    <n v="8500"/>
    <n v="4022"/>
    <x v="0"/>
    <x v="0"/>
    <s v="USD"/>
    <n v="1364447073"/>
    <n v="1361858673"/>
    <b v="0"/>
    <n v="98"/>
    <b v="1"/>
    <s v="music/pop"/>
    <n v="0.47317647058823531"/>
    <n v="41.04081632653061"/>
    <x v="4"/>
    <x v="27"/>
  </r>
  <r>
    <n v="1667"/>
    <x v="1667"/>
    <s v="I am so excited to be recording my debut EP called &quot;A Sign of Weakness&quot; as well as shooting a music video for the title track!"/>
    <n v="8500"/>
    <n v="4313"/>
    <x v="0"/>
    <x v="0"/>
    <s v="USD"/>
    <n v="1394521140"/>
    <n v="1392169298"/>
    <b v="0"/>
    <n v="82"/>
    <b v="1"/>
    <s v="music/pop"/>
    <n v="0.50741176470588234"/>
    <n v="52.597560975609753"/>
    <x v="4"/>
    <x v="27"/>
  </r>
  <r>
    <n v="1668"/>
    <x v="1668"/>
    <s v="Making my debut EP &quot;Words Left In My Mind&quot; with the help of Kickstarter and all you awesome people! Thanks for the support!!"/>
    <n v="8500"/>
    <n v="8211"/>
    <x v="0"/>
    <x v="0"/>
    <s v="USD"/>
    <n v="1322454939"/>
    <n v="1319859339"/>
    <b v="0"/>
    <n v="116"/>
    <b v="1"/>
    <s v="music/pop"/>
    <n v="0.96599999999999997"/>
    <n v="70.784482758620683"/>
    <x v="4"/>
    <x v="27"/>
  </r>
  <r>
    <n v="1669"/>
    <x v="1669"/>
    <s v="Hi guys! I'll be recording a 6-7 song EP this summer and I need your help to make it happen! _x000a_Any support is appreciated!"/>
    <n v="8500"/>
    <n v="2795"/>
    <x v="0"/>
    <x v="0"/>
    <s v="USD"/>
    <n v="1464729276"/>
    <n v="1459545276"/>
    <b v="0"/>
    <n v="52"/>
    <b v="1"/>
    <s v="music/pop"/>
    <n v="0.32882352941176468"/>
    <n v="53.75"/>
    <x v="4"/>
    <x v="27"/>
  </r>
  <r>
    <n v="1670"/>
    <x v="1670"/>
    <s v="We are ready to record our first album, but we need your help to make it a reality. Be an active part in producing this record and you'll be rewarded!"/>
    <n v="8500"/>
    <n v="1026"/>
    <x v="0"/>
    <x v="0"/>
    <s v="USD"/>
    <n v="1278302400"/>
    <n v="1273961999"/>
    <b v="0"/>
    <n v="23"/>
    <b v="1"/>
    <s v="music/pop"/>
    <n v="0.12070588235294118"/>
    <n v="44.608695652173914"/>
    <x v="4"/>
    <x v="27"/>
  </r>
  <r>
    <n v="1671"/>
    <x v="1671"/>
    <s v="I am seeking funding in order to help take my music from a hobby to a career."/>
    <n v="8500"/>
    <n v="2013.47"/>
    <x v="0"/>
    <x v="0"/>
    <s v="USD"/>
    <n v="1470056614"/>
    <n v="1467464614"/>
    <b v="0"/>
    <n v="77"/>
    <b v="1"/>
    <s v="music/pop"/>
    <n v="0.23687882352941178"/>
    <n v="26.148961038961041"/>
    <x v="4"/>
    <x v="27"/>
  </r>
  <r>
    <n v="1672"/>
    <x v="1672"/>
    <s v="Sweet, sweet harmonies from Portland Oregon's premiere high school women's a cappella group."/>
    <n v="8500"/>
    <n v="1920"/>
    <x v="0"/>
    <x v="0"/>
    <s v="USD"/>
    <n v="1338824730"/>
    <n v="1336232730"/>
    <b v="0"/>
    <n v="49"/>
    <b v="1"/>
    <s v="music/pop"/>
    <n v="0.22588235294117648"/>
    <n v="39.183673469387756"/>
    <x v="4"/>
    <x v="27"/>
  </r>
  <r>
    <n v="1673"/>
    <x v="1673"/>
    <s v="After our exciting mixing session at the Wilco loft, we're ready to master and press vinyl for The Astronomer's newest record!"/>
    <n v="8500"/>
    <n v="2690"/>
    <x v="0"/>
    <x v="0"/>
    <s v="USD"/>
    <n v="1425675892"/>
    <n v="1423083892"/>
    <b v="0"/>
    <n v="59"/>
    <b v="1"/>
    <s v="music/pop"/>
    <n v="0.3164705882352941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8500"/>
    <n v="10085"/>
    <x v="0"/>
    <x v="0"/>
    <s v="USD"/>
    <n v="1471503540"/>
    <n v="1468852306"/>
    <b v="0"/>
    <n v="113"/>
    <b v="1"/>
    <s v="music/pop"/>
    <n v="1.1864705882352942"/>
    <n v="89.247787610619469"/>
    <x v="4"/>
    <x v="27"/>
  </r>
  <r>
    <n v="1675"/>
    <x v="1675"/>
    <s v="The Great Party is releasing their debut album. Here's your chance to be a part of it!"/>
    <n v="8500"/>
    <n v="1374.16"/>
    <x v="0"/>
    <x v="0"/>
    <s v="USD"/>
    <n v="1318802580"/>
    <n v="1316194540"/>
    <b v="0"/>
    <n v="34"/>
    <b v="1"/>
    <s v="music/pop"/>
    <n v="0.16166588235294119"/>
    <n v="40.416470588235299"/>
    <x v="4"/>
    <x v="27"/>
  </r>
  <r>
    <n v="1676"/>
    <x v="1676"/>
    <s v="Help fund Bridge 19's tour in support of their first duo record, to be released in May 2012."/>
    <n v="8500"/>
    <n v="3460"/>
    <x v="0"/>
    <x v="0"/>
    <s v="USD"/>
    <n v="1334980740"/>
    <n v="1330968347"/>
    <b v="0"/>
    <n v="42"/>
    <b v="1"/>
    <s v="music/pop"/>
    <n v="0.40705882352941175"/>
    <n v="82.38095238095238"/>
    <x v="4"/>
    <x v="27"/>
  </r>
  <r>
    <n v="1677"/>
    <x v="1677"/>
    <s v="It's time to record my new album. Studio, musicians and arranger are ready, are you coming on this journey with me?"/>
    <n v="8500"/>
    <n v="6700"/>
    <x v="0"/>
    <x v="3"/>
    <s v="EUR"/>
    <n v="1460786340"/>
    <n v="1455615976"/>
    <b v="0"/>
    <n v="42"/>
    <b v="1"/>
    <s v="music/pop"/>
    <n v="0.78823529411764703"/>
    <n v="159.52380952380952"/>
    <x v="4"/>
    <x v="27"/>
  </r>
  <r>
    <n v="1678"/>
    <x v="1678"/>
    <s v="Help me make an amazing music video so that I can take my music to the next level and get a manager!"/>
    <n v="8500"/>
    <n v="1776"/>
    <x v="0"/>
    <x v="0"/>
    <s v="USD"/>
    <n v="1391718671"/>
    <n v="1390509071"/>
    <b v="0"/>
    <n v="49"/>
    <b v="1"/>
    <s v="music/pop"/>
    <n v="0.2089411764705882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8500"/>
    <n v="3500"/>
    <x v="0"/>
    <x v="0"/>
    <s v="USD"/>
    <n v="1311298745"/>
    <n v="1309311545"/>
    <b v="0"/>
    <n v="56"/>
    <b v="1"/>
    <s v="music/pop"/>
    <n v="0.41176470588235292"/>
    <n v="62.5"/>
    <x v="4"/>
    <x v="27"/>
  </r>
  <r>
    <n v="1680"/>
    <x v="1680"/>
    <s v="Working Musician dilemma #164: how the taxman put Kick the Record 2.0 on hold"/>
    <n v="8500"/>
    <n v="1175"/>
    <x v="0"/>
    <x v="0"/>
    <s v="USD"/>
    <n v="1405188667"/>
    <n v="1402596667"/>
    <b v="0"/>
    <n v="25"/>
    <b v="1"/>
    <s v="music/pop"/>
    <n v="0.13823529411764707"/>
    <n v="47"/>
    <x v="4"/>
    <x v="27"/>
  </r>
  <r>
    <n v="1681"/>
    <x v="1681"/>
    <s v="Slugs &amp; Bugs is making TWO NEW Sing the Bible CDs in 2017, with Scripture songs all about Jesus - His words, His life, and His mission."/>
    <n v="8500"/>
    <n v="65924.38"/>
    <x v="3"/>
    <x v="0"/>
    <s v="USD"/>
    <n v="1490752800"/>
    <n v="1486522484"/>
    <b v="0"/>
    <n v="884"/>
    <b v="0"/>
    <s v="music/faith"/>
    <n v="7.7558094117647061"/>
    <n v="74.575090497737563"/>
    <x v="4"/>
    <x v="28"/>
  </r>
  <r>
    <n v="1682"/>
    <x v="1682"/>
    <s v="Christian singer-wongerwriter searching for funding to record CD of original Christian music."/>
    <n v="85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8500"/>
    <n v="760"/>
    <x v="3"/>
    <x v="6"/>
    <s v="EUR"/>
    <n v="1491590738"/>
    <n v="1489517138"/>
    <b v="0"/>
    <n v="10"/>
    <b v="0"/>
    <s v="music/faith"/>
    <n v="8.9411764705882357E-2"/>
    <n v="76"/>
    <x v="4"/>
    <x v="28"/>
  </r>
  <r>
    <n v="1684"/>
    <x v="1684"/>
    <s v="New Music from Marty Mikles!  A new EP all about God's Goodness &amp; Mercy."/>
    <n v="8500"/>
    <n v="8730"/>
    <x v="3"/>
    <x v="0"/>
    <s v="USD"/>
    <n v="1489775641"/>
    <n v="1487360041"/>
    <b v="0"/>
    <n v="101"/>
    <b v="0"/>
    <s v="music/faith"/>
    <n v="1.0270588235294118"/>
    <n v="86.43564356435644"/>
    <x v="4"/>
    <x v="28"/>
  </r>
  <r>
    <n v="1685"/>
    <x v="1685"/>
    <s v="My name is Brad Dassey.  I've been composing and making music for 18 years now.  I want to get my music out there even further."/>
    <n v="8500"/>
    <n v="360"/>
    <x v="3"/>
    <x v="0"/>
    <s v="USD"/>
    <n v="1490331623"/>
    <n v="1487743223"/>
    <b v="0"/>
    <n v="15"/>
    <b v="0"/>
    <s v="music/faith"/>
    <n v="4.2352941176470586E-2"/>
    <n v="24"/>
    <x v="4"/>
    <x v="28"/>
  </r>
  <r>
    <n v="1686"/>
    <x v="1686"/>
    <s v="I will transcribe, into Western musical notation and Romanized transliteration, the complete Torah as sung in the Ashkenazic tradition."/>
    <n v="8500"/>
    <n v="18"/>
    <x v="3"/>
    <x v="5"/>
    <s v="CAD"/>
    <n v="1493320519"/>
    <n v="1488140119"/>
    <b v="0"/>
    <n v="1"/>
    <b v="0"/>
    <s v="music/faith"/>
    <n v="2.1176470588235292E-3"/>
    <n v="18"/>
    <x v="4"/>
    <x v="28"/>
  </r>
  <r>
    <n v="1687"/>
    <x v="1687"/>
    <s v="Be a part of bringing &quot;YOU SAY SPEAK WE SAY MOVE&quot; into existence with FIKE. This is our first album since moving back to Baton Rouge!"/>
    <n v="8500"/>
    <n v="3125"/>
    <x v="3"/>
    <x v="0"/>
    <s v="USD"/>
    <n v="1491855300"/>
    <n v="1488935245"/>
    <b v="0"/>
    <n v="39"/>
    <b v="0"/>
    <s v="music/faith"/>
    <n v="0.36764705882352944"/>
    <n v="80.128205128205124"/>
    <x v="4"/>
    <x v="28"/>
  </r>
  <r>
    <n v="1688"/>
    <x v="1688"/>
    <s v="Professionally recording a worship and contemporary Christian music album that connects to people and connects their heart to God."/>
    <n v="8500"/>
    <n v="1772"/>
    <x v="3"/>
    <x v="0"/>
    <s v="USD"/>
    <n v="1491738594"/>
    <n v="1489150194"/>
    <b v="0"/>
    <n v="7"/>
    <b v="0"/>
    <s v="music/faith"/>
    <n v="0.20847058823529413"/>
    <n v="253.14285714285714"/>
    <x v="4"/>
    <x v="28"/>
  </r>
  <r>
    <n v="1689"/>
    <x v="1689"/>
    <s v="Praising the Living God in the second half of life."/>
    <n v="8500"/>
    <n v="2400"/>
    <x v="3"/>
    <x v="0"/>
    <s v="USD"/>
    <n v="1489700230"/>
    <n v="1487111830"/>
    <b v="0"/>
    <n v="14"/>
    <b v="0"/>
    <s v="music/faith"/>
    <n v="0.28235294117647058"/>
    <n v="171.42857142857142"/>
    <x v="4"/>
    <x v="28"/>
  </r>
  <r>
    <n v="1690"/>
    <x v="1690"/>
    <s v="Our newest project! We are hard at it trying to bring music that uplifts the spirit, and tells a story of life-changing love."/>
    <n v="8500"/>
    <n v="635"/>
    <x v="3"/>
    <x v="0"/>
    <s v="USD"/>
    <n v="1491470442"/>
    <n v="1488882042"/>
    <b v="0"/>
    <n v="11"/>
    <b v="0"/>
    <s v="music/faith"/>
    <n v="7.4705882352941178E-2"/>
    <n v="57.727272727272727"/>
    <x v="4"/>
    <x v="28"/>
  </r>
  <r>
    <n v="1691"/>
    <x v="1691"/>
    <s v="TUV Online is making highly effective vocal training available &amp; affordable to churches, worship leaders and singers around the world!"/>
    <n v="8500"/>
    <n v="10042"/>
    <x v="3"/>
    <x v="0"/>
    <s v="USD"/>
    <n v="1491181200"/>
    <n v="1488387008"/>
    <b v="0"/>
    <n v="38"/>
    <b v="0"/>
    <s v="music/faith"/>
    <n v="1.1814117647058824"/>
    <n v="264.26315789473682"/>
    <x v="4"/>
    <x v="28"/>
  </r>
  <r>
    <n v="1692"/>
    <x v="1692"/>
    <s v="After 3 years.....It's time for some new music! Album #2 is in motion and I can't wait to share it with all of you!"/>
    <n v="8500"/>
    <n v="2390"/>
    <x v="3"/>
    <x v="0"/>
    <s v="USD"/>
    <n v="1490572740"/>
    <n v="1487734667"/>
    <b v="0"/>
    <n v="15"/>
    <b v="0"/>
    <s v="music/faith"/>
    <n v="0.28117647058823531"/>
    <n v="159.33333333333334"/>
    <x v="4"/>
    <x v="28"/>
  </r>
  <r>
    <n v="1693"/>
    <x v="1693"/>
    <s v="Creating and playing music is what i love. I long to produce &amp; release fresh, raw and relevant songs that come straight from the heart."/>
    <n v="8500"/>
    <n v="280"/>
    <x v="3"/>
    <x v="1"/>
    <s v="GBP"/>
    <n v="1491768000"/>
    <n v="1489097112"/>
    <b v="0"/>
    <n v="8"/>
    <b v="0"/>
    <s v="music/faith"/>
    <n v="3.2941176470588238E-2"/>
    <n v="35"/>
    <x v="4"/>
    <x v="28"/>
  </r>
  <r>
    <n v="1694"/>
    <x v="1694"/>
    <s v="Hey all I'm building out my Christian Recording studio in a new building. I have the building but lack the funds to build it out!!!"/>
    <n v="8500"/>
    <n v="5"/>
    <x v="3"/>
    <x v="0"/>
    <s v="USD"/>
    <n v="1490589360"/>
    <n v="1488038674"/>
    <b v="0"/>
    <n v="1"/>
    <b v="0"/>
    <s v="music/faith"/>
    <n v="5.8823529411764701E-4"/>
    <n v="5"/>
    <x v="4"/>
    <x v="28"/>
  </r>
  <r>
    <n v="1695"/>
    <x v="1695"/>
    <s v="We are the Preacher's Daughters &amp; recording a HYMNS CD with our unique vocal duo &amp; interwoven Cello. Hymns in a fresh, beautiful way."/>
    <n v="8500"/>
    <n v="1405"/>
    <x v="3"/>
    <x v="0"/>
    <s v="USD"/>
    <n v="1491786000"/>
    <n v="1488847514"/>
    <b v="0"/>
    <n v="23"/>
    <b v="0"/>
    <s v="music/faith"/>
    <n v="0.16529411764705881"/>
    <n v="61.086956521739133"/>
    <x v="4"/>
    <x v="28"/>
  </r>
  <r>
    <n v="1696"/>
    <x v="1696"/>
    <s v="I was dying. No will to live. Angel spoke to me. Changed my life. Help me to Share the message with the world. My life changing story."/>
    <n v="85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8500"/>
    <n v="2526"/>
    <x v="3"/>
    <x v="0"/>
    <s v="USD"/>
    <n v="1491781648"/>
    <n v="1489193248"/>
    <b v="0"/>
    <n v="22"/>
    <b v="0"/>
    <s v="music/faith"/>
    <n v="0.2971764705882353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85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8500"/>
    <n v="216"/>
    <x v="3"/>
    <x v="0"/>
    <s v="USD"/>
    <n v="1491943445"/>
    <n v="1489351445"/>
    <b v="0"/>
    <n v="4"/>
    <b v="0"/>
    <s v="music/faith"/>
    <n v="2.5411764705882352E-2"/>
    <n v="54"/>
    <x v="4"/>
    <x v="28"/>
  </r>
  <r>
    <n v="1700"/>
    <x v="1700"/>
    <s v="My debut full-length album. This album will be a new direction as we hope to capture the worship that happens when you're at camp."/>
    <n v="8500"/>
    <n v="5212"/>
    <x v="3"/>
    <x v="0"/>
    <s v="USD"/>
    <n v="1491019200"/>
    <n v="1488418990"/>
    <b v="0"/>
    <n v="79"/>
    <b v="0"/>
    <s v="music/faith"/>
    <n v="0.61317647058823532"/>
    <n v="65.974683544303801"/>
    <x v="4"/>
    <x v="28"/>
  </r>
  <r>
    <n v="1701"/>
    <x v="1701"/>
    <s v="The passion I have for music is intense, super natural and uniquely divine.The encompassing vibe of a great song dressed in great beat"/>
    <n v="8500"/>
    <n v="10"/>
    <x v="2"/>
    <x v="0"/>
    <s v="USD"/>
    <n v="1421337405"/>
    <n v="1418745405"/>
    <b v="0"/>
    <n v="2"/>
    <b v="0"/>
    <s v="music/faith"/>
    <n v="1.176470588235294E-3"/>
    <n v="5"/>
    <x v="4"/>
    <x v="28"/>
  </r>
  <r>
    <n v="1702"/>
    <x v="1702"/>
    <s v="I can do all things through christ jesus"/>
    <n v="8500"/>
    <n v="1"/>
    <x v="2"/>
    <x v="0"/>
    <s v="USD"/>
    <n v="1427745150"/>
    <n v="1425156750"/>
    <b v="0"/>
    <n v="1"/>
    <b v="0"/>
    <s v="music/faith"/>
    <n v="1.1764705882352942E-4"/>
    <n v="1"/>
    <x v="4"/>
    <x v="28"/>
  </r>
  <r>
    <n v="1703"/>
    <x v="1703"/>
    <s v="I would love for you to be a part of helping me raise money for music and video production to launch my first Worship album!"/>
    <n v="8500"/>
    <n v="51"/>
    <x v="2"/>
    <x v="0"/>
    <s v="USD"/>
    <n v="1441003537"/>
    <n v="1435819537"/>
    <b v="0"/>
    <n v="2"/>
    <b v="0"/>
    <s v="music/faith"/>
    <n v="6.0000000000000001E-3"/>
    <n v="25.5"/>
    <x v="4"/>
    <x v="28"/>
  </r>
  <r>
    <n v="1704"/>
    <x v="1704"/>
    <s v="We want to record an album of popular praise &amp; worship songs with our own influence and style."/>
    <n v="8500"/>
    <n v="1302"/>
    <x v="2"/>
    <x v="0"/>
    <s v="USD"/>
    <n v="1424056873"/>
    <n v="1421464873"/>
    <b v="0"/>
    <n v="11"/>
    <b v="0"/>
    <s v="music/faith"/>
    <n v="0.1531764705882353"/>
    <n v="118.36363636363636"/>
    <x v="4"/>
    <x v="28"/>
  </r>
  <r>
    <n v="1705"/>
    <x v="1705"/>
    <s v="An instrumental album that ranges from hymns to contemporary music. All the music is recorded by myself."/>
    <n v="85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8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8500"/>
    <n v="487"/>
    <x v="2"/>
    <x v="0"/>
    <s v="USD"/>
    <n v="1459181895"/>
    <n v="1456593495"/>
    <b v="0"/>
    <n v="9"/>
    <b v="0"/>
    <s v="music/faith"/>
    <n v="5.7294117647058822E-2"/>
    <n v="54.111111111111114"/>
    <x v="4"/>
    <x v="28"/>
  </r>
  <r>
    <n v="1708"/>
    <x v="1708"/>
    <s v="A debut album for the New Gate Church's praise team; making a cd filled with original songs from a team of misfits with 1 goal in mind"/>
    <n v="85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8500"/>
    <n v="85"/>
    <x v="2"/>
    <x v="0"/>
    <s v="USD"/>
    <n v="1409513940"/>
    <n v="1405949514"/>
    <b v="0"/>
    <n v="4"/>
    <b v="0"/>
    <s v="music/faith"/>
    <n v="0.01"/>
    <n v="21.25"/>
    <x v="4"/>
    <x v="28"/>
  </r>
  <r>
    <n v="1710"/>
    <x v="1710"/>
    <s v="We want to create a gospel live album which has never been produced before."/>
    <n v="8500"/>
    <n v="34"/>
    <x v="2"/>
    <x v="12"/>
    <s v="EUR"/>
    <n v="1453122000"/>
    <n v="1449151888"/>
    <b v="0"/>
    <n v="1"/>
    <b v="0"/>
    <s v="music/faith"/>
    <n v="4.0000000000000001E-3"/>
    <n v="34"/>
    <x v="4"/>
    <x v="28"/>
  </r>
  <r>
    <n v="1711"/>
    <x v="1711"/>
    <s v="&quot;Redemption&quot; is a multi-cultural worship album aimed at giving you an 'around-the-world' experience of Jesus-focused worship."/>
    <n v="8500"/>
    <n v="1050"/>
    <x v="2"/>
    <x v="0"/>
    <s v="USD"/>
    <n v="1409585434"/>
    <n v="1406907034"/>
    <b v="0"/>
    <n v="2"/>
    <b v="0"/>
    <s v="music/faith"/>
    <n v="0.12352941176470589"/>
    <n v="525"/>
    <x v="4"/>
    <x v="28"/>
  </r>
  <r>
    <n v="1712"/>
    <x v="1712"/>
    <s v="Recording/equipment for MCM - a team of musicians who will help your local musicians to hold your own Cowboy Church with Gospel Music"/>
    <n v="85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8500"/>
    <n v="50"/>
    <x v="2"/>
    <x v="0"/>
    <s v="USD"/>
    <n v="1412536412"/>
    <n v="1409944412"/>
    <b v="0"/>
    <n v="1"/>
    <b v="0"/>
    <s v="music/faith"/>
    <n v="5.8823529411764705E-3"/>
    <n v="50"/>
    <x v="4"/>
    <x v="28"/>
  </r>
  <r>
    <n v="1714"/>
    <x v="1714"/>
    <s v="Change the world. Music should be more fun, positive, and compassionate. What goes into your ears is important- same for your kids."/>
    <n v="8500"/>
    <n v="1967"/>
    <x v="2"/>
    <x v="0"/>
    <s v="USD"/>
    <n v="1430517761"/>
    <n v="1427925761"/>
    <b v="0"/>
    <n v="17"/>
    <b v="0"/>
    <s v="music/faith"/>
    <n v="0.23141176470588234"/>
    <n v="115.70588235294117"/>
    <x v="4"/>
    <x v="28"/>
  </r>
  <r>
    <n v="1715"/>
    <x v="1715"/>
    <s v="Kimberly Stokes the daughter of Elder Baby Stokes Jr, of Bibleway C.O.G.I.C, is currently working on a EP. She is sharing her heart"/>
    <n v="8500"/>
    <n v="11"/>
    <x v="2"/>
    <x v="0"/>
    <s v="USD"/>
    <n v="1427772120"/>
    <n v="1425186785"/>
    <b v="0"/>
    <n v="2"/>
    <b v="0"/>
    <s v="music/faith"/>
    <n v="1.2941176470588236E-3"/>
    <n v="5.5"/>
    <x v="4"/>
    <x v="28"/>
  </r>
  <r>
    <n v="1716"/>
    <x v="1716"/>
    <s v="New Twin Cities based Gospel Chorus and music ministry. Join us as we grow and support this exciting mission with our launch Feb 11th!!"/>
    <n v="8500"/>
    <n v="150"/>
    <x v="2"/>
    <x v="0"/>
    <s v="USD"/>
    <n v="1481295099"/>
    <n v="1477835499"/>
    <b v="0"/>
    <n v="3"/>
    <b v="0"/>
    <s v="music/faith"/>
    <n v="1.7647058823529412E-2"/>
    <n v="50"/>
    <x v="4"/>
    <x v="28"/>
  </r>
  <r>
    <n v="1717"/>
    <x v="1717"/>
    <s v="Our first record created to reach, inspire, and ultimately express the love of Jesus to our generation."/>
    <n v="8500"/>
    <n v="1395"/>
    <x v="2"/>
    <x v="0"/>
    <s v="USD"/>
    <n v="1461211200"/>
    <n v="1459467238"/>
    <b v="0"/>
    <n v="41"/>
    <b v="0"/>
    <s v="music/faith"/>
    <n v="0.16411764705882353"/>
    <n v="34.024390243902438"/>
    <x v="4"/>
    <x v="28"/>
  </r>
  <r>
    <n v="1718"/>
    <x v="1718"/>
    <s v="A melody for the galaxy."/>
    <n v="8500"/>
    <n v="75"/>
    <x v="2"/>
    <x v="0"/>
    <s v="USD"/>
    <n v="1463201940"/>
    <n v="1459435149"/>
    <b v="0"/>
    <n v="2"/>
    <b v="0"/>
    <s v="music/faith"/>
    <n v="8.8235294117647058E-3"/>
    <n v="37.5"/>
    <x v="4"/>
    <x v="28"/>
  </r>
  <r>
    <n v="1719"/>
    <x v="1719"/>
    <s v="Building the foundation for a great work! Join us on our journey to bring a fresh approach to ministry through song and testimony!"/>
    <n v="8500"/>
    <n v="35"/>
    <x v="2"/>
    <x v="0"/>
    <s v="USD"/>
    <n v="1410958191"/>
    <n v="1408366191"/>
    <b v="0"/>
    <n v="3"/>
    <b v="0"/>
    <s v="music/faith"/>
    <n v="4.1176470588235297E-3"/>
    <n v="11.666666666666666"/>
    <x v="4"/>
    <x v="28"/>
  </r>
  <r>
    <n v="1720"/>
    <x v="1720"/>
    <s v="Justin and Elly Heckel just finished recording their Debut Album and need your help to release it to the rest of the World!"/>
    <n v="8500"/>
    <n v="225"/>
    <x v="2"/>
    <x v="0"/>
    <s v="USD"/>
    <n v="1415562471"/>
    <n v="1412966871"/>
    <b v="0"/>
    <n v="8"/>
    <b v="0"/>
    <s v="music/faith"/>
    <n v="2.6470588235294117E-2"/>
    <n v="28.125"/>
    <x v="4"/>
    <x v="28"/>
  </r>
  <r>
    <n v="1721"/>
    <x v="1721"/>
    <s v="Heavens calling is an album for people all over the world in need of a healing for the soul, positive mindset and total prosperity"/>
    <n v="85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8500"/>
    <n v="1"/>
    <x v="2"/>
    <x v="0"/>
    <s v="USD"/>
    <n v="1459642200"/>
    <n v="1456441429"/>
    <b v="0"/>
    <n v="1"/>
    <b v="0"/>
    <s v="music/faith"/>
    <n v="1.1764705882352942E-4"/>
    <n v="1"/>
    <x v="4"/>
    <x v="28"/>
  </r>
  <r>
    <n v="1723"/>
    <x v="1723"/>
    <s v="We are a vocal group from the Northwest looking to create a gospel, jazz, a cappella ablum and would love the support of music lovers."/>
    <n v="8500"/>
    <n v="650"/>
    <x v="2"/>
    <x v="0"/>
    <s v="USD"/>
    <n v="1435730400"/>
    <n v="1430855315"/>
    <b v="0"/>
    <n v="3"/>
    <b v="0"/>
    <s v="music/faith"/>
    <n v="7.6470588235294124E-2"/>
    <n v="216.66666666666666"/>
    <x v="4"/>
    <x v="28"/>
  </r>
  <r>
    <n v="1724"/>
    <x v="1724"/>
    <s v="We are just some guys who Love the Lord and want to share our personal experiences of what GOD has done for us through our music."/>
    <n v="8500"/>
    <n v="35"/>
    <x v="2"/>
    <x v="0"/>
    <s v="USD"/>
    <n v="1414707762"/>
    <n v="1412115762"/>
    <b v="0"/>
    <n v="4"/>
    <b v="0"/>
    <s v="music/faith"/>
    <n v="4.1176470588235297E-3"/>
    <n v="8.75"/>
    <x v="4"/>
    <x v="28"/>
  </r>
  <r>
    <n v="1725"/>
    <x v="1725"/>
    <s v="Christian band signed to VECA Records to release their debut album in Spring 2015.  This ministry is relying on faith-based donations."/>
    <n v="8500"/>
    <n v="560"/>
    <x v="2"/>
    <x v="0"/>
    <s v="USD"/>
    <n v="1408922049"/>
    <n v="1406330049"/>
    <b v="0"/>
    <n v="9"/>
    <b v="0"/>
    <s v="music/faith"/>
    <n v="6.5882352941176475E-2"/>
    <n v="62.222222222222221"/>
    <x v="4"/>
    <x v="28"/>
  </r>
  <r>
    <n v="1726"/>
    <x v="1726"/>
    <s v="Amanda Joy Hall's sophomore album, &quot;Every Day&quot;. Release expected July 2014"/>
    <n v="8500"/>
    <n v="2196"/>
    <x v="2"/>
    <x v="0"/>
    <s v="USD"/>
    <n v="1403906664"/>
    <n v="1401401064"/>
    <b v="0"/>
    <n v="16"/>
    <b v="0"/>
    <s v="music/faith"/>
    <n v="0.25835294117647056"/>
    <n v="137.25"/>
    <x v="4"/>
    <x v="28"/>
  </r>
  <r>
    <n v="1727"/>
    <x v="1727"/>
    <s v="Please help fund my second Prophetic Guitar album. Be a part of a pioneering and groundbreaking sound released from Heaven."/>
    <n v="8500"/>
    <n v="1"/>
    <x v="2"/>
    <x v="1"/>
    <s v="GBP"/>
    <n v="1428231600"/>
    <n v="1423520177"/>
    <b v="0"/>
    <n v="1"/>
    <b v="0"/>
    <s v="music/faith"/>
    <n v="1.1764705882352942E-4"/>
    <n v="1"/>
    <x v="4"/>
    <x v="28"/>
  </r>
  <r>
    <n v="1728"/>
    <x v="1728"/>
    <s v="Be in God's presence through instrumental covers of hymns. Help me build a home studio to freely distribute this album."/>
    <n v="8500"/>
    <n v="855"/>
    <x v="2"/>
    <x v="0"/>
    <s v="USD"/>
    <n v="1445439674"/>
    <n v="1442847674"/>
    <b v="0"/>
    <n v="7"/>
    <b v="0"/>
    <s v="music/faith"/>
    <n v="0.10058823529411764"/>
    <n v="122.14285714285714"/>
    <x v="4"/>
    <x v="28"/>
  </r>
  <r>
    <n v="1729"/>
    <x v="1729"/>
    <s v="A few years back, I was inspired to write some songs, turned out the messages are real but a little scary, I need help to produce."/>
    <n v="85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85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85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85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85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8500"/>
    <n v="1"/>
    <x v="2"/>
    <x v="0"/>
    <s v="USD"/>
    <n v="1431046356"/>
    <n v="1428454356"/>
    <b v="0"/>
    <n v="1"/>
    <b v="0"/>
    <s v="music/faith"/>
    <n v="1.1764705882352942E-4"/>
    <n v="1"/>
    <x v="4"/>
    <x v="28"/>
  </r>
  <r>
    <n v="1735"/>
    <x v="1735"/>
    <s v="RainSong is letting my buy a discounted guitar. I will use this to offer my talents to the ministry programs I'm a part of."/>
    <n v="8500"/>
    <n v="110"/>
    <x v="2"/>
    <x v="0"/>
    <s v="USD"/>
    <n v="1470598345"/>
    <n v="1468006345"/>
    <b v="0"/>
    <n v="2"/>
    <b v="0"/>
    <s v="music/faith"/>
    <n v="1.2941176470588235E-2"/>
    <n v="55"/>
    <x v="4"/>
    <x v="28"/>
  </r>
  <r>
    <n v="1736"/>
    <x v="1736"/>
    <s v="A unique meditative album reflecting on the life of Christ, inviting Him into your presence"/>
    <n v="8500"/>
    <n v="22"/>
    <x v="2"/>
    <x v="0"/>
    <s v="USD"/>
    <n v="1447018833"/>
    <n v="1444423233"/>
    <b v="0"/>
    <n v="1"/>
    <b v="0"/>
    <s v="music/faith"/>
    <n v="2.5882352941176473E-3"/>
    <n v="22"/>
    <x v="4"/>
    <x v="28"/>
  </r>
  <r>
    <n v="1737"/>
    <x v="1737"/>
    <s v="An instrumental project in which all songs are incorporated around the healing power of our God. Used for times of prayer &amp; devotion"/>
    <n v="8500"/>
    <n v="850"/>
    <x v="2"/>
    <x v="0"/>
    <s v="USD"/>
    <n v="1437432392"/>
    <n v="1434840392"/>
    <b v="0"/>
    <n v="15"/>
    <b v="0"/>
    <s v="music/faith"/>
    <n v="0.1"/>
    <n v="56.666666666666664"/>
    <x v="4"/>
    <x v="28"/>
  </r>
  <r>
    <n v="1738"/>
    <x v="1738"/>
    <s v="Music that inspires and gives hope for overcoming and change. And it is good music."/>
    <n v="8500"/>
    <n v="20"/>
    <x v="2"/>
    <x v="0"/>
    <s v="USD"/>
    <n v="1412283542"/>
    <n v="1409691542"/>
    <b v="0"/>
    <n v="1"/>
    <b v="0"/>
    <s v="music/faith"/>
    <n v="2.352941176470588E-3"/>
    <n v="20"/>
    <x v="4"/>
    <x v="28"/>
  </r>
  <r>
    <n v="1739"/>
    <x v="1739"/>
    <s v="HELP US RECORD -- SWEET LOVE -- Listen to this sped up ROUGH version and be sure and check out the unique REWARDS ---"/>
    <n v="8500"/>
    <n v="1"/>
    <x v="2"/>
    <x v="0"/>
    <s v="USD"/>
    <n v="1462391932"/>
    <n v="1457297932"/>
    <b v="0"/>
    <n v="1"/>
    <b v="0"/>
    <s v="music/faith"/>
    <n v="1.1764705882352942E-4"/>
    <n v="1"/>
    <x v="4"/>
    <x v="28"/>
  </r>
  <r>
    <n v="1740"/>
    <x v="1740"/>
    <s v="I recently recorded a new single. With your help I can return to the studio. Would you like to be part of my next worship project?"/>
    <n v="85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8500"/>
    <n v="1330"/>
    <x v="0"/>
    <x v="1"/>
    <s v="GBP"/>
    <n v="1433948671"/>
    <n v="1430060671"/>
    <b v="0"/>
    <n v="52"/>
    <b v="1"/>
    <s v="photography/photobooks"/>
    <n v="0.156470588235294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8500"/>
    <n v="2175"/>
    <x v="0"/>
    <x v="0"/>
    <s v="USD"/>
    <n v="1483822800"/>
    <n v="1481058170"/>
    <b v="0"/>
    <n v="34"/>
    <b v="1"/>
    <s v="photography/photobooks"/>
    <n v="0.25588235294117645"/>
    <n v="63.970588235294116"/>
    <x v="8"/>
    <x v="20"/>
  </r>
  <r>
    <n v="1743"/>
    <x v="1743"/>
    <s v="Visual documentation of the endangered IÃ±upiat language, captured in the form of a printed photography book."/>
    <n v="8500"/>
    <n v="6025"/>
    <x v="0"/>
    <x v="0"/>
    <s v="USD"/>
    <n v="1472270340"/>
    <n v="1470348775"/>
    <b v="0"/>
    <n v="67"/>
    <b v="1"/>
    <s v="photography/photobooks"/>
    <n v="0.70882352941176474"/>
    <n v="89.925373134328353"/>
    <x v="8"/>
    <x v="20"/>
  </r>
  <r>
    <n v="1744"/>
    <x v="1744"/>
    <s v="This book is the embodiment of my passion for water &amp; photography, which I hope will inspire you to pick up your camera and explore."/>
    <n v="8500"/>
    <n v="6515"/>
    <x v="0"/>
    <x v="1"/>
    <s v="GBP"/>
    <n v="1425821477"/>
    <n v="1421937077"/>
    <b v="0"/>
    <n v="70"/>
    <b v="1"/>
    <s v="photography/photobooks"/>
    <n v="0.76647058823529413"/>
    <n v="93.071428571428569"/>
    <x v="8"/>
    <x v="20"/>
  </r>
  <r>
    <n v="1745"/>
    <x v="1745"/>
    <s v="A Guidebook to the Coolest Places and Things About Detroit by The Nain Rouge, or Red Gnome, Detroit's oldest and coolest resident."/>
    <n v="8500"/>
    <n v="7981"/>
    <x v="0"/>
    <x v="0"/>
    <s v="USD"/>
    <n v="1482372000"/>
    <n v="1479276838"/>
    <b v="0"/>
    <n v="89"/>
    <b v="1"/>
    <s v="photography/photobooks"/>
    <n v="0.93894117647058828"/>
    <n v="89.674157303370791"/>
    <x v="8"/>
    <x v="20"/>
  </r>
  <r>
    <n v="1746"/>
    <x v="1746"/>
    <s v="Photo-documenting the refugees of France. Witnessing their humanity. Exploring the common threads of what it means to live at the Edge."/>
    <n v="8500"/>
    <n v="22215"/>
    <x v="0"/>
    <x v="0"/>
    <s v="USD"/>
    <n v="1479952800"/>
    <n v="1477368867"/>
    <b v="0"/>
    <n v="107"/>
    <b v="1"/>
    <s v="photography/photobooks"/>
    <n v="2.6135294117647061"/>
    <n v="207.61682242990653"/>
    <x v="8"/>
    <x v="20"/>
  </r>
  <r>
    <n v="1747"/>
    <x v="1747"/>
    <s v="A beautiful, limited edition, photobook about the story of the last year of my mother's life, to be published by Dewi Lewis."/>
    <n v="8500"/>
    <n v="9446"/>
    <x v="0"/>
    <x v="1"/>
    <s v="GBP"/>
    <n v="1447426800"/>
    <n v="1444904830"/>
    <b v="0"/>
    <n v="159"/>
    <b v="1"/>
    <s v="photography/photobooks"/>
    <n v="1.1112941176470588"/>
    <n v="59.408805031446541"/>
    <x v="8"/>
    <x v="20"/>
  </r>
  <r>
    <n v="1748"/>
    <x v="1748"/>
    <s v="Telling the story of the city through remarkable people who live in Vancouver today."/>
    <n v="8500"/>
    <n v="64974"/>
    <x v="0"/>
    <x v="5"/>
    <s v="CAD"/>
    <n v="1441234143"/>
    <n v="1438642143"/>
    <b v="0"/>
    <n v="181"/>
    <b v="1"/>
    <s v="photography/photobooks"/>
    <n v="7.6440000000000001"/>
    <n v="358.97237569060775"/>
    <x v="8"/>
    <x v="20"/>
  </r>
  <r>
    <n v="1749"/>
    <x v="1749"/>
    <s v="Help me fund the production run of my first book by local Photographer Sandro Ortolani."/>
    <n v="8500"/>
    <n v="12410.5"/>
    <x v="0"/>
    <x v="19"/>
    <s v="EUR"/>
    <n v="1488394800"/>
    <n v="1485213921"/>
    <b v="0"/>
    <n v="131"/>
    <b v="1"/>
    <s v="photography/photobooks"/>
    <n v="1.4600588235294119"/>
    <n v="94.736641221374043"/>
    <x v="8"/>
    <x v="20"/>
  </r>
  <r>
    <n v="1750"/>
    <x v="1750"/>
    <s v="A book of portraits and histories making LGBT (Lesbian, Gay, Transgender, Bisexual) loving relationships visible, normal, and accepted."/>
    <n v="8500"/>
    <n v="10081"/>
    <x v="0"/>
    <x v="0"/>
    <s v="USD"/>
    <n v="1461096304"/>
    <n v="1458936304"/>
    <b v="0"/>
    <n v="125"/>
    <b v="1"/>
    <s v="photography/photobooks"/>
    <n v="1.1859999999999999"/>
    <n v="80.647999999999996"/>
    <x v="8"/>
    <x v="20"/>
  </r>
  <r>
    <n v="1751"/>
    <x v="1751"/>
    <s v="Photographs and stories culled from 10 years of road trips through rural Greece"/>
    <n v="8500"/>
    <n v="10290"/>
    <x v="0"/>
    <x v="0"/>
    <s v="USD"/>
    <n v="1426787123"/>
    <n v="1424198723"/>
    <b v="0"/>
    <n v="61"/>
    <b v="1"/>
    <s v="photography/photobooks"/>
    <n v="1.2105882352941177"/>
    <n v="168.68852459016392"/>
    <x v="8"/>
    <x v="20"/>
  </r>
  <r>
    <n v="1752"/>
    <x v="1752"/>
    <s v="A little book of calm, in picture form, that will soothe the soul and un-furrow the brow."/>
    <n v="8500"/>
    <n v="3122"/>
    <x v="0"/>
    <x v="1"/>
    <s v="GBP"/>
    <n v="1476425082"/>
    <n v="1473833082"/>
    <b v="0"/>
    <n v="90"/>
    <b v="1"/>
    <s v="photography/photobooks"/>
    <n v="0.36729411764705883"/>
    <n v="34.68888888888889"/>
    <x v="8"/>
    <x v="20"/>
  </r>
  <r>
    <n v="1753"/>
    <x v="1753"/>
    <s v="A friend or fiend? To me he is both, this is his story - in his words, out of his mind, in my photos and straight in to your hearts!"/>
    <n v="8500"/>
    <n v="16200"/>
    <x v="0"/>
    <x v="8"/>
    <s v="DKK"/>
    <n v="1458579568"/>
    <n v="1455991168"/>
    <b v="0"/>
    <n v="35"/>
    <b v="1"/>
    <s v="photography/photobooks"/>
    <n v="1.9058823529411764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8500"/>
    <n v="30"/>
    <x v="0"/>
    <x v="0"/>
    <s v="USD"/>
    <n v="1444071361"/>
    <n v="1441479361"/>
    <b v="0"/>
    <n v="4"/>
    <b v="1"/>
    <s v="photography/photobooks"/>
    <n v="3.5294117647058825E-3"/>
    <n v="7.5"/>
    <x v="8"/>
    <x v="20"/>
  </r>
  <r>
    <n v="1756"/>
    <x v="1756"/>
    <s v="214 is a photobook about the local hip hop culture in Dallas, Texas between 2012 and 2014 by photographer, Mariah Tyler."/>
    <n v="8500"/>
    <n v="5655.6"/>
    <x v="0"/>
    <x v="0"/>
    <s v="USD"/>
    <n v="1472443269"/>
    <n v="1468987269"/>
    <b v="0"/>
    <n v="120"/>
    <b v="1"/>
    <s v="photography/photobooks"/>
    <n v="0.66536470588235297"/>
    <n v="47.13"/>
    <x v="8"/>
    <x v="20"/>
  </r>
  <r>
    <n v="1757"/>
    <x v="1757"/>
    <s v="I want to create a self published photo art book on the topic of the resurgence of femininity."/>
    <n v="8500"/>
    <n v="5800"/>
    <x v="0"/>
    <x v="0"/>
    <s v="USD"/>
    <n v="1485631740"/>
    <n v="1483041083"/>
    <b v="0"/>
    <n v="14"/>
    <b v="1"/>
    <s v="photography/photobooks"/>
    <n v="0.68235294117647061"/>
    <n v="414.28571428571428"/>
    <x v="8"/>
    <x v="20"/>
  </r>
  <r>
    <n v="1758"/>
    <x v="1758"/>
    <s v="Yashica TLRs (Twin Lens Reflex) history cards are a cool way to present Yashica TLR collections in a fun way: by playing cards. Enjoy!"/>
    <n v="8500"/>
    <n v="1147"/>
    <x v="0"/>
    <x v="0"/>
    <s v="USD"/>
    <n v="1468536992"/>
    <n v="1463352992"/>
    <b v="0"/>
    <n v="27"/>
    <b v="1"/>
    <s v="photography/photobooks"/>
    <n v="0.13494117647058823"/>
    <n v="42.481481481481481"/>
    <x v="8"/>
    <x v="20"/>
  </r>
  <r>
    <n v="1759"/>
    <x v="1759"/>
    <s v="Death Valley will be the first photo book of Andi State"/>
    <n v="8500"/>
    <n v="5330"/>
    <x v="0"/>
    <x v="0"/>
    <s v="USD"/>
    <n v="1427309629"/>
    <n v="1425585229"/>
    <b v="0"/>
    <n v="49"/>
    <b v="1"/>
    <s v="photography/photobooks"/>
    <n v="0.62705882352941178"/>
    <n v="108.77551020408163"/>
    <x v="8"/>
    <x v="20"/>
  </r>
  <r>
    <n v="1760"/>
    <x v="1760"/>
    <s v="Thank you all so much for your pledges! We reached the goal! To continue supporting or for any questions email arisjerome@gmail.com"/>
    <n v="8500"/>
    <n v="8272"/>
    <x v="0"/>
    <x v="0"/>
    <s v="USD"/>
    <n v="1456416513"/>
    <n v="1454688513"/>
    <b v="0"/>
    <n v="102"/>
    <b v="1"/>
    <s v="photography/photobooks"/>
    <n v="0.97317647058823531"/>
    <n v="81.098039215686271"/>
    <x v="8"/>
    <x v="20"/>
  </r>
  <r>
    <n v="1761"/>
    <x v="1761"/>
    <s v="A hardcover photobook telling the naked truth of a young photographers journey."/>
    <n v="8500"/>
    <n v="155"/>
    <x v="0"/>
    <x v="1"/>
    <s v="GBP"/>
    <n v="1442065060"/>
    <n v="1437745060"/>
    <b v="0"/>
    <n v="3"/>
    <b v="1"/>
    <s v="photography/photobooks"/>
    <n v="1.8235294117647058E-2"/>
    <n v="51.666666666666664"/>
    <x v="8"/>
    <x v="20"/>
  </r>
  <r>
    <n v="1762"/>
    <x v="1762"/>
    <s v="Project rewards $25 gets you 190+ digital images"/>
    <n v="8500"/>
    <n v="885"/>
    <x v="0"/>
    <x v="0"/>
    <s v="USD"/>
    <n v="1457739245"/>
    <n v="1455147245"/>
    <b v="0"/>
    <n v="25"/>
    <b v="1"/>
    <s v="photography/photobooks"/>
    <n v="0.10411764705882352"/>
    <n v="35.4"/>
    <x v="8"/>
    <x v="20"/>
  </r>
  <r>
    <n v="1763"/>
    <x v="1763"/>
    <s v="Hardcover photo book featuring bold, beautiful, confident models and coffee tables in outrageous juxtaposition with the backgrounds."/>
    <n v="8500"/>
    <n v="12229"/>
    <x v="0"/>
    <x v="0"/>
    <s v="USD"/>
    <n v="1477255840"/>
    <n v="1474663840"/>
    <b v="0"/>
    <n v="118"/>
    <b v="1"/>
    <s v="photography/photobooks"/>
    <n v="1.4387058823529413"/>
    <n v="103.63559322033899"/>
    <x v="8"/>
    <x v="20"/>
  </r>
  <r>
    <n v="1764"/>
    <x v="1764"/>
    <s v="Individual sportspeople are masters of their own destiny. This book is a gritty behind the scenes look at boxers striving for success"/>
    <n v="8500"/>
    <n v="2156"/>
    <x v="2"/>
    <x v="1"/>
    <s v="GBP"/>
    <n v="1407065979"/>
    <n v="1404560379"/>
    <b v="1"/>
    <n v="39"/>
    <b v="0"/>
    <s v="photography/photobooks"/>
    <n v="0.25364705882352939"/>
    <n v="55.282051282051285"/>
    <x v="8"/>
    <x v="20"/>
  </r>
  <r>
    <n v="1765"/>
    <x v="1765"/>
    <s v="Everyday I meet new people and everyday I learn a new story. These are the most popular of those stories from the first year of OTWISI."/>
    <n v="8500"/>
    <n v="7433.48"/>
    <x v="2"/>
    <x v="0"/>
    <s v="USD"/>
    <n v="1407972712"/>
    <n v="1405380712"/>
    <b v="1"/>
    <n v="103"/>
    <b v="0"/>
    <s v="photography/photobooks"/>
    <n v="0.87452705882352932"/>
    <n v="72.16970873786407"/>
    <x v="8"/>
    <x v="20"/>
  </r>
  <r>
    <n v="1766"/>
    <x v="1766"/>
    <s v="I want to create a beautiful book which documents the Melbourne music scene."/>
    <n v="8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8500"/>
    <n v="2286"/>
    <x v="2"/>
    <x v="0"/>
    <s v="USD"/>
    <n v="1407080884"/>
    <n v="1404488884"/>
    <b v="1"/>
    <n v="39"/>
    <b v="0"/>
    <s v="photography/photobooks"/>
    <n v="0.26894117647058824"/>
    <n v="58.615384615384613"/>
    <x v="8"/>
    <x v="20"/>
  </r>
  <r>
    <n v="1768"/>
    <x v="1768"/>
    <s v="My goal is to create a catalog of farm-to-table recipes with stunning images from restaurants and farms in the southwest."/>
    <n v="8500"/>
    <n v="187"/>
    <x v="2"/>
    <x v="0"/>
    <s v="USD"/>
    <n v="1411824444"/>
    <n v="1406640444"/>
    <b v="1"/>
    <n v="15"/>
    <b v="0"/>
    <s v="photography/photobooks"/>
    <n v="2.1999999999999999E-2"/>
    <n v="12.466666666666667"/>
    <x v="8"/>
    <x v="20"/>
  </r>
  <r>
    <n v="1769"/>
    <x v="1769"/>
    <s v="To create a publication, and exhibition documenting the collection of Jamie Ross, longtime collector of Navajo Textiles"/>
    <n v="8500"/>
    <n v="1081"/>
    <x v="2"/>
    <x v="0"/>
    <s v="USD"/>
    <n v="1421177959"/>
    <n v="1418585959"/>
    <b v="1"/>
    <n v="22"/>
    <b v="0"/>
    <s v="photography/photobooks"/>
    <n v="0.12717647058823531"/>
    <n v="49.136363636363633"/>
    <x v="8"/>
    <x v="20"/>
  </r>
  <r>
    <n v="1770"/>
    <x v="1770"/>
    <s v="Auto-Archives non-profit library will publish a book of previously unseen 60s and 70s motor racing images by photographer Peter Darley."/>
    <n v="8500"/>
    <n v="13846"/>
    <x v="2"/>
    <x v="0"/>
    <s v="USD"/>
    <n v="1413312194"/>
    <n v="1410288194"/>
    <b v="1"/>
    <n v="92"/>
    <b v="0"/>
    <s v="photography/photobooks"/>
    <n v="1.6289411764705883"/>
    <n v="150.5"/>
    <x v="8"/>
    <x v="20"/>
  </r>
  <r>
    <n v="1771"/>
    <x v="1771"/>
    <s v="Photographic book on the historic oil region of Pennsylvania where Edwin Drake drilled the well that started the modern oil industry."/>
    <n v="8500"/>
    <n v="895"/>
    <x v="2"/>
    <x v="1"/>
    <s v="GBP"/>
    <n v="1414107040"/>
    <n v="1411515040"/>
    <b v="1"/>
    <n v="25"/>
    <b v="0"/>
    <s v="photography/photobooks"/>
    <n v="0.10529411764705883"/>
    <n v="35.799999999999997"/>
    <x v="8"/>
    <x v="20"/>
  </r>
  <r>
    <n v="1772"/>
    <x v="1772"/>
    <s v="A photobook and a short documentary film telling the story of Holocaust in Northwestern Lithuania"/>
    <n v="8500"/>
    <n v="858"/>
    <x v="2"/>
    <x v="1"/>
    <s v="GBP"/>
    <n v="1404666836"/>
    <n v="1399482836"/>
    <b v="1"/>
    <n v="19"/>
    <b v="0"/>
    <s v="photography/photobooks"/>
    <n v="0.10094117647058823"/>
    <n v="45.157894736842103"/>
    <x v="8"/>
    <x v="20"/>
  </r>
  <r>
    <n v="1773"/>
    <x v="1773"/>
    <s v="True Faith is a book about the true story of Ed Stilley and his promise to God to make instruments and give them to children for free."/>
    <n v="8500"/>
    <n v="1877"/>
    <x v="2"/>
    <x v="0"/>
    <s v="USD"/>
    <n v="1421691298"/>
    <n v="1417803298"/>
    <b v="1"/>
    <n v="19"/>
    <b v="0"/>
    <s v="photography/photobooks"/>
    <n v="0.2208235294117647"/>
    <n v="98.78947368421052"/>
    <x v="8"/>
    <x v="20"/>
  </r>
  <r>
    <n v="1774"/>
    <x v="1774"/>
    <s v="A photo book of the artist's present and future portraits from 2013 to 2015, including actor and human rights activist George Takei."/>
    <n v="8500"/>
    <n v="1148"/>
    <x v="2"/>
    <x v="0"/>
    <s v="USD"/>
    <n v="1417273140"/>
    <n v="1413609292"/>
    <b v="1"/>
    <n v="13"/>
    <b v="0"/>
    <s v="photography/photobooks"/>
    <n v="0.13505882352941176"/>
    <n v="88.307692307692307"/>
    <x v="8"/>
    <x v="20"/>
  </r>
  <r>
    <n v="1775"/>
    <x v="1775"/>
    <s v="Rarely seen images of Muhammad Ali in his prime as he trained in Miami Beach at the famous 5th Street Gym in the early 70s"/>
    <n v="8500"/>
    <n v="21158"/>
    <x v="2"/>
    <x v="0"/>
    <s v="USD"/>
    <n v="1414193160"/>
    <n v="1410305160"/>
    <b v="1"/>
    <n v="124"/>
    <b v="0"/>
    <s v="photography/photobooks"/>
    <n v="2.4891764705882351"/>
    <n v="170.62903225806451"/>
    <x v="8"/>
    <x v="20"/>
  </r>
  <r>
    <n v="1776"/>
    <x v="1776"/>
    <s v="A documentation of the implications of hedonistic architectural ventures in Dubai, the fastest growing city on the planet."/>
    <n v="8500"/>
    <n v="335"/>
    <x v="2"/>
    <x v="1"/>
    <s v="GBP"/>
    <n v="1414623471"/>
    <n v="1411513071"/>
    <b v="1"/>
    <n v="4"/>
    <b v="0"/>
    <s v="photography/photobooks"/>
    <n v="3.9411764705882354E-2"/>
    <n v="83.75"/>
    <x v="8"/>
    <x v="20"/>
  </r>
  <r>
    <n v="1777"/>
    <x v="1777"/>
    <s v="Photobook â€˜All along the Control Towerâ€™ by Theo and Frans Barten. Photos of more than 50 disused WW2 Control Towers in the UK."/>
    <n v="8500"/>
    <n v="651"/>
    <x v="2"/>
    <x v="9"/>
    <s v="EUR"/>
    <n v="1424421253"/>
    <n v="1421829253"/>
    <b v="1"/>
    <n v="10"/>
    <b v="0"/>
    <s v="photography/photobooks"/>
    <n v="7.6588235294117651E-2"/>
    <n v="65.099999999999994"/>
    <x v="8"/>
    <x v="20"/>
  </r>
  <r>
    <n v="1778"/>
    <x v="1778"/>
    <s v="This book combines portraits of Cuban life and and society with quotes from a diverse group of Cubans that live in Cuba now."/>
    <n v="8500"/>
    <n v="995"/>
    <x v="2"/>
    <x v="0"/>
    <s v="USD"/>
    <n v="1427485395"/>
    <n v="1423600995"/>
    <b v="1"/>
    <n v="15"/>
    <b v="0"/>
    <s v="photography/photobooks"/>
    <n v="0.11705882352941177"/>
    <n v="66.333333333333329"/>
    <x v="8"/>
    <x v="20"/>
  </r>
  <r>
    <n v="1779"/>
    <x v="1779"/>
    <s v="Publication of an award-winning photographic series that explores the endless and beautiful dance between creation and destruction."/>
    <n v="8500"/>
    <n v="3986"/>
    <x v="2"/>
    <x v="0"/>
    <s v="USD"/>
    <n v="1472834180"/>
    <n v="1470242180"/>
    <b v="1"/>
    <n v="38"/>
    <b v="0"/>
    <s v="photography/photobooks"/>
    <n v="0.46894117647058825"/>
    <n v="104.89473684210526"/>
    <x v="8"/>
    <x v="20"/>
  </r>
  <r>
    <n v="1780"/>
    <x v="1780"/>
    <s v="It is time to recognize and give to the indigenus groups the credit they deserve. It is time to understand where we come from."/>
    <n v="8500"/>
    <n v="11923"/>
    <x v="2"/>
    <x v="0"/>
    <s v="USD"/>
    <n v="1467469510"/>
    <n v="1462285510"/>
    <b v="1"/>
    <n v="152"/>
    <b v="0"/>
    <s v="photography/photobooks"/>
    <n v="1.4027058823529412"/>
    <n v="78.440789473684205"/>
    <x v="8"/>
    <x v="20"/>
  </r>
  <r>
    <n v="1781"/>
    <x v="1781"/>
    <s v="A photobook of the US presidential election from a citizen's point of view, showing the major conventions, rallies, and election day."/>
    <n v="8500"/>
    <n v="1417"/>
    <x v="2"/>
    <x v="0"/>
    <s v="USD"/>
    <n v="1473950945"/>
    <n v="1471272545"/>
    <b v="1"/>
    <n v="24"/>
    <b v="0"/>
    <s v="photography/photobooks"/>
    <n v="0.16670588235294118"/>
    <n v="59.041666666666664"/>
    <x v="8"/>
    <x v="20"/>
  </r>
  <r>
    <n v="1782"/>
    <x v="1782"/>
    <s v="I am traveling across the entire USA documenting cocktail culture to publish a stunning hard cover photo book of the resulting work."/>
    <n v="8500"/>
    <n v="5422"/>
    <x v="2"/>
    <x v="0"/>
    <s v="USD"/>
    <n v="1456062489"/>
    <n v="1453211289"/>
    <b v="1"/>
    <n v="76"/>
    <b v="0"/>
    <s v="photography/photobooks"/>
    <n v="0.63788235294117646"/>
    <n v="71.34210526315789"/>
    <x v="8"/>
    <x v="20"/>
  </r>
  <r>
    <n v="1783"/>
    <x v="1783"/>
    <s v="My Buddy Spirit and I, Ara, camping full time camera on hand for a bit over nine years. &quot;Hue of my Vision&quot; is our Photo Book."/>
    <n v="8500"/>
    <n v="9477"/>
    <x v="2"/>
    <x v="0"/>
    <s v="USD"/>
    <n v="1432248478"/>
    <n v="1429656478"/>
    <b v="1"/>
    <n v="185"/>
    <b v="0"/>
    <s v="photography/photobooks"/>
    <n v="1.1149411764705883"/>
    <n v="51.227027027027027"/>
    <x v="8"/>
    <x v="20"/>
  </r>
  <r>
    <n v="1784"/>
    <x v="1784"/>
    <s v="I want to publish my first photo book and make prints based on a series of rooftop cityscapes I took in 2014 of the city that I love."/>
    <n v="8500"/>
    <n v="1988"/>
    <x v="2"/>
    <x v="0"/>
    <s v="USD"/>
    <n v="1422674700"/>
    <n v="1419954240"/>
    <b v="1"/>
    <n v="33"/>
    <b v="0"/>
    <s v="photography/photobooks"/>
    <n v="0.23388235294117646"/>
    <n v="60.242424242424242"/>
    <x v="8"/>
    <x v="20"/>
  </r>
  <r>
    <n v="1785"/>
    <x v="1785"/>
    <s v="A book about a school bus converted into a living space, and the adventure shared by friends on its maiden voyage."/>
    <n v="8500"/>
    <n v="4853"/>
    <x v="2"/>
    <x v="0"/>
    <s v="USD"/>
    <n v="1413417600"/>
    <n v="1410750855"/>
    <b v="1"/>
    <n v="108"/>
    <b v="0"/>
    <s v="photography/photobooks"/>
    <n v="0.57094117647058829"/>
    <n v="44.935185185185183"/>
    <x v="8"/>
    <x v="20"/>
  </r>
  <r>
    <n v="1786"/>
    <x v="1786"/>
    <s v="A photo book that shows a timeless trip from Portugal to Sri Lanka in a subjective point of view through an old Hasselblad objective."/>
    <n v="8500"/>
    <n v="905"/>
    <x v="2"/>
    <x v="9"/>
    <s v="EUR"/>
    <n v="1418649177"/>
    <n v="1416057177"/>
    <b v="1"/>
    <n v="29"/>
    <b v="0"/>
    <s v="photography/photobooks"/>
    <n v="0.10647058823529412"/>
    <n v="31.206896551724139"/>
    <x v="8"/>
    <x v="20"/>
  </r>
  <r>
    <n v="1787"/>
    <x v="1787"/>
    <s v="Raising awareness to the effects of global warming through photographs of the high mountains of Peru."/>
    <n v="8500"/>
    <n v="1533"/>
    <x v="2"/>
    <x v="0"/>
    <s v="USD"/>
    <n v="1428158637"/>
    <n v="1425570237"/>
    <b v="1"/>
    <n v="24"/>
    <b v="0"/>
    <s v="photography/photobooks"/>
    <n v="0.18035294117647058"/>
    <n v="63.875"/>
    <x v="8"/>
    <x v="20"/>
  </r>
  <r>
    <n v="1788"/>
    <x v="1788"/>
    <s v="A photo book celebrating Goths, exploring their lives and giving an insight into what Goth is for them."/>
    <n v="8500"/>
    <n v="76"/>
    <x v="2"/>
    <x v="1"/>
    <s v="GBP"/>
    <n v="1414795542"/>
    <n v="1412203542"/>
    <b v="1"/>
    <n v="4"/>
    <b v="0"/>
    <s v="photography/photobooks"/>
    <n v="8.9411764705882354E-3"/>
    <n v="19"/>
    <x v="8"/>
    <x v="20"/>
  </r>
  <r>
    <n v="1789"/>
    <x v="1789"/>
    <s v="I want to create a portfolio to show all the aspects of the adrenaline filled game of paintball. Focusing on tournament players"/>
    <n v="8500"/>
    <n v="40"/>
    <x v="2"/>
    <x v="0"/>
    <s v="USD"/>
    <n v="1421042403"/>
    <n v="1415858403"/>
    <b v="1"/>
    <n v="4"/>
    <b v="0"/>
    <s v="photography/photobooks"/>
    <n v="4.7058823529411761E-3"/>
    <n v="10"/>
    <x v="8"/>
    <x v="20"/>
  </r>
  <r>
    <n v="1790"/>
    <x v="1790"/>
    <s v="70 years of incredible photography sits patiently in old film sheet boxes, waiting for a return to relevance."/>
    <n v="8500"/>
    <n v="1636"/>
    <x v="2"/>
    <x v="0"/>
    <s v="USD"/>
    <n v="1423152678"/>
    <n v="1420560678"/>
    <b v="1"/>
    <n v="15"/>
    <b v="0"/>
    <s v="photography/photobooks"/>
    <n v="0.19247058823529412"/>
    <n v="109.06666666666666"/>
    <x v="8"/>
    <x v="20"/>
  </r>
  <r>
    <n v="1791"/>
    <x v="1791"/>
    <s v="For the love of street photography and the beauty of traditional cultures in southern Italy."/>
    <n v="8500"/>
    <n v="107"/>
    <x v="2"/>
    <x v="1"/>
    <s v="GBP"/>
    <n v="1422553565"/>
    <n v="1417369565"/>
    <b v="1"/>
    <n v="4"/>
    <b v="0"/>
    <s v="photography/photobooks"/>
    <n v="1.2588235294117647E-2"/>
    <n v="26.75"/>
    <x v="8"/>
    <x v="20"/>
  </r>
  <r>
    <n v="1792"/>
    <x v="1792"/>
    <s v="In 1970 Helaine Garren shot a series of images at Bensingerâ€™s Pool Hall in Chicago, Illinois."/>
    <n v="8500"/>
    <n v="15281"/>
    <x v="2"/>
    <x v="0"/>
    <s v="USD"/>
    <n v="1439189940"/>
    <n v="1435970682"/>
    <b v="1"/>
    <n v="139"/>
    <b v="0"/>
    <s v="photography/photobooks"/>
    <n v="1.7977647058823529"/>
    <n v="109.93525179856115"/>
    <x v="8"/>
    <x v="20"/>
  </r>
  <r>
    <n v="1793"/>
    <x v="1793"/>
    <s v="The beginning of a long term project to document life of the Karen ethnic group on the border of Thailand and Burma."/>
    <n v="8500"/>
    <n v="40"/>
    <x v="2"/>
    <x v="2"/>
    <s v="AUD"/>
    <n v="1417127040"/>
    <n v="1414531440"/>
    <b v="1"/>
    <n v="2"/>
    <b v="0"/>
    <s v="photography/photobooks"/>
    <n v="4.7058823529411761E-3"/>
    <n v="20"/>
    <x v="8"/>
    <x v="20"/>
  </r>
  <r>
    <n v="1794"/>
    <x v="1794"/>
    <s v="&quot;Venus as Menâ€ is a book about beauty of masculine nude. Is a reflection about men as a sensitive and sensual being and gender equity."/>
    <n v="8500"/>
    <n v="997"/>
    <x v="2"/>
    <x v="0"/>
    <s v="USD"/>
    <n v="1423660422"/>
    <n v="1420636422"/>
    <b v="1"/>
    <n v="18"/>
    <b v="0"/>
    <s v="photography/photobooks"/>
    <n v="0.11729411764705883"/>
    <n v="55.388888888888886"/>
    <x v="8"/>
    <x v="20"/>
  </r>
  <r>
    <n v="1795"/>
    <x v="1795"/>
    <s v="A photography book documenting the impact of the ISAF mission on the Afghan people of Mazar-e Sharif."/>
    <n v="8500"/>
    <n v="10846"/>
    <x v="2"/>
    <x v="12"/>
    <s v="EUR"/>
    <n v="1476460800"/>
    <n v="1473922541"/>
    <b v="1"/>
    <n v="81"/>
    <b v="0"/>
    <s v="photography/photobooks"/>
    <n v="1.276"/>
    <n v="133.90123456790124"/>
    <x v="8"/>
    <x v="20"/>
  </r>
  <r>
    <n v="1796"/>
    <x v="1796"/>
    <s v="Kenema is a stunning portrait photography book by British Photographer, Peter Dibdin, capturing community life in Kenema, Sierra Leone."/>
    <n v="8500"/>
    <n v="4190"/>
    <x v="2"/>
    <x v="1"/>
    <s v="GBP"/>
    <n v="1469356366"/>
    <n v="1464172366"/>
    <b v="1"/>
    <n v="86"/>
    <b v="0"/>
    <s v="photography/photobooks"/>
    <n v="0.49294117647058822"/>
    <n v="48.720930232558139"/>
    <x v="8"/>
    <x v="20"/>
  </r>
  <r>
    <n v="1797"/>
    <x v="1797"/>
    <s v="A photography book that serves as a call to action for Congress to stand up for survivors of domestic and sexual assault."/>
    <n v="8500"/>
    <n v="6755"/>
    <x v="2"/>
    <x v="0"/>
    <s v="USD"/>
    <n v="1481809189"/>
    <n v="1479217189"/>
    <b v="1"/>
    <n v="140"/>
    <b v="0"/>
    <s v="photography/photobooks"/>
    <n v="0.79470588235294115"/>
    <n v="48.25"/>
    <x v="8"/>
    <x v="20"/>
  </r>
  <r>
    <n v="1798"/>
    <x v="1798"/>
    <s v="A photographic series on Mexican cowboys that I want to have published as a fine art book that will also include cowboy poetry."/>
    <n v="8500"/>
    <n v="2182"/>
    <x v="2"/>
    <x v="0"/>
    <s v="USD"/>
    <n v="1454572233"/>
    <n v="1449388233"/>
    <b v="1"/>
    <n v="37"/>
    <b v="0"/>
    <s v="photography/photobooks"/>
    <n v="0.25670588235294117"/>
    <n v="58.972972972972975"/>
    <x v="8"/>
    <x v="20"/>
  </r>
  <r>
    <n v="1799"/>
    <x v="1799"/>
    <s v="The UnDiscovered Image, a monthly publication dedicated to photographers."/>
    <n v="8500"/>
    <n v="69.83"/>
    <x v="2"/>
    <x v="1"/>
    <s v="GBP"/>
    <n v="1415740408"/>
    <n v="1414008808"/>
    <b v="1"/>
    <n v="6"/>
    <b v="0"/>
    <s v="photography/photobooks"/>
    <n v="8.2152941176470585E-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8500"/>
    <n v="9460"/>
    <x v="2"/>
    <x v="1"/>
    <s v="GBP"/>
    <n v="1476109970"/>
    <n v="1473517970"/>
    <b v="1"/>
    <n v="113"/>
    <b v="0"/>
    <s v="photography/photobooks"/>
    <n v="1.1129411764705883"/>
    <n v="83.716814159292042"/>
    <x v="8"/>
    <x v="20"/>
  </r>
  <r>
    <n v="1801"/>
    <x v="1801"/>
    <s v="Get involved in Come, Bring, Punish, a new photo book by Ewen Spencer, documenting the European Ballroom scene and the life around it"/>
    <n v="8500"/>
    <n v="2355"/>
    <x v="2"/>
    <x v="1"/>
    <s v="GBP"/>
    <n v="1450181400"/>
    <n v="1447429868"/>
    <b v="1"/>
    <n v="37"/>
    <b v="0"/>
    <s v="photography/photobooks"/>
    <n v="0.27705882352941175"/>
    <n v="63.648648648648646"/>
    <x v="8"/>
    <x v="20"/>
  </r>
  <r>
    <n v="1802"/>
    <x v="1802"/>
    <s v="Inner Darkness turned into a photobook. Personal work i shot during my recovery...in Berlin."/>
    <n v="8500"/>
    <n v="1697"/>
    <x v="2"/>
    <x v="12"/>
    <s v="EUR"/>
    <n v="1435442340"/>
    <n v="1433416830"/>
    <b v="1"/>
    <n v="18"/>
    <b v="0"/>
    <s v="photography/photobooks"/>
    <n v="0.1996470588235294"/>
    <n v="94.277777777777771"/>
    <x v="8"/>
    <x v="20"/>
  </r>
  <r>
    <n v="1803"/>
    <x v="1803"/>
    <s v="Photographs capture fleeting experiences, where childhood is our past and adulthood is our future. In between. On the verge."/>
    <n v="8500"/>
    <n v="5390"/>
    <x v="2"/>
    <x v="0"/>
    <s v="USD"/>
    <n v="1423878182"/>
    <n v="1421199782"/>
    <b v="1"/>
    <n v="75"/>
    <b v="0"/>
    <s v="photography/photobooks"/>
    <n v="0.63411764705882356"/>
    <n v="71.86666666666666"/>
    <x v="8"/>
    <x v="20"/>
  </r>
  <r>
    <n v="1804"/>
    <x v="1804"/>
    <s v="A beautiful book of Polaroid photographs which celebrates the beauty, diversity, and distinctive character of Colombia"/>
    <n v="8500"/>
    <n v="5452"/>
    <x v="2"/>
    <x v="0"/>
    <s v="USD"/>
    <n v="1447521404"/>
    <n v="1444061804"/>
    <b v="1"/>
    <n v="52"/>
    <b v="0"/>
    <s v="photography/photobooks"/>
    <n v="0.64141176470588235"/>
    <n v="104.84615384615384"/>
    <x v="8"/>
    <x v="20"/>
  </r>
  <r>
    <n v="1805"/>
    <x v="1805"/>
    <s v="The production of the book about my long term project &quot;The Travellers&quot;, Ireland`s biggest minority group with a nomadic origin."/>
    <n v="8500"/>
    <n v="8191"/>
    <x v="2"/>
    <x v="12"/>
    <s v="EUR"/>
    <n v="1443808800"/>
    <n v="1441048658"/>
    <b v="1"/>
    <n v="122"/>
    <b v="0"/>
    <s v="photography/photobooks"/>
    <n v="0.96364705882352941"/>
    <n v="67.139344262295083"/>
    <x v="8"/>
    <x v="20"/>
  </r>
  <r>
    <n v="1806"/>
    <x v="1806"/>
    <s v="Join me in publishing an amazing and unprecedented book with full frontal photopraphs of 8 American Presidents Naked"/>
    <n v="8500"/>
    <n v="591"/>
    <x v="2"/>
    <x v="1"/>
    <s v="GBP"/>
    <n v="1412090349"/>
    <n v="1409066349"/>
    <b v="1"/>
    <n v="8"/>
    <b v="0"/>
    <s v="photography/photobooks"/>
    <n v="6.9529411764705881E-2"/>
    <n v="73.875"/>
    <x v="8"/>
    <x v="20"/>
  </r>
  <r>
    <n v="1807"/>
    <x v="1807"/>
    <s v="I want to explore alternative cultures and lifestyles in America."/>
    <n v="8500"/>
    <n v="553"/>
    <x v="2"/>
    <x v="0"/>
    <s v="USD"/>
    <n v="1411868313"/>
    <n v="1409276313"/>
    <b v="1"/>
    <n v="8"/>
    <b v="0"/>
    <s v="photography/photobooks"/>
    <n v="6.5058823529411766E-2"/>
    <n v="69.125"/>
    <x v="8"/>
    <x v="20"/>
  </r>
  <r>
    <n v="1808"/>
    <x v="1808"/>
    <s v="An Iranian Journey exposes the duality of life in modern Iran where youth navigate a thicket of Islamic laws and customs to live freely"/>
    <n v="8500"/>
    <n v="11594"/>
    <x v="2"/>
    <x v="0"/>
    <s v="USD"/>
    <n v="1486830030"/>
    <n v="1483806030"/>
    <b v="1"/>
    <n v="96"/>
    <b v="0"/>
    <s v="photography/photobooks"/>
    <n v="1.3640000000000001"/>
    <n v="120.77083333333333"/>
    <x v="8"/>
    <x v="20"/>
  </r>
  <r>
    <n v="1809"/>
    <x v="1809"/>
    <s v="A stunning photo book highlighting the visual diversity of the City of Hamilton and showcasing it in a new light."/>
    <n v="8500"/>
    <n v="380"/>
    <x v="2"/>
    <x v="5"/>
    <s v="CAD"/>
    <n v="1425246439"/>
    <n v="1422222439"/>
    <b v="1"/>
    <n v="9"/>
    <b v="0"/>
    <s v="photography/photobooks"/>
    <n v="4.4705882352941179E-2"/>
    <n v="42.222222222222221"/>
    <x v="8"/>
    <x v="20"/>
  </r>
  <r>
    <n v="1810"/>
    <x v="1810"/>
    <s v="Film Speed is a series of Zines focusing on architecture shot completely on 35 and 120mm film."/>
    <n v="8500"/>
    <n v="15"/>
    <x v="2"/>
    <x v="0"/>
    <s v="USD"/>
    <n v="1408657826"/>
    <n v="1407621026"/>
    <b v="0"/>
    <n v="2"/>
    <b v="0"/>
    <s v="photography/photobooks"/>
    <n v="1.7647058823529412E-3"/>
    <n v="7.5"/>
    <x v="8"/>
    <x v="20"/>
  </r>
  <r>
    <n v="1811"/>
    <x v="1811"/>
    <s v="A collection of 365 color photographs of sunsets in 2014, beautifully presented in a hardcover book."/>
    <n v="8500"/>
    <n v="40"/>
    <x v="2"/>
    <x v="0"/>
    <s v="USD"/>
    <n v="1414123200"/>
    <n v="1408962270"/>
    <b v="0"/>
    <n v="26"/>
    <b v="0"/>
    <s v="photography/photobooks"/>
    <n v="4.7058823529411761E-3"/>
    <n v="1.5384615384615385"/>
    <x v="8"/>
    <x v="20"/>
  </r>
  <r>
    <n v="1812"/>
    <x v="1812"/>
    <s v="Run Rwanda - 211 miles, 100 photos:  An intimate visual documentation  of the inspiring and innovative reality of modern day Rwanda"/>
    <n v="8500"/>
    <n v="865"/>
    <x v="2"/>
    <x v="1"/>
    <s v="GBP"/>
    <n v="1467531536"/>
    <n v="1464939536"/>
    <b v="0"/>
    <n v="23"/>
    <b v="0"/>
    <s v="photography/photobooks"/>
    <n v="0.10176470588235294"/>
    <n v="37.608695652173914"/>
    <x v="8"/>
    <x v="20"/>
  </r>
  <r>
    <n v="1813"/>
    <x v="1813"/>
    <s v="This project aims to document, Libyan photographic history; through both print and artisan mediums ."/>
    <n v="850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8500"/>
    <n v="5902"/>
    <x v="2"/>
    <x v="1"/>
    <s v="GBP"/>
    <n v="1425108736"/>
    <n v="1422516736"/>
    <b v="0"/>
    <n v="140"/>
    <b v="0"/>
    <s v="photography/photobooks"/>
    <n v="0.69435294117647062"/>
    <n v="42.157142857142858"/>
    <x v="8"/>
    <x v="20"/>
  </r>
  <r>
    <n v="1815"/>
    <x v="1815"/>
    <s v="Photographic roadtrip from Dallas/Ft Worth, Texas to Florida's beaches. A summer photography roadtrip project to include 5 states."/>
    <n v="85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8500"/>
    <n v="509"/>
    <x v="2"/>
    <x v="16"/>
    <s v="CHF"/>
    <n v="1469473200"/>
    <n v="1467061303"/>
    <b v="0"/>
    <n v="6"/>
    <b v="0"/>
    <s v="photography/photobooks"/>
    <n v="5.988235294117647E-2"/>
    <n v="84.833333333333329"/>
    <x v="8"/>
    <x v="20"/>
  </r>
  <r>
    <n v="1817"/>
    <x v="1817"/>
    <s v="Hundreds of breathtaking rodeo photographs collected in a beautiful coffee table book."/>
    <n v="8500"/>
    <n v="9419"/>
    <x v="2"/>
    <x v="0"/>
    <s v="USD"/>
    <n v="1485759540"/>
    <n v="1480607607"/>
    <b v="0"/>
    <n v="100"/>
    <b v="0"/>
    <s v="photography/photobooks"/>
    <n v="1.1081176470588234"/>
    <n v="94.19"/>
    <x v="8"/>
    <x v="20"/>
  </r>
  <r>
    <n v="1818"/>
    <x v="1818"/>
    <s v="We are all different, this is a way to honor and celebrate the authenticity in being different."/>
    <n v="85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8500"/>
    <n v="25"/>
    <x v="2"/>
    <x v="0"/>
    <s v="USD"/>
    <n v="1406743396"/>
    <n v="1404151396"/>
    <b v="0"/>
    <n v="4"/>
    <b v="0"/>
    <s v="photography/photobooks"/>
    <n v="2.9411764705882353E-3"/>
    <n v="6.25"/>
    <x v="8"/>
    <x v="20"/>
  </r>
  <r>
    <n v="1820"/>
    <x v="1820"/>
    <s v="An Iconic look at one of California's oldest beach communities, photographed in Monochrome, on a c1947 medium format 6x6cm Box Camera."/>
    <n v="8500"/>
    <n v="1707"/>
    <x v="2"/>
    <x v="0"/>
    <s v="USD"/>
    <n v="1427850090"/>
    <n v="1425261690"/>
    <b v="0"/>
    <n v="8"/>
    <b v="0"/>
    <s v="photography/photobooks"/>
    <n v="0.20082352941176471"/>
    <n v="213.375"/>
    <x v="8"/>
    <x v="20"/>
  </r>
  <r>
    <n v="1821"/>
    <x v="1821"/>
    <s v="Glass Cloud tour dates are already beginning to pile up. They are turning to YOU to help get them from town to town."/>
    <n v="8500"/>
    <n v="3372.25"/>
    <x v="0"/>
    <x v="0"/>
    <s v="USD"/>
    <n v="1330760367"/>
    <n v="1326872367"/>
    <b v="0"/>
    <n v="57"/>
    <b v="1"/>
    <s v="music/rock"/>
    <n v="0.39673529411764707"/>
    <n v="59.162280701754383"/>
    <x v="4"/>
    <x v="11"/>
  </r>
  <r>
    <n v="1822"/>
    <x v="1822"/>
    <s v="Wood Butcher needs your help to make this happen. Buy a CD, support local music!"/>
    <n v="8500"/>
    <n v="300"/>
    <x v="0"/>
    <x v="5"/>
    <s v="CAD"/>
    <n v="1391194860"/>
    <n v="1388084862"/>
    <b v="0"/>
    <n v="11"/>
    <b v="1"/>
    <s v="music/rock"/>
    <n v="3.5294117647058823E-2"/>
    <n v="27.272727272727273"/>
    <x v="4"/>
    <x v="11"/>
  </r>
  <r>
    <n v="1823"/>
    <x v="1823"/>
    <s v="Just as we are getting prepared to tour we find out our van has serious damage and can't run. We unfortunately don't have enough."/>
    <n v="8500"/>
    <n v="811"/>
    <x v="0"/>
    <x v="0"/>
    <s v="USD"/>
    <n v="1351095976"/>
    <n v="1348503976"/>
    <b v="0"/>
    <n v="33"/>
    <b v="1"/>
    <s v="music/rock"/>
    <n v="9.5411764705882349E-2"/>
    <n v="24.575757575757574"/>
    <x v="4"/>
    <x v="11"/>
  </r>
  <r>
    <n v="1824"/>
    <x v="1824"/>
    <s v="cd fund raiser"/>
    <n v="8500"/>
    <n v="3002"/>
    <x v="0"/>
    <x v="0"/>
    <s v="USD"/>
    <n v="1389146880"/>
    <n v="1387403967"/>
    <b v="0"/>
    <n v="40"/>
    <b v="1"/>
    <s v="music/rock"/>
    <n v="0.35317647058823531"/>
    <n v="75.05"/>
    <x v="4"/>
    <x v="11"/>
  </r>
  <r>
    <n v="1825"/>
    <x v="1825"/>
    <s v="Eurisko is trying to release our full length entitled &quot;Wild Animal!&quot; Money raised will go towards studio time, mixing, and mastering."/>
    <n v="8500"/>
    <n v="2101"/>
    <x v="0"/>
    <x v="0"/>
    <s v="USD"/>
    <n v="1373572903"/>
    <n v="1371585703"/>
    <b v="0"/>
    <n v="50"/>
    <b v="1"/>
    <s v="music/rock"/>
    <n v="0.2471764705882353"/>
    <n v="42.02"/>
    <x v="4"/>
    <x v="11"/>
  </r>
  <r>
    <n v="1826"/>
    <x v="1826"/>
    <s v="Hear your favorite Bear Ghost in eargasmic quality!"/>
    <n v="8500"/>
    <n v="2020"/>
    <x v="0"/>
    <x v="0"/>
    <s v="USD"/>
    <n v="1392675017"/>
    <n v="1390083017"/>
    <b v="0"/>
    <n v="38"/>
    <b v="1"/>
    <s v="music/rock"/>
    <n v="0.2376470588235294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500"/>
    <n v="8053"/>
    <x v="0"/>
    <x v="0"/>
    <s v="USD"/>
    <n v="1299138561"/>
    <n v="1294818561"/>
    <b v="0"/>
    <n v="96"/>
    <b v="1"/>
    <s v="music/rock"/>
    <n v="0.9474117647058824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8500"/>
    <n v="20032"/>
    <x v="0"/>
    <x v="0"/>
    <s v="USD"/>
    <n v="1399672800"/>
    <n v="1396906530"/>
    <b v="0"/>
    <n v="48"/>
    <b v="1"/>
    <s v="music/rock"/>
    <n v="2.3567058823529412"/>
    <n v="417.33333333333331"/>
    <x v="4"/>
    <x v="11"/>
  </r>
  <r>
    <n v="1829"/>
    <x v="1829"/>
    <s v="Everything is set to record are EP except for our finances. Please donate if you can! Any amount is appreciated. "/>
    <n v="8500"/>
    <n v="2500.25"/>
    <x v="0"/>
    <x v="0"/>
    <s v="USD"/>
    <n v="1295647200"/>
    <n v="1291428371"/>
    <b v="0"/>
    <n v="33"/>
    <b v="1"/>
    <s v="music/rock"/>
    <n v="0.29414705882352943"/>
    <n v="75.765151515151516"/>
    <x v="4"/>
    <x v="11"/>
  </r>
  <r>
    <n v="1830"/>
    <x v="1830"/>
    <s v="We have come a long way on our new record, but now we need your help.  Help us, and together we can make magic!"/>
    <n v="8500"/>
    <n v="15230"/>
    <x v="0"/>
    <x v="0"/>
    <s v="USD"/>
    <n v="1393259107"/>
    <n v="1390667107"/>
    <b v="0"/>
    <n v="226"/>
    <b v="1"/>
    <s v="music/rock"/>
    <n v="1.7917647058823529"/>
    <n v="67.389380530973455"/>
    <x v="4"/>
    <x v="11"/>
  </r>
  <r>
    <n v="1831"/>
    <x v="1831"/>
    <s v="After a 2 year Odyssey, Darling Waste's trailer is still not home! We need $3,500 to get it through U.S. Customs!"/>
    <n v="8500"/>
    <n v="1030"/>
    <x v="0"/>
    <x v="0"/>
    <s v="USD"/>
    <n v="1336866863"/>
    <n v="1335570863"/>
    <b v="0"/>
    <n v="14"/>
    <b v="1"/>
    <s v="music/rock"/>
    <n v="0.12117647058823529"/>
    <n v="73.571428571428569"/>
    <x v="4"/>
    <x v="11"/>
  </r>
  <r>
    <n v="1832"/>
    <x v="1832"/>
    <s v="Hi! We're the music duo Black Swan Theories and our project is to manufacture our debut CD of 10 already-completed songs.  "/>
    <n v="8500"/>
    <n v="500"/>
    <x v="0"/>
    <x v="0"/>
    <s v="USD"/>
    <n v="1299243427"/>
    <n v="1296651427"/>
    <b v="0"/>
    <n v="20"/>
    <b v="1"/>
    <s v="music/rock"/>
    <n v="5.8823529411764705E-2"/>
    <n v="25"/>
    <x v="4"/>
    <x v="11"/>
  </r>
  <r>
    <n v="1833"/>
    <x v="1833"/>
    <s v="I am writing the second volume in a series of hair band encyclopedias, however I lack the means to afford the costs of the photos."/>
    <n v="8500"/>
    <n v="1050"/>
    <x v="0"/>
    <x v="0"/>
    <s v="USD"/>
    <n v="1362211140"/>
    <n v="1359421403"/>
    <b v="0"/>
    <n v="25"/>
    <b v="1"/>
    <s v="music/rock"/>
    <n v="0.12352941176470589"/>
    <n v="42"/>
    <x v="4"/>
    <x v="11"/>
  </r>
  <r>
    <n v="1834"/>
    <x v="1834"/>
    <s v="Help us fund our first tour and promote our new EP!"/>
    <n v="8500"/>
    <n v="11805"/>
    <x v="0"/>
    <x v="0"/>
    <s v="USD"/>
    <n v="1422140895"/>
    <n v="1418684895"/>
    <b v="0"/>
    <n v="90"/>
    <b v="1"/>
    <s v="music/rock"/>
    <n v="1.3888235294117648"/>
    <n v="131.16666666666666"/>
    <x v="4"/>
    <x v="11"/>
  </r>
  <r>
    <n v="1835"/>
    <x v="1835"/>
    <s v="WE ARE A HARD ROCK/PUNK BAND SEEKING FUNDS TO RECORD A NEW EP. _x000a__x000a_https://www.reverbnation.com/dirtylittlerebel"/>
    <n v="8500"/>
    <n v="520"/>
    <x v="0"/>
    <x v="1"/>
    <s v="GBP"/>
    <n v="1459439471"/>
    <n v="1456851071"/>
    <b v="0"/>
    <n v="11"/>
    <b v="1"/>
    <s v="music/rock"/>
    <n v="6.1176470588235297E-2"/>
    <n v="47.272727272727273"/>
    <x v="4"/>
    <x v="11"/>
  </r>
  <r>
    <n v="1836"/>
    <x v="1836"/>
    <s v="Help fund our 2013 Sound &amp; Lighting Touring rig!"/>
    <n v="8500"/>
    <n v="10017"/>
    <x v="0"/>
    <x v="0"/>
    <s v="USD"/>
    <n v="1361129129"/>
    <n v="1359660329"/>
    <b v="0"/>
    <n v="55"/>
    <b v="1"/>
    <s v="music/rock"/>
    <n v="1.1784705882352942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8500"/>
    <n v="1841"/>
    <x v="0"/>
    <x v="0"/>
    <s v="USD"/>
    <n v="1332029335"/>
    <n v="1326848935"/>
    <b v="0"/>
    <n v="30"/>
    <b v="1"/>
    <s v="music/rock"/>
    <n v="0.21658823529411764"/>
    <n v="61.366666666666667"/>
    <x v="4"/>
    <x v="11"/>
  </r>
  <r>
    <n v="1838"/>
    <x v="1838"/>
    <s v="Paul Haasch is producing his first music video! With awesome people involved and a great vision, it is sure to be an amazing piece."/>
    <n v="8500"/>
    <n v="1001.49"/>
    <x v="0"/>
    <x v="0"/>
    <s v="USD"/>
    <n v="1317438000"/>
    <n v="1314989557"/>
    <b v="0"/>
    <n v="28"/>
    <b v="1"/>
    <s v="music/rock"/>
    <n v="0.11782235294117648"/>
    <n v="35.767499999999998"/>
    <x v="4"/>
    <x v="11"/>
  </r>
  <r>
    <n v="1839"/>
    <x v="1839"/>
    <s v="The King of Mars, a Chicago rock band, needs your help funding their first EP! Visit us at thekingofmars.com for more."/>
    <n v="8500"/>
    <n v="2053"/>
    <x v="0"/>
    <x v="0"/>
    <s v="USD"/>
    <n v="1475342382"/>
    <n v="1472750382"/>
    <b v="0"/>
    <n v="45"/>
    <b v="1"/>
    <s v="music/rock"/>
    <n v="0.24152941176470588"/>
    <n v="45.62222222222222"/>
    <x v="4"/>
    <x v="11"/>
  </r>
  <r>
    <n v="1840"/>
    <x v="1840"/>
    <s v="St. Paul five-piece band City of the Weak hits the road May 9th, heading for Ft. Lauderdale to attend the Driven Music Conference!"/>
    <n v="8500"/>
    <n v="980"/>
    <x v="0"/>
    <x v="0"/>
    <s v="USD"/>
    <n v="1367902740"/>
    <n v="1366251510"/>
    <b v="0"/>
    <n v="13"/>
    <b v="1"/>
    <s v="music/rock"/>
    <n v="0.11529411764705882"/>
    <n v="75.384615384615387"/>
    <x v="4"/>
    <x v="11"/>
  </r>
  <r>
    <n v="1841"/>
    <x v="1841"/>
    <s v="Hard Rock with a Positive Message. Help us fund, release and promote our debut EP!"/>
    <n v="8500"/>
    <n v="2035"/>
    <x v="0"/>
    <x v="0"/>
    <s v="USD"/>
    <n v="1400561940"/>
    <n v="1397679445"/>
    <b v="0"/>
    <n v="40"/>
    <b v="1"/>
    <s v="music/rock"/>
    <n v="0.23941176470588235"/>
    <n v="50.875"/>
    <x v="4"/>
    <x v="11"/>
  </r>
  <r>
    <n v="1842"/>
    <x v="1842"/>
    <s v="Every time we sit down to rehearse, thoughts of recording a CD excite us! We are ready to do this!  It's time, so read on..."/>
    <n v="8500"/>
    <n v="2505"/>
    <x v="0"/>
    <x v="0"/>
    <s v="USD"/>
    <n v="1425275940"/>
    <n v="1422371381"/>
    <b v="0"/>
    <n v="21"/>
    <b v="1"/>
    <s v="music/rock"/>
    <n v="0.2947058823529411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8500"/>
    <n v="12400.61"/>
    <x v="0"/>
    <x v="0"/>
    <s v="USD"/>
    <n v="1298245954"/>
    <n v="1295653954"/>
    <b v="0"/>
    <n v="134"/>
    <b v="1"/>
    <s v="music/rock"/>
    <n v="1.4588952941176472"/>
    <n v="92.541865671641801"/>
    <x v="4"/>
    <x v="11"/>
  </r>
  <r>
    <n v="1844"/>
    <x v="1844"/>
    <s v="We are working hard to get into the recording studio and finally release a full-length album...but we need your help getting there!"/>
    <n v="8500"/>
    <n v="1521"/>
    <x v="0"/>
    <x v="0"/>
    <s v="USD"/>
    <n v="1307761200"/>
    <n v="1304464914"/>
    <b v="0"/>
    <n v="20"/>
    <b v="1"/>
    <s v="music/rock"/>
    <n v="0.1789411764705882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8500"/>
    <n v="1000"/>
    <x v="0"/>
    <x v="0"/>
    <s v="USD"/>
    <n v="1466139300"/>
    <n v="1464854398"/>
    <b v="0"/>
    <n v="19"/>
    <b v="1"/>
    <s v="music/rock"/>
    <n v="0.11764705882352941"/>
    <n v="52.631578947368418"/>
    <x v="4"/>
    <x v="11"/>
  </r>
  <r>
    <n v="1846"/>
    <x v="1846"/>
    <s v="This album of all original music has been in the making for several years and I am excited to make my fans a part of this experience."/>
    <n v="8500"/>
    <n v="20689"/>
    <x v="0"/>
    <x v="0"/>
    <s v="USD"/>
    <n v="1355585777"/>
    <n v="1352993777"/>
    <b v="0"/>
    <n v="209"/>
    <b v="1"/>
    <s v="music/rock"/>
    <n v="2.4340000000000002"/>
    <n v="98.990430622009569"/>
    <x v="4"/>
    <x v="11"/>
  </r>
  <r>
    <n v="1847"/>
    <x v="1847"/>
    <s v="Deathtrap America is touring the country this spring.  Your pledge will help us across the country with Faster Pussycat and QueensrÃ¿che"/>
    <n v="8500"/>
    <n v="3022"/>
    <x v="0"/>
    <x v="0"/>
    <s v="USD"/>
    <n v="1429594832"/>
    <n v="1427780432"/>
    <b v="0"/>
    <n v="38"/>
    <b v="1"/>
    <s v="music/rock"/>
    <n v="0.35552941176470587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8500"/>
    <n v="3221"/>
    <x v="0"/>
    <x v="0"/>
    <s v="USD"/>
    <n v="1312095540"/>
    <n v="1306608888"/>
    <b v="0"/>
    <n v="24"/>
    <b v="1"/>
    <s v="music/rock"/>
    <n v="0.37894117647058823"/>
    <n v="134.20833333333334"/>
    <x v="4"/>
    <x v="11"/>
  </r>
  <r>
    <n v="1849"/>
    <x v="1849"/>
    <s v="Release the Skylines is a small, local Cleveland metal band looking to record an album."/>
    <n v="8500"/>
    <n v="301"/>
    <x v="0"/>
    <x v="0"/>
    <s v="USD"/>
    <n v="1350505059"/>
    <n v="1347913059"/>
    <b v="0"/>
    <n v="8"/>
    <b v="1"/>
    <s v="music/rock"/>
    <n v="3.5411764705882351E-2"/>
    <n v="37.625"/>
    <x v="4"/>
    <x v="11"/>
  </r>
  <r>
    <n v="1850"/>
    <x v="1850"/>
    <s v="WILKES is the solo venture of HighFlightSociety singer / Disciple bassist, Jason Wilkes. This project is to fund the debut 6 song EP."/>
    <n v="8500"/>
    <n v="9137"/>
    <x v="0"/>
    <x v="0"/>
    <s v="USD"/>
    <n v="1405033300"/>
    <n v="1402441300"/>
    <b v="0"/>
    <n v="179"/>
    <b v="1"/>
    <s v="music/rock"/>
    <n v="1.0749411764705883"/>
    <n v="51.044692737430168"/>
    <x v="4"/>
    <x v="11"/>
  </r>
  <r>
    <n v="1851"/>
    <x v="1851"/>
    <s v="I have recorded 3 solo blues/rock/surf albums of original music, but they're only digitally released - I want there to be real CD's!"/>
    <n v="8500"/>
    <n v="1301"/>
    <x v="0"/>
    <x v="0"/>
    <s v="USD"/>
    <n v="1406509200"/>
    <n v="1404769538"/>
    <b v="0"/>
    <n v="26"/>
    <b v="1"/>
    <s v="music/rock"/>
    <n v="0.15305882352941177"/>
    <n v="50.03846153846154"/>
    <x v="4"/>
    <x v="11"/>
  </r>
  <r>
    <n v="1852"/>
    <x v="1852"/>
    <s v="Athens, GA-based rock &amp; roll/soul band Radiolucent is kickstarting funds to mix, master, &amp; release their 2nd record, Electric City."/>
    <n v="8500"/>
    <n v="17545"/>
    <x v="0"/>
    <x v="0"/>
    <s v="USD"/>
    <n v="1429920000"/>
    <n v="1426703452"/>
    <b v="0"/>
    <n v="131"/>
    <b v="1"/>
    <s v="music/rock"/>
    <n v="2.0641176470588234"/>
    <n v="133.93129770992365"/>
    <x v="4"/>
    <x v="11"/>
  </r>
  <r>
    <n v="1853"/>
    <x v="1853"/>
    <s v="The money will go towards our debut EP being Recorded mixed by Andrew Baylis and mastered by Drew Fulk of Think Sound Studios."/>
    <n v="8500"/>
    <n v="815"/>
    <x v="0"/>
    <x v="0"/>
    <s v="USD"/>
    <n v="1352860017"/>
    <n v="1348536417"/>
    <b v="0"/>
    <n v="14"/>
    <b v="1"/>
    <s v="music/rock"/>
    <n v="9.5882352941176474E-2"/>
    <n v="58.214285714285715"/>
    <x v="4"/>
    <x v="11"/>
  </r>
  <r>
    <n v="1854"/>
    <x v="1854"/>
    <s v="After much anticipation, I'm finally releasing my first album, &quot;In Technicolor&quot;! Let's join forces and get it done right!"/>
    <n v="8500"/>
    <n v="15318.55"/>
    <x v="0"/>
    <x v="0"/>
    <s v="USD"/>
    <n v="1369355437"/>
    <n v="1366763437"/>
    <b v="0"/>
    <n v="174"/>
    <b v="1"/>
    <s v="music/rock"/>
    <n v="1.8021823529411765"/>
    <n v="88.037643678160919"/>
    <x v="4"/>
    <x v="11"/>
  </r>
  <r>
    <n v="1855"/>
    <x v="1855"/>
    <s v="11 year old Sara &amp; Motion Device want rock &amp; metal fans all over the world to unite and join the ROCK REVOLUTION!!!"/>
    <n v="8500"/>
    <n v="13480.16"/>
    <x v="0"/>
    <x v="5"/>
    <s v="CAD"/>
    <n v="1389012940"/>
    <n v="1385124940"/>
    <b v="0"/>
    <n v="191"/>
    <b v="1"/>
    <s v="music/rock"/>
    <n v="1.5859011764705881"/>
    <n v="70.576753926701571"/>
    <x v="4"/>
    <x v="11"/>
  </r>
  <r>
    <n v="1856"/>
    <x v="1856"/>
    <s v="We are an independent band who needs your help for the production of our new album, so we can share our music with you lovely people :)"/>
    <n v="8500"/>
    <n v="2025"/>
    <x v="0"/>
    <x v="0"/>
    <s v="USD"/>
    <n v="1405715472"/>
    <n v="1403901072"/>
    <b v="0"/>
    <n v="38"/>
    <b v="1"/>
    <s v="music/rock"/>
    <n v="0.23823529411764705"/>
    <n v="53.289473684210527"/>
    <x v="4"/>
    <x v="11"/>
  </r>
  <r>
    <n v="1857"/>
    <x v="1857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s v="music/rock"/>
    <n v="0.35294117647058826"/>
    <n v="136.36363636363637"/>
    <x v="4"/>
    <x v="11"/>
  </r>
  <r>
    <n v="1858"/>
    <x v="1858"/>
    <s v="I write songs to teach with at two Chicago schools.  The enthusiastic response from my students &amp; colleagues inspired me to do do this!"/>
    <n v="8500"/>
    <n v="6041.55"/>
    <x v="0"/>
    <x v="0"/>
    <s v="USD"/>
    <n v="1324014521"/>
    <n v="1318826921"/>
    <b v="0"/>
    <n v="149"/>
    <b v="1"/>
    <s v="music/rock"/>
    <n v="0.71077058823529415"/>
    <n v="40.547315436241611"/>
    <x v="4"/>
    <x v="11"/>
  </r>
  <r>
    <n v="1859"/>
    <x v="1859"/>
    <s v="Queen Kwong is going ON TOUR to London and Paris!"/>
    <n v="8500"/>
    <n v="3955"/>
    <x v="0"/>
    <x v="0"/>
    <s v="USD"/>
    <n v="1316716129"/>
    <n v="1314124129"/>
    <b v="0"/>
    <n v="56"/>
    <b v="1"/>
    <s v="music/rock"/>
    <n v="0.4652941176470588"/>
    <n v="70.625"/>
    <x v="4"/>
    <x v="11"/>
  </r>
  <r>
    <n v="1860"/>
    <x v="1860"/>
    <s v="ASC had a one-of-a-kind CD release party in 2013, and we want to share it with the world - in DVD format!"/>
    <n v="8500"/>
    <n v="1001"/>
    <x v="0"/>
    <x v="0"/>
    <s v="USD"/>
    <n v="1391706084"/>
    <n v="1389891684"/>
    <b v="0"/>
    <n v="19"/>
    <b v="1"/>
    <s v="music/rock"/>
    <n v="0.1177647058823529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85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8500"/>
    <n v="1455"/>
    <x v="2"/>
    <x v="0"/>
    <s v="USD"/>
    <n v="1488958200"/>
    <n v="1484912974"/>
    <b v="0"/>
    <n v="16"/>
    <b v="0"/>
    <s v="games/mobile games"/>
    <n v="0.17117647058823529"/>
    <n v="90.9375"/>
    <x v="6"/>
    <x v="18"/>
  </r>
  <r>
    <n v="1863"/>
    <x v="1863"/>
    <s v="This is an Android game where you take control of the zombies and try to eat your way to world domination!"/>
    <n v="8500"/>
    <n v="10"/>
    <x v="2"/>
    <x v="0"/>
    <s v="USD"/>
    <n v="1402600085"/>
    <n v="1400008085"/>
    <b v="0"/>
    <n v="2"/>
    <b v="0"/>
    <s v="games/mobile games"/>
    <n v="1.176470588235294E-3"/>
    <n v="5"/>
    <x v="6"/>
    <x v="18"/>
  </r>
  <r>
    <n v="1864"/>
    <x v="1864"/>
    <s v="Cannons, Power Gloves, and PUNCHING STUFF!  Help Fat Cheeks collect Acorns for upgrades and customize his gear in this Endless Runner"/>
    <n v="8500"/>
    <n v="2788"/>
    <x v="2"/>
    <x v="0"/>
    <s v="USD"/>
    <n v="1399223500"/>
    <n v="1396631500"/>
    <b v="0"/>
    <n v="48"/>
    <b v="0"/>
    <s v="games/mobile games"/>
    <n v="0.32800000000000001"/>
    <n v="58.083333333333336"/>
    <x v="6"/>
    <x v="18"/>
  </r>
  <r>
    <n v="1865"/>
    <x v="1865"/>
    <s v="This game is an alternative to the boring morning jogs This game will make you excited to workout Following elite footballer movements!"/>
    <n v="8500"/>
    <n v="4"/>
    <x v="2"/>
    <x v="1"/>
    <s v="GBP"/>
    <n v="1478425747"/>
    <n v="1475398147"/>
    <b v="0"/>
    <n v="2"/>
    <b v="0"/>
    <s v="games/mobile games"/>
    <n v="4.7058823529411766E-4"/>
    <n v="2"/>
    <x v="6"/>
    <x v="18"/>
  </r>
  <r>
    <n v="1866"/>
    <x v="1866"/>
    <s v="A mobile application that will allow math learners to practice math operations and improve critical thinking. Ideal for ages 7 to 12."/>
    <n v="8500"/>
    <n v="125"/>
    <x v="2"/>
    <x v="0"/>
    <s v="USD"/>
    <n v="1488340800"/>
    <n v="1483768497"/>
    <b v="0"/>
    <n v="2"/>
    <b v="0"/>
    <s v="games/mobile games"/>
    <n v="1.4705882352941176E-2"/>
    <n v="62.5"/>
    <x v="6"/>
    <x v="18"/>
  </r>
  <r>
    <n v="1867"/>
    <x v="1867"/>
    <s v="A mix of PokemonGo, Game of War- Fire Age, DragonSoul, &amp; Throwdown. Join a clan, collect meme, upgrade features, fight, &amp; compete."/>
    <n v="8500"/>
    <n v="10"/>
    <x v="2"/>
    <x v="0"/>
    <s v="USD"/>
    <n v="1478383912"/>
    <n v="1475791912"/>
    <b v="0"/>
    <n v="1"/>
    <b v="0"/>
    <s v="games/mobile games"/>
    <n v="1.176470588235294E-3"/>
    <n v="10"/>
    <x v="6"/>
    <x v="18"/>
  </r>
  <r>
    <n v="1868"/>
    <x v="1868"/>
    <s v="PaperChase is a popular endless flying game conceived by a 15 year old and loved by millions worldwide.  Help us build version 3!"/>
    <n v="8500"/>
    <n v="1217"/>
    <x v="2"/>
    <x v="0"/>
    <s v="USD"/>
    <n v="1450166340"/>
    <n v="1448044925"/>
    <b v="0"/>
    <n v="17"/>
    <b v="0"/>
    <s v="games/mobile games"/>
    <n v="0.14317647058823529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85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8500"/>
    <n v="361"/>
    <x v="2"/>
    <x v="0"/>
    <s v="USD"/>
    <n v="1454213820"/>
    <n v="1451723535"/>
    <b v="0"/>
    <n v="11"/>
    <b v="0"/>
    <s v="games/mobile games"/>
    <n v="4.2470588235294121E-2"/>
    <n v="32.81818181818182"/>
    <x v="6"/>
    <x v="18"/>
  </r>
  <r>
    <n v="1871"/>
    <x v="1871"/>
    <s v="Journey with Bible Bear through each of the books of the Bible, exploring stories while learning verses, songs, and preschool concepts!"/>
    <n v="8500"/>
    <n v="4666"/>
    <x v="2"/>
    <x v="0"/>
    <s v="USD"/>
    <n v="1416512901"/>
    <n v="1413053301"/>
    <b v="0"/>
    <n v="95"/>
    <b v="0"/>
    <s v="games/mobile games"/>
    <n v="0.54894117647058827"/>
    <n v="49.11578947368421"/>
    <x v="6"/>
    <x v="18"/>
  </r>
  <r>
    <n v="1872"/>
    <x v="1872"/>
    <s v="A Top-View Action game where you play as Bob, the FIRST zombie to rise from the grave. Bring chaos to town, feast and don't die again."/>
    <n v="8500"/>
    <n v="212"/>
    <x v="2"/>
    <x v="0"/>
    <s v="USD"/>
    <n v="1435633602"/>
    <n v="1433041602"/>
    <b v="0"/>
    <n v="13"/>
    <b v="0"/>
    <s v="games/mobile games"/>
    <n v="2.4941176470588234E-2"/>
    <n v="16.307692307692307"/>
    <x v="6"/>
    <x v="18"/>
  </r>
  <r>
    <n v="1873"/>
    <x v="1873"/>
    <s v="It's time for The Red Card Blue Card Game to be available everywhere! Help save the sanity of ALL parent's! Help make it an App!!"/>
    <n v="8500"/>
    <n v="36"/>
    <x v="2"/>
    <x v="5"/>
    <s v="CAD"/>
    <n v="1436373900"/>
    <n v="1433861210"/>
    <b v="0"/>
    <n v="2"/>
    <b v="0"/>
    <s v="games/mobile games"/>
    <n v="4.2352941176470585E-3"/>
    <n v="18"/>
    <x v="6"/>
    <x v="18"/>
  </r>
  <r>
    <n v="1874"/>
    <x v="1874"/>
    <s v="PATH to Reading (PATH) is a patented break-through technology  that dramatically and permanently improves attention, reading, memory"/>
    <n v="8500"/>
    <n v="26"/>
    <x v="2"/>
    <x v="0"/>
    <s v="USD"/>
    <n v="1467155733"/>
    <n v="1465427733"/>
    <b v="0"/>
    <n v="2"/>
    <b v="0"/>
    <s v="games/mobile games"/>
    <n v="3.0588235294117649E-3"/>
    <n v="13"/>
    <x v="6"/>
    <x v="18"/>
  </r>
  <r>
    <n v="1875"/>
    <x v="1875"/>
    <s v="Sea opposition of Crab's family and angry fishes. Who is going to win, and who is going to loose ?!"/>
    <n v="8500"/>
    <n v="51"/>
    <x v="2"/>
    <x v="0"/>
    <s v="USD"/>
    <n v="1470519308"/>
    <n v="1465335308"/>
    <b v="0"/>
    <n v="3"/>
    <b v="0"/>
    <s v="games/mobile games"/>
    <n v="6.0000000000000001E-3"/>
    <n v="17"/>
    <x v="6"/>
    <x v="18"/>
  </r>
  <r>
    <n v="1876"/>
    <x v="1876"/>
    <s v="An arcade styled side scroller. Help Bob the pilot steer his plane through hordes of migrating birds strapped with explosives."/>
    <n v="850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850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5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8500"/>
    <n v="6"/>
    <x v="2"/>
    <x v="3"/>
    <s v="EUR"/>
    <n v="1457966129"/>
    <n v="1455377729"/>
    <b v="0"/>
    <n v="2"/>
    <b v="0"/>
    <s v="games/mobile games"/>
    <n v="7.0588235294117652E-4"/>
    <n v="3"/>
    <x v="6"/>
    <x v="18"/>
  </r>
  <r>
    <n v="1880"/>
    <x v="1880"/>
    <s v="Sim Betting Football is the only football (soccer) betting simulation  game."/>
    <n v="8500"/>
    <n v="1004"/>
    <x v="2"/>
    <x v="1"/>
    <s v="GBP"/>
    <n v="1459341380"/>
    <n v="1456839380"/>
    <b v="0"/>
    <n v="24"/>
    <b v="0"/>
    <s v="games/mobile games"/>
    <n v="0.11811764705882354"/>
    <n v="41.833333333333336"/>
    <x v="6"/>
    <x v="18"/>
  </r>
  <r>
    <n v="1881"/>
    <x v="1881"/>
    <s v="We're now raising money to produce a music video. Those who donate get a vote in deciding which song!"/>
    <n v="8500"/>
    <n v="3453.69"/>
    <x v="0"/>
    <x v="0"/>
    <s v="USD"/>
    <n v="1425955189"/>
    <n v="1423366789"/>
    <b v="0"/>
    <n v="70"/>
    <b v="1"/>
    <s v="music/indie rock"/>
    <n v="0.40631647058823528"/>
    <n v="49.338428571428572"/>
    <x v="4"/>
    <x v="14"/>
  </r>
  <r>
    <n v="1882"/>
    <x v="1882"/>
    <s v="New songs have been popping out of Mark Donato for years now and he's got a large, squirming litter of them in need of triage.  Help!"/>
    <n v="8500"/>
    <n v="3380"/>
    <x v="0"/>
    <x v="0"/>
    <s v="USD"/>
    <n v="1341964080"/>
    <n v="1339109212"/>
    <b v="0"/>
    <n v="81"/>
    <b v="1"/>
    <s v="music/indie rock"/>
    <n v="0.39764705882352941"/>
    <n v="41.728395061728392"/>
    <x v="4"/>
    <x v="14"/>
  </r>
  <r>
    <n v="1883"/>
    <x v="1883"/>
    <s v="Afraid Of Figs is a high energy pop/rock band, with off-the-wall humor, catchy hooks, and wild interactive live shows."/>
    <n v="8500"/>
    <n v="1047"/>
    <x v="0"/>
    <x v="0"/>
    <s v="USD"/>
    <n v="1333921508"/>
    <n v="1331333108"/>
    <b v="0"/>
    <n v="32"/>
    <b v="1"/>
    <s v="music/indie rock"/>
    <n v="0.12317647058823529"/>
    <n v="32.71875"/>
    <x v="4"/>
    <x v="14"/>
  </r>
  <r>
    <n v="1884"/>
    <x v="1884"/>
    <s v="Glad Hearts Latest Album, Twenty Two, Pressed In A Very Limited Edition On Beautiful Vinyl With Accompanying Digital Download"/>
    <n v="8500"/>
    <n v="1351"/>
    <x v="0"/>
    <x v="0"/>
    <s v="USD"/>
    <n v="1354017600"/>
    <n v="1350967535"/>
    <b v="0"/>
    <n v="26"/>
    <b v="1"/>
    <s v="music/indie rock"/>
    <n v="0.15894117647058822"/>
    <n v="51.96153846153846"/>
    <x v="4"/>
    <x v="14"/>
  </r>
  <r>
    <n v="1885"/>
    <x v="1885"/>
    <s v="KATA's debut album 'The Rising' is ready for your ears, now all we need to do is press the vinyl. That's where you come in!"/>
    <n v="8500"/>
    <n v="5322"/>
    <x v="0"/>
    <x v="0"/>
    <s v="USD"/>
    <n v="1344636000"/>
    <n v="1341800110"/>
    <b v="0"/>
    <n v="105"/>
    <b v="1"/>
    <s v="music/indie rock"/>
    <n v="0.62611764705882356"/>
    <n v="50.685714285714283"/>
    <x v="4"/>
    <x v="14"/>
  </r>
  <r>
    <n v="1886"/>
    <x v="1886"/>
    <s v="Help the New York - based independent prog-rock band Invisible House create their new album called &quot;a history of the world&quot;"/>
    <n v="8500"/>
    <n v="1225"/>
    <x v="0"/>
    <x v="0"/>
    <s v="USD"/>
    <n v="1415832338"/>
    <n v="1413236738"/>
    <b v="0"/>
    <n v="29"/>
    <b v="1"/>
    <s v="music/indie rock"/>
    <n v="0.14411764705882352"/>
    <n v="42.241379310344826"/>
    <x v="4"/>
    <x v="14"/>
  </r>
  <r>
    <n v="1887"/>
    <x v="1887"/>
    <s v="Our dream of recording our second single in London and making it big in the UK is closer than ever! Do you want to be a part of it?"/>
    <n v="8500"/>
    <n v="3335"/>
    <x v="0"/>
    <x v="3"/>
    <s v="EUR"/>
    <n v="1449178200"/>
    <n v="1447614732"/>
    <b v="0"/>
    <n v="8"/>
    <b v="1"/>
    <s v="music/indie rock"/>
    <n v="0.3923529411764705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8500"/>
    <n v="4152"/>
    <x v="0"/>
    <x v="0"/>
    <s v="USD"/>
    <n v="1275368340"/>
    <n v="1272692732"/>
    <b v="0"/>
    <n v="89"/>
    <b v="1"/>
    <s v="music/indie rock"/>
    <n v="0.4884705882352941"/>
    <n v="46.651685393258425"/>
    <x v="4"/>
    <x v="14"/>
  </r>
  <r>
    <n v="1889"/>
    <x v="1889"/>
    <s v="Sweeping epic melodies. I want to incorporate all my influences into one album I have been writing for 90 days now and ready to record!"/>
    <n v="8500"/>
    <n v="2132"/>
    <x v="0"/>
    <x v="0"/>
    <s v="USD"/>
    <n v="1363024946"/>
    <n v="1359140546"/>
    <b v="0"/>
    <n v="44"/>
    <b v="1"/>
    <s v="music/indie rock"/>
    <n v="0.25082352941176472"/>
    <n v="48.454545454545453"/>
    <x v="4"/>
    <x v="14"/>
  </r>
  <r>
    <n v="1890"/>
    <x v="1890"/>
    <s v="We want to record a live album at this year's annual Boxing Day show at the Arden Gild Hall - we need your help to do it!"/>
    <n v="8500"/>
    <n v="17350.13"/>
    <x v="0"/>
    <x v="0"/>
    <s v="USD"/>
    <n v="1355597528"/>
    <n v="1353005528"/>
    <b v="0"/>
    <n v="246"/>
    <b v="1"/>
    <s v="music/indie rock"/>
    <n v="2.0411917647058826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8500"/>
    <n v="10555"/>
    <x v="0"/>
    <x v="0"/>
    <s v="USD"/>
    <n v="1279778400"/>
    <n v="1275851354"/>
    <b v="0"/>
    <n v="120"/>
    <b v="1"/>
    <s v="music/indie rock"/>
    <n v="1.2417647058823529"/>
    <n v="87.958333333333329"/>
    <x v="4"/>
    <x v="14"/>
  </r>
  <r>
    <n v="1892"/>
    <x v="1892"/>
    <s v="Nemes has just recorded a new album and is raising $500 to get it mixed and mastered professionally."/>
    <n v="8500"/>
    <n v="683"/>
    <x v="0"/>
    <x v="0"/>
    <s v="USD"/>
    <n v="1307459881"/>
    <n v="1304867881"/>
    <b v="0"/>
    <n v="26"/>
    <b v="1"/>
    <s v="music/indie rock"/>
    <n v="8.0352941176470585E-2"/>
    <n v="26.26923076923077"/>
    <x v="4"/>
    <x v="14"/>
  </r>
  <r>
    <n v="1893"/>
    <x v="1893"/>
    <s v="Archeology is looking to gain support to release their 7&quot; vinyl single &quot;Hunger&quot; as well as the b-side, &quot;Kings canyon."/>
    <n v="8500"/>
    <n v="2600"/>
    <x v="0"/>
    <x v="0"/>
    <s v="USD"/>
    <n v="1302926340"/>
    <n v="1301524585"/>
    <b v="0"/>
    <n v="45"/>
    <b v="1"/>
    <s v="music/indie rock"/>
    <n v="0.30588235294117649"/>
    <n v="57.777777777777779"/>
    <x v="4"/>
    <x v="14"/>
  </r>
  <r>
    <n v="1894"/>
    <x v="1894"/>
    <s v="Im trying to raise $1000 for a 3 song EP in a studio!"/>
    <n v="8500"/>
    <n v="1145"/>
    <x v="0"/>
    <x v="0"/>
    <s v="USD"/>
    <n v="1329082983"/>
    <n v="1326404583"/>
    <b v="0"/>
    <n v="20"/>
    <b v="1"/>
    <s v="music/indie rock"/>
    <n v="0.13470588235294118"/>
    <n v="57.25"/>
    <x v="4"/>
    <x v="14"/>
  </r>
  <r>
    <n v="1895"/>
    <x v="1895"/>
    <s v="HERESTOFIGHTIN is a folk rock band from Colorado fighting for change in our world through rock and roll. Be the change you want to see."/>
    <n v="8500"/>
    <n v="9228"/>
    <x v="0"/>
    <x v="0"/>
    <s v="USD"/>
    <n v="1445363722"/>
    <n v="1442771722"/>
    <b v="0"/>
    <n v="47"/>
    <b v="1"/>
    <s v="music/indie rock"/>
    <n v="1.0856470588235294"/>
    <n v="196.34042553191489"/>
    <x v="4"/>
    <x v="14"/>
  </r>
  <r>
    <n v="1896"/>
    <x v="1896"/>
    <s v="My barely anticipated second album of self produced songs is ready to go.  Just need a little help to cover mastering, artwork etc."/>
    <n v="8500"/>
    <n v="559"/>
    <x v="0"/>
    <x v="0"/>
    <s v="USD"/>
    <n v="1334250165"/>
    <n v="1331658165"/>
    <b v="0"/>
    <n v="13"/>
    <b v="1"/>
    <s v="music/indie rock"/>
    <n v="6.5764705882352947E-2"/>
    <n v="43"/>
    <x v="4"/>
    <x v="14"/>
  </r>
  <r>
    <n v="1897"/>
    <x v="1897"/>
    <s v="My new album produced by Paul Curreri is one of the most unique musical projects I have done. Let's finish it before the baby comes!"/>
    <n v="8500"/>
    <n v="6506"/>
    <x v="0"/>
    <x v="0"/>
    <s v="USD"/>
    <n v="1393966800"/>
    <n v="1392040806"/>
    <b v="0"/>
    <n v="183"/>
    <b v="1"/>
    <s v="music/indie rock"/>
    <n v="0.76541176470588235"/>
    <n v="35.551912568306008"/>
    <x v="4"/>
    <x v="14"/>
  </r>
  <r>
    <n v="1898"/>
    <x v="1898"/>
    <s v="We are heading into the studio to create the most soulfully orchestrated Indie Pop masterpiece mankind has ever witnessed."/>
    <n v="8500"/>
    <n v="1445"/>
    <x v="0"/>
    <x v="0"/>
    <s v="USD"/>
    <n v="1454349600"/>
    <n v="1451277473"/>
    <b v="0"/>
    <n v="21"/>
    <b v="1"/>
    <s v="music/indie rock"/>
    <n v="0.17"/>
    <n v="68.80952380952381"/>
    <x v="4"/>
    <x v="14"/>
  </r>
  <r>
    <n v="1899"/>
    <x v="1899"/>
    <s v="Ukulele Songs from the Zombie Apocalypse, a concept album where boy meets girl, boy loses girl to Zombie King, boy gets girl back. Fun!"/>
    <n v="8500"/>
    <n v="1200"/>
    <x v="0"/>
    <x v="0"/>
    <s v="USD"/>
    <n v="1427319366"/>
    <n v="1424730966"/>
    <b v="0"/>
    <n v="42"/>
    <b v="1"/>
    <s v="music/indie rock"/>
    <n v="0.14117647058823529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8500"/>
    <n v="2734.11"/>
    <x v="0"/>
    <x v="0"/>
    <s v="USD"/>
    <n v="1349517540"/>
    <n v="1347137731"/>
    <b v="0"/>
    <n v="54"/>
    <b v="1"/>
    <s v="music/indie rock"/>
    <n v="0.32166"/>
    <n v="50.631666666666668"/>
    <x v="4"/>
    <x v="14"/>
  </r>
  <r>
    <n v="1901"/>
    <x v="1901"/>
    <s v="KiddieRail is a height adjustable hand rail of the right size for little children to help them manage the stairs more safely at home."/>
    <n v="8500"/>
    <n v="2670"/>
    <x v="2"/>
    <x v="1"/>
    <s v="GBP"/>
    <n v="1432299600"/>
    <n v="1429707729"/>
    <b v="0"/>
    <n v="25"/>
    <b v="0"/>
    <s v="technology/gadgets"/>
    <n v="0.31411764705882356"/>
    <n v="106.8"/>
    <x v="2"/>
    <x v="29"/>
  </r>
  <r>
    <n v="1902"/>
    <x v="1902"/>
    <s v="Virtual reality is expensive, here is the solution. I've created a VR device out of cardboard. I present: World's cheapest VR Device."/>
    <n v="8500"/>
    <n v="12"/>
    <x v="2"/>
    <x v="9"/>
    <s v="EUR"/>
    <n v="1425495447"/>
    <n v="1422903447"/>
    <b v="0"/>
    <n v="3"/>
    <b v="0"/>
    <s v="technology/gadgets"/>
    <n v="1.411764705882353E-3"/>
    <n v="4"/>
    <x v="2"/>
    <x v="29"/>
  </r>
  <r>
    <n v="1903"/>
    <x v="1903"/>
    <s v="A cool smart laser pointer for presenting professionals. Unique by design, widest functional coverage for both IOS and Android."/>
    <n v="8500"/>
    <n v="1398"/>
    <x v="2"/>
    <x v="0"/>
    <s v="USD"/>
    <n v="1485541791"/>
    <n v="1480357791"/>
    <b v="0"/>
    <n v="41"/>
    <b v="0"/>
    <s v="technology/gadgets"/>
    <n v="0.16447058823529412"/>
    <n v="34.097560975609753"/>
    <x v="2"/>
    <x v="29"/>
  </r>
  <r>
    <n v="1904"/>
    <x v="1904"/>
    <s v="Animals knocking over your waste wheeler making a mess on trash day? The S.A.D.L. will help prevent that from happening!"/>
    <n v="8500"/>
    <n v="50"/>
    <x v="2"/>
    <x v="0"/>
    <s v="USD"/>
    <n v="1451752021"/>
    <n v="1447864021"/>
    <b v="0"/>
    <n v="2"/>
    <b v="0"/>
    <s v="technology/gadgets"/>
    <n v="5.8823529411764705E-3"/>
    <n v="25"/>
    <x v="2"/>
    <x v="29"/>
  </r>
  <r>
    <n v="1905"/>
    <x v="1905"/>
    <s v="Before Dick Armstrong passed away unexpectedly in 2003, he invented an AxleCrutch device to help his customers-his idea lives on today."/>
    <n v="8500"/>
    <n v="42"/>
    <x v="2"/>
    <x v="0"/>
    <s v="USD"/>
    <n v="1410127994"/>
    <n v="1407535994"/>
    <b v="0"/>
    <n v="4"/>
    <b v="0"/>
    <s v="technology/gadgets"/>
    <n v="4.9411764705882353E-3"/>
    <n v="10.5"/>
    <x v="2"/>
    <x v="29"/>
  </r>
  <r>
    <n v="1906"/>
    <x v="1906"/>
    <s v="Max 5Tb storage, Wired lan, Additional USB ports and Hi-res DAC, 10000mAh battery, Real portable docking station"/>
    <n v="8500"/>
    <n v="21380"/>
    <x v="2"/>
    <x v="0"/>
    <s v="USD"/>
    <n v="1466697983"/>
    <n v="1464105983"/>
    <b v="0"/>
    <n v="99"/>
    <b v="0"/>
    <s v="technology/gadgets"/>
    <n v="2.5152941176470587"/>
    <n v="215.95959595959596"/>
    <x v="2"/>
    <x v="29"/>
  </r>
  <r>
    <n v="1907"/>
    <x v="1907"/>
    <s v="Litter-Buddy is great economical alternative to leading pet waste disposal systems with cartridge bag elements."/>
    <n v="8500"/>
    <n v="85"/>
    <x v="2"/>
    <x v="0"/>
    <s v="USD"/>
    <n v="1400853925"/>
    <n v="1399557925"/>
    <b v="0"/>
    <n v="4"/>
    <b v="0"/>
    <s v="technology/gadgets"/>
    <n v="0.01"/>
    <n v="21.25"/>
    <x v="2"/>
    <x v="29"/>
  </r>
  <r>
    <n v="1908"/>
    <x v="1908"/>
    <s v="Our device eliminates WiFi range issues with your connected devices by allowing you to locate our device where you will use your WiFi."/>
    <n v="8500"/>
    <n v="433"/>
    <x v="2"/>
    <x v="0"/>
    <s v="USD"/>
    <n v="1483048900"/>
    <n v="1480456900"/>
    <b v="0"/>
    <n v="4"/>
    <b v="0"/>
    <s v="technology/gadgets"/>
    <n v="5.0941176470588233E-2"/>
    <n v="108.25"/>
    <x v="2"/>
    <x v="29"/>
  </r>
  <r>
    <n v="1909"/>
    <x v="1909"/>
    <s v="Use Little Occhio to see and share the hidden secrets of nature. Capture, share awesome photos, works with iPhone/Android/tablets."/>
    <n v="8500"/>
    <n v="4939"/>
    <x v="2"/>
    <x v="0"/>
    <s v="USD"/>
    <n v="1414059479"/>
    <n v="1411467479"/>
    <b v="0"/>
    <n v="38"/>
    <b v="0"/>
    <s v="technology/gadgets"/>
    <n v="0.58105882352941174"/>
    <n v="129.97368421052633"/>
    <x v="2"/>
    <x v="29"/>
  </r>
  <r>
    <n v="1910"/>
    <x v="1910"/>
    <s v="Thinking Cleaner is an add-on for your iRobotÂ® RoombaÂ® 700/800 that makes it smarter and aware of its owner."/>
    <n v="8500"/>
    <n v="33486"/>
    <x v="2"/>
    <x v="9"/>
    <s v="EUR"/>
    <n v="1446331500"/>
    <n v="1442531217"/>
    <b v="0"/>
    <n v="285"/>
    <b v="0"/>
    <s v="technology/gadgets"/>
    <n v="3.9395294117647057"/>
    <n v="117.49473684210527"/>
    <x v="2"/>
    <x v="29"/>
  </r>
  <r>
    <n v="1911"/>
    <x v="1911"/>
    <s v="Charge furniture, making it simple and comfortable to charge your USB devices without leaving the comfort of your couch or armchair"/>
    <n v="8500"/>
    <n v="10"/>
    <x v="2"/>
    <x v="4"/>
    <s v="NZD"/>
    <n v="1407545334"/>
    <n v="1404953334"/>
    <b v="0"/>
    <n v="1"/>
    <b v="0"/>
    <s v="technology/gadgets"/>
    <n v="1.176470588235294E-3"/>
    <n v="10"/>
    <x v="2"/>
    <x v="29"/>
  </r>
  <r>
    <n v="1912"/>
    <x v="1912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s v="technology/gadgets"/>
    <n v="0.3488235294117647"/>
    <n v="70.595238095238102"/>
    <x v="2"/>
    <x v="29"/>
  </r>
  <r>
    <n v="1913"/>
    <x v="1913"/>
    <s v="Tibio is a revolutionary new product designed to solve an age old problem."/>
    <n v="8500"/>
    <n v="637"/>
    <x v="2"/>
    <x v="1"/>
    <s v="GBP"/>
    <n v="1412770578"/>
    <n v="1410178578"/>
    <b v="0"/>
    <n v="26"/>
    <b v="0"/>
    <s v="technology/gadgets"/>
    <n v="7.4941176470588233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8500"/>
    <n v="60"/>
    <x v="2"/>
    <x v="0"/>
    <s v="USD"/>
    <n v="1414814340"/>
    <n v="1413519073"/>
    <b v="0"/>
    <n v="2"/>
    <b v="0"/>
    <s v="technology/gadgets"/>
    <n v="7.058823529411765E-3"/>
    <n v="30"/>
    <x v="2"/>
    <x v="29"/>
  </r>
  <r>
    <n v="1915"/>
    <x v="1915"/>
    <s v="The picture above is of our current prototype for the cat bath - we hope to move beyond a simple bin and create a cat bath revolution!"/>
    <n v="8500"/>
    <n v="8"/>
    <x v="2"/>
    <x v="0"/>
    <s v="USD"/>
    <n v="1409620222"/>
    <n v="1407892222"/>
    <b v="0"/>
    <n v="4"/>
    <b v="0"/>
    <s v="technology/gadgets"/>
    <n v="9.4117647058823532E-4"/>
    <n v="2"/>
    <x v="2"/>
    <x v="29"/>
  </r>
  <r>
    <n v="1916"/>
    <x v="1916"/>
    <s v="The Paint Can Holder Makes Painting Easier and Safer on Extension Ladders."/>
    <n v="8500"/>
    <n v="102"/>
    <x v="2"/>
    <x v="0"/>
    <s v="USD"/>
    <n v="1478542375"/>
    <n v="1476378775"/>
    <b v="0"/>
    <n v="6"/>
    <b v="0"/>
    <s v="technology/gadgets"/>
    <n v="1.2E-2"/>
    <n v="17"/>
    <x v="2"/>
    <x v="29"/>
  </r>
  <r>
    <n v="1917"/>
    <x v="1917"/>
    <s v="Let's build a legendary brand altogether"/>
    <n v="8500"/>
    <n v="205025"/>
    <x v="2"/>
    <x v="7"/>
    <s v="HKD"/>
    <n v="1486708133"/>
    <n v="1484116133"/>
    <b v="0"/>
    <n v="70"/>
    <b v="0"/>
    <s v="technology/gadgets"/>
    <n v="24.120588235294118"/>
    <n v="2928.9285714285716"/>
    <x v="2"/>
    <x v="29"/>
  </r>
  <r>
    <n v="1918"/>
    <x v="1918"/>
    <s v="Repel Japanese beetles and garden pests. Grow organic fruit and vegetables to help the environment, one plant at a time."/>
    <n v="8500"/>
    <n v="260"/>
    <x v="2"/>
    <x v="0"/>
    <s v="USD"/>
    <n v="1407869851"/>
    <n v="1404845851"/>
    <b v="0"/>
    <n v="9"/>
    <b v="0"/>
    <s v="technology/gadgets"/>
    <n v="3.0588235294117649E-2"/>
    <n v="28.888888888888889"/>
    <x v="2"/>
    <x v="29"/>
  </r>
  <r>
    <n v="1919"/>
    <x v="1919"/>
    <s v="Use preprogrammed firmware or program your own with AVR-ISP or Arduino ISP.  Device is based on the Atmel ATtiny13A microcontroller."/>
    <n v="8500"/>
    <n v="237"/>
    <x v="2"/>
    <x v="0"/>
    <s v="USD"/>
    <n v="1432069249"/>
    <n v="1429477249"/>
    <b v="0"/>
    <n v="8"/>
    <b v="0"/>
    <s v="technology/gadgets"/>
    <n v="2.7882352941176469E-2"/>
    <n v="29.625"/>
    <x v="2"/>
    <x v="29"/>
  </r>
  <r>
    <n v="1920"/>
    <x v="1920"/>
    <s v="A new concept in bike light safety, protecting cyclists from being hit in the side. Bright, amber sideways."/>
    <n v="8500"/>
    <n v="4303"/>
    <x v="2"/>
    <x v="1"/>
    <s v="GBP"/>
    <n v="1445468400"/>
    <n v="1443042061"/>
    <b v="0"/>
    <n v="105"/>
    <b v="0"/>
    <s v="technology/gadgets"/>
    <n v="0.50623529411764701"/>
    <n v="40.980952380952381"/>
    <x v="2"/>
    <x v="29"/>
  </r>
  <r>
    <n v="1921"/>
    <x v="1921"/>
    <s v="The Fine Spirits are making an album, but we need your help!"/>
    <n v="8500"/>
    <n v="2052"/>
    <x v="0"/>
    <x v="0"/>
    <s v="USD"/>
    <n v="1342243143"/>
    <n v="1339651143"/>
    <b v="0"/>
    <n v="38"/>
    <b v="1"/>
    <s v="music/indie rock"/>
    <n v="0.24141176470588235"/>
    <n v="54"/>
    <x v="4"/>
    <x v="14"/>
  </r>
  <r>
    <n v="1922"/>
    <x v="1922"/>
    <s v="Low Weather's debut album is halfway finished.  With your help and your help alone we can record the rest!"/>
    <n v="8500"/>
    <n v="2311"/>
    <x v="0"/>
    <x v="0"/>
    <s v="USD"/>
    <n v="1386828507"/>
    <n v="1384236507"/>
    <b v="0"/>
    <n v="64"/>
    <b v="1"/>
    <s v="music/indie rock"/>
    <n v="0.27188235294117646"/>
    <n v="36.109375"/>
    <x v="4"/>
    <x v="14"/>
  </r>
  <r>
    <n v="1923"/>
    <x v="1923"/>
    <s v="We just finished recording our first album! All we need is a little extra help to be able to get it printed!"/>
    <n v="8500"/>
    <n v="301"/>
    <x v="0"/>
    <x v="0"/>
    <s v="USD"/>
    <n v="1317099540"/>
    <n v="1313612532"/>
    <b v="0"/>
    <n v="13"/>
    <b v="1"/>
    <s v="music/indie rock"/>
    <n v="3.5411764705882351E-2"/>
    <n v="23.153846153846153"/>
    <x v="4"/>
    <x v="14"/>
  </r>
  <r>
    <n v="1924"/>
    <x v="1924"/>
    <s v="We are recording a cd of Songs- About life and love_x000a_from the perspective a conscious country girl_x000a_living in the city."/>
    <n v="8500"/>
    <n v="3432"/>
    <x v="0"/>
    <x v="0"/>
    <s v="USD"/>
    <n v="1389814380"/>
    <n v="1387390555"/>
    <b v="0"/>
    <n v="33"/>
    <b v="1"/>
    <s v="music/indie rock"/>
    <n v="0.40376470588235291"/>
    <n v="104"/>
    <x v="4"/>
    <x v="14"/>
  </r>
  <r>
    <n v="1925"/>
    <x v="1925"/>
    <s v="The Freakniks are making their psychedelic freak-folk debut studio album and they need your help."/>
    <n v="8500"/>
    <n v="1655"/>
    <x v="0"/>
    <x v="0"/>
    <s v="USD"/>
    <n v="1381449600"/>
    <n v="1379540288"/>
    <b v="0"/>
    <n v="52"/>
    <b v="1"/>
    <s v="music/indie rock"/>
    <n v="0.19470588235294117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8500"/>
    <n v="2930.69"/>
    <x v="0"/>
    <x v="0"/>
    <s v="USD"/>
    <n v="1288657560"/>
    <n v="1286319256"/>
    <b v="0"/>
    <n v="107"/>
    <b v="1"/>
    <s v="music/indie rock"/>
    <n v="0.34478705882352939"/>
    <n v="27.3896261682243"/>
    <x v="4"/>
    <x v="14"/>
  </r>
  <r>
    <n v="1927"/>
    <x v="1927"/>
    <s v="Hampshire is headed to GBS Detroit."/>
    <n v="8500"/>
    <n v="620"/>
    <x v="0"/>
    <x v="0"/>
    <s v="USD"/>
    <n v="1331182740"/>
    <n v="1329856839"/>
    <b v="0"/>
    <n v="11"/>
    <b v="1"/>
    <s v="music/indie rock"/>
    <n v="7.2941176470588232E-2"/>
    <n v="56.363636363636367"/>
    <x v="4"/>
    <x v="14"/>
  </r>
  <r>
    <n v="1928"/>
    <x v="1928"/>
    <s v="Help us master and release our debut album &quot;The Kaleidoscope Dawn&quot;"/>
    <n v="8500"/>
    <n v="2630"/>
    <x v="0"/>
    <x v="0"/>
    <s v="USD"/>
    <n v="1367940794"/>
    <n v="1365348794"/>
    <b v="0"/>
    <n v="34"/>
    <b v="1"/>
    <s v="music/indie rock"/>
    <n v="0.30941176470588233"/>
    <n v="77.352941176470594"/>
    <x v="4"/>
    <x v="14"/>
  </r>
  <r>
    <n v="1929"/>
    <x v="1929"/>
    <s v="Trying to raise funds to release a full-length album on LP and CD by my post-punk studio project, Surplus 1980."/>
    <n v="8500"/>
    <n v="3210"/>
    <x v="0"/>
    <x v="0"/>
    <s v="USD"/>
    <n v="1309825866"/>
    <n v="1306197066"/>
    <b v="0"/>
    <n v="75"/>
    <b v="1"/>
    <s v="music/indie rock"/>
    <n v="0.37764705882352939"/>
    <n v="42.8"/>
    <x v="4"/>
    <x v="14"/>
  </r>
  <r>
    <n v="1930"/>
    <x v="1930"/>
    <s v="We're nearly done recording, but we're out of money! Help us release the record!!!"/>
    <n v="8500"/>
    <n v="1270"/>
    <x v="0"/>
    <x v="0"/>
    <s v="USD"/>
    <n v="1373203482"/>
    <n v="1368019482"/>
    <b v="0"/>
    <n v="26"/>
    <b v="1"/>
    <s v="music/indie rock"/>
    <n v="0.14941176470588236"/>
    <n v="48.846153846153847"/>
    <x v="4"/>
    <x v="14"/>
  </r>
  <r>
    <n v="1931"/>
    <x v="1931"/>
    <s v="We're an indie rock band from Clearwater, FL headed back into the studio to finish our latest EP."/>
    <n v="8500"/>
    <n v="2412.02"/>
    <x v="0"/>
    <x v="0"/>
    <s v="USD"/>
    <n v="1337657400"/>
    <n v="1336512309"/>
    <b v="0"/>
    <n v="50"/>
    <b v="1"/>
    <s v="music/indie rock"/>
    <n v="0.2837670588235294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8500"/>
    <n v="5617"/>
    <x v="0"/>
    <x v="0"/>
    <s v="USD"/>
    <n v="1327433173"/>
    <n v="1325618773"/>
    <b v="0"/>
    <n v="80"/>
    <b v="1"/>
    <s v="music/indie rock"/>
    <n v="0.6608235294117647"/>
    <n v="70.212500000000006"/>
    <x v="4"/>
    <x v="14"/>
  </r>
  <r>
    <n v="1933"/>
    <x v="1933"/>
    <s v="After years of preparation and planning, Magic Punches are going to record their debut LP at Type Foundry Studios with John Askew."/>
    <n v="8500"/>
    <n v="10346"/>
    <x v="0"/>
    <x v="0"/>
    <s v="USD"/>
    <n v="1411787307"/>
    <n v="1409195307"/>
    <b v="0"/>
    <n v="110"/>
    <b v="1"/>
    <s v="music/indie rock"/>
    <n v="1.2171764705882353"/>
    <n v="94.054545454545448"/>
    <x v="4"/>
    <x v="14"/>
  </r>
  <r>
    <n v="1934"/>
    <x v="1934"/>
    <s v="We are a band in need of a vehicle. We just released our new CD and have played almost every venue in town, now it's time to expand."/>
    <n v="8500"/>
    <n v="6181"/>
    <x v="0"/>
    <x v="0"/>
    <s v="USD"/>
    <n v="1324789200"/>
    <n v="1321649321"/>
    <b v="0"/>
    <n v="77"/>
    <b v="1"/>
    <s v="music/indie rock"/>
    <n v="0.72717647058823531"/>
    <n v="80.272727272727266"/>
    <x v="4"/>
    <x v="14"/>
  </r>
  <r>
    <n v="1935"/>
    <x v="1935"/>
    <s v="AM/PM is a 20 song dual-disk album that we're trying to record with your help! AM is a pop album and PM is an ambient/intense album!"/>
    <n v="8500"/>
    <n v="2710"/>
    <x v="0"/>
    <x v="0"/>
    <s v="USD"/>
    <n v="1403326740"/>
    <n v="1400106171"/>
    <b v="0"/>
    <n v="50"/>
    <b v="1"/>
    <s v="music/indie rock"/>
    <n v="0.31882352941176473"/>
    <n v="54.2"/>
    <x v="4"/>
    <x v="14"/>
  </r>
  <r>
    <n v="1936"/>
    <x v="1936"/>
    <s v="Hey, we're Grandkids! We have enough songs to record an LP, and we need your help! We're going to make you proud, promise!"/>
    <n v="8500"/>
    <n v="8739.01"/>
    <x v="0"/>
    <x v="0"/>
    <s v="USD"/>
    <n v="1323151140"/>
    <n v="1320528070"/>
    <b v="0"/>
    <n v="145"/>
    <b v="1"/>
    <s v="music/indie rock"/>
    <n v="1.0281188235294119"/>
    <n v="60.26903448275862"/>
    <x v="4"/>
    <x v="14"/>
  </r>
  <r>
    <n v="1937"/>
    <x v="1937"/>
    <s v="My Pal Val is headed to Groovebox Studios in Detroit, Michigan on June 15th to record and film a live GBS Detroit EP."/>
    <n v="8500"/>
    <n v="1123.47"/>
    <x v="0"/>
    <x v="0"/>
    <s v="USD"/>
    <n v="1339732740"/>
    <n v="1338346281"/>
    <b v="0"/>
    <n v="29"/>
    <b v="1"/>
    <s v="music/indie rock"/>
    <n v="0.1321729411764706"/>
    <n v="38.740344827586206"/>
    <x v="4"/>
    <x v="14"/>
  </r>
  <r>
    <n v="1938"/>
    <x v="1938"/>
    <s v="A live worship album + short film: Telling the story of a worshipping community adapting and thriving in a post-Christian context."/>
    <n v="8500"/>
    <n v="17390"/>
    <x v="0"/>
    <x v="0"/>
    <s v="USD"/>
    <n v="1372741200"/>
    <n v="1370067231"/>
    <b v="0"/>
    <n v="114"/>
    <b v="1"/>
    <s v="music/indie rock"/>
    <n v="2.0458823529411765"/>
    <n v="152.54385964912279"/>
    <x v="4"/>
    <x v="14"/>
  </r>
  <r>
    <n v="1939"/>
    <x v="1939"/>
    <s v="Partner with the ministry of I Am Clay by helping them fund their new album! This enables them to release it for FREE as a gift to all!"/>
    <n v="8500"/>
    <n v="11070"/>
    <x v="0"/>
    <x v="0"/>
    <s v="USD"/>
    <n v="1362955108"/>
    <n v="1360366708"/>
    <b v="0"/>
    <n v="96"/>
    <b v="1"/>
    <s v="music/indie rock"/>
    <n v="1.3023529411764705"/>
    <n v="115.3125"/>
    <x v="4"/>
    <x v="14"/>
  </r>
  <r>
    <n v="1940"/>
    <x v="1940"/>
    <s v="K. is about *this* close to finishing up our third record, History Grows.  Now we just need to master it and release it!"/>
    <n v="8500"/>
    <n v="1111"/>
    <x v="0"/>
    <x v="0"/>
    <s v="USD"/>
    <n v="1308110340"/>
    <n v="1304770233"/>
    <b v="0"/>
    <n v="31"/>
    <b v="1"/>
    <s v="music/indie rock"/>
    <n v="0.13070588235294117"/>
    <n v="35.838709677419352"/>
    <x v="4"/>
    <x v="14"/>
  </r>
  <r>
    <n v="1941"/>
    <x v="1941"/>
    <s v="Gramofon streams cloud music to your sound system. A modern jukebox: smartphones are the remotes + WiFi brings everyone together."/>
    <n v="8500"/>
    <n v="315295.89"/>
    <x v="0"/>
    <x v="0"/>
    <s v="USD"/>
    <n v="1400137131"/>
    <n v="1397545131"/>
    <b v="1"/>
    <n v="4883"/>
    <b v="1"/>
    <s v="technology/hardware"/>
    <n v="37.093634117647063"/>
    <n v="64.570118779438872"/>
    <x v="2"/>
    <x v="30"/>
  </r>
  <r>
    <n v="1942"/>
    <x v="1942"/>
    <s v="Getting a revolutionary new toy design into open source production, and using the design to create the worlds longest marble run."/>
    <n v="8500"/>
    <n v="8306.42"/>
    <x v="0"/>
    <x v="0"/>
    <s v="USD"/>
    <n v="1309809140"/>
    <n v="1302033140"/>
    <b v="1"/>
    <n v="95"/>
    <b v="1"/>
    <s v="technology/hardware"/>
    <n v="0.97722588235294117"/>
    <n v="87.436000000000007"/>
    <x v="2"/>
    <x v="30"/>
  </r>
  <r>
    <n v="1943"/>
    <x v="1943"/>
    <s v="Next-gen 100% open-source sensor beacon platform designed especially for makers, developers and IoT companies."/>
    <n v="8500"/>
    <n v="170525"/>
    <x v="0"/>
    <x v="0"/>
    <s v="USD"/>
    <n v="1470896916"/>
    <n v="1467008916"/>
    <b v="1"/>
    <n v="2478"/>
    <b v="1"/>
    <s v="technology/hardware"/>
    <n v="20.061764705882354"/>
    <n v="68.815577078288939"/>
    <x v="2"/>
    <x v="30"/>
  </r>
  <r>
    <n v="1944"/>
    <x v="1944"/>
    <s v="The Big Turtle ShellÂ® is a rugged wireless Bluetooth speaker built for a life of action. Water resistant and durable with a huge sound."/>
    <n v="8500"/>
    <n v="315222.2"/>
    <x v="0"/>
    <x v="0"/>
    <s v="USD"/>
    <n v="1398952890"/>
    <n v="1396360890"/>
    <b v="1"/>
    <n v="1789"/>
    <b v="1"/>
    <s v="technology/hardware"/>
    <n v="37.084964705882356"/>
    <n v="176.200223588597"/>
    <x v="2"/>
    <x v="30"/>
  </r>
  <r>
    <n v="1945"/>
    <x v="1945"/>
    <s v="A new electronic musical instrument which allows you to play, learn and perform music using any sound you can imagine."/>
    <n v="8500"/>
    <n v="348018"/>
    <x v="0"/>
    <x v="3"/>
    <s v="EUR"/>
    <n v="1436680958"/>
    <n v="1433224958"/>
    <b v="1"/>
    <n v="680"/>
    <b v="1"/>
    <s v="technology/hardware"/>
    <n v="40.943294117647056"/>
    <n v="511.79117647058825"/>
    <x v="2"/>
    <x v="30"/>
  </r>
  <r>
    <n v="1946"/>
    <x v="1946"/>
    <s v="A smart technology that allows your instrument to transform movement, orientation and momentum into audio &amp; visual effects."/>
    <n v="8500"/>
    <n v="11231"/>
    <x v="0"/>
    <x v="0"/>
    <s v="USD"/>
    <n v="1397961361"/>
    <n v="1392780961"/>
    <b v="1"/>
    <n v="70"/>
    <b v="1"/>
    <s v="technology/hardware"/>
    <n v="1.32129411764705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500"/>
    <n v="805.07"/>
    <x v="0"/>
    <x v="0"/>
    <s v="USD"/>
    <n v="1258955940"/>
    <n v="1255730520"/>
    <b v="1"/>
    <n v="23"/>
    <b v="1"/>
    <s v="technology/hardware"/>
    <n v="9.4714117647058824E-2"/>
    <n v="35.003043478260871"/>
    <x v="2"/>
    <x v="30"/>
  </r>
  <r>
    <n v="1948"/>
    <x v="1948"/>
    <s v="10 times more powerful than Raspberry Pi 3, x86 64-bit architecture"/>
    <n v="8500"/>
    <n v="800211"/>
    <x v="0"/>
    <x v="0"/>
    <s v="USD"/>
    <n v="1465232520"/>
    <n v="1460557809"/>
    <b v="1"/>
    <n v="4245"/>
    <b v="1"/>
    <s v="technology/hardware"/>
    <n v="94.142470588235298"/>
    <n v="188.50671378091872"/>
    <x v="2"/>
    <x v="30"/>
  </r>
  <r>
    <n v="1949"/>
    <x v="1949"/>
    <s v="#ShakeYourPower brings clean energy to places in the world without electricity through the power of music."/>
    <n v="8500"/>
    <n v="53001.3"/>
    <x v="0"/>
    <x v="1"/>
    <s v="GBP"/>
    <n v="1404986951"/>
    <n v="1402394951"/>
    <b v="1"/>
    <n v="943"/>
    <b v="1"/>
    <s v="technology/hardware"/>
    <n v="6.2354470588235298"/>
    <n v="56.204984093319197"/>
    <x v="2"/>
    <x v="30"/>
  </r>
  <r>
    <n v="1950"/>
    <x v="1950"/>
    <s v="We're building snap-together model trebuchets that are perfect for office warfare or annoying your roommate!"/>
    <n v="8500"/>
    <n v="96248.960000000006"/>
    <x v="0"/>
    <x v="0"/>
    <s v="USD"/>
    <n v="1303446073"/>
    <n v="1300767673"/>
    <b v="1"/>
    <n v="1876"/>
    <b v="1"/>
    <s v="technology/hardware"/>
    <n v="11.32340705882353"/>
    <n v="51.3054157782516"/>
    <x v="2"/>
    <x v="30"/>
  </r>
  <r>
    <n v="1951"/>
    <x v="1951"/>
    <s v="Take learning and playing with LEGOÂ® to the next level with sensors! Build creations with SBrick Plus and make them interactive!"/>
    <n v="8500"/>
    <n v="106222"/>
    <x v="0"/>
    <x v="0"/>
    <s v="USD"/>
    <n v="1478516737"/>
    <n v="1475921137"/>
    <b v="1"/>
    <n v="834"/>
    <b v="1"/>
    <s v="technology/hardware"/>
    <n v="12.496705882352941"/>
    <n v="127.36450839328538"/>
    <x v="2"/>
    <x v="30"/>
  </r>
  <r>
    <n v="1952"/>
    <x v="1952"/>
    <s v="Nix is a breakthrough smartphone accessory. Just scan an object and instantly view the color on your iPhone, Android, PC, or Mac."/>
    <n v="8500"/>
    <n v="69465.33"/>
    <x v="0"/>
    <x v="5"/>
    <s v="CAD"/>
    <n v="1381934015"/>
    <n v="1378737215"/>
    <b v="1"/>
    <n v="682"/>
    <b v="1"/>
    <s v="technology/hardware"/>
    <n v="8.1723917647058819"/>
    <n v="101.85532258064516"/>
    <x v="2"/>
    <x v="30"/>
  </r>
  <r>
    <n v="1953"/>
    <x v="1953"/>
    <s v="The NTH is an open source music synthesizer featuring instant fun, awesome sound, and a hackable design."/>
    <n v="8500"/>
    <n v="33892"/>
    <x v="0"/>
    <x v="0"/>
    <s v="USD"/>
    <n v="1330657200"/>
    <n v="1328158065"/>
    <b v="1"/>
    <n v="147"/>
    <b v="1"/>
    <s v="technology/hardware"/>
    <n v="3.9872941176470587"/>
    <n v="230.55782312925169"/>
    <x v="2"/>
    <x v="30"/>
  </r>
  <r>
    <n v="1954"/>
    <x v="1954"/>
    <s v="The First Home Battery System You Simply Plug in to Install"/>
    <n v="8500"/>
    <n v="349474"/>
    <x v="0"/>
    <x v="0"/>
    <s v="USD"/>
    <n v="1457758800"/>
    <n v="1453730176"/>
    <b v="1"/>
    <n v="415"/>
    <b v="1"/>
    <s v="technology/hardware"/>
    <n v="41.114588235294114"/>
    <n v="842.10602409638557"/>
    <x v="2"/>
    <x v="30"/>
  </r>
  <r>
    <n v="1955"/>
    <x v="1955"/>
    <s v="An easy to build open source 3D object printer. For the newbie or experienced maker, there's a model for everyone! NEW $599 Model!"/>
    <n v="8500"/>
    <n v="167410.01999999999"/>
    <x v="0"/>
    <x v="0"/>
    <s v="USD"/>
    <n v="1337799600"/>
    <n v="1334989881"/>
    <b v="1"/>
    <n v="290"/>
    <b v="1"/>
    <s v="technology/hardware"/>
    <n v="19.695296470588232"/>
    <n v="577.27593103448271"/>
    <x v="2"/>
    <x v="30"/>
  </r>
  <r>
    <n v="1956"/>
    <x v="1956"/>
    <s v="Designed to be used at home, the Sparx Skate Sharpener gives hockey players an automated way to sharpen at the professional level"/>
    <n v="8500"/>
    <n v="176420"/>
    <x v="0"/>
    <x v="0"/>
    <s v="USD"/>
    <n v="1429391405"/>
    <n v="1425507005"/>
    <b v="1"/>
    <n v="365"/>
    <b v="1"/>
    <s v="technology/hardware"/>
    <n v="20.755294117647058"/>
    <n v="483.34246575342468"/>
    <x v="2"/>
    <x v="30"/>
  </r>
  <r>
    <n v="1957"/>
    <x v="1957"/>
    <s v="An open hardware platform for the best microcontroller in the world."/>
    <n v="8500"/>
    <n v="50251.41"/>
    <x v="0"/>
    <x v="0"/>
    <s v="USD"/>
    <n v="1351304513"/>
    <n v="1348712513"/>
    <b v="1"/>
    <n v="660"/>
    <b v="1"/>
    <s v="technology/hardware"/>
    <n v="5.9119305882352942"/>
    <n v="76.138500000000008"/>
    <x v="2"/>
    <x v="30"/>
  </r>
  <r>
    <n v="1958"/>
    <x v="1958"/>
    <s v="The Mojo is an FPGA development board that is designed to be user friendly and a great introduction into digital design for anyone."/>
    <n v="8500"/>
    <n v="100490.02"/>
    <x v="0"/>
    <x v="0"/>
    <s v="USD"/>
    <n v="1364078561"/>
    <n v="1361490161"/>
    <b v="1"/>
    <n v="1356"/>
    <b v="1"/>
    <s v="technology/hardware"/>
    <n v="11.822355294117648"/>
    <n v="74.107684365781708"/>
    <x v="2"/>
    <x v="30"/>
  </r>
  <r>
    <n v="1959"/>
    <x v="1959"/>
    <s v="A thermometer that connects to the internet to help New York City turn the heat on for thousands of tenants with no heat in the winter."/>
    <n v="8500"/>
    <n v="15673.44"/>
    <x v="0"/>
    <x v="0"/>
    <s v="USD"/>
    <n v="1412121600"/>
    <n v="1408565860"/>
    <b v="1"/>
    <n v="424"/>
    <b v="1"/>
    <s v="technology/hardware"/>
    <n v="1.8439341176470589"/>
    <n v="36.965660377358489"/>
    <x v="2"/>
    <x v="30"/>
  </r>
  <r>
    <n v="1960"/>
    <x v="1960"/>
    <s v="Trekkayak is an ultralight, durable and inflatable boat to be carried in your backpack to cross a lake or paddle down a river."/>
    <n v="8500"/>
    <n v="82532"/>
    <x v="0"/>
    <x v="11"/>
    <s v="SEK"/>
    <n v="1419151341"/>
    <n v="1416559341"/>
    <b v="1"/>
    <n v="33"/>
    <b v="1"/>
    <s v="technology/hardware"/>
    <n v="9.7096470588235295"/>
    <n v="2500.969696969697"/>
    <x v="2"/>
    <x v="30"/>
  </r>
  <r>
    <n v="1961"/>
    <x v="1961"/>
    <s v="This DIY kit helps analyze materials and contaminants. We need your help to build a library of open-source spectral data."/>
    <n v="8500"/>
    <n v="110538.12"/>
    <x v="0"/>
    <x v="0"/>
    <s v="USD"/>
    <n v="1349495940"/>
    <n v="1346042417"/>
    <b v="1"/>
    <n v="1633"/>
    <b v="1"/>
    <s v="technology/hardware"/>
    <n v="13.004484705882353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8500"/>
    <n v="19292.5"/>
    <x v="0"/>
    <x v="0"/>
    <s v="USD"/>
    <n v="1400006636"/>
    <n v="1397414636"/>
    <b v="1"/>
    <n v="306"/>
    <b v="1"/>
    <s v="technology/hardware"/>
    <n v="2.269705882352941"/>
    <n v="63.04738562091503"/>
    <x v="2"/>
    <x v="30"/>
  </r>
  <r>
    <n v="1963"/>
    <x v="1963"/>
    <s v="First mobile green energy generator that you can carry camping with you! A 3D printed, foldable wind turbine boosting 300W of power!"/>
    <n v="8500"/>
    <n v="24108"/>
    <x v="0"/>
    <x v="1"/>
    <s v="GBP"/>
    <n v="1410862734"/>
    <n v="1407838734"/>
    <b v="1"/>
    <n v="205"/>
    <b v="1"/>
    <s v="technology/hardware"/>
    <n v="2.836235294117647"/>
    <n v="117.6"/>
    <x v="2"/>
    <x v="30"/>
  </r>
  <r>
    <n v="1964"/>
    <x v="1964"/>
    <s v="Clairy combines the power of nature and technology with the beauty of design to eliminate indoor pollution and analyze it."/>
    <n v="8500"/>
    <n v="231543.12"/>
    <x v="0"/>
    <x v="13"/>
    <s v="EUR"/>
    <n v="1461306772"/>
    <n v="1458714772"/>
    <b v="1"/>
    <n v="1281"/>
    <b v="1"/>
    <s v="technology/hardware"/>
    <n v="27.24036705882353"/>
    <n v="180.75185011709601"/>
    <x v="2"/>
    <x v="30"/>
  </r>
  <r>
    <n v="1965"/>
    <x v="1965"/>
    <s v="BoardX is a collection of electronic circuit boards that stack on top of one another to share resources and communicate"/>
    <n v="8500"/>
    <n v="13114"/>
    <x v="0"/>
    <x v="0"/>
    <s v="USD"/>
    <n v="1326330000"/>
    <n v="1324433310"/>
    <b v="1"/>
    <n v="103"/>
    <b v="1"/>
    <s v="technology/hardware"/>
    <n v="1.5428235294117647"/>
    <n v="127.32038834951456"/>
    <x v="2"/>
    <x v="30"/>
  </r>
  <r>
    <n v="1966"/>
    <x v="1966"/>
    <s v="InkCase Plus is an always on E Ink second screen; uses sports/fitness apps, an eBook reader, display Photo and receive notifications."/>
    <n v="8500"/>
    <n v="206743.09"/>
    <x v="0"/>
    <x v="0"/>
    <s v="USD"/>
    <n v="1408021098"/>
    <n v="1405429098"/>
    <b v="1"/>
    <n v="1513"/>
    <b v="1"/>
    <s v="technology/hardware"/>
    <n v="24.322716470588237"/>
    <n v="136.6444745538665"/>
    <x v="2"/>
    <x v="30"/>
  </r>
  <r>
    <n v="1967"/>
    <x v="1967"/>
    <s v="Ion is a light show for your desk, dorm room, or living room.  It responds to music, connects to your phone, and brightens your day!"/>
    <n v="8500"/>
    <n v="74026"/>
    <x v="0"/>
    <x v="0"/>
    <s v="USD"/>
    <n v="1398959729"/>
    <n v="1396367729"/>
    <b v="1"/>
    <n v="405"/>
    <b v="1"/>
    <s v="technology/hardware"/>
    <n v="8.7089411764705886"/>
    <n v="182.78024691358024"/>
    <x v="2"/>
    <x v="30"/>
  </r>
  <r>
    <n v="1968"/>
    <x v="1968"/>
    <s v="Bringing the advantages of wireless smart shifting to every cyclist. FITS ANY BIKE"/>
    <n v="8500"/>
    <n v="142483"/>
    <x v="0"/>
    <x v="0"/>
    <s v="USD"/>
    <n v="1480777515"/>
    <n v="1478095515"/>
    <b v="1"/>
    <n v="510"/>
    <b v="1"/>
    <s v="technology/hardware"/>
    <n v="16.76270588235294"/>
    <n v="279.37843137254902"/>
    <x v="2"/>
    <x v="30"/>
  </r>
  <r>
    <n v="1969"/>
    <x v="1969"/>
    <s v="An Open Source JavaScript microcontroller you can program wirelessly - perfect for IoT! No software needed so get started in seconds."/>
    <n v="8500"/>
    <n v="115816"/>
    <x v="0"/>
    <x v="1"/>
    <s v="GBP"/>
    <n v="1470423668"/>
    <n v="1467831668"/>
    <b v="1"/>
    <n v="1887"/>
    <b v="1"/>
    <s v="technology/hardware"/>
    <n v="13.625411764705882"/>
    <n v="61.375728669846318"/>
    <x v="2"/>
    <x v="30"/>
  </r>
  <r>
    <n v="1970"/>
    <x v="1970"/>
    <s v="The APOC is a gamma particle detector that will help you learn about radiation and find radioactive things!"/>
    <n v="8500"/>
    <n v="56590"/>
    <x v="0"/>
    <x v="0"/>
    <s v="USD"/>
    <n v="1366429101"/>
    <n v="1361248701"/>
    <b v="1"/>
    <n v="701"/>
    <b v="1"/>
    <s v="technology/hardware"/>
    <n v="6.657647058823529"/>
    <n v="80.727532097004286"/>
    <x v="2"/>
    <x v="30"/>
  </r>
  <r>
    <n v="1971"/>
    <x v="1971"/>
    <s v="castAR: bridging the physical world with the virtual worlds; 3D holographic like projections in AR, fully immersive environments in VR"/>
    <n v="8500"/>
    <n v="1052110.8700000001"/>
    <x v="0"/>
    <x v="0"/>
    <s v="USD"/>
    <n v="1384488000"/>
    <n v="1381752061"/>
    <b v="1"/>
    <n v="3863"/>
    <b v="1"/>
    <s v="technology/hardware"/>
    <n v="123.77774941176472"/>
    <n v="272.35590732591254"/>
    <x v="2"/>
    <x v="30"/>
  </r>
  <r>
    <n v="1972"/>
    <x v="1972"/>
    <s v="Jog It! Is an open source hand held controller designed to make running a program in Linux CNC (EMC2) and MACH3 a breeze."/>
    <n v="8500"/>
    <n v="16862"/>
    <x v="0"/>
    <x v="0"/>
    <s v="USD"/>
    <n v="1353201444"/>
    <n v="1350605844"/>
    <b v="1"/>
    <n v="238"/>
    <b v="1"/>
    <s v="technology/hardware"/>
    <n v="1.9837647058823529"/>
    <n v="70.848739495798313"/>
    <x v="2"/>
    <x v="30"/>
  </r>
  <r>
    <n v="1973"/>
    <x v="1973"/>
    <s v="Smart lighting for your living room that improves movie and gaming experience drastically â€“ all while being easy on the eyes."/>
    <n v="8500"/>
    <n v="508525.01"/>
    <x v="0"/>
    <x v="0"/>
    <s v="USD"/>
    <n v="1470466800"/>
    <n v="1467134464"/>
    <b v="1"/>
    <n v="2051"/>
    <b v="1"/>
    <s v="technology/hardware"/>
    <n v="59.826471764705886"/>
    <n v="247.94003412969283"/>
    <x v="2"/>
    <x v="30"/>
  </r>
  <r>
    <n v="1974"/>
    <x v="1974"/>
    <s v="RAPIRO is a cute and affordable robot kit designed to work with a Raspberry Pi. It comes with a Arduino-compatible servo controller."/>
    <n v="8500"/>
    <n v="75099.199999999997"/>
    <x v="0"/>
    <x v="1"/>
    <s v="GBP"/>
    <n v="1376899269"/>
    <n v="1371715269"/>
    <b v="1"/>
    <n v="402"/>
    <b v="1"/>
    <s v="technology/hardware"/>
    <n v="8.8352000000000004"/>
    <n v="186.81393034825871"/>
    <x v="2"/>
    <x v="30"/>
  </r>
  <r>
    <n v="1975"/>
    <x v="1975"/>
    <s v="The Bugle2 is a second generation DIY kit phono preamplifier for vinyl playback."/>
    <n v="8500"/>
    <n v="33393.339999999997"/>
    <x v="0"/>
    <x v="0"/>
    <s v="USD"/>
    <n v="1362938851"/>
    <n v="1360346851"/>
    <b v="1"/>
    <n v="253"/>
    <b v="1"/>
    <s v="technology/hardware"/>
    <n v="3.9286282352941173"/>
    <n v="131.98948616600788"/>
    <x v="2"/>
    <x v="30"/>
  </r>
  <r>
    <n v="1976"/>
    <x v="1976"/>
    <s v="Can you help us make an ultra bright white one a reality?"/>
    <n v="8500"/>
    <n v="13864"/>
    <x v="0"/>
    <x v="1"/>
    <s v="GBP"/>
    <n v="1373751325"/>
    <n v="1371159325"/>
    <b v="1"/>
    <n v="473"/>
    <b v="1"/>
    <s v="technology/hardware"/>
    <n v="1.6310588235294117"/>
    <n v="29.310782241014799"/>
    <x v="2"/>
    <x v="30"/>
  </r>
  <r>
    <n v="1977"/>
    <x v="1977"/>
    <s v="Ario learns about you, syncs your body clock, and keeps you healthy through natural lighting patterns."/>
    <n v="8500"/>
    <n v="201165"/>
    <x v="0"/>
    <x v="0"/>
    <s v="USD"/>
    <n v="1450511940"/>
    <n v="1446527540"/>
    <b v="1"/>
    <n v="821"/>
    <b v="1"/>
    <s v="technology/hardware"/>
    <n v="23.666470588235295"/>
    <n v="245.02436053593178"/>
    <x v="2"/>
    <x v="30"/>
  </r>
  <r>
    <n v="1978"/>
    <x v="1978"/>
    <s v="Please help us take DIY 3D Printing to the next level, support this open source photo-initiated polymer resin based 3D printing system!"/>
    <n v="8500"/>
    <n v="513422.57"/>
    <x v="0"/>
    <x v="0"/>
    <s v="USD"/>
    <n v="1339484400"/>
    <n v="1336627492"/>
    <b v="1"/>
    <n v="388"/>
    <b v="1"/>
    <s v="technology/hardware"/>
    <n v="60.40265529411765"/>
    <n v="1323.2540463917526"/>
    <x v="2"/>
    <x v="30"/>
  </r>
  <r>
    <n v="1979"/>
    <x v="1979"/>
    <s v="Truly wireless premium earbuds with a battery-boosting smartphone case for charging and storage"/>
    <n v="8500"/>
    <n v="229802.31"/>
    <x v="0"/>
    <x v="0"/>
    <s v="USD"/>
    <n v="1447909140"/>
    <n v="1444734146"/>
    <b v="1"/>
    <n v="813"/>
    <b v="1"/>
    <s v="technology/hardware"/>
    <n v="27.035565882352941"/>
    <n v="282.65966789667897"/>
    <x v="2"/>
    <x v="30"/>
  </r>
  <r>
    <n v="1980"/>
    <x v="1980"/>
    <s v="Multi-power charging that is smarter, stylish and designed for you."/>
    <n v="8500"/>
    <n v="177412.01"/>
    <x v="0"/>
    <x v="12"/>
    <s v="EUR"/>
    <n v="1459684862"/>
    <n v="1456232462"/>
    <b v="1"/>
    <n v="1945"/>
    <b v="1"/>
    <s v="technology/hardware"/>
    <n v="20.87200117647059"/>
    <n v="91.214401028277635"/>
    <x v="2"/>
    <x v="30"/>
  </r>
  <r>
    <n v="1981"/>
    <x v="1981"/>
    <s v="I would like to tell the story of a young man from Queens, New York and compare his life to a young Afghan man...to connect the dots."/>
    <n v="8500"/>
    <n v="381"/>
    <x v="2"/>
    <x v="5"/>
    <s v="CAD"/>
    <n v="1404926665"/>
    <n v="1402334665"/>
    <b v="0"/>
    <n v="12"/>
    <b v="0"/>
    <s v="photography/people"/>
    <n v="4.4823529411764707E-2"/>
    <n v="31.75"/>
    <x v="8"/>
    <x v="31"/>
  </r>
  <r>
    <n v="1982"/>
    <x v="1982"/>
    <s v="Express a very dark place in my childhood. Release my emotions through photography in a form of Art."/>
    <n v="85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8500"/>
    <n v="1419"/>
    <x v="2"/>
    <x v="0"/>
    <s v="USD"/>
    <n v="1472799600"/>
    <n v="1470874618"/>
    <b v="0"/>
    <n v="16"/>
    <b v="0"/>
    <s v="photography/people"/>
    <n v="0.16694117647058823"/>
    <n v="88.6875"/>
    <x v="8"/>
    <x v="31"/>
  </r>
  <r>
    <n v="1984"/>
    <x v="1984"/>
    <s v="Does love lasts longer than &quot;Love Locks&quot; ?_x000a__x000a_A photographic journey into the lives of these 'love-locked' couples."/>
    <n v="8500"/>
    <n v="3172"/>
    <x v="2"/>
    <x v="0"/>
    <s v="USD"/>
    <n v="1417377481"/>
    <n v="1412189881"/>
    <b v="0"/>
    <n v="7"/>
    <b v="0"/>
    <s v="photography/people"/>
    <n v="0.37317647058823528"/>
    <n v="453.14285714285717"/>
    <x v="8"/>
    <x v="31"/>
  </r>
  <r>
    <n v="1985"/>
    <x v="1985"/>
    <s v="A personal journey to document people on the worlds 10 largest metro systems. The end result being one truly epic photographic essay!"/>
    <n v="8500"/>
    <n v="51"/>
    <x v="2"/>
    <x v="1"/>
    <s v="GBP"/>
    <n v="1470178800"/>
    <n v="1467650771"/>
    <b v="0"/>
    <n v="4"/>
    <b v="0"/>
    <s v="photography/people"/>
    <n v="6.0000000000000001E-3"/>
    <n v="12.75"/>
    <x v="8"/>
    <x v="31"/>
  </r>
  <r>
    <n v="1986"/>
    <x v="1986"/>
    <s v="We are a married couple who have started a child photography business from home. We need help to put together equipment to grow."/>
    <n v="8500"/>
    <n v="1"/>
    <x v="2"/>
    <x v="1"/>
    <s v="GBP"/>
    <n v="1457947483"/>
    <n v="1455359083"/>
    <b v="0"/>
    <n v="1"/>
    <b v="0"/>
    <s v="photography/people"/>
    <n v="1.1764705882352942E-4"/>
    <n v="1"/>
    <x v="8"/>
    <x v="31"/>
  </r>
  <r>
    <n v="1987"/>
    <x v="1987"/>
    <s v="A collection of images that depicts the beauty and diversity within Ethiopia"/>
    <n v="8500"/>
    <n v="2336"/>
    <x v="2"/>
    <x v="1"/>
    <s v="GBP"/>
    <n v="1425223276"/>
    <n v="1422631276"/>
    <b v="0"/>
    <n v="28"/>
    <b v="0"/>
    <s v="photography/people"/>
    <n v="0.27482352941176469"/>
    <n v="83.428571428571431"/>
    <x v="8"/>
    <x v="31"/>
  </r>
  <r>
    <n v="1988"/>
    <x v="1988"/>
    <s v="Expressing art in an image!"/>
    <n v="8500"/>
    <n v="25"/>
    <x v="2"/>
    <x v="0"/>
    <s v="USD"/>
    <n v="1440094742"/>
    <n v="1437502742"/>
    <b v="0"/>
    <n v="1"/>
    <b v="0"/>
    <s v="photography/people"/>
    <n v="2.9411764705882353E-3"/>
    <n v="25"/>
    <x v="8"/>
    <x v="31"/>
  </r>
  <r>
    <n v="1989"/>
    <x v="1989"/>
    <s v="Creating an awareness for infertility through photographing families and showcasing the real faces of infertility."/>
    <n v="8500"/>
    <n v="50"/>
    <x v="2"/>
    <x v="0"/>
    <s v="USD"/>
    <n v="1481473208"/>
    <n v="1478881208"/>
    <b v="0"/>
    <n v="1"/>
    <b v="0"/>
    <s v="photography/people"/>
    <n v="5.8823529411764705E-3"/>
    <n v="50"/>
    <x v="8"/>
    <x v="31"/>
  </r>
  <r>
    <n v="1990"/>
    <x v="1990"/>
    <s v="An art nude photography book that includes traditional black and white sepia nudes as well as experimiental color nudes."/>
    <n v="8500"/>
    <n v="509"/>
    <x v="2"/>
    <x v="0"/>
    <s v="USD"/>
    <n v="1455338532"/>
    <n v="1454042532"/>
    <b v="0"/>
    <n v="5"/>
    <b v="0"/>
    <s v="photography/people"/>
    <n v="5.988235294117647E-2"/>
    <n v="101.8"/>
    <x v="8"/>
    <x v="31"/>
  </r>
  <r>
    <n v="1991"/>
    <x v="1991"/>
    <s v="Taking (and giving) professional portraits of survivors of human trafficking in Myanmar."/>
    <n v="8500"/>
    <n v="140"/>
    <x v="2"/>
    <x v="0"/>
    <s v="USD"/>
    <n v="1435958786"/>
    <n v="1434144386"/>
    <b v="0"/>
    <n v="3"/>
    <b v="0"/>
    <s v="photography/people"/>
    <n v="1.6470588235294119E-2"/>
    <n v="46.666666666666664"/>
    <x v="8"/>
    <x v="31"/>
  </r>
  <r>
    <n v="1992"/>
    <x v="1992"/>
    <s v="A complete revamp of all the Disney Princes &amp; Princesses!"/>
    <n v="8500"/>
    <n v="2"/>
    <x v="2"/>
    <x v="0"/>
    <s v="USD"/>
    <n v="1424229991"/>
    <n v="1421637991"/>
    <b v="0"/>
    <n v="2"/>
    <b v="0"/>
    <s v="photography/people"/>
    <n v="2.3529411764705883E-4"/>
    <n v="1"/>
    <x v="8"/>
    <x v="31"/>
  </r>
  <r>
    <n v="1993"/>
    <x v="1993"/>
    <s v="I am looking for help to open up an affordable photography studio in Cornwall for baby and family portraiture photography"/>
    <n v="85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85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8500"/>
    <n v="78"/>
    <x v="2"/>
    <x v="5"/>
    <s v="CAD"/>
    <n v="1437082736"/>
    <n v="1435354736"/>
    <b v="0"/>
    <n v="3"/>
    <b v="0"/>
    <s v="photography/people"/>
    <n v="9.1764705882352946E-3"/>
    <n v="26"/>
    <x v="8"/>
    <x v="31"/>
  </r>
  <r>
    <n v="1996"/>
    <x v="1996"/>
    <s v="I want to create a series of pictures of Life through the eyes - and capture some of the defining moments of our history now / to come."/>
    <n v="85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8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8500"/>
    <n v="655"/>
    <x v="2"/>
    <x v="0"/>
    <s v="USD"/>
    <n v="1406861438"/>
    <n v="1402973438"/>
    <b v="0"/>
    <n v="3"/>
    <b v="0"/>
    <s v="photography/people"/>
    <n v="7.7058823529411763E-2"/>
    <n v="218.33333333333334"/>
    <x v="8"/>
    <x v="31"/>
  </r>
  <r>
    <n v="1999"/>
    <x v="1999"/>
    <s v="This is a portrait photo project aiming to inspire women to explore themselves and live their passion"/>
    <n v="8500"/>
    <n v="236"/>
    <x v="2"/>
    <x v="1"/>
    <s v="GBP"/>
    <n v="1415882108"/>
    <n v="1413286508"/>
    <b v="0"/>
    <n v="7"/>
    <b v="0"/>
    <s v="photography/people"/>
    <n v="2.7764705882352941E-2"/>
    <n v="33.714285714285715"/>
    <x v="8"/>
    <x v="31"/>
  </r>
  <r>
    <n v="2000"/>
    <x v="2000"/>
    <s v="What do you get when you combine 2 of the hottest alt-models in North America with one Canadian photographer? Make a CALENDAR!!!"/>
    <n v="8500"/>
    <n v="625"/>
    <x v="2"/>
    <x v="5"/>
    <s v="CAD"/>
    <n v="1452120613"/>
    <n v="1449528613"/>
    <b v="0"/>
    <n v="25"/>
    <b v="0"/>
    <s v="photography/people"/>
    <n v="7.3529411764705885E-2"/>
    <n v="25"/>
    <x v="8"/>
    <x v="31"/>
  </r>
  <r>
    <n v="2001"/>
    <x v="2001"/>
    <s v="Nuimo is a universal controller for the internet of things. Control your music, lights, locks and more."/>
    <n v="8500"/>
    <n v="210171"/>
    <x v="0"/>
    <x v="12"/>
    <s v="EUR"/>
    <n v="1434139200"/>
    <n v="1431406916"/>
    <b v="1"/>
    <n v="1637"/>
    <b v="1"/>
    <s v="technology/hardware"/>
    <n v="24.725999999999999"/>
    <n v="128.38790470372632"/>
    <x v="2"/>
    <x v="30"/>
  </r>
  <r>
    <n v="2002"/>
    <x v="2002"/>
    <s v="Open-source quad-core camera effortlessly adds powerful machine vision to all your PC/Arduino/Raspberry Pi projects"/>
    <n v="8500"/>
    <n v="108397.11"/>
    <x v="0"/>
    <x v="0"/>
    <s v="USD"/>
    <n v="1485191143"/>
    <n v="1482599143"/>
    <b v="1"/>
    <n v="1375"/>
    <b v="1"/>
    <s v="technology/hardware"/>
    <n v="12.752601176470588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8500"/>
    <n v="1560"/>
    <x v="0"/>
    <x v="0"/>
    <s v="USD"/>
    <n v="1278111600"/>
    <n v="1276830052"/>
    <b v="1"/>
    <n v="17"/>
    <b v="1"/>
    <s v="technology/hardware"/>
    <n v="0.18352941176470589"/>
    <n v="91.764705882352942"/>
    <x v="2"/>
    <x v="30"/>
  </r>
  <r>
    <n v="2004"/>
    <x v="2004"/>
    <s v="Design and 3D print your own creations using an iPad. A delightful 3D printing experience for children and K-12 education."/>
    <n v="8500"/>
    <n v="117210.24000000001"/>
    <x v="0"/>
    <x v="0"/>
    <s v="USD"/>
    <n v="1405002663"/>
    <n v="1402410663"/>
    <b v="1"/>
    <n v="354"/>
    <b v="1"/>
    <s v="technology/hardware"/>
    <n v="13.789440000000001"/>
    <n v="331.10237288135596"/>
    <x v="2"/>
    <x v="30"/>
  </r>
  <r>
    <n v="2005"/>
    <x v="2005"/>
    <s v="The bassAware Holster is a new type of wearable audio technology that uses vibration to create a massive bass experience."/>
    <n v="8500"/>
    <n v="37104.03"/>
    <x v="0"/>
    <x v="0"/>
    <s v="USD"/>
    <n v="1381895940"/>
    <n v="1379532618"/>
    <b v="1"/>
    <n v="191"/>
    <b v="1"/>
    <s v="technology/hardware"/>
    <n v="4.3651799999999996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8500"/>
    <n v="123920"/>
    <x v="0"/>
    <x v="0"/>
    <s v="USD"/>
    <n v="1417611645"/>
    <n v="1414584045"/>
    <b v="1"/>
    <n v="303"/>
    <b v="1"/>
    <s v="technology/hardware"/>
    <n v="14.57882352941176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8500"/>
    <n v="11570.92"/>
    <x v="0"/>
    <x v="0"/>
    <s v="USD"/>
    <n v="1282622400"/>
    <n v="1276891586"/>
    <b v="1"/>
    <n v="137"/>
    <b v="1"/>
    <s v="technology/hardware"/>
    <n v="1.361284705882353"/>
    <n v="84.459270072992695"/>
    <x v="2"/>
    <x v="30"/>
  </r>
  <r>
    <n v="2008"/>
    <x v="2008"/>
    <s v="The smartCaster is an automatic roto-casting machine running off of open source electronics with plans that will be freely available."/>
    <n v="8500"/>
    <n v="1839"/>
    <x v="0"/>
    <x v="0"/>
    <s v="USD"/>
    <n v="1316442622"/>
    <n v="1312641022"/>
    <b v="1"/>
    <n v="41"/>
    <b v="1"/>
    <s v="technology/hardware"/>
    <n v="0.21635294117647058"/>
    <n v="44.853658536585364"/>
    <x v="2"/>
    <x v="30"/>
  </r>
  <r>
    <n v="2009"/>
    <x v="2009"/>
    <s v="Licht 1: The smart pendant lamp that increases your well-being and productivity while saving 80% in running energy expenses."/>
    <n v="8500"/>
    <n v="152579"/>
    <x v="0"/>
    <x v="12"/>
    <s v="EUR"/>
    <n v="1479890743"/>
    <n v="1476776743"/>
    <b v="1"/>
    <n v="398"/>
    <b v="1"/>
    <s v="technology/hardware"/>
    <n v="17.950470588235294"/>
    <n v="383.3643216080402"/>
    <x v="2"/>
    <x v="30"/>
  </r>
  <r>
    <n v="2010"/>
    <x v="2010"/>
    <s v="Weighitz are miniature smart scales designed to weigh anything in the home."/>
    <n v="8500"/>
    <n v="96015.9"/>
    <x v="0"/>
    <x v="0"/>
    <s v="USD"/>
    <n v="1471564491"/>
    <n v="1468972491"/>
    <b v="1"/>
    <n v="1737"/>
    <b v="1"/>
    <s v="technology/hardware"/>
    <n v="11.295988235294116"/>
    <n v="55.276856649395505"/>
    <x v="2"/>
    <x v="30"/>
  </r>
  <r>
    <n v="2011"/>
    <x v="2011"/>
    <s v="FLUXO â€“ The first smart design lamp where you can move the light in any direction with app and sensor control."/>
    <n v="8500"/>
    <n v="409782"/>
    <x v="0"/>
    <x v="15"/>
    <s v="EUR"/>
    <n v="1452553200"/>
    <n v="1449650173"/>
    <b v="1"/>
    <n v="971"/>
    <b v="1"/>
    <s v="technology/hardware"/>
    <n v="48.209647058823528"/>
    <n v="422.02059732234807"/>
    <x v="2"/>
    <x v="30"/>
  </r>
  <r>
    <n v="2012"/>
    <x v="2012"/>
    <s v="FishBit is an app and connected device to monitor and control your aquariumâ€™s water composition to help your tank thrive."/>
    <n v="8500"/>
    <n v="11745"/>
    <x v="0"/>
    <x v="0"/>
    <s v="USD"/>
    <n v="1423165441"/>
    <n v="1420573441"/>
    <b v="1"/>
    <n v="183"/>
    <b v="1"/>
    <s v="technology/hardware"/>
    <n v="1.381764705882353"/>
    <n v="64.180327868852459"/>
    <x v="2"/>
    <x v="30"/>
  </r>
  <r>
    <n v="2013"/>
    <x v="2013"/>
    <s v="Crowds can slow WiFi to a crawl, but not Portal. Stream ultraHD videos without buffering and play Internet games without lagging."/>
    <n v="8500"/>
    <n v="791862"/>
    <x v="0"/>
    <x v="0"/>
    <s v="USD"/>
    <n v="1468019014"/>
    <n v="1462835014"/>
    <b v="1"/>
    <n v="4562"/>
    <b v="1"/>
    <s v="technology/hardware"/>
    <n v="93.160235294117641"/>
    <n v="173.57781674704077"/>
    <x v="2"/>
    <x v="30"/>
  </r>
  <r>
    <n v="2014"/>
    <x v="2014"/>
    <s v="It's a pen that can draw in the air! 3Doodler is the 3D printing pen you can hold in your hand. Lift your imagination off the page!"/>
    <n v="8500"/>
    <n v="2344134.67"/>
    <x v="0"/>
    <x v="0"/>
    <s v="USD"/>
    <n v="1364184539"/>
    <n v="1361250539"/>
    <b v="1"/>
    <n v="26457"/>
    <b v="1"/>
    <s v="technology/hardware"/>
    <n v="275.7805494117647"/>
    <n v="88.601680840609291"/>
    <x v="2"/>
    <x v="30"/>
  </r>
  <r>
    <n v="2015"/>
    <x v="2015"/>
    <s v="ExtraCore is a 1&quot; x 1&quot; 22 I/O pin Arduino Compatible. It's 1.7 grams and 16mhz of tiny Arduino style coolness."/>
    <n v="8500"/>
    <n v="8136.01"/>
    <x v="0"/>
    <x v="0"/>
    <s v="USD"/>
    <n v="1315602163"/>
    <n v="1313010163"/>
    <b v="1"/>
    <n v="162"/>
    <b v="1"/>
    <s v="technology/hardware"/>
    <n v="0.95717764705882358"/>
    <n v="50.222283950617282"/>
    <x v="2"/>
    <x v="30"/>
  </r>
  <r>
    <n v="2016"/>
    <x v="2016"/>
    <s v="A smart, compact power supply designed to power anything, anywhere"/>
    <n v="8500"/>
    <n v="92154.22"/>
    <x v="0"/>
    <x v="0"/>
    <s v="USD"/>
    <n v="1362863299"/>
    <n v="1360271299"/>
    <b v="1"/>
    <n v="479"/>
    <b v="1"/>
    <s v="technology/hardware"/>
    <n v="10.841672941176471"/>
    <n v="192.38876826722338"/>
    <x v="2"/>
    <x v="30"/>
  </r>
  <r>
    <n v="2017"/>
    <x v="2017"/>
    <s v="A big red truck filled with cutting-edge maker tools that goes from school to school, bringing the joy of building back to kids."/>
    <n v="8500"/>
    <n v="31275.599999999999"/>
    <x v="0"/>
    <x v="0"/>
    <s v="USD"/>
    <n v="1332561600"/>
    <n v="1329873755"/>
    <b v="1"/>
    <n v="426"/>
    <b v="1"/>
    <s v="technology/hardware"/>
    <n v="3.6794823529411764"/>
    <n v="73.416901408450698"/>
    <x v="2"/>
    <x v="30"/>
  </r>
  <r>
    <n v="2018"/>
    <x v="2018"/>
    <s v="Scriba puts creative control back in your hands. Its flexible body and dynamic squeeze motion responding beautifully to your touch."/>
    <n v="8500"/>
    <n v="66458.23"/>
    <x v="0"/>
    <x v="17"/>
    <s v="EUR"/>
    <n v="1439455609"/>
    <n v="1436863609"/>
    <b v="1"/>
    <n v="450"/>
    <b v="1"/>
    <s v="technology/hardware"/>
    <n v="7.81861529411764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8500"/>
    <n v="193963.9"/>
    <x v="0"/>
    <x v="0"/>
    <s v="USD"/>
    <n v="1474563621"/>
    <n v="1471971621"/>
    <b v="1"/>
    <n v="1780"/>
    <b v="1"/>
    <s v="technology/hardware"/>
    <n v="22.819282352941176"/>
    <n v="108.96848314606741"/>
    <x v="2"/>
    <x v="30"/>
  </r>
  <r>
    <n v="2020"/>
    <x v="2020"/>
    <s v="Low Voltage Metal Sensor directly compatible with Arduino type computers for Robotics, &amp; Motor Control, WITHOUT USING MAGNETS!"/>
    <n v="8500"/>
    <n v="2885"/>
    <x v="0"/>
    <x v="0"/>
    <s v="USD"/>
    <n v="1400108640"/>
    <n v="1396923624"/>
    <b v="1"/>
    <n v="122"/>
    <b v="1"/>
    <s v="technology/hardware"/>
    <n v="0.33941176470588236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8500"/>
    <n v="14055"/>
    <x v="0"/>
    <x v="0"/>
    <s v="USD"/>
    <n v="1411522897"/>
    <n v="1407634897"/>
    <b v="1"/>
    <n v="95"/>
    <b v="1"/>
    <s v="technology/hardware"/>
    <n v="1.6535294117647059"/>
    <n v="147.94736842105263"/>
    <x v="2"/>
    <x v="30"/>
  </r>
  <r>
    <n v="2022"/>
    <x v="2022"/>
    <s v="Acanvas is a Wi-Fi connected and customizable art display that hangs on any wall, charges itself and streams art into your home"/>
    <n v="8500"/>
    <n v="125137"/>
    <x v="0"/>
    <x v="0"/>
    <s v="USD"/>
    <n v="1465652372"/>
    <n v="1463060372"/>
    <b v="1"/>
    <n v="325"/>
    <b v="1"/>
    <s v="technology/hardware"/>
    <n v="14.722"/>
    <n v="385.03692307692307"/>
    <x v="2"/>
    <x v="30"/>
  </r>
  <r>
    <n v="2023"/>
    <x v="2023"/>
    <s v="A digital window that opens to beautiful scenery from around the world with 4K-shot videos and sound. Place it anywhere, be anywhere."/>
    <n v="8500"/>
    <n v="161459"/>
    <x v="0"/>
    <x v="0"/>
    <s v="USD"/>
    <n v="1434017153"/>
    <n v="1431425153"/>
    <b v="1"/>
    <n v="353"/>
    <b v="1"/>
    <s v="technology/hardware"/>
    <n v="18.995176470588234"/>
    <n v="457.39093484419266"/>
    <x v="2"/>
    <x v="30"/>
  </r>
  <r>
    <n v="2024"/>
    <x v="2024"/>
    <s v="RA - 3D Printer board. This board can control 3 extruders, bed heaters, Elefu control panel, 4 temp monitors, lighting and more."/>
    <n v="8500"/>
    <n v="23414"/>
    <x v="0"/>
    <x v="0"/>
    <s v="USD"/>
    <n v="1344826800"/>
    <n v="1341875544"/>
    <b v="1"/>
    <n v="105"/>
    <b v="1"/>
    <s v="technology/hardware"/>
    <n v="2.7545882352941176"/>
    <n v="222.99047619047619"/>
    <x v="2"/>
    <x v="30"/>
  </r>
  <r>
    <n v="2025"/>
    <x v="2025"/>
    <s v="A complete Home Security System in a single device: Flare protects you and your home all by itself. Secure, beautiful and affordable."/>
    <n v="8500"/>
    <n v="160920"/>
    <x v="0"/>
    <x v="12"/>
    <s v="EUR"/>
    <n v="1433996746"/>
    <n v="1431404746"/>
    <b v="1"/>
    <n v="729"/>
    <b v="1"/>
    <s v="technology/hardware"/>
    <n v="18.931764705882355"/>
    <n v="220.74074074074073"/>
    <x v="2"/>
    <x v="30"/>
  </r>
  <r>
    <n v="2026"/>
    <x v="2026"/>
    <s v="MIDI Sprout enables plants to play synthesizers in real time."/>
    <n v="8500"/>
    <n v="33370.769999999997"/>
    <x v="0"/>
    <x v="0"/>
    <s v="USD"/>
    <n v="1398052740"/>
    <n v="1394127585"/>
    <b v="1"/>
    <n v="454"/>
    <b v="1"/>
    <s v="technology/hardware"/>
    <n v="3.9259729411764703"/>
    <n v="73.503898678414089"/>
    <x v="2"/>
    <x v="30"/>
  </r>
  <r>
    <n v="2027"/>
    <x v="2027"/>
    <s v="Modular smartphone-based headset with external sensors for 4&quot; - 5.7&quot; Android &amp; iOS phones, iPhone 6 Plus included!"/>
    <n v="8500"/>
    <n v="120249"/>
    <x v="0"/>
    <x v="0"/>
    <s v="USD"/>
    <n v="1427740319"/>
    <n v="1423855919"/>
    <b v="1"/>
    <n v="539"/>
    <b v="1"/>
    <s v="technology/hardware"/>
    <n v="14.146941176470587"/>
    <n v="223.09647495361781"/>
    <x v="2"/>
    <x v="30"/>
  </r>
  <r>
    <n v="2028"/>
    <x v="2028"/>
    <s v="Building an open source Bussard fusion reactor, aka the Polywell."/>
    <n v="8500"/>
    <n v="3785"/>
    <x v="0"/>
    <x v="0"/>
    <s v="USD"/>
    <n v="1268690100"/>
    <n v="1265493806"/>
    <b v="1"/>
    <n v="79"/>
    <b v="1"/>
    <s v="technology/hardware"/>
    <n v="0.44529411764705884"/>
    <n v="47.911392405063289"/>
    <x v="2"/>
    <x v="30"/>
  </r>
  <r>
    <n v="2029"/>
    <x v="2029"/>
    <s v="Lumin8 Pro is a fun and easy to use light controller that makes light dance to your favorite music."/>
    <n v="8500"/>
    <n v="9030"/>
    <x v="0"/>
    <x v="0"/>
    <s v="USD"/>
    <n v="1409099481"/>
    <n v="1406507481"/>
    <b v="1"/>
    <n v="94"/>
    <b v="1"/>
    <s v="technology/hardware"/>
    <n v="1.0623529411764705"/>
    <n v="96.063829787234042"/>
    <x v="2"/>
    <x v="30"/>
  </r>
  <r>
    <n v="2030"/>
    <x v="2030"/>
    <s v="A stylish, retro, and fun arcade cabinet for your Raspberry Pi, Mini-ITX, Pandaboard, or other mini PC from the makers of Pibow"/>
    <n v="8500"/>
    <n v="74134"/>
    <x v="0"/>
    <x v="1"/>
    <s v="GBP"/>
    <n v="1354233296"/>
    <n v="1351641296"/>
    <b v="1"/>
    <n v="625"/>
    <b v="1"/>
    <s v="technology/hardware"/>
    <n v="8.72164705882353"/>
    <n v="118.6144"/>
    <x v="2"/>
    <x v="30"/>
  </r>
  <r>
    <n v="2031"/>
    <x v="2031"/>
    <s v="With Linkio you can use your smartphone to control every electronic you own- for only $100!"/>
    <n v="8500"/>
    <n v="60175"/>
    <x v="0"/>
    <x v="9"/>
    <s v="EUR"/>
    <n v="1420765200"/>
    <n v="1417506853"/>
    <b v="1"/>
    <n v="508"/>
    <b v="1"/>
    <s v="technology/hardware"/>
    <n v="7.0794117647058821"/>
    <n v="118.45472440944881"/>
    <x v="2"/>
    <x v="30"/>
  </r>
  <r>
    <n v="2032"/>
    <x v="2032"/>
    <s v="PocketLab Voyager and PocketLab Weather are rugged science labs that you can take anywhere to explore the world around you."/>
    <n v="8500"/>
    <n v="76047"/>
    <x v="0"/>
    <x v="0"/>
    <s v="USD"/>
    <n v="1481778000"/>
    <n v="1479216874"/>
    <b v="1"/>
    <n v="531"/>
    <b v="1"/>
    <s v="technology/hardware"/>
    <n v="8.9467058823529406"/>
    <n v="143.21468926553672"/>
    <x v="2"/>
    <x v="30"/>
  </r>
  <r>
    <n v="2033"/>
    <x v="2033"/>
    <s v="BrewNannyâ„¢ accurately measures the health and progress of your home brew and alerts you to problems immediately, wherever you are."/>
    <n v="8500"/>
    <n v="44669"/>
    <x v="0"/>
    <x v="0"/>
    <s v="USD"/>
    <n v="1398477518"/>
    <n v="1395885518"/>
    <b v="1"/>
    <n v="158"/>
    <b v="1"/>
    <s v="technology/hardware"/>
    <n v="5.2551764705882356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8500"/>
    <n v="301719.59000000003"/>
    <x v="0"/>
    <x v="0"/>
    <s v="USD"/>
    <n v="1430981880"/>
    <n v="1426216033"/>
    <b v="1"/>
    <n v="508"/>
    <b v="1"/>
    <s v="technology/hardware"/>
    <n v="35.496422352941181"/>
    <n v="593.93620078740162"/>
    <x v="2"/>
    <x v="30"/>
  </r>
  <r>
    <n v="2035"/>
    <x v="2035"/>
    <s v="Announcing the GANGLION and the ULTRACORTEXâ€”a $99 biodata acquisition device and a 3D-printed, brain-sensing headset."/>
    <n v="8500"/>
    <n v="168829.14"/>
    <x v="0"/>
    <x v="0"/>
    <s v="USD"/>
    <n v="1450486800"/>
    <n v="1446562807"/>
    <b v="1"/>
    <n v="644"/>
    <b v="1"/>
    <s v="technology/hardware"/>
    <n v="19.862251764705885"/>
    <n v="262.15704968944101"/>
    <x v="2"/>
    <x v="30"/>
  </r>
  <r>
    <n v="2036"/>
    <x v="2036"/>
    <s v="A high-capacity portable charger with LED lights keeps your iPhone, iPad, smartphones, tablets and other devices juiced up on-the-go."/>
    <n v="8500"/>
    <n v="39500.5"/>
    <x v="0"/>
    <x v="0"/>
    <s v="USD"/>
    <n v="1399668319"/>
    <n v="1397076319"/>
    <b v="1"/>
    <n v="848"/>
    <b v="1"/>
    <s v="technology/hardware"/>
    <n v="4.6471176470588231"/>
    <n v="46.580778301886795"/>
    <x v="2"/>
    <x v="30"/>
  </r>
  <r>
    <n v="2037"/>
    <x v="2037"/>
    <s v="With an efficiency of 97%, bicycle technology is nearly perfect. So why do we use it only for transportation?"/>
    <n v="8500"/>
    <n v="30047.64"/>
    <x v="0"/>
    <x v="0"/>
    <s v="USD"/>
    <n v="1388383353"/>
    <n v="1383195753"/>
    <b v="1"/>
    <n v="429"/>
    <b v="1"/>
    <s v="technology/hardware"/>
    <n v="3.5350164705882352"/>
    <n v="70.041118881118877"/>
    <x v="2"/>
    <x v="30"/>
  </r>
  <r>
    <n v="2038"/>
    <x v="2038"/>
    <s v="The OWL is an open source, open hardware, reprogrammable effects pedal designed for musicians, coders, and hackers."/>
    <n v="8500"/>
    <n v="33641"/>
    <x v="0"/>
    <x v="1"/>
    <s v="GBP"/>
    <n v="1372701600"/>
    <n v="1369895421"/>
    <b v="1"/>
    <n v="204"/>
    <b v="1"/>
    <s v="technology/hardware"/>
    <n v="3.9577647058823531"/>
    <n v="164.90686274509804"/>
    <x v="2"/>
    <x v="30"/>
  </r>
  <r>
    <n v="2039"/>
    <x v="2039"/>
    <s v="Open up your digital worlds with the most sophisticated, intuitive android smart projector."/>
    <n v="8500"/>
    <n v="170271"/>
    <x v="0"/>
    <x v="0"/>
    <s v="USD"/>
    <n v="1480568340"/>
    <n v="1477996325"/>
    <b v="1"/>
    <n v="379"/>
    <b v="1"/>
    <s v="technology/hardware"/>
    <n v="20.031882352941178"/>
    <n v="449.26385224274406"/>
    <x v="2"/>
    <x v="30"/>
  </r>
  <r>
    <n v="2040"/>
    <x v="2040"/>
    <s v="4.29 Billion+ Capacitor Combinations._x000a_No Coding Required."/>
    <n v="8500"/>
    <n v="7445.14"/>
    <x v="0"/>
    <x v="0"/>
    <s v="USD"/>
    <n v="1384557303"/>
    <n v="1383257703"/>
    <b v="1"/>
    <n v="271"/>
    <b v="1"/>
    <s v="technology/hardware"/>
    <n v="0.87589882352941184"/>
    <n v="27.472841328413285"/>
    <x v="2"/>
    <x v="30"/>
  </r>
  <r>
    <n v="2041"/>
    <x v="2041"/>
    <s v="World's first LED decor grow light that turns your plants into show pieces. Adding beauty and foliage to your home like never before"/>
    <n v="8500"/>
    <n v="17277"/>
    <x v="0"/>
    <x v="0"/>
    <s v="USD"/>
    <n v="1478785027"/>
    <n v="1476189427"/>
    <b v="0"/>
    <n v="120"/>
    <b v="1"/>
    <s v="technology/hardware"/>
    <n v="2.0325882352941176"/>
    <n v="143.97499999999999"/>
    <x v="2"/>
    <x v="30"/>
  </r>
  <r>
    <n v="2042"/>
    <x v="2042"/>
    <s v="The SoundBrake headphone attachment can be used with any audio player to alert you to important outside sounds."/>
    <n v="8500"/>
    <n v="12353"/>
    <x v="0"/>
    <x v="0"/>
    <s v="USD"/>
    <n v="1453481974"/>
    <n v="1448297974"/>
    <b v="0"/>
    <n v="140"/>
    <b v="1"/>
    <s v="technology/hardware"/>
    <n v="1.4532941176470588"/>
    <n v="88.23571428571428"/>
    <x v="2"/>
    <x v="30"/>
  </r>
  <r>
    <n v="2043"/>
    <x v="2043"/>
    <s v="PS-1A is an adjustable switch mode DC-DC power supply. It is highly compact, breadboard friendly and requires no external components."/>
    <n v="8500"/>
    <n v="7011"/>
    <x v="0"/>
    <x v="0"/>
    <s v="USD"/>
    <n v="1481432340"/>
    <n v="1476764077"/>
    <b v="0"/>
    <n v="193"/>
    <b v="1"/>
    <s v="technology/hardware"/>
    <n v="0.82482352941176473"/>
    <n v="36.326424870466319"/>
    <x v="2"/>
    <x v="30"/>
  </r>
  <r>
    <n v="2044"/>
    <x v="2044"/>
    <s v="The PiSoC is an open source development platform which gives each person a unique opportunity to create, regardless of skill level."/>
    <n v="8500"/>
    <n v="16232"/>
    <x v="0"/>
    <x v="0"/>
    <s v="USD"/>
    <n v="1434212714"/>
    <n v="1431620714"/>
    <b v="0"/>
    <n v="180"/>
    <b v="1"/>
    <s v="technology/hardware"/>
    <n v="1.9096470588235295"/>
    <n v="90.177777777777777"/>
    <x v="2"/>
    <x v="30"/>
  </r>
  <r>
    <n v="2045"/>
    <x v="2045"/>
    <s v="Open Rail is a new open source universal linear rail system designed to be used with various T- Slot aluminum extrusion configurations."/>
    <n v="8500"/>
    <n v="40140.01"/>
    <x v="0"/>
    <x v="0"/>
    <s v="USD"/>
    <n v="1341799647"/>
    <n v="1339207647"/>
    <b v="0"/>
    <n v="263"/>
    <b v="1"/>
    <s v="technology/hardware"/>
    <n v="4.7223541176470594"/>
    <n v="152.62361216730039"/>
    <x v="2"/>
    <x v="30"/>
  </r>
  <r>
    <n v="2046"/>
    <x v="2046"/>
    <s v="CoAction Hero: a powerful proto-board with a 120Mhz processor, 1MB filesystem, and built-in OS for tinkerers and engineers alike."/>
    <n v="8500"/>
    <n v="12110"/>
    <x v="0"/>
    <x v="0"/>
    <s v="USD"/>
    <n v="1369282044"/>
    <n v="1366690044"/>
    <b v="0"/>
    <n v="217"/>
    <b v="1"/>
    <s v="technology/hardware"/>
    <n v="1.4247058823529413"/>
    <n v="55.806451612903224"/>
    <x v="2"/>
    <x v="30"/>
  </r>
  <r>
    <n v="2047"/>
    <x v="2047"/>
    <s v="Simple internet time-limits, usage analytics, app &amp; site blocking - across all devices in the home, controlled from your smartphone."/>
    <n v="8500"/>
    <n v="100939"/>
    <x v="0"/>
    <x v="2"/>
    <s v="AUD"/>
    <n v="1429228800"/>
    <n v="1426714870"/>
    <b v="0"/>
    <n v="443"/>
    <b v="1"/>
    <s v="technology/hardware"/>
    <n v="11.875176470588235"/>
    <n v="227.85327313769753"/>
    <x v="2"/>
    <x v="30"/>
  </r>
  <r>
    <n v="2048"/>
    <x v="2048"/>
    <s v="A lightweight generator to charge your phone, lights, and removable battery pack as you bicycle. Pedal power by you, for now or later."/>
    <n v="8500"/>
    <n v="126082.45"/>
    <x v="0"/>
    <x v="0"/>
    <s v="USD"/>
    <n v="1369323491"/>
    <n v="1366731491"/>
    <b v="0"/>
    <n v="1373"/>
    <b v="1"/>
    <s v="technology/hardware"/>
    <n v="14.833229411764705"/>
    <n v="91.82989803350327"/>
    <x v="2"/>
    <x v="30"/>
  </r>
  <r>
    <n v="2049"/>
    <x v="2049"/>
    <s v="Keyless. Alarm secured. GPS tracking."/>
    <n v="8500"/>
    <n v="60095.35"/>
    <x v="0"/>
    <x v="1"/>
    <s v="GBP"/>
    <n v="1386025140"/>
    <n v="1382963963"/>
    <b v="0"/>
    <n v="742"/>
    <b v="1"/>
    <s v="technology/hardware"/>
    <n v="7.0700411764705882"/>
    <n v="80.991037735849048"/>
    <x v="2"/>
    <x v="30"/>
  </r>
  <r>
    <n v="2050"/>
    <x v="2050"/>
    <s v="Hubble is the first 100% open, affordable laser cutter suite â€” from replicable hardware to community driven software &amp; firmware."/>
    <n v="8500"/>
    <n v="47327"/>
    <x v="0"/>
    <x v="0"/>
    <s v="USD"/>
    <n v="1433036578"/>
    <n v="1429580578"/>
    <b v="0"/>
    <n v="170"/>
    <b v="1"/>
    <s v="technology/hardware"/>
    <n v="5.5678823529411767"/>
    <n v="278.39411764705881"/>
    <x v="2"/>
    <x v="30"/>
  </r>
  <r>
    <n v="2051"/>
    <x v="2051"/>
    <s v="A collaborative effort between three generations who set out to provide a premium, top-quality yoyo at an affordable price."/>
    <n v="8500"/>
    <n v="10429"/>
    <x v="0"/>
    <x v="0"/>
    <s v="USD"/>
    <n v="1388017937"/>
    <n v="1385425937"/>
    <b v="0"/>
    <n v="242"/>
    <b v="1"/>
    <s v="technology/hardware"/>
    <n v="1.2269411764705882"/>
    <n v="43.095041322314053"/>
    <x v="2"/>
    <x v="30"/>
  </r>
  <r>
    <n v="2052"/>
    <x v="2052"/>
    <s v="The World's Lightest &amp; Smartest E-Scooter: cool, small, portable, and can be easily folded into a backpack and bring it anywhere"/>
    <n v="8500"/>
    <n v="176524"/>
    <x v="0"/>
    <x v="0"/>
    <s v="USD"/>
    <n v="1455933653"/>
    <n v="1452045653"/>
    <b v="0"/>
    <n v="541"/>
    <b v="1"/>
    <s v="technology/hardware"/>
    <n v="20.767529411764706"/>
    <n v="326.29205175600737"/>
    <x v="2"/>
    <x v="30"/>
  </r>
  <r>
    <n v="2053"/>
    <x v="2053"/>
    <s v="Â· Exchange multiple hard drives (SSDs or HDDs) Â· Slick design Â· Highest data transfer rates Â· Robust (anodized aluminum)"/>
    <n v="8500"/>
    <n v="5051"/>
    <x v="0"/>
    <x v="0"/>
    <s v="USD"/>
    <n v="1448466551"/>
    <n v="1445870951"/>
    <b v="0"/>
    <n v="121"/>
    <b v="1"/>
    <s v="technology/hardware"/>
    <n v="0.59423529411764708"/>
    <n v="41.743801652892564"/>
    <x v="2"/>
    <x v="30"/>
  </r>
  <r>
    <n v="2054"/>
    <x v="2054"/>
    <s v="SITU is the smart food nutrition scale anyone can use. It weighs your food in calories and nutrients in addition to grams and ounces."/>
    <n v="8500"/>
    <n v="39757"/>
    <x v="0"/>
    <x v="1"/>
    <s v="GBP"/>
    <n v="1399033810"/>
    <n v="1396441810"/>
    <b v="0"/>
    <n v="621"/>
    <b v="1"/>
    <s v="technology/hardware"/>
    <n v="4.677294117647059"/>
    <n v="64.020933977455712"/>
    <x v="2"/>
    <x v="30"/>
  </r>
  <r>
    <n v="2055"/>
    <x v="2055"/>
    <s v="An Arduino compatible shield matched with a web based tutorial system to teach you how to talk with I2C and SPI components."/>
    <n v="8500"/>
    <n v="10045"/>
    <x v="0"/>
    <x v="0"/>
    <s v="USD"/>
    <n v="1417579200"/>
    <n v="1415031043"/>
    <b v="0"/>
    <n v="101"/>
    <b v="1"/>
    <s v="technology/hardware"/>
    <n v="1.1817647058823531"/>
    <n v="99.455445544554451"/>
    <x v="2"/>
    <x v="30"/>
  </r>
  <r>
    <n v="2056"/>
    <x v="2056"/>
    <s v="A lightweight backpack that can charge your smartphone 4 times or an iPad one full charge, and recharge via a USB port"/>
    <n v="8500"/>
    <n v="76726"/>
    <x v="0"/>
    <x v="0"/>
    <s v="USD"/>
    <n v="1366222542"/>
    <n v="1363630542"/>
    <b v="0"/>
    <n v="554"/>
    <b v="1"/>
    <s v="technology/hardware"/>
    <n v="9.0265882352941169"/>
    <n v="138.49458483754512"/>
    <x v="2"/>
    <x v="30"/>
  </r>
  <r>
    <n v="2057"/>
    <x v="2057"/>
    <s v="CableKnife is the best solution for removing insulation from cables for the purpose of maximising the scrap metal value by up to 350%"/>
    <n v="8500"/>
    <n v="30334.83"/>
    <x v="0"/>
    <x v="1"/>
    <s v="GBP"/>
    <n v="1456487532"/>
    <n v="1453895532"/>
    <b v="0"/>
    <n v="666"/>
    <b v="1"/>
    <s v="technology/hardware"/>
    <n v="3.568803529411765"/>
    <n v="45.547792792792798"/>
    <x v="2"/>
    <x v="30"/>
  </r>
  <r>
    <n v="2058"/>
    <x v="2058"/>
    <s v="Making using the serial terminal on the Raspberry Pi as easy as Pi!"/>
    <n v="8500"/>
    <n v="4308"/>
    <x v="0"/>
    <x v="1"/>
    <s v="GBP"/>
    <n v="1425326400"/>
    <n v="1421916830"/>
    <b v="0"/>
    <n v="410"/>
    <b v="1"/>
    <s v="technology/hardware"/>
    <n v="0.50682352941176467"/>
    <n v="10.507317073170732"/>
    <x v="2"/>
    <x v="30"/>
  </r>
  <r>
    <n v="2059"/>
    <x v="2059"/>
    <s v="Simplify IoT development via the cloud. Plug-n-play, Arduino-compatible wireless network of sensors &amp; controllers. Open Source. Secure."/>
    <n v="8500"/>
    <n v="43037"/>
    <x v="0"/>
    <x v="0"/>
    <s v="USD"/>
    <n v="1454277540"/>
    <n v="1450880854"/>
    <b v="0"/>
    <n v="375"/>
    <b v="1"/>
    <s v="technology/hardware"/>
    <n v="5.0631764705882354"/>
    <n v="114.76533333333333"/>
    <x v="2"/>
    <x v="30"/>
  </r>
  <r>
    <n v="2060"/>
    <x v="2060"/>
    <s v="Universal 4 ports USB charger for iPhone, iPad, Android and other USB devices. Intelligent device detection for optimal charging."/>
    <n v="8500"/>
    <n v="49100"/>
    <x v="0"/>
    <x v="0"/>
    <s v="USD"/>
    <n v="1406129150"/>
    <n v="1400945150"/>
    <b v="0"/>
    <n v="1364"/>
    <b v="1"/>
    <s v="technology/hardware"/>
    <n v="5.776470588235294"/>
    <n v="35.997067448680355"/>
    <x v="2"/>
    <x v="30"/>
  </r>
  <r>
    <n v="2061"/>
    <x v="2061"/>
    <s v="Bibo Barmaid is a smart cocktail self-serve machine that creates expertly crafted mixed drinks at home with the touch of a button."/>
    <n v="8500"/>
    <n v="5396"/>
    <x v="0"/>
    <x v="0"/>
    <s v="USD"/>
    <n v="1483208454"/>
    <n v="1480616454"/>
    <b v="0"/>
    <n v="35"/>
    <b v="1"/>
    <s v="technology/hardware"/>
    <n v="0.63482352941176468"/>
    <n v="154.17142857142858"/>
    <x v="2"/>
    <x v="30"/>
  </r>
  <r>
    <n v="2062"/>
    <x v="2062"/>
    <s v="4K HEVC Android TV Media Player with optional DIY electronics, ideal for app development, home control, software developement, learning"/>
    <n v="8500"/>
    <n v="114977"/>
    <x v="0"/>
    <x v="8"/>
    <s v="DKK"/>
    <n v="1458807098"/>
    <n v="1456218698"/>
    <b v="0"/>
    <n v="203"/>
    <b v="1"/>
    <s v="technology/hardware"/>
    <n v="13.526705882352941"/>
    <n v="566.38916256157631"/>
    <x v="2"/>
    <x v="30"/>
  </r>
  <r>
    <n v="2063"/>
    <x v="2063"/>
    <s v="Build a professional grade Linux CNC control with Beaglebone black and our CNC cape."/>
    <n v="8500"/>
    <n v="5922"/>
    <x v="0"/>
    <x v="12"/>
    <s v="EUR"/>
    <n v="1463333701"/>
    <n v="1460482501"/>
    <b v="0"/>
    <n v="49"/>
    <b v="1"/>
    <s v="technology/hardware"/>
    <n v="0.69670588235294117"/>
    <n v="120.85714285714286"/>
    <x v="2"/>
    <x v="30"/>
  </r>
  <r>
    <n v="2064"/>
    <x v="2064"/>
    <s v="Open-source content-driven lighting system you can use with TV or PC, Mac, HTPC displays in movies, games and daily work"/>
    <n v="8500"/>
    <n v="500784.27"/>
    <x v="0"/>
    <x v="0"/>
    <s v="USD"/>
    <n v="1370001600"/>
    <n v="1366879523"/>
    <b v="0"/>
    <n v="5812"/>
    <b v="1"/>
    <s v="technology/hardware"/>
    <n v="58.91579647058824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8500"/>
    <n v="79686.05"/>
    <x v="0"/>
    <x v="1"/>
    <s v="GBP"/>
    <n v="1387958429"/>
    <n v="1385366429"/>
    <b v="0"/>
    <n v="1556"/>
    <b v="1"/>
    <s v="technology/hardware"/>
    <n v="9.374829411764706"/>
    <n v="51.212114395886893"/>
    <x v="2"/>
    <x v="30"/>
  </r>
  <r>
    <n v="2066"/>
    <x v="2066"/>
    <s v="Automatically opens your garage door when you come home. Open, close, and monitor your garage door from your phone."/>
    <n v="8500"/>
    <n v="4372"/>
    <x v="0"/>
    <x v="0"/>
    <s v="USD"/>
    <n v="1408818683"/>
    <n v="1406226683"/>
    <b v="0"/>
    <n v="65"/>
    <b v="1"/>
    <s v="technology/hardware"/>
    <n v="0.51435294117647057"/>
    <n v="67.261538461538464"/>
    <x v="2"/>
    <x v="30"/>
  </r>
  <r>
    <n v="2067"/>
    <x v="2067"/>
    <s v="The next generation of premium quality LED lighting. Extreme power efficiency in a small package."/>
    <n v="8500"/>
    <n v="628"/>
    <x v="0"/>
    <x v="1"/>
    <s v="GBP"/>
    <n v="1432499376"/>
    <n v="1429648176"/>
    <b v="0"/>
    <n v="10"/>
    <b v="1"/>
    <s v="technology/hardware"/>
    <n v="7.3882352941176468E-2"/>
    <n v="62.8"/>
    <x v="2"/>
    <x v="30"/>
  </r>
  <r>
    <n v="2068"/>
    <x v="2068"/>
    <s v="Introducing Sprite, the cloud-based watering controller and Whisperer, the solar-powered plant sensor for effortless home irrigation"/>
    <n v="8500"/>
    <n v="26305.97"/>
    <x v="0"/>
    <x v="0"/>
    <s v="USD"/>
    <n v="1476994315"/>
    <n v="1474402315"/>
    <b v="0"/>
    <n v="76"/>
    <b v="1"/>
    <s v="technology/hardware"/>
    <n v="3.0948200000000003"/>
    <n v="346.13118421052633"/>
    <x v="2"/>
    <x v="30"/>
  </r>
  <r>
    <n v="2069"/>
    <x v="2069"/>
    <s v="RaceCapture brings motorsports to the connected car: Share track days, autocross, drift and drag racing with your friends in real time!"/>
    <n v="8500"/>
    <n v="64203.33"/>
    <x v="0"/>
    <x v="0"/>
    <s v="USD"/>
    <n v="1451776791"/>
    <n v="1449098391"/>
    <b v="0"/>
    <n v="263"/>
    <b v="1"/>
    <s v="technology/hardware"/>
    <n v="7.5533329411764711"/>
    <n v="244.11912547528519"/>
    <x v="2"/>
    <x v="30"/>
  </r>
  <r>
    <n v="2070"/>
    <x v="2070"/>
    <s v="The A4-SFX is a project with the goal of creating the smallest case possible while still using high-end standardized components."/>
    <n v="8500"/>
    <n v="396659"/>
    <x v="0"/>
    <x v="12"/>
    <s v="EUR"/>
    <n v="1467128723"/>
    <n v="1464536723"/>
    <b v="0"/>
    <n v="1530"/>
    <b v="1"/>
    <s v="technology/hardware"/>
    <n v="46.665764705882353"/>
    <n v="259.25424836601309"/>
    <x v="2"/>
    <x v="30"/>
  </r>
  <r>
    <n v="2071"/>
    <x v="2071"/>
    <s v="Includes Wifi Camera for video chat, Amazon delivery, pet health analyzer, weight control, diet transition planning, and more."/>
    <n v="8500"/>
    <n v="56146"/>
    <x v="0"/>
    <x v="0"/>
    <s v="USD"/>
    <n v="1475390484"/>
    <n v="1471502484"/>
    <b v="0"/>
    <n v="278"/>
    <b v="1"/>
    <s v="technology/hardware"/>
    <n v="6.6054117647058828"/>
    <n v="201.96402877697841"/>
    <x v="2"/>
    <x v="30"/>
  </r>
  <r>
    <n v="2072"/>
    <x v="2072"/>
    <s v="The Most Portable Windows 10 PC Less than 0.3 lb with Updated Resources-Cherry Trail CPU, 4G RAM, ~128G Storage, wifi ac, USB 3.0, HDMI"/>
    <n v="8500"/>
    <n v="79173"/>
    <x v="0"/>
    <x v="0"/>
    <s v="USD"/>
    <n v="1462629432"/>
    <n v="1460037432"/>
    <b v="0"/>
    <n v="350"/>
    <b v="1"/>
    <s v="technology/hardware"/>
    <n v="9.3144705882352934"/>
    <n v="226.20857142857142"/>
    <x v="2"/>
    <x v="30"/>
  </r>
  <r>
    <n v="2073"/>
    <x v="2073"/>
    <s v="abode is a home security and automation company that offers a self-installed, professional-grade solution with no contracts."/>
    <n v="8500"/>
    <n v="152604.29999999999"/>
    <x v="0"/>
    <x v="0"/>
    <s v="USD"/>
    <n v="1431100918"/>
    <n v="1427212918"/>
    <b v="0"/>
    <n v="470"/>
    <b v="1"/>
    <s v="technology/hardware"/>
    <n v="17.953447058823528"/>
    <n v="324.69"/>
    <x v="2"/>
    <x v="30"/>
  </r>
  <r>
    <n v="2074"/>
    <x v="2074"/>
    <s v="Creating PC gaming controllers to bring your gaming experience to a new level."/>
    <n v="8500"/>
    <n v="615"/>
    <x v="0"/>
    <x v="0"/>
    <s v="USD"/>
    <n v="1462564182"/>
    <n v="1459972182"/>
    <b v="0"/>
    <n v="3"/>
    <b v="1"/>
    <s v="technology/hardware"/>
    <n v="7.2352941176470592E-2"/>
    <n v="205"/>
    <x v="2"/>
    <x v="30"/>
  </r>
  <r>
    <n v="2075"/>
    <x v="2075"/>
    <s v="The Practical Meter helps you charge your phone faster by solving a problem millions of people experience."/>
    <n v="8500"/>
    <n v="167820.6"/>
    <x v="0"/>
    <x v="0"/>
    <s v="USD"/>
    <n v="1374769288"/>
    <n v="1372177288"/>
    <b v="0"/>
    <n v="8200"/>
    <b v="1"/>
    <s v="technology/hardware"/>
    <n v="19.743600000000001"/>
    <n v="20.465926829268295"/>
    <x v="2"/>
    <x v="30"/>
  </r>
  <r>
    <n v="2076"/>
    <x v="2076"/>
    <s v="Wireless earbuds filled with sound, yet so small they are almost invisible!"/>
    <n v="8500"/>
    <n v="972594.99"/>
    <x v="0"/>
    <x v="1"/>
    <s v="GBP"/>
    <n v="1406149689"/>
    <n v="1402693689"/>
    <b v="0"/>
    <n v="8359"/>
    <b v="1"/>
    <s v="technology/hardware"/>
    <n v="114.42294"/>
    <n v="116.35303146309367"/>
    <x v="2"/>
    <x v="30"/>
  </r>
  <r>
    <n v="2077"/>
    <x v="2077"/>
    <s v="A Whole New Way to Get TV: Watch four live TV channels at once on your tablet, smartphone, or big screen TV!"/>
    <n v="8500"/>
    <n v="57754"/>
    <x v="0"/>
    <x v="0"/>
    <s v="USD"/>
    <n v="1433538000"/>
    <n v="1428541276"/>
    <b v="0"/>
    <n v="188"/>
    <b v="1"/>
    <s v="technology/hardware"/>
    <n v="6.7945882352941176"/>
    <n v="307.20212765957444"/>
    <x v="2"/>
    <x v="30"/>
  </r>
  <r>
    <n v="2078"/>
    <x v="2078"/>
    <s v="With hoterway you won't wait anymore for hot water in the beginning of your shower. Save Water, Energy, Time and Money."/>
    <n v="8500"/>
    <n v="26241"/>
    <x v="0"/>
    <x v="3"/>
    <s v="EUR"/>
    <n v="1482085857"/>
    <n v="1479493857"/>
    <b v="0"/>
    <n v="48"/>
    <b v="1"/>
    <s v="technology/hardware"/>
    <n v="3.0871764705882354"/>
    <n v="546.6875"/>
    <x v="2"/>
    <x v="30"/>
  </r>
  <r>
    <n v="2079"/>
    <x v="2079"/>
    <s v="A power over Ethernet (PoE) add on board (HAT) for your Raspberry Pi with power management. Reduce the clutter of cables with Pi PoE!"/>
    <n v="8500"/>
    <n v="28817"/>
    <x v="0"/>
    <x v="1"/>
    <s v="GBP"/>
    <n v="1435258800"/>
    <n v="1432659793"/>
    <b v="0"/>
    <n v="607"/>
    <b v="1"/>
    <s v="technology/hardware"/>
    <n v="3.3902352941176472"/>
    <n v="47.474464579901152"/>
    <x v="2"/>
    <x v="30"/>
  </r>
  <r>
    <n v="2080"/>
    <x v="2080"/>
    <s v="Tinker Tie is a fully programmable, hackable Arduino-compatible RGB LED bow tie that can last over 20 hours on a single charge!"/>
    <n v="8500"/>
    <n v="5078"/>
    <x v="0"/>
    <x v="0"/>
    <s v="USD"/>
    <n v="1447286300"/>
    <n v="1444690700"/>
    <b v="0"/>
    <n v="50"/>
    <b v="1"/>
    <s v="technology/hardware"/>
    <n v="0.59741176470588231"/>
    <n v="101.56"/>
    <x v="2"/>
    <x v="30"/>
  </r>
  <r>
    <n v="2081"/>
    <x v="2081"/>
    <s v="Embarking on a Summer Tour to spread their message of cherishing your unforgettable memories through nostalgic rock music."/>
    <n v="8500"/>
    <n v="4010"/>
    <x v="0"/>
    <x v="0"/>
    <s v="USD"/>
    <n v="1337144340"/>
    <n v="1333597555"/>
    <b v="0"/>
    <n v="55"/>
    <b v="1"/>
    <s v="music/indie rock"/>
    <n v="0.47176470588235292"/>
    <n v="72.909090909090907"/>
    <x v="4"/>
    <x v="14"/>
  </r>
  <r>
    <n v="2082"/>
    <x v="2082"/>
    <s v="Local bay area band looking to share our vision with people, looking to create something we are proud of, no more bedroom recordings!"/>
    <n v="8500"/>
    <n v="1661"/>
    <x v="0"/>
    <x v="0"/>
    <s v="USD"/>
    <n v="1322106796"/>
    <n v="1316919196"/>
    <b v="0"/>
    <n v="38"/>
    <b v="1"/>
    <s v="music/indie rock"/>
    <n v="0.19541176470588234"/>
    <n v="43.710526315789473"/>
    <x v="4"/>
    <x v="14"/>
  </r>
  <r>
    <n v="2083"/>
    <x v="2083"/>
    <s v="Autumn's Song is working on a debut album that brings accustic / singer-songwriter / piano rock to the central Florida music scene."/>
    <n v="8500"/>
    <n v="850"/>
    <x v="0"/>
    <x v="0"/>
    <s v="USD"/>
    <n v="1338830395"/>
    <n v="1336238395"/>
    <b v="0"/>
    <n v="25"/>
    <b v="1"/>
    <s v="music/indie rock"/>
    <n v="0.1"/>
    <n v="34"/>
    <x v="4"/>
    <x v="14"/>
  </r>
  <r>
    <n v="2084"/>
    <x v="2084"/>
    <s v="Los Angeles based Ballerina Black are on their way to tour the UK in May. Join our club &amp; help make it happen."/>
    <n v="8500"/>
    <n v="3250"/>
    <x v="0"/>
    <x v="0"/>
    <s v="USD"/>
    <n v="1399186740"/>
    <n v="1396468782"/>
    <b v="0"/>
    <n v="46"/>
    <b v="1"/>
    <s v="music/indie rock"/>
    <n v="0.38235294117647056"/>
    <n v="70.652173913043484"/>
    <x v="4"/>
    <x v="14"/>
  </r>
  <r>
    <n v="2085"/>
    <x v="2085"/>
    <s v="Eikon worship leader Dustin Hecocks records his full length debut album this Summer, comprised of powerful music and worshipful lyrics."/>
    <n v="8500"/>
    <n v="7412"/>
    <x v="0"/>
    <x v="0"/>
    <s v="USD"/>
    <n v="1342382587"/>
    <n v="1339790587"/>
    <b v="0"/>
    <n v="83"/>
    <b v="1"/>
    <s v="music/indie rock"/>
    <n v="0.872"/>
    <n v="89.301204819277103"/>
    <x v="4"/>
    <x v="14"/>
  </r>
  <r>
    <n v="2086"/>
    <x v="2086"/>
    <s v="I am in the process of completing 4 new EPs to be released in Winter, Spring, Summer, and Fall of 2012."/>
    <n v="8500"/>
    <n v="4028"/>
    <x v="0"/>
    <x v="0"/>
    <s v="USD"/>
    <n v="1323838740"/>
    <n v="1321200332"/>
    <b v="0"/>
    <n v="35"/>
    <b v="1"/>
    <s v="music/indie rock"/>
    <n v="0.47388235294117648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8500"/>
    <n v="1553"/>
    <x v="0"/>
    <x v="0"/>
    <s v="USD"/>
    <n v="1315457658"/>
    <n v="1312865658"/>
    <b v="0"/>
    <n v="25"/>
    <b v="1"/>
    <s v="music/indie rock"/>
    <n v="0.18270588235294119"/>
    <n v="62.12"/>
    <x v="4"/>
    <x v="14"/>
  </r>
  <r>
    <n v="2088"/>
    <x v="2088"/>
    <s v="Indie Folk musician, Chris Dorman is releasing his second full length album.  Let's release this record worldwide - grassroots style!"/>
    <n v="8500"/>
    <n v="3465.32"/>
    <x v="0"/>
    <x v="0"/>
    <s v="USD"/>
    <n v="1284177540"/>
    <n v="1281028152"/>
    <b v="0"/>
    <n v="75"/>
    <b v="1"/>
    <s v="music/indie rock"/>
    <n v="0.40768470588235295"/>
    <n v="46.204266666666669"/>
    <x v="4"/>
    <x v="14"/>
  </r>
  <r>
    <n v="2089"/>
    <x v="2089"/>
    <s v="Little Moses is trying to record their first EP, and we can't do it without your help!"/>
    <n v="8500"/>
    <n v="3010.01"/>
    <x v="0"/>
    <x v="0"/>
    <s v="USD"/>
    <n v="1375408194"/>
    <n v="1372384194"/>
    <b v="0"/>
    <n v="62"/>
    <b v="1"/>
    <s v="music/indie rock"/>
    <n v="0.35411882352941176"/>
    <n v="48.54854838709678"/>
    <x v="4"/>
    <x v="14"/>
  </r>
  <r>
    <n v="2090"/>
    <x v="2090"/>
    <s v="Insect Surfers, Planet Earth's Longest-Running Modern Surf Band, come twanging back into 2013 with a new surfadelic musical release!"/>
    <n v="8500"/>
    <n v="9203.23"/>
    <x v="0"/>
    <x v="0"/>
    <s v="USD"/>
    <n v="1361696955"/>
    <n v="1359104955"/>
    <b v="0"/>
    <n v="160"/>
    <b v="1"/>
    <s v="music/indie rock"/>
    <n v="1.0827329411764706"/>
    <n v="57.520187499999999"/>
    <x v="4"/>
    <x v="14"/>
  </r>
  <r>
    <n v="2091"/>
    <x v="2091"/>
    <s v="I'm an 18-year old singer/songwriter from California. I'd love your support to get my album of original songs professionally recorded."/>
    <n v="8500"/>
    <n v="21684.2"/>
    <x v="0"/>
    <x v="0"/>
    <s v="USD"/>
    <n v="1299009600"/>
    <n v="1294818278"/>
    <b v="0"/>
    <n v="246"/>
    <b v="1"/>
    <s v="music/indie rock"/>
    <n v="2.5510823529411764"/>
    <n v="88.147154471544724"/>
    <x v="4"/>
    <x v="14"/>
  </r>
  <r>
    <n v="2092"/>
    <x v="2092"/>
    <s v="Amy Lingamfelter is making an album all about love and she's looking for backers. See see how you can share in the journey!"/>
    <n v="8500"/>
    <n v="6077"/>
    <x v="0"/>
    <x v="0"/>
    <s v="USD"/>
    <n v="1318006732"/>
    <n v="1312822732"/>
    <b v="0"/>
    <n v="55"/>
    <b v="1"/>
    <s v="music/indie rock"/>
    <n v="0.71494117647058819"/>
    <n v="110.49090909090908"/>
    <x v="4"/>
    <x v="14"/>
  </r>
  <r>
    <n v="2093"/>
    <x v="2093"/>
    <s v="Help Lift The Decade record their debut full length album with with Ace Enders! (The Early November, I Can Make A Mess)"/>
    <n v="8500"/>
    <n v="1537"/>
    <x v="0"/>
    <x v="0"/>
    <s v="USD"/>
    <n v="1356211832"/>
    <n v="1351024232"/>
    <b v="0"/>
    <n v="23"/>
    <b v="1"/>
    <s v="music/indie rock"/>
    <n v="0.18082352941176472"/>
    <n v="66.826086956521735"/>
    <x v="4"/>
    <x v="14"/>
  </r>
  <r>
    <n v="2094"/>
    <x v="2094"/>
    <s v="We've got a new record, Slick Machine._x000a_We want to release it and tour the US to support it, but we need your help to make it happen."/>
    <n v="8500"/>
    <n v="4219"/>
    <x v="0"/>
    <x v="0"/>
    <s v="USD"/>
    <n v="1330916400"/>
    <n v="1327969730"/>
    <b v="0"/>
    <n v="72"/>
    <b v="1"/>
    <s v="music/indie rock"/>
    <n v="0.49635294117647061"/>
    <n v="58.597222222222221"/>
    <x v="4"/>
    <x v="14"/>
  </r>
  <r>
    <n v="2095"/>
    <x v="2095"/>
    <s v="This CD celebrates a journey beginning with the death of a father and culminating with the joyous victory expressed in music!"/>
    <n v="8500"/>
    <n v="2500"/>
    <x v="0"/>
    <x v="0"/>
    <s v="USD"/>
    <n v="1317576973"/>
    <n v="1312392973"/>
    <b v="0"/>
    <n v="22"/>
    <b v="1"/>
    <s v="music/indie rock"/>
    <n v="0.29411764705882354"/>
    <n v="113.63636363636364"/>
    <x v="4"/>
    <x v="14"/>
  </r>
  <r>
    <n v="2096"/>
    <x v="2096"/>
    <s v="Shone Nuisance is heading to GBS Detroit on Friday, October 26th to record and film their GBS Detroit EP and video."/>
    <n v="8500"/>
    <n v="610"/>
    <x v="0"/>
    <x v="0"/>
    <s v="USD"/>
    <n v="1351223940"/>
    <n v="1349892735"/>
    <b v="0"/>
    <n v="14"/>
    <b v="1"/>
    <s v="music/indie rock"/>
    <n v="7.1764705882352939E-2"/>
    <n v="43.571428571428569"/>
    <x v="4"/>
    <x v="14"/>
  </r>
  <r>
    <n v="2097"/>
    <x v="2097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s v="music/indie rock"/>
    <n v="0.35294117647058826"/>
    <n v="78.94736842105263"/>
    <x v="4"/>
    <x v="14"/>
  </r>
  <r>
    <n v="2098"/>
    <x v="2098"/>
    <s v="The Christopher Battles EP Project will fund professional recording, publicity, and release for this original singer-songwriter."/>
    <n v="8500"/>
    <n v="6020"/>
    <x v="0"/>
    <x v="0"/>
    <s v="USD"/>
    <n v="1331174635"/>
    <n v="1328582635"/>
    <b v="0"/>
    <n v="32"/>
    <b v="1"/>
    <s v="music/indie rock"/>
    <n v="0.70823529411764707"/>
    <n v="188.125"/>
    <x v="4"/>
    <x v="14"/>
  </r>
  <r>
    <n v="2099"/>
    <x v="2099"/>
    <s v="Our tour van died, we need help!"/>
    <n v="8500"/>
    <n v="3971"/>
    <x v="0"/>
    <x v="0"/>
    <s v="USD"/>
    <n v="1435808400"/>
    <n v="1434650084"/>
    <b v="0"/>
    <n v="63"/>
    <b v="1"/>
    <s v="music/indie rock"/>
    <n v="0.4671764705882353"/>
    <n v="63.031746031746032"/>
    <x v="4"/>
    <x v="14"/>
  </r>
  <r>
    <n v="2100"/>
    <x v="2100"/>
    <s v="The Skylit Letter is heading to Groovebox Studios in Detroit on Friday, June 29th to record and film a live GBS Detroit video and EP."/>
    <n v="8500"/>
    <n v="820"/>
    <x v="0"/>
    <x v="0"/>
    <s v="USD"/>
    <n v="1341028740"/>
    <n v="1339704141"/>
    <b v="0"/>
    <n v="27"/>
    <b v="1"/>
    <s v="music/indie rock"/>
    <n v="9.6470588235294114E-2"/>
    <n v="30.37037037037037"/>
    <x v="4"/>
    <x v="14"/>
  </r>
  <r>
    <n v="2101"/>
    <x v="2101"/>
    <s v="Hey everyone, we are back with our first full length release, &quot;The Bite And The Boogie&quot; and we need your help to get it printed!"/>
    <n v="8500"/>
    <n v="2265"/>
    <x v="0"/>
    <x v="0"/>
    <s v="USD"/>
    <n v="1329104114"/>
    <n v="1323920114"/>
    <b v="0"/>
    <n v="44"/>
    <b v="1"/>
    <s v="music/indie rock"/>
    <n v="0.26647058823529413"/>
    <n v="51.477272727272727"/>
    <x v="4"/>
    <x v="14"/>
  </r>
  <r>
    <n v="2102"/>
    <x v="2102"/>
    <s v="The Guru is basement parties, lake swimming, a smile shared between reunited friends, and the doe-eyed innocence of youth."/>
    <n v="8500"/>
    <n v="1360"/>
    <x v="0"/>
    <x v="0"/>
    <s v="USD"/>
    <n v="1304628648"/>
    <n v="1302036648"/>
    <b v="0"/>
    <n v="38"/>
    <b v="1"/>
    <s v="music/indie rock"/>
    <n v="0.16"/>
    <n v="35.789473684210527"/>
    <x v="4"/>
    <x v="14"/>
  </r>
  <r>
    <n v="2103"/>
    <x v="2103"/>
    <s v="Indie rocker, Matthew Moon, has something to share with you..."/>
    <n v="8500"/>
    <n v="11364"/>
    <x v="0"/>
    <x v="0"/>
    <s v="USD"/>
    <n v="1352488027"/>
    <n v="1349892427"/>
    <b v="0"/>
    <n v="115"/>
    <b v="1"/>
    <s v="music/indie rock"/>
    <n v="1.3369411764705883"/>
    <n v="98.817391304347822"/>
    <x v="4"/>
    <x v="14"/>
  </r>
  <r>
    <n v="2104"/>
    <x v="2104"/>
    <s v="In the Raw is Seattle's the Ink &amp; the Echo's debut album.  It is honest, compelling, and speaks of raw human emotion."/>
    <n v="8500"/>
    <n v="1036"/>
    <x v="0"/>
    <x v="0"/>
    <s v="USD"/>
    <n v="1369958400"/>
    <n v="1367286434"/>
    <b v="0"/>
    <n v="37"/>
    <b v="1"/>
    <s v="music/indie rock"/>
    <n v="0.12188235294117647"/>
    <n v="28"/>
    <x v="4"/>
    <x v="14"/>
  </r>
  <r>
    <n v="2105"/>
    <x v="2105"/>
    <s v="Help Layla the Wolf fund the printing and releasing of our first E.P. Release called &quot;Sugar&quot;."/>
    <n v="8500"/>
    <n v="5080"/>
    <x v="0"/>
    <x v="0"/>
    <s v="USD"/>
    <n v="1416542400"/>
    <n v="1415472953"/>
    <b v="0"/>
    <n v="99"/>
    <b v="1"/>
    <s v="music/indie rock"/>
    <n v="0.59764705882352942"/>
    <n v="51.313131313131315"/>
    <x v="4"/>
    <x v="14"/>
  </r>
  <r>
    <n v="2106"/>
    <x v="2106"/>
    <s v="We're recording a new full length album! So stoked for this project. We've been preparing for it for over a year. It's our best yet!"/>
    <n v="8500"/>
    <n v="2355"/>
    <x v="0"/>
    <x v="0"/>
    <s v="USD"/>
    <n v="1359176974"/>
    <n v="1356584974"/>
    <b v="0"/>
    <n v="44"/>
    <b v="1"/>
    <s v="music/indie rock"/>
    <n v="0.27705882352941175"/>
    <n v="53.522727272727273"/>
    <x v="4"/>
    <x v="14"/>
  </r>
  <r>
    <n v="2107"/>
    <x v="2107"/>
    <s v="ACKER, an instrumental noise-rock band from Central Illinois, is raising funds to record a new album and release it on vinyl."/>
    <n v="8500"/>
    <n v="2154.66"/>
    <x v="0"/>
    <x v="0"/>
    <s v="USD"/>
    <n v="1415815393"/>
    <n v="1413997393"/>
    <b v="0"/>
    <n v="58"/>
    <b v="1"/>
    <s v="music/indie rock"/>
    <n v="0.25348941176470585"/>
    <n v="37.149310344827583"/>
    <x v="4"/>
    <x v="14"/>
  </r>
  <r>
    <n v="2108"/>
    <x v="2108"/>
    <s v="A project to raise the funds for our early discography, pressed on vinyl the way we always envisioned it + help w/ future band plans."/>
    <n v="8500"/>
    <n v="17170"/>
    <x v="0"/>
    <x v="0"/>
    <s v="USD"/>
    <n v="1347249300"/>
    <n v="1344917580"/>
    <b v="0"/>
    <n v="191"/>
    <b v="1"/>
    <s v="music/indie rock"/>
    <n v="2.02"/>
    <n v="89.895287958115176"/>
    <x v="4"/>
    <x v="14"/>
  </r>
  <r>
    <n v="2109"/>
    <x v="2109"/>
    <s v="We are ready to make our first full-length album, and with your help, we can make it happen!"/>
    <n v="8500"/>
    <n v="4261"/>
    <x v="0"/>
    <x v="0"/>
    <s v="USD"/>
    <n v="1436115617"/>
    <n v="1433523617"/>
    <b v="0"/>
    <n v="40"/>
    <b v="1"/>
    <s v="music/indie rock"/>
    <n v="0.50129411764705878"/>
    <n v="106.52500000000001"/>
    <x v="4"/>
    <x v="14"/>
  </r>
  <r>
    <n v="2110"/>
    <x v="2110"/>
    <s v="Brent Brown's breakout new album! Requires help from the record label... You!"/>
    <n v="8500"/>
    <n v="2007"/>
    <x v="0"/>
    <x v="0"/>
    <s v="USD"/>
    <n v="1401253140"/>
    <n v="1398873969"/>
    <b v="0"/>
    <n v="38"/>
    <b v="1"/>
    <s v="music/indie rock"/>
    <n v="0.23611764705882354"/>
    <n v="52.815789473684212"/>
    <x v="4"/>
    <x v="14"/>
  </r>
  <r>
    <n v="2111"/>
    <x v="2111"/>
    <s v="We are a small community of people in Boston intending to make every moment a time to find love and give love.  We need your help!"/>
    <n v="8500"/>
    <n v="2130"/>
    <x v="0"/>
    <x v="0"/>
    <s v="USD"/>
    <n v="1313370000"/>
    <n v="1307594625"/>
    <b v="0"/>
    <n v="39"/>
    <b v="1"/>
    <s v="music/indie rock"/>
    <n v="0.25058823529411767"/>
    <n v="54.615384615384613"/>
    <x v="4"/>
    <x v="14"/>
  </r>
  <r>
    <n v="2112"/>
    <x v="2112"/>
    <s v="BBB is going back into the studio to record and release &quot;Felix From Canada&quot; by popular demand.  We need your help!"/>
    <n v="8500"/>
    <n v="300"/>
    <x v="0"/>
    <x v="0"/>
    <s v="USD"/>
    <n v="1366064193"/>
    <n v="1364854593"/>
    <b v="0"/>
    <n v="11"/>
    <b v="1"/>
    <s v="music/indie rock"/>
    <n v="3.5294117647058823E-2"/>
    <n v="27.272727272727273"/>
    <x v="4"/>
    <x v="14"/>
  </r>
  <r>
    <n v="2113"/>
    <x v="2113"/>
    <s v="Help us fund our second full-length album Honeycomb!"/>
    <n v="8500"/>
    <n v="7340"/>
    <x v="0"/>
    <x v="0"/>
    <s v="USD"/>
    <n v="1411505176"/>
    <n v="1408481176"/>
    <b v="0"/>
    <n v="107"/>
    <b v="1"/>
    <s v="music/indie rock"/>
    <n v="0.86352941176470588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8500"/>
    <n v="5235"/>
    <x v="0"/>
    <x v="0"/>
    <s v="USD"/>
    <n v="1291870740"/>
    <n v="1286480070"/>
    <b v="0"/>
    <n v="147"/>
    <b v="1"/>
    <s v="music/indie rock"/>
    <n v="0.61588235294117644"/>
    <n v="35.612244897959187"/>
    <x v="4"/>
    <x v="14"/>
  </r>
  <r>
    <n v="2115"/>
    <x v="2115"/>
    <s v="The Violet Tone is heading to California but we need your help!  We've been at this for years and finally have a shot!"/>
    <n v="8500"/>
    <n v="3385"/>
    <x v="0"/>
    <x v="0"/>
    <s v="USD"/>
    <n v="1298167001"/>
    <n v="1295575001"/>
    <b v="0"/>
    <n v="36"/>
    <b v="1"/>
    <s v="music/indie rock"/>
    <n v="0.39823529411764708"/>
    <n v="94.027777777777771"/>
    <x v="4"/>
    <x v="14"/>
  </r>
  <r>
    <n v="2116"/>
    <x v="2116"/>
    <s v="Launch Bitch's new project, BEACH.  Get a limited edition cassette EP, be on a song, or drive away in Bitch's tour bus/RV."/>
    <n v="8500"/>
    <n v="48434"/>
    <x v="0"/>
    <x v="0"/>
    <s v="USD"/>
    <n v="1349203203"/>
    <n v="1345056003"/>
    <b v="0"/>
    <n v="92"/>
    <b v="1"/>
    <s v="music/indie rock"/>
    <n v="5.6981176470588233"/>
    <n v="526.45652173913038"/>
    <x v="4"/>
    <x v="14"/>
  </r>
  <r>
    <n v="2117"/>
    <x v="2117"/>
    <s v="Our next album is being mastered and we want your help to release it by putting your name down for a pre-sale copy and awesome merch!"/>
    <n v="8500"/>
    <n v="1773"/>
    <x v="0"/>
    <x v="0"/>
    <s v="USD"/>
    <n v="1445921940"/>
    <n v="1444699549"/>
    <b v="0"/>
    <n v="35"/>
    <b v="1"/>
    <s v="music/indie rock"/>
    <n v="0.20858823529411766"/>
    <n v="50.657142857142858"/>
    <x v="4"/>
    <x v="14"/>
  </r>
  <r>
    <n v="2118"/>
    <x v="2118"/>
    <s v="PORCHES.  and Documentarians tour from New York to San Francisco and back."/>
    <n v="8500"/>
    <n v="1346.11"/>
    <x v="0"/>
    <x v="0"/>
    <s v="USD"/>
    <n v="1311538136"/>
    <n v="1308946136"/>
    <b v="0"/>
    <n v="17"/>
    <b v="1"/>
    <s v="music/indie rock"/>
    <n v="0.15836588235294116"/>
    <n v="79.182941176470578"/>
    <x v="4"/>
    <x v="14"/>
  </r>
  <r>
    <n v="2119"/>
    <x v="2119"/>
    <s v="big long now is recording our debut album and we are looking for help mastering and pressing it to vinyl"/>
    <n v="8500"/>
    <n v="2015"/>
    <x v="0"/>
    <x v="0"/>
    <s v="USD"/>
    <n v="1345086445"/>
    <n v="1342494445"/>
    <b v="0"/>
    <n v="22"/>
    <b v="1"/>
    <s v="music/indie rock"/>
    <n v="0.23705882352941177"/>
    <n v="91.590909090909093"/>
    <x v="4"/>
    <x v="14"/>
  </r>
  <r>
    <n v="2120"/>
    <x v="2120"/>
    <s v="&lt;3_x000a_Coming in from outer space. Help Hearty Har record their 1st album!!"/>
    <n v="8500"/>
    <n v="8070.43"/>
    <x v="0"/>
    <x v="0"/>
    <s v="USD"/>
    <n v="1388617736"/>
    <n v="1384384136"/>
    <b v="0"/>
    <n v="69"/>
    <b v="1"/>
    <s v="music/indie rock"/>
    <n v="0.94946235294117654"/>
    <n v="116.96275362318841"/>
    <x v="4"/>
    <x v="14"/>
  </r>
  <r>
    <n v="2121"/>
    <x v="2121"/>
    <s v="Join us on an epic journey to discover a millennia old secret which will change the world forever."/>
    <n v="8500"/>
    <n v="284"/>
    <x v="2"/>
    <x v="16"/>
    <s v="CHF"/>
    <n v="1484156948"/>
    <n v="1481564948"/>
    <b v="0"/>
    <n v="10"/>
    <b v="0"/>
    <s v="games/video games"/>
    <n v="3.3411764705882356E-2"/>
    <n v="28.4"/>
    <x v="6"/>
    <x v="17"/>
  </r>
  <r>
    <n v="2122"/>
    <x v="2122"/>
    <s v="Captain Kalani it's a retro game full of nostalgia for the old gamers but interesting for the new ones"/>
    <n v="8500"/>
    <n v="310"/>
    <x v="2"/>
    <x v="14"/>
    <s v="MXN"/>
    <n v="1483773169"/>
    <n v="1481181169"/>
    <b v="0"/>
    <n v="3"/>
    <b v="0"/>
    <s v="games/video games"/>
    <n v="3.6470588235294116E-2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8500"/>
    <n v="50"/>
    <x v="2"/>
    <x v="0"/>
    <s v="USD"/>
    <n v="1268636340"/>
    <n v="1263982307"/>
    <b v="0"/>
    <n v="5"/>
    <b v="0"/>
    <s v="games/video games"/>
    <n v="5.8823529411764705E-3"/>
    <n v="10"/>
    <x v="6"/>
    <x v="17"/>
  </r>
  <r>
    <n v="2124"/>
    <x v="2124"/>
    <s v="AZAMAR is a Role Playing Game world involving fantasy and high magic, based on the popular OpenD6 OGL using the Cinema6 RPG Framework."/>
    <n v="8500"/>
    <n v="115"/>
    <x v="2"/>
    <x v="0"/>
    <s v="USD"/>
    <n v="1291093200"/>
    <n v="1286930435"/>
    <b v="0"/>
    <n v="5"/>
    <b v="0"/>
    <s v="games/video games"/>
    <n v="1.3529411764705882E-2"/>
    <n v="23"/>
    <x v="6"/>
    <x v="17"/>
  </r>
  <r>
    <n v="2125"/>
    <x v="2125"/>
    <s v="Becoming is a video game that aims to portray mental illness through a metaphysical and emotional story."/>
    <n v="8500"/>
    <n v="852"/>
    <x v="2"/>
    <x v="0"/>
    <s v="USD"/>
    <n v="1438734833"/>
    <n v="1436142833"/>
    <b v="0"/>
    <n v="27"/>
    <b v="0"/>
    <s v="games/video games"/>
    <n v="0.10023529411764706"/>
    <n v="31.555555555555557"/>
    <x v="6"/>
    <x v="17"/>
  </r>
  <r>
    <n v="2126"/>
    <x v="2126"/>
    <s v="Lead your team to victory in this fast-paced, action, sports game! Use Power-ups and avoid attacks as you fight for victory!"/>
    <n v="8500"/>
    <n v="10"/>
    <x v="2"/>
    <x v="0"/>
    <s v="USD"/>
    <n v="1418080887"/>
    <n v="1415488887"/>
    <b v="0"/>
    <n v="2"/>
    <b v="0"/>
    <s v="games/video games"/>
    <n v="1.176470588235294E-3"/>
    <n v="5"/>
    <x v="6"/>
    <x v="17"/>
  </r>
  <r>
    <n v="2127"/>
    <x v="2127"/>
    <s v="Three Monkeys is an audio adventure game for PC."/>
    <n v="8500"/>
    <n v="8076"/>
    <x v="2"/>
    <x v="1"/>
    <s v="GBP"/>
    <n v="1426158463"/>
    <n v="1423570063"/>
    <b v="0"/>
    <n v="236"/>
    <b v="0"/>
    <s v="games/video games"/>
    <n v="0.95011764705882351"/>
    <n v="34.220338983050844"/>
    <x v="6"/>
    <x v="17"/>
  </r>
  <r>
    <n v="2128"/>
    <x v="2128"/>
    <s v="The Royal Snail has misdelivered all the invitations to the Royal Ball.  It's up to Makayla to set things right in the Fairy Forest"/>
    <n v="8500"/>
    <n v="25"/>
    <x v="2"/>
    <x v="5"/>
    <s v="CAD"/>
    <n v="1411324369"/>
    <n v="1406140369"/>
    <b v="0"/>
    <n v="1"/>
    <b v="0"/>
    <s v="games/video games"/>
    <n v="2.9411764705882353E-3"/>
    <n v="25"/>
    <x v="6"/>
    <x v="17"/>
  </r>
  <r>
    <n v="2129"/>
    <x v="2129"/>
    <s v="PKF is a Cat-Tastic 2D side-scrolling shooter! Stand up to all the big meanies with the power of positivity and save the universe!"/>
    <n v="8500"/>
    <n v="236"/>
    <x v="2"/>
    <x v="0"/>
    <s v="USD"/>
    <n v="1457570100"/>
    <n v="1454978100"/>
    <b v="0"/>
    <n v="12"/>
    <b v="0"/>
    <s v="games/video games"/>
    <n v="2.7764705882352941E-2"/>
    <n v="19.666666666666668"/>
    <x v="6"/>
    <x v="17"/>
  </r>
  <r>
    <n v="2130"/>
    <x v="2130"/>
    <s v="You are the hero tasked to save your home from the villainous Sanword."/>
    <n v="8500"/>
    <n v="85"/>
    <x v="2"/>
    <x v="0"/>
    <s v="USD"/>
    <n v="1408154663"/>
    <n v="1405130663"/>
    <b v="0"/>
    <n v="4"/>
    <b v="0"/>
    <s v="games/video games"/>
    <n v="0.01"/>
    <n v="21.25"/>
    <x v="6"/>
    <x v="17"/>
  </r>
  <r>
    <n v="2131"/>
    <x v="2131"/>
    <s v="From frightened girl to empowered woman, Scout's Honor is a tale about facing your fears and overcoming odds."/>
    <n v="8500"/>
    <n v="25"/>
    <x v="2"/>
    <x v="0"/>
    <s v="USD"/>
    <n v="1436677091"/>
    <n v="1434085091"/>
    <b v="0"/>
    <n v="3"/>
    <b v="0"/>
    <s v="games/video games"/>
    <n v="2.9411764705882353E-3"/>
    <n v="8.3333333333333339"/>
    <x v="6"/>
    <x v="17"/>
  </r>
  <r>
    <n v="2132"/>
    <x v="2132"/>
    <s v="Fight your way to dominate the universe. Be the first to try our engaging cross-platform mmo-strategy and bring it closer to reality."/>
    <n v="8500"/>
    <n v="2112.9899999999998"/>
    <x v="2"/>
    <x v="0"/>
    <s v="USD"/>
    <n v="1391427692"/>
    <n v="1388835692"/>
    <b v="0"/>
    <n v="99"/>
    <b v="0"/>
    <s v="games/video games"/>
    <n v="0.24858705882352938"/>
    <n v="21.34333333333333"/>
    <x v="6"/>
    <x v="17"/>
  </r>
  <r>
    <n v="2133"/>
    <x v="2133"/>
    <s v="Waddle Slide is an iPhone/Android application. The app is based around a penguin, who's objective is to find his way back to his igloo."/>
    <n v="8500"/>
    <n v="16"/>
    <x v="2"/>
    <x v="0"/>
    <s v="USD"/>
    <n v="1303628340"/>
    <n v="1300328399"/>
    <b v="0"/>
    <n v="3"/>
    <b v="0"/>
    <s v="games/video games"/>
    <n v="1.8823529411764706E-3"/>
    <n v="5.333333333333333"/>
    <x v="6"/>
    <x v="17"/>
  </r>
  <r>
    <n v="2134"/>
    <x v="2134"/>
    <s v="1st person Action Survivalist Rpg game. You get sent to a deadly Island to die not knowing that your not alone on the island."/>
    <n v="8500"/>
    <n v="104"/>
    <x v="2"/>
    <x v="0"/>
    <s v="USD"/>
    <n v="1367097391"/>
    <n v="1364505391"/>
    <b v="0"/>
    <n v="3"/>
    <b v="0"/>
    <s v="games/video games"/>
    <n v="1.2235294117647059E-2"/>
    <n v="34.666666666666664"/>
    <x v="6"/>
    <x v="17"/>
  </r>
  <r>
    <n v="2135"/>
    <x v="2135"/>
    <s v="Point-and-click adventure: The mysterious Nikola Tesla, a time traveling device, and an experiment gone wrong in Colorado Springs"/>
    <n v="8500"/>
    <n v="478"/>
    <x v="2"/>
    <x v="0"/>
    <s v="USD"/>
    <n v="1349392033"/>
    <n v="1346800033"/>
    <b v="0"/>
    <n v="22"/>
    <b v="0"/>
    <s v="games/video games"/>
    <n v="5.6235294117647057E-2"/>
    <n v="21.727272727272727"/>
    <x v="6"/>
    <x v="17"/>
  </r>
  <r>
    <n v="2136"/>
    <x v="2136"/>
    <s v="A dark and twisted game with physiological madness and corruption as a man becomes the ultimate bio weapon."/>
    <n v="8500"/>
    <n v="47.69"/>
    <x v="2"/>
    <x v="0"/>
    <s v="USD"/>
    <n v="1382184786"/>
    <n v="1379592786"/>
    <b v="0"/>
    <n v="4"/>
    <b v="0"/>
    <s v="games/video games"/>
    <n v="5.6105882352941172E-3"/>
    <n v="11.922499999999999"/>
    <x v="6"/>
    <x v="17"/>
  </r>
  <r>
    <n v="2137"/>
    <x v="2137"/>
    <s v="Arrest, interrogate, and uncover the truth as a local woman recruited by the KGB. For Windows, Mac &amp; Linux."/>
    <n v="8500"/>
    <n v="14203"/>
    <x v="2"/>
    <x v="5"/>
    <s v="CAD"/>
    <n v="1417804229"/>
    <n v="1415212229"/>
    <b v="0"/>
    <n v="534"/>
    <b v="0"/>
    <s v="games/video games"/>
    <n v="1.6709411764705882"/>
    <n v="26.59737827715356"/>
    <x v="6"/>
    <x v="17"/>
  </r>
  <r>
    <n v="2138"/>
    <x v="2138"/>
    <s v="A game with a mixture of a few genres from RPG, Simulation and to adventure elements."/>
    <n v="8500"/>
    <n v="128"/>
    <x v="2"/>
    <x v="1"/>
    <s v="GBP"/>
    <n v="1383959939"/>
    <n v="1381364339"/>
    <b v="0"/>
    <n v="12"/>
    <b v="0"/>
    <s v="games/video games"/>
    <n v="1.5058823529411765E-2"/>
    <n v="10.666666666666666"/>
    <x v="6"/>
    <x v="17"/>
  </r>
  <r>
    <n v="2139"/>
    <x v="2139"/>
    <s v="An adventuring RPG with ghosts, mysteries, and flexible gameplay paths, Manorkept is a game that promises an unforgettable experience."/>
    <n v="8500"/>
    <n v="1626"/>
    <x v="2"/>
    <x v="0"/>
    <s v="USD"/>
    <n v="1478196008"/>
    <n v="1475604008"/>
    <b v="0"/>
    <n v="56"/>
    <b v="0"/>
    <s v="games/video games"/>
    <n v="0.19129411764705884"/>
    <n v="29.035714285714285"/>
    <x v="6"/>
    <x v="17"/>
  </r>
  <r>
    <n v="2140"/>
    <x v="2140"/>
    <s v="COOKIN UP ONE HOT ENTREE! BobToons USA is gathering the ingredients to create a hot new video game &quot;The Sabroso Showdown&quot;"/>
    <n v="8500"/>
    <n v="560"/>
    <x v="2"/>
    <x v="0"/>
    <s v="USD"/>
    <n v="1357934424"/>
    <n v="1355342424"/>
    <b v="0"/>
    <n v="11"/>
    <b v="0"/>
    <s v="games/video games"/>
    <n v="6.5882352941176475E-2"/>
    <n v="50.909090909090907"/>
    <x v="6"/>
    <x v="17"/>
  </r>
  <r>
    <n v="2141"/>
    <x v="2141"/>
    <s v="A place where people can test out the latest video games, for an hourly fee. It's cheaper than wasting money on a $60 game that sucked"/>
    <n v="85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8500"/>
    <n v="601"/>
    <x v="2"/>
    <x v="12"/>
    <s v="EUR"/>
    <n v="1451494210"/>
    <n v="1449075010"/>
    <b v="0"/>
    <n v="12"/>
    <b v="0"/>
    <s v="games/video games"/>
    <n v="7.0705882352941174E-2"/>
    <n v="50.083333333333336"/>
    <x v="6"/>
    <x v="17"/>
  </r>
  <r>
    <n v="2143"/>
    <x v="2143"/>
    <s v="Head Cap will provide easy access to tables, dice rollers and record sheet management to streamline your tabletop Battletech games."/>
    <n v="8500"/>
    <n v="225"/>
    <x v="2"/>
    <x v="0"/>
    <s v="USD"/>
    <n v="1279738800"/>
    <n v="1275599812"/>
    <b v="0"/>
    <n v="5"/>
    <b v="0"/>
    <s v="games/video games"/>
    <n v="2.6470588235294117E-2"/>
    <n v="45"/>
    <x v="6"/>
    <x v="17"/>
  </r>
  <r>
    <n v="2144"/>
    <x v="2144"/>
    <s v="A thousand community-built sandbox games (and more!) with a fully-customizable game engine."/>
    <n v="8500"/>
    <n v="607"/>
    <x v="2"/>
    <x v="0"/>
    <s v="USD"/>
    <n v="1379164040"/>
    <n v="1376399240"/>
    <b v="0"/>
    <n v="24"/>
    <b v="0"/>
    <s v="games/video games"/>
    <n v="7.1411764705882355E-2"/>
    <n v="25.291666666666668"/>
    <x v="6"/>
    <x v="17"/>
  </r>
  <r>
    <n v="2145"/>
    <x v="2145"/>
    <s v="When the gods of religions and days passed return to our modern world, humanity must fight for its survival and future."/>
    <n v="8500"/>
    <n v="4565"/>
    <x v="2"/>
    <x v="0"/>
    <s v="USD"/>
    <n v="1385534514"/>
    <n v="1382938914"/>
    <b v="0"/>
    <n v="89"/>
    <b v="0"/>
    <s v="games/video games"/>
    <n v="0.5370588235294118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8500"/>
    <n v="1"/>
    <x v="2"/>
    <x v="0"/>
    <s v="USD"/>
    <n v="1455207510"/>
    <n v="1453997910"/>
    <b v="0"/>
    <n v="1"/>
    <b v="0"/>
    <s v="games/video games"/>
    <n v="1.1764705882352942E-4"/>
    <n v="1"/>
    <x v="6"/>
    <x v="17"/>
  </r>
  <r>
    <n v="2147"/>
    <x v="2147"/>
    <s v="A Point and Click Adventure on Steroids."/>
    <n v="8500"/>
    <n v="2716"/>
    <x v="2"/>
    <x v="0"/>
    <s v="USD"/>
    <n v="1416125148"/>
    <n v="1413356748"/>
    <b v="0"/>
    <n v="55"/>
    <b v="0"/>
    <s v="games/video games"/>
    <n v="0.3195294117647059"/>
    <n v="49.381818181818183"/>
    <x v="6"/>
    <x v="17"/>
  </r>
  <r>
    <n v="2148"/>
    <x v="2148"/>
    <s v="zomblock's is a online zombie survival game where you can craft new weapons,find food and water to keep yourself alive."/>
    <n v="8500"/>
    <n v="2"/>
    <x v="2"/>
    <x v="1"/>
    <s v="GBP"/>
    <n v="1427992582"/>
    <n v="1425404182"/>
    <b v="0"/>
    <n v="2"/>
    <b v="0"/>
    <s v="games/video games"/>
    <n v="2.3529411764705883E-4"/>
    <n v="1"/>
    <x v="6"/>
    <x v="17"/>
  </r>
  <r>
    <n v="2149"/>
    <x v="2149"/>
    <s v="Project Gert is a sequel to the Android game Project Gert, for Xbox Live.  One character embodying two personality's, and sets of abilities.  "/>
    <n v="85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8500"/>
    <n v="405"/>
    <x v="2"/>
    <x v="10"/>
    <s v="NOK"/>
    <n v="1468392599"/>
    <n v="1465800599"/>
    <b v="0"/>
    <n v="4"/>
    <b v="0"/>
    <s v="games/video games"/>
    <n v="4.764705882352941E-2"/>
    <n v="101.25"/>
    <x v="6"/>
    <x v="17"/>
  </r>
  <r>
    <n v="2151"/>
    <x v="2151"/>
    <s v="Crazy Artist makes gaming more comfortable and fun for Playstation 4 users. I really want to give you a Handee Job!"/>
    <n v="8500"/>
    <n v="118"/>
    <x v="2"/>
    <x v="0"/>
    <s v="USD"/>
    <n v="1467231614"/>
    <n v="1464639614"/>
    <b v="0"/>
    <n v="6"/>
    <b v="0"/>
    <s v="games/video games"/>
    <n v="1.3882352941176471E-2"/>
    <n v="19.666666666666668"/>
    <x v="6"/>
    <x v="17"/>
  </r>
  <r>
    <n v="2152"/>
    <x v="2152"/>
    <s v="Our game is going to be a space shooter that has RPG elements with New Game+! It will be unlike any space shooter ever played."/>
    <n v="8500"/>
    <n v="50"/>
    <x v="2"/>
    <x v="0"/>
    <s v="USD"/>
    <n v="1394909909"/>
    <n v="1392321509"/>
    <b v="0"/>
    <n v="4"/>
    <b v="0"/>
    <s v="games/video games"/>
    <n v="5.8823529411764705E-3"/>
    <n v="12.5"/>
    <x v="6"/>
    <x v="17"/>
  </r>
  <r>
    <n v="2153"/>
    <x v="2153"/>
    <s v="Crowdfunding the Gamers Way. An online game with real world consequences.Do you dare to play? Can you turn the world around?"/>
    <n v="8500"/>
    <n v="34"/>
    <x v="2"/>
    <x v="0"/>
    <s v="USD"/>
    <n v="1420876740"/>
    <n v="1417470718"/>
    <b v="0"/>
    <n v="4"/>
    <b v="0"/>
    <s v="games/video games"/>
    <n v="4.0000000000000001E-3"/>
    <n v="8.5"/>
    <x v="6"/>
    <x v="17"/>
  </r>
  <r>
    <n v="2154"/>
    <x v="2154"/>
    <s v="A Real Time Strategy game based on Greek mythology in a fictional world."/>
    <n v="8500"/>
    <n v="2"/>
    <x v="2"/>
    <x v="0"/>
    <s v="USD"/>
    <n v="1390921827"/>
    <n v="1389193827"/>
    <b v="0"/>
    <n v="2"/>
    <b v="0"/>
    <s v="games/video games"/>
    <n v="2.3529411764705883E-4"/>
    <n v="1"/>
    <x v="6"/>
    <x v="17"/>
  </r>
  <r>
    <n v="2155"/>
    <x v="2155"/>
    <s v="A Level Editor, Turned up to eleven. Infinite creativity in one package, solo or with up to 16 of your friends."/>
    <n v="8500"/>
    <n v="115"/>
    <x v="2"/>
    <x v="1"/>
    <s v="GBP"/>
    <n v="1459443385"/>
    <n v="1456854985"/>
    <b v="0"/>
    <n v="5"/>
    <b v="0"/>
    <s v="games/video games"/>
    <n v="1.3529411764705882E-2"/>
    <n v="23"/>
    <x v="6"/>
    <x v="17"/>
  </r>
  <r>
    <n v="2156"/>
    <x v="2156"/>
    <s v="Captain and manage your ship along with your crew in this deep space adventure! (PC/Linux/Mac)"/>
    <n v="8500"/>
    <n v="1493"/>
    <x v="2"/>
    <x v="0"/>
    <s v="USD"/>
    <n v="1379363406"/>
    <n v="1375475406"/>
    <b v="0"/>
    <n v="83"/>
    <b v="0"/>
    <s v="games/video games"/>
    <n v="0.17564705882352941"/>
    <n v="17.987951807228917"/>
    <x v="6"/>
    <x v="17"/>
  </r>
  <r>
    <n v="2157"/>
    <x v="2157"/>
    <s v="Gamers and 90's fans unite in this small tale of epic proportions!"/>
    <n v="8500"/>
    <n v="21144"/>
    <x v="2"/>
    <x v="0"/>
    <s v="USD"/>
    <n v="1482479940"/>
    <n v="1479684783"/>
    <b v="0"/>
    <n v="57"/>
    <b v="0"/>
    <s v="games/video games"/>
    <n v="2.4875294117647058"/>
    <n v="370.94736842105266"/>
    <x v="6"/>
    <x v="17"/>
  </r>
  <r>
    <n v="2158"/>
    <x v="2158"/>
    <s v="A next generation golf game with a course designer and a massively multiplayer online tour. Join the fun and help us create it"/>
    <n v="8500"/>
    <n v="19770.11"/>
    <x v="2"/>
    <x v="0"/>
    <s v="USD"/>
    <n v="1360009774"/>
    <n v="1356121774"/>
    <b v="0"/>
    <n v="311"/>
    <b v="0"/>
    <s v="games/video games"/>
    <n v="2.32589529411764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8500"/>
    <n v="26"/>
    <x v="2"/>
    <x v="0"/>
    <s v="USD"/>
    <n v="1310837574"/>
    <n v="1308245574"/>
    <b v="0"/>
    <n v="2"/>
    <b v="0"/>
    <s v="games/video games"/>
    <n v="3.0588235294117649E-3"/>
    <n v="13"/>
    <x v="6"/>
    <x v="17"/>
  </r>
  <r>
    <n v="2160"/>
    <x v="2160"/>
    <s v="An awesome side-scroller tower defense game.  Think &quot;Plants vs Zombies&quot; but from a side-on perspective."/>
    <n v="8500"/>
    <n v="85"/>
    <x v="2"/>
    <x v="0"/>
    <s v="USD"/>
    <n v="1337447105"/>
    <n v="1334855105"/>
    <b v="0"/>
    <n v="16"/>
    <b v="0"/>
    <s v="games/video games"/>
    <n v="0.01"/>
    <n v="5.3125"/>
    <x v="6"/>
    <x v="17"/>
  </r>
  <r>
    <n v="2161"/>
    <x v="2161"/>
    <s v="We're trying to fund hard copies of our debut album!"/>
    <n v="8500"/>
    <n v="463"/>
    <x v="0"/>
    <x v="0"/>
    <s v="USD"/>
    <n v="1443040059"/>
    <n v="1440448059"/>
    <b v="0"/>
    <n v="13"/>
    <b v="1"/>
    <s v="music/rock"/>
    <n v="5.4470588235294118E-2"/>
    <n v="35.615384615384613"/>
    <x v="4"/>
    <x v="11"/>
  </r>
  <r>
    <n v="2162"/>
    <x v="2162"/>
    <s v="Then &amp; Now is the 1st Solo album from me Ian Stewart. To learn more about me, my music, and my life visit www.ianstewartlive.com"/>
    <n v="8500"/>
    <n v="5052"/>
    <x v="0"/>
    <x v="0"/>
    <s v="USD"/>
    <n v="1406226191"/>
    <n v="1403547791"/>
    <b v="0"/>
    <n v="58"/>
    <b v="1"/>
    <s v="music/rock"/>
    <n v="0.59435294117647064"/>
    <n v="87.103448275862064"/>
    <x v="4"/>
    <x v="11"/>
  </r>
  <r>
    <n v="2163"/>
    <x v="2163"/>
    <s v="Mongrel is looking to hit the studio once again in June so we can bring you a new cd later this year and we need your help!"/>
    <n v="8500"/>
    <n v="3305"/>
    <x v="0"/>
    <x v="0"/>
    <s v="USD"/>
    <n v="1433735400"/>
    <n v="1429306520"/>
    <b v="0"/>
    <n v="44"/>
    <b v="1"/>
    <s v="music/rock"/>
    <n v="0.38882352941176468"/>
    <n v="75.11363636363636"/>
    <x v="4"/>
    <x v="11"/>
  </r>
  <r>
    <n v="2164"/>
    <x v="2164"/>
    <s v="South Florida roots country/rock outfit's long awaited debut record"/>
    <n v="8500"/>
    <n v="5645"/>
    <x v="0"/>
    <x v="0"/>
    <s v="USD"/>
    <n v="1466827140"/>
    <n v="1464196414"/>
    <b v="0"/>
    <n v="83"/>
    <b v="1"/>
    <s v="music/rock"/>
    <n v="0.66411764705882348"/>
    <n v="68.01204819277109"/>
    <x v="4"/>
    <x v="11"/>
  </r>
  <r>
    <n v="2165"/>
    <x v="2165"/>
    <s v="Vous aimez le rock fort ? Aidez les Beat Cheese Ã  produire leur premier album ! Do you like cheese? Help us produce our first album!"/>
    <n v="8500"/>
    <n v="3466"/>
    <x v="0"/>
    <x v="6"/>
    <s v="EUR"/>
    <n v="1460127635"/>
    <n v="1457539235"/>
    <b v="0"/>
    <n v="117"/>
    <b v="1"/>
    <s v="music/rock"/>
    <n v="0.40776470588235292"/>
    <n v="29.623931623931625"/>
    <x v="4"/>
    <x v="11"/>
  </r>
  <r>
    <n v="2166"/>
    <x v="2166"/>
    <s v="Drummer John Roccesano (Johnny Rock) produces an album written and performed by friends, recorded and mixed on tape, pressed on vinyl."/>
    <n v="8500"/>
    <n v="2932"/>
    <x v="0"/>
    <x v="0"/>
    <s v="USD"/>
    <n v="1417813618"/>
    <n v="1413922018"/>
    <b v="0"/>
    <n v="32"/>
    <b v="1"/>
    <s v="music/rock"/>
    <n v="0.34494117647058825"/>
    <n v="91.625"/>
    <x v="4"/>
    <x v="11"/>
  </r>
  <r>
    <n v="2167"/>
    <x v="2167"/>
    <s v="We need YOUR HELP to take one more step to this make release sound amazing!"/>
    <n v="8500"/>
    <n v="180"/>
    <x v="0"/>
    <x v="0"/>
    <s v="USD"/>
    <n v="1347672937"/>
    <n v="1346463337"/>
    <b v="0"/>
    <n v="8"/>
    <b v="1"/>
    <s v="music/rock"/>
    <n v="2.1176470588235293E-2"/>
    <n v="22.5"/>
    <x v="4"/>
    <x v="11"/>
  </r>
  <r>
    <n v="2168"/>
    <x v="2168"/>
    <s v="We're hitting the studio to record our next album, &quot;Pizazz&quot;!! Help us put the FUN in FUNK!!"/>
    <n v="8500"/>
    <n v="21884.69"/>
    <x v="0"/>
    <x v="0"/>
    <s v="USD"/>
    <n v="1486702800"/>
    <n v="1484058261"/>
    <b v="0"/>
    <n v="340"/>
    <b v="1"/>
    <s v="music/rock"/>
    <n v="2.5746694117647055"/>
    <n v="64.366735294117646"/>
    <x v="4"/>
    <x v="11"/>
  </r>
  <r>
    <n v="2169"/>
    <x v="2169"/>
    <s v="An innovative new YouTube series reviewing the HOT new music technology that people love. For Rockers, Jazzers, Rappers and everyone"/>
    <n v="8500"/>
    <n v="153"/>
    <x v="0"/>
    <x v="0"/>
    <s v="USD"/>
    <n v="1488473351"/>
    <n v="1488214151"/>
    <b v="0"/>
    <n v="7"/>
    <b v="1"/>
    <s v="music/rock"/>
    <n v="1.7999999999999999E-2"/>
    <n v="21.857142857142858"/>
    <x v="4"/>
    <x v="11"/>
  </r>
  <r>
    <n v="2170"/>
    <x v="2170"/>
    <s v="We are a hard rock band from Northern California trying to raise $350 for our next EP. Be a part of our journey!"/>
    <n v="8500"/>
    <n v="633"/>
    <x v="0"/>
    <x v="0"/>
    <s v="USD"/>
    <n v="1440266422"/>
    <n v="1436810422"/>
    <b v="0"/>
    <n v="19"/>
    <b v="1"/>
    <s v="music/rock"/>
    <n v="7.4470588235294122E-2"/>
    <n v="33.315789473684212"/>
    <x v="4"/>
    <x v="11"/>
  </r>
  <r>
    <n v="2171"/>
    <x v="2171"/>
    <s v="Like records? We do, too! Help this Los Angeles based rock 'n' roll band get their new album out on vinyl!"/>
    <n v="8500"/>
    <n v="4243"/>
    <x v="0"/>
    <x v="0"/>
    <s v="USD"/>
    <n v="1434949200"/>
    <n v="1431903495"/>
    <b v="0"/>
    <n v="47"/>
    <b v="1"/>
    <s v="music/rock"/>
    <n v="0.49917647058823528"/>
    <n v="90.276595744680847"/>
    <x v="4"/>
    <x v="11"/>
  </r>
  <r>
    <n v="2172"/>
    <x v="2172"/>
    <s v="hey friends. We are Hollow Point 9._x000a_We are calling on you to help us._x000a_In our journey to make our debut album."/>
    <n v="8500"/>
    <n v="1000"/>
    <x v="0"/>
    <x v="0"/>
    <s v="USD"/>
    <n v="1429365320"/>
    <n v="1426773320"/>
    <b v="0"/>
    <n v="13"/>
    <b v="1"/>
    <s v="music/rock"/>
    <n v="0.11764705882352941"/>
    <n v="76.92307692307692"/>
    <x v="4"/>
    <x v="11"/>
  </r>
  <r>
    <n v="2173"/>
    <x v="2173"/>
    <s v="Our first full length album, One Eyed King, is an overdriven roadtrip through the heart of darkness. Rocknroll with a reading problem."/>
    <n v="8500"/>
    <n v="5331"/>
    <x v="0"/>
    <x v="0"/>
    <s v="USD"/>
    <n v="1378785540"/>
    <n v="1376066243"/>
    <b v="0"/>
    <n v="90"/>
    <b v="1"/>
    <s v="music/rock"/>
    <n v="0.62717647058823534"/>
    <n v="59.233333333333334"/>
    <x v="4"/>
    <x v="11"/>
  </r>
  <r>
    <n v="2174"/>
    <x v="2174"/>
    <s v="Chivo and his band of miscreants present their debut album _x000a_'Blind Energy' ...we think you are going to like it."/>
    <n v="8500"/>
    <n v="4119"/>
    <x v="0"/>
    <x v="1"/>
    <s v="GBP"/>
    <n v="1462453307"/>
    <n v="1459861307"/>
    <b v="0"/>
    <n v="63"/>
    <b v="1"/>
    <s v="music/rock"/>
    <n v="0.48458823529411765"/>
    <n v="65.38095238095238"/>
    <x v="4"/>
    <x v="11"/>
  </r>
  <r>
    <n v="2175"/>
    <x v="2175"/>
    <s v="Trying to get the last bit of money together to finish recording the first full length Repulsur album, &quot;The After School Special&quot;."/>
    <n v="8500"/>
    <n v="1750"/>
    <x v="0"/>
    <x v="0"/>
    <s v="USD"/>
    <n v="1469059986"/>
    <n v="1468455186"/>
    <b v="0"/>
    <n v="26"/>
    <b v="1"/>
    <s v="music/rock"/>
    <n v="0.20588235294117646"/>
    <n v="67.307692307692307"/>
    <x v="4"/>
    <x v="11"/>
  </r>
  <r>
    <n v="2176"/>
    <x v="2176"/>
    <s v="The Mike Farley Band has re-assembled its original line up and needs your help to make a new full-length album!"/>
    <n v="8500"/>
    <n v="6301"/>
    <x v="0"/>
    <x v="0"/>
    <s v="USD"/>
    <n v="1430579509"/>
    <n v="1427987509"/>
    <b v="0"/>
    <n v="71"/>
    <b v="1"/>
    <s v="music/rock"/>
    <n v="0.74129411764705877"/>
    <n v="88.74647887323944"/>
    <x v="4"/>
    <x v="11"/>
  </r>
  <r>
    <n v="2177"/>
    <x v="2177"/>
    <s v="Stone Horse ~ _x000a_Doing what they do best, laying down honest and _x000a_proper Rock-n-Roll guaranteed to soothe your soul!"/>
    <n v="8500"/>
    <n v="2503"/>
    <x v="0"/>
    <x v="0"/>
    <s v="USD"/>
    <n v="1465192867"/>
    <n v="1463032867"/>
    <b v="0"/>
    <n v="38"/>
    <b v="1"/>
    <s v="music/rock"/>
    <n v="0.2944705882352941"/>
    <n v="65.868421052631575"/>
    <x v="4"/>
    <x v="11"/>
  </r>
  <r>
    <n v="2178"/>
    <x v="2178"/>
    <s v="We are making our third studio album and no longer have a label telling us what we can/can't do. This record is for the fans."/>
    <n v="8500"/>
    <n v="34660"/>
    <x v="0"/>
    <x v="0"/>
    <s v="USD"/>
    <n v="1484752597"/>
    <n v="1482160597"/>
    <b v="0"/>
    <n v="859"/>
    <b v="1"/>
    <s v="music/rock"/>
    <n v="4.0776470588235298"/>
    <n v="40.349243306169967"/>
    <x v="4"/>
    <x v="11"/>
  </r>
  <r>
    <n v="2179"/>
    <x v="2179"/>
    <s v="Woodhouse is making an EP!  If you are a fan of whiskey and loud guitars, contribute to the cause!"/>
    <n v="8500"/>
    <n v="1614"/>
    <x v="0"/>
    <x v="0"/>
    <s v="USD"/>
    <n v="1428725192"/>
    <n v="1426133192"/>
    <b v="0"/>
    <n v="21"/>
    <b v="1"/>
    <s v="music/rock"/>
    <n v="0.18988235294117647"/>
    <n v="76.857142857142861"/>
    <x v="4"/>
    <x v="11"/>
  </r>
  <r>
    <n v="2180"/>
    <x v="2180"/>
    <s v="Help fund the new record by independent alternative rockers FOUR STAR MARY &quot;PIECES&quot;"/>
    <n v="8500"/>
    <n v="5359.21"/>
    <x v="0"/>
    <x v="0"/>
    <s v="USD"/>
    <n v="1447434268"/>
    <n v="1443801868"/>
    <b v="0"/>
    <n v="78"/>
    <b v="1"/>
    <s v="music/rock"/>
    <n v="0.63049529411764704"/>
    <n v="68.707820512820518"/>
    <x v="4"/>
    <x v="11"/>
  </r>
  <r>
    <n v="2181"/>
    <x v="2181"/>
    <s v="Broken Contract is a sci-fi, action/adventure, miniature based game of sci-fi worker insurrection in a dystopian future for 2+ players."/>
    <n v="8500"/>
    <n v="3062"/>
    <x v="0"/>
    <x v="0"/>
    <s v="USD"/>
    <n v="1487635653"/>
    <n v="1486426053"/>
    <b v="0"/>
    <n v="53"/>
    <b v="1"/>
    <s v="games/tabletop games"/>
    <n v="0.36023529411764704"/>
    <n v="57.773584905660378"/>
    <x v="6"/>
    <x v="32"/>
  </r>
  <r>
    <n v="2182"/>
    <x v="2182"/>
    <s v="An incredibly comprehensive tabletop rpg book for the post apocalypse, inspired by Dungeon World."/>
    <n v="8500"/>
    <n v="15725"/>
    <x v="0"/>
    <x v="5"/>
    <s v="CAD"/>
    <n v="1412285825"/>
    <n v="1409261825"/>
    <b v="0"/>
    <n v="356"/>
    <b v="1"/>
    <s v="games/tabletop games"/>
    <n v="1.85"/>
    <n v="44.171348314606739"/>
    <x v="6"/>
    <x v="32"/>
  </r>
  <r>
    <n v="2183"/>
    <x v="2183"/>
    <s v="Don't just kill them, let the dice decide what kills'em. As a Bonus Get the game TRAPPED free, a Fast paced Dice game for 2-8 Players."/>
    <n v="8500"/>
    <n v="8807"/>
    <x v="0"/>
    <x v="0"/>
    <s v="USD"/>
    <n v="1486616400"/>
    <n v="1484037977"/>
    <b v="0"/>
    <n v="279"/>
    <b v="1"/>
    <s v="games/tabletop games"/>
    <n v="1.0361176470588236"/>
    <n v="31.566308243727597"/>
    <x v="6"/>
    <x v="32"/>
  </r>
  <r>
    <n v="2184"/>
    <x v="2184"/>
    <s v="Trading beautiful colors on behalf of the bishop! Become the best merchant of the Fresco World in this innovative game by Queen Games."/>
    <n v="8500"/>
    <n v="28474"/>
    <x v="0"/>
    <x v="0"/>
    <s v="USD"/>
    <n v="1453737600"/>
    <n v="1452530041"/>
    <b v="1"/>
    <n v="266"/>
    <b v="1"/>
    <s v="games/tabletop games"/>
    <n v="3.3498823529411763"/>
    <n v="107.04511278195488"/>
    <x v="6"/>
    <x v="32"/>
  </r>
  <r>
    <n v="2185"/>
    <x v="2185"/>
    <s v="Empire of the Dead-Requiem is a miniatures expansion to our 28mm tabletop game set in a Dark and Gothic, Steampunk Victorian Empire."/>
    <n v="8500"/>
    <n v="92848.5"/>
    <x v="0"/>
    <x v="1"/>
    <s v="GBP"/>
    <n v="1364286239"/>
    <n v="1360830239"/>
    <b v="0"/>
    <n v="623"/>
    <b v="1"/>
    <s v="games/tabletop games"/>
    <n v="10.923352941176471"/>
    <n v="149.03451043338683"/>
    <x v="6"/>
    <x v="32"/>
  </r>
  <r>
    <n v="2186"/>
    <x v="2186"/>
    <s v="The real-time digital social deduction game where there's no moderator, no sleeping, and no dying."/>
    <n v="8500"/>
    <n v="21935"/>
    <x v="0"/>
    <x v="0"/>
    <s v="USD"/>
    <n v="1473213600"/>
    <n v="1470062743"/>
    <b v="0"/>
    <n v="392"/>
    <b v="1"/>
    <s v="games/tabletop games"/>
    <n v="2.5805882352941176"/>
    <n v="55.956632653061227"/>
    <x v="6"/>
    <x v="32"/>
  </r>
  <r>
    <n v="2187"/>
    <x v="2187"/>
    <s v="The War of Currents! 2-5 electricity innovators build routes, grow tech trees, and play the stock market in 20 minutes per player."/>
    <n v="8500"/>
    <n v="202928.5"/>
    <x v="0"/>
    <x v="0"/>
    <s v="USD"/>
    <n v="1428033540"/>
    <n v="1425531666"/>
    <b v="1"/>
    <n v="3562"/>
    <b v="1"/>
    <s v="games/tabletop games"/>
    <n v="23.873941176470588"/>
    <n v="56.970381807973048"/>
    <x v="6"/>
    <x v="32"/>
  </r>
  <r>
    <n v="2188"/>
    <x v="2188"/>
    <s v="Beautifully unique, precision cut, metal gaming dice derived from a passion in tabletop gaming and engineering design."/>
    <n v="8500"/>
    <n v="22645"/>
    <x v="0"/>
    <x v="2"/>
    <s v="AUD"/>
    <n v="1477414800"/>
    <n v="1474380241"/>
    <b v="0"/>
    <n v="514"/>
    <b v="1"/>
    <s v="games/tabletop games"/>
    <n v="2.6641176470588235"/>
    <n v="44.056420233463037"/>
    <x v="6"/>
    <x v="32"/>
  </r>
  <r>
    <n v="2189"/>
    <x v="2189"/>
    <s v="Help me fund the Argonauts! Sculpted by Dave Kidd, based on concept art from Roberto Cirillo, created by Fet Milner and myself!"/>
    <n v="8500"/>
    <n v="6039"/>
    <x v="0"/>
    <x v="1"/>
    <s v="GBP"/>
    <n v="1461276000"/>
    <n v="1460055300"/>
    <b v="0"/>
    <n v="88"/>
    <b v="1"/>
    <s v="games/tabletop games"/>
    <n v="0.71047058823529408"/>
    <n v="68.625"/>
    <x v="6"/>
    <x v="32"/>
  </r>
  <r>
    <n v="2190"/>
    <x v="2190"/>
    <s v="You are an evil Overlord.  Your mission?  To make everyone as miserable as possible.  Can you achieve world domination?"/>
    <n v="8500"/>
    <n v="35076"/>
    <x v="0"/>
    <x v="0"/>
    <s v="USD"/>
    <n v="1458716340"/>
    <n v="1455721204"/>
    <b v="0"/>
    <n v="537"/>
    <b v="1"/>
    <s v="games/tabletop games"/>
    <n v="4.1265882352941174"/>
    <n v="65.318435754189949"/>
    <x v="6"/>
    <x v="32"/>
  </r>
  <r>
    <n v="2191"/>
    <x v="2191"/>
    <s v="This campaign features the Government Special Forces on Outland. 28mm scale white metal miniatures for Sci-Fi games in any setting."/>
    <n v="8500"/>
    <n v="898"/>
    <x v="0"/>
    <x v="1"/>
    <s v="GBP"/>
    <n v="1487102427"/>
    <n v="1486065627"/>
    <b v="0"/>
    <n v="25"/>
    <b v="1"/>
    <s v="games/tabletop games"/>
    <n v="0.10564705882352941"/>
    <n v="35.92"/>
    <x v="6"/>
    <x v="32"/>
  </r>
  <r>
    <n v="2192"/>
    <x v="2192"/>
    <s v="Legends Untold; A cooperative adventure game for 1-4 players.  5 minutes setup, 1 hour play time. Supported by an immersive campaign."/>
    <n v="8500"/>
    <n v="129748.82"/>
    <x v="0"/>
    <x v="1"/>
    <s v="GBP"/>
    <n v="1481842800"/>
    <n v="1479414344"/>
    <b v="0"/>
    <n v="3238"/>
    <b v="1"/>
    <s v="games/tabletop games"/>
    <n v="15.26456705882353"/>
    <n v="40.070667078443485"/>
    <x v="6"/>
    <x v="32"/>
  </r>
  <r>
    <n v="2193"/>
    <x v="2193"/>
    <s v="The premier sword-and-sorcery RPG now in 2E hardback format! Inspired by Robert E. Howard, H.P. Lovecraft, and Clark Ashton Smith!"/>
    <n v="8500"/>
    <n v="67856"/>
    <x v="0"/>
    <x v="0"/>
    <s v="USD"/>
    <n v="1479704340"/>
    <n v="1477043072"/>
    <b v="0"/>
    <n v="897"/>
    <b v="1"/>
    <s v="games/tabletop games"/>
    <n v="7.9830588235294115"/>
    <n v="75.647714604236342"/>
    <x v="6"/>
    <x v="32"/>
  </r>
  <r>
    <n v="2194"/>
    <x v="2194"/>
    <s v="LAST CHANCE! A fast paced card game for people who like to play god, build hybrid cat monsters and add flamethrowers to space dragons."/>
    <n v="8500"/>
    <n v="53737"/>
    <x v="0"/>
    <x v="0"/>
    <s v="USD"/>
    <n v="1459012290"/>
    <n v="1456423890"/>
    <b v="0"/>
    <n v="878"/>
    <b v="1"/>
    <s v="games/tabletop games"/>
    <n v="6.3220000000000001"/>
    <n v="61.203872437357631"/>
    <x v="6"/>
    <x v="32"/>
  </r>
  <r>
    <n v="2195"/>
    <x v="2195"/>
    <s v="A gritty, noir tabletop RPG with a fast-paced combo-based battle system."/>
    <n v="8500"/>
    <n v="5535"/>
    <x v="0"/>
    <x v="0"/>
    <s v="USD"/>
    <n v="1439317900"/>
    <n v="1436725900"/>
    <b v="0"/>
    <n v="115"/>
    <b v="1"/>
    <s v="games/tabletop games"/>
    <n v="0.65117647058823525"/>
    <n v="48.130434782608695"/>
    <x v="6"/>
    <x v="32"/>
  </r>
  <r>
    <n v="2196"/>
    <x v="2196"/>
    <s v="Race your friends in style with this classic Grand Prix game."/>
    <n v="8500"/>
    <n v="15937"/>
    <x v="0"/>
    <x v="0"/>
    <s v="USD"/>
    <n v="1480662000"/>
    <n v="1478000502"/>
    <b v="0"/>
    <n v="234"/>
    <b v="1"/>
    <s v="games/tabletop games"/>
    <n v="1.8749411764705883"/>
    <n v="68.106837606837601"/>
    <x v="6"/>
    <x v="32"/>
  </r>
  <r>
    <n v="2197"/>
    <x v="2197"/>
    <s v="A strategy game of magic and deception, where aspiring  Illusionists clash in a grand contest for fame and fortune."/>
    <n v="8500"/>
    <n v="285309.33"/>
    <x v="0"/>
    <x v="0"/>
    <s v="USD"/>
    <n v="1425132059"/>
    <n v="1422540059"/>
    <b v="0"/>
    <n v="4330"/>
    <b v="1"/>
    <s v="games/tabletop games"/>
    <n v="33.565803529411767"/>
    <n v="65.891300230946882"/>
    <x v="6"/>
    <x v="32"/>
  </r>
  <r>
    <n v="2198"/>
    <x v="2198"/>
    <s v="A tactical Miniatures board game for 2-4 players set in a mysterious underwater realm where 4 factions battle for supremacy."/>
    <n v="8500"/>
    <n v="53157"/>
    <x v="0"/>
    <x v="0"/>
    <s v="USD"/>
    <n v="1447507200"/>
    <n v="1444911600"/>
    <b v="0"/>
    <n v="651"/>
    <b v="1"/>
    <s v="games/tabletop games"/>
    <n v="6.2537647058823529"/>
    <n v="81.654377880184327"/>
    <x v="6"/>
    <x v="32"/>
  </r>
  <r>
    <n v="2199"/>
    <x v="2199"/>
    <s v="A new strategic board game designed to flip out your opponent."/>
    <n v="8500"/>
    <n v="13228"/>
    <x v="0"/>
    <x v="17"/>
    <s v="EUR"/>
    <n v="1444903198"/>
    <n v="1442311198"/>
    <b v="1"/>
    <n v="251"/>
    <b v="1"/>
    <s v="games/tabletop games"/>
    <n v="1.5562352941176472"/>
    <n v="52.701195219123505"/>
    <x v="6"/>
    <x v="32"/>
  </r>
  <r>
    <n v="2200"/>
    <x v="2200"/>
    <s v="Adding 4 new sets of inspiration tools, detailing creatures and items, to the current 7 that detail locations, npcs, and plots for RPGs"/>
    <n v="8500"/>
    <n v="10843"/>
    <x v="0"/>
    <x v="1"/>
    <s v="GBP"/>
    <n v="1436151600"/>
    <n v="1433775668"/>
    <b v="0"/>
    <n v="263"/>
    <b v="1"/>
    <s v="games/tabletop games"/>
    <n v="1.2756470588235294"/>
    <n v="41.228136882129277"/>
    <x v="6"/>
    <x v="32"/>
  </r>
  <r>
    <n v="2201"/>
    <x v="2201"/>
    <s v="Oh Hello! I make 8bit / Pop Punk under the name of Superpowerless and with your help, I'm looking to fund a new music video! :)"/>
    <n v="8500"/>
    <n v="420.99"/>
    <x v="0"/>
    <x v="1"/>
    <s v="GBP"/>
    <n v="1358367565"/>
    <n v="1357157965"/>
    <b v="0"/>
    <n v="28"/>
    <b v="1"/>
    <s v="music/electronic music"/>
    <n v="4.9528235294117651E-2"/>
    <n v="15.035357142857142"/>
    <x v="4"/>
    <x v="15"/>
  </r>
  <r>
    <n v="2202"/>
    <x v="2202"/>
    <s v="An electro-organic album of evolved dance music inspired by seminal cyberpunk works."/>
    <n v="8500"/>
    <n v="28167.25"/>
    <x v="0"/>
    <x v="0"/>
    <s v="USD"/>
    <n v="1351801368"/>
    <n v="1349209368"/>
    <b v="0"/>
    <n v="721"/>
    <b v="1"/>
    <s v="music/electronic music"/>
    <n v="3.3137941176470589"/>
    <n v="39.066920943134534"/>
    <x v="4"/>
    <x v="15"/>
  </r>
  <r>
    <n v="2203"/>
    <x v="2203"/>
    <s v="The Invisible City is a project built &amp; powered by my fans. A full video and audio experience that I hope to merge into a live show."/>
    <n v="8500"/>
    <n v="2191"/>
    <x v="0"/>
    <x v="5"/>
    <s v="CAD"/>
    <n v="1443127082"/>
    <n v="1440535082"/>
    <b v="0"/>
    <n v="50"/>
    <b v="1"/>
    <s v="music/electronic music"/>
    <n v="0.25776470588235295"/>
    <n v="43.82"/>
    <x v="4"/>
    <x v="15"/>
  </r>
  <r>
    <n v="2204"/>
    <x v="2204"/>
    <s v="A professional pressing of the new (and greatest) Mirror Kisses album on beautiful white vinyl. Backers hear it first!"/>
    <n v="8500"/>
    <n v="1993"/>
    <x v="0"/>
    <x v="0"/>
    <s v="USD"/>
    <n v="1362814119"/>
    <n v="1360222119"/>
    <b v="0"/>
    <n v="73"/>
    <b v="1"/>
    <s v="music/electronic music"/>
    <n v="0.2344705882352941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8500"/>
    <n v="1140"/>
    <x v="0"/>
    <x v="0"/>
    <s v="USD"/>
    <n v="1338579789"/>
    <n v="1335987789"/>
    <b v="0"/>
    <n v="27"/>
    <b v="1"/>
    <s v="music/electronic music"/>
    <n v="0.13411764705882354"/>
    <n v="42.222222222222221"/>
    <x v="4"/>
    <x v="15"/>
  </r>
  <r>
    <n v="2206"/>
    <x v="2206"/>
    <s v="We really think we might have what it takes to make it someday! But we really need help to take the first step and release this album!"/>
    <n v="8500"/>
    <n v="1130"/>
    <x v="0"/>
    <x v="0"/>
    <s v="USD"/>
    <n v="1334556624"/>
    <n v="1333001424"/>
    <b v="0"/>
    <n v="34"/>
    <b v="1"/>
    <s v="music/electronic music"/>
    <n v="0.13294117647058823"/>
    <n v="33.235294117647058"/>
    <x v="4"/>
    <x v="15"/>
  </r>
  <r>
    <n v="2207"/>
    <x v="2207"/>
    <s v="Each piece has a story behind it. Not of some life drama but of an experience you live whilst listening; Happiness evoking"/>
    <n v="8500"/>
    <n v="2000"/>
    <x v="0"/>
    <x v="0"/>
    <s v="USD"/>
    <n v="1384580373"/>
    <n v="1381984773"/>
    <b v="0"/>
    <n v="7"/>
    <b v="1"/>
    <s v="music/electronic music"/>
    <n v="0.23529411764705882"/>
    <n v="285.71428571428572"/>
    <x v="4"/>
    <x v="15"/>
  </r>
  <r>
    <n v="2208"/>
    <x v="2208"/>
    <s v="Early Summer, SIR will be releasing two EP's. The funding of this project will determine if they get professional pressings or cdr's"/>
    <n v="8500"/>
    <n v="1016"/>
    <x v="0"/>
    <x v="0"/>
    <s v="USD"/>
    <n v="1333771200"/>
    <n v="1328649026"/>
    <b v="0"/>
    <n v="24"/>
    <b v="1"/>
    <s v="music/electronic music"/>
    <n v="0.11952941176470588"/>
    <n v="42.333333333333336"/>
    <x v="4"/>
    <x v="15"/>
  </r>
  <r>
    <n v="2209"/>
    <x v="2209"/>
    <s v="Support us and pledge for rewards on our new bigger Tour of the US, Canada and Colombia!"/>
    <n v="8500"/>
    <n v="754"/>
    <x v="0"/>
    <x v="1"/>
    <s v="GBP"/>
    <n v="1397516400"/>
    <n v="1396524644"/>
    <b v="0"/>
    <n v="15"/>
    <b v="1"/>
    <s v="music/electronic music"/>
    <n v="8.8705882352941176E-2"/>
    <n v="50.266666666666666"/>
    <x v="4"/>
    <x v="15"/>
  </r>
  <r>
    <n v="2210"/>
    <x v="2210"/>
    <s v="Influenced by Little Dragon, J. Dilla, Erykah Badu &amp; Beach House, this genre-defying record fuses hip-hop, soul, pop and electronica."/>
    <n v="8500"/>
    <n v="4457"/>
    <x v="0"/>
    <x v="0"/>
    <s v="USD"/>
    <n v="1334424960"/>
    <n v="1329442510"/>
    <b v="0"/>
    <n v="72"/>
    <b v="1"/>
    <s v="music/electronic music"/>
    <n v="0.52435294117647058"/>
    <n v="61.902777777777779"/>
    <x v="4"/>
    <x v="15"/>
  </r>
  <r>
    <n v="2211"/>
    <x v="2211"/>
    <s v="Telefuture, a record label sharing 80's inspired electronic music, wants to release some incredible albums on various physical mediums!"/>
    <n v="8500"/>
    <n v="4890"/>
    <x v="0"/>
    <x v="0"/>
    <s v="USD"/>
    <n v="1397113140"/>
    <n v="1395168625"/>
    <b v="0"/>
    <n v="120"/>
    <b v="1"/>
    <s v="music/electronic music"/>
    <n v="0.57529411764705884"/>
    <n v="40.75"/>
    <x v="4"/>
    <x v="15"/>
  </r>
  <r>
    <n v="2212"/>
    <x v="2212"/>
    <s v="Help Dragon's Eye relaunch with 4 new releases by Yann Novak, Pinkcourtesyphone, Steve Roden &amp; Lawrence English + Stephen Vitiello"/>
    <n v="8500"/>
    <n v="6863"/>
    <x v="0"/>
    <x v="0"/>
    <s v="USD"/>
    <n v="1383526800"/>
    <n v="1380650177"/>
    <b v="0"/>
    <n v="123"/>
    <b v="1"/>
    <s v="music/electronic music"/>
    <n v="0.807411764705882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8500"/>
    <n v="10"/>
    <x v="0"/>
    <x v="0"/>
    <s v="USD"/>
    <n v="1431719379"/>
    <n v="1429127379"/>
    <b v="0"/>
    <n v="1"/>
    <b v="1"/>
    <s v="music/electronic music"/>
    <n v="1.176470588235294E-3"/>
    <n v="10"/>
    <x v="4"/>
    <x v="15"/>
  </r>
  <r>
    <n v="2214"/>
    <x v="2214"/>
    <s v="Join this Kickstarter project today to assist Spiff in converting his analog recordings from the 80's to digital!"/>
    <n v="8500"/>
    <n v="1755.01"/>
    <x v="0"/>
    <x v="0"/>
    <s v="USD"/>
    <n v="1391713248"/>
    <n v="1389121248"/>
    <b v="0"/>
    <n v="24"/>
    <b v="1"/>
    <s v="music/electronic music"/>
    <n v="0.20647176470588235"/>
    <n v="73.125416666666666"/>
    <x v="4"/>
    <x v="15"/>
  </r>
  <r>
    <n v="2215"/>
    <x v="2215"/>
    <s v="Ambient Electro Grind-fest!"/>
    <n v="8500"/>
    <n v="860"/>
    <x v="0"/>
    <x v="0"/>
    <s v="USD"/>
    <n v="1331621940"/>
    <n v="1329671572"/>
    <b v="0"/>
    <n v="33"/>
    <b v="1"/>
    <s v="music/electronic music"/>
    <n v="0.1011764705882353"/>
    <n v="26.060606060606062"/>
    <x v="4"/>
    <x v="15"/>
  </r>
  <r>
    <n v="2216"/>
    <x v="2216"/>
    <s v="We are taking pre-orders for a very limited run of new t-shirts and tote bags! Available exclusivly through this Kickstarter campaign."/>
    <n v="8500"/>
    <n v="317"/>
    <x v="0"/>
    <x v="0"/>
    <s v="USD"/>
    <n v="1437674545"/>
    <n v="1436464945"/>
    <b v="0"/>
    <n v="14"/>
    <b v="1"/>
    <s v="music/electronic music"/>
    <n v="3.7294117647058825E-2"/>
    <n v="22.642857142857142"/>
    <x v="4"/>
    <x v="15"/>
  </r>
  <r>
    <n v="2217"/>
    <x v="2217"/>
    <s v="I ran out of cassettes of both my records, and Trevor thinks if I start selling them at his tape shop Jackknife, business will boom!"/>
    <n v="850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x v="2218"/>
    <s v="Help Idiot Stare press their next album to CD. Over 40 minutes of intense industrial rock that you're going to want to own!"/>
    <n v="8500"/>
    <n v="2456.66"/>
    <x v="0"/>
    <x v="0"/>
    <s v="USD"/>
    <n v="1346198400"/>
    <n v="1344281383"/>
    <b v="0"/>
    <n v="76"/>
    <b v="1"/>
    <s v="music/electronic music"/>
    <n v="0.28901882352941177"/>
    <n v="32.324473684210524"/>
    <x v="4"/>
    <x v="15"/>
  </r>
  <r>
    <n v="2219"/>
    <x v="2219"/>
    <s v="An album that illustrates events in our lives, whether trivial or significant, through the tones of electronic music."/>
    <n v="8500"/>
    <n v="1015"/>
    <x v="0"/>
    <x v="0"/>
    <s v="USD"/>
    <n v="1440004512"/>
    <n v="1437412512"/>
    <b v="0"/>
    <n v="19"/>
    <b v="1"/>
    <s v="music/electronic music"/>
    <n v="0.11941176470588236"/>
    <n v="53.421052631578945"/>
    <x v="4"/>
    <x v="15"/>
  </r>
  <r>
    <n v="2220"/>
    <x v="2220"/>
    <s v="Darkpine is recording and releasing a 5-track EP within the coming months this summer and hopes for your support."/>
    <n v="8500"/>
    <n v="3540"/>
    <x v="0"/>
    <x v="0"/>
    <s v="USD"/>
    <n v="1374888436"/>
    <n v="1372296436"/>
    <b v="0"/>
    <n v="69"/>
    <b v="1"/>
    <s v="music/electronic music"/>
    <n v="0.41647058823529409"/>
    <n v="51.304347826086953"/>
    <x v="4"/>
    <x v="15"/>
  </r>
  <r>
    <n v="2221"/>
    <x v="2221"/>
    <s v="Welcome to the Dice Bazaar! Roll dice to buy &amp; trade products at the bazaar, block opponents, tame cobras, and score points!"/>
    <n v="8500"/>
    <n v="8109"/>
    <x v="0"/>
    <x v="0"/>
    <s v="USD"/>
    <n v="1461369600"/>
    <n v="1458748809"/>
    <b v="0"/>
    <n v="218"/>
    <b v="1"/>
    <s v="games/tabletop games"/>
    <n v="0.95399999999999996"/>
    <n v="37.197247706422019"/>
    <x v="6"/>
    <x v="32"/>
  </r>
  <r>
    <n v="2222"/>
    <x v="2222"/>
    <s v="Passing Shot is a tennis dice game for two players. Strategic use of the dice rolls allow you to score points to win game, set &amp; match."/>
    <n v="8500"/>
    <n v="813"/>
    <x v="0"/>
    <x v="0"/>
    <s v="USD"/>
    <n v="1327776847"/>
    <n v="1325184847"/>
    <b v="0"/>
    <n v="30"/>
    <b v="1"/>
    <s v="games/tabletop games"/>
    <n v="9.5647058823529418E-2"/>
    <n v="27.1"/>
    <x v="6"/>
    <x v="32"/>
  </r>
  <r>
    <n v="2223"/>
    <x v="2223"/>
    <s v="Cardboard scenery for Sci-Fi 28-32mm miniature games. Easy to assemble, disassemble and transport. Supplied unpainted. By MCSTUDIO."/>
    <n v="8500"/>
    <n v="20631"/>
    <x v="0"/>
    <x v="5"/>
    <s v="CAD"/>
    <n v="1435418568"/>
    <n v="1432826568"/>
    <b v="0"/>
    <n v="100"/>
    <b v="1"/>
    <s v="games/tabletop games"/>
    <n v="2.4271764705882353"/>
    <n v="206.31"/>
    <x v="6"/>
    <x v="32"/>
  </r>
  <r>
    <n v="2224"/>
    <x v="2224"/>
    <s v="The most haunted house in the world, presented with multiple storylines, in multiple time periods, and for multiple RPG systems."/>
    <n v="8500"/>
    <n v="24315"/>
    <x v="0"/>
    <x v="0"/>
    <s v="USD"/>
    <n v="1477767600"/>
    <n v="1475337675"/>
    <b v="0"/>
    <n v="296"/>
    <b v="1"/>
    <s v="games/tabletop games"/>
    <n v="2.8605882352941174"/>
    <n v="82.145270270270274"/>
    <x v="6"/>
    <x v="32"/>
  </r>
  <r>
    <n v="2225"/>
    <x v="2225"/>
    <s v="Fantasy Dungeon terrain for 28mm tabletop games. This is pre-punched card that is easy to assemble with no painting required."/>
    <n v="8500"/>
    <n v="198415.01"/>
    <x v="0"/>
    <x v="1"/>
    <s v="GBP"/>
    <n v="1411326015"/>
    <n v="1408734015"/>
    <b v="0"/>
    <n v="1204"/>
    <b v="1"/>
    <s v="games/tabletop games"/>
    <n v="23.342942352941179"/>
    <n v="164.79651993355483"/>
    <x v="6"/>
    <x v="32"/>
  </r>
  <r>
    <n v="2226"/>
    <x v="2226"/>
    <s v="Missed the Kickstarter? Contact your local gaming store before going online. Or click on the order button. Thanks for the support!"/>
    <n v="8500"/>
    <n v="19523.310000000001"/>
    <x v="0"/>
    <x v="0"/>
    <s v="USD"/>
    <n v="1455253140"/>
    <n v="1452625822"/>
    <b v="0"/>
    <n v="321"/>
    <b v="1"/>
    <s v="games/tabletop games"/>
    <n v="2.2968600000000001"/>
    <n v="60.820280373831778"/>
    <x v="6"/>
    <x v="32"/>
  </r>
  <r>
    <n v="2227"/>
    <x v="2227"/>
    <s v="Mechabrick is a set of precision plastic kits to convert your Minifigs into robots then battle with them in an exciting board game."/>
    <n v="8500"/>
    <n v="20459"/>
    <x v="0"/>
    <x v="1"/>
    <s v="GBP"/>
    <n v="1384374155"/>
    <n v="1381778555"/>
    <b v="0"/>
    <n v="301"/>
    <b v="1"/>
    <s v="games/tabletop games"/>
    <n v="2.4069411764705881"/>
    <n v="67.970099667774093"/>
    <x v="6"/>
    <x v="32"/>
  </r>
  <r>
    <n v="2228"/>
    <x v="2228"/>
    <s v="Modular system for storage and transport of ships &amp; game essentials + acrylic maneuver templates and tokens for 3 popular space games."/>
    <n v="8500"/>
    <n v="11744.9"/>
    <x v="0"/>
    <x v="12"/>
    <s v="EUR"/>
    <n v="1439707236"/>
    <n v="1437115236"/>
    <b v="0"/>
    <n v="144"/>
    <b v="1"/>
    <s v="games/tabletop games"/>
    <n v="1.3817529411764706"/>
    <n v="81.561805555555551"/>
    <x v="6"/>
    <x v="32"/>
  </r>
  <r>
    <n v="2229"/>
    <x v="2229"/>
    <s v="Tessen is an exciting 15 minute card game. Gather mystical animals and use your warriors to defend or steal animals from your opponent."/>
    <n v="8500"/>
    <n v="13704.33"/>
    <x v="0"/>
    <x v="0"/>
    <s v="USD"/>
    <n v="1378180800"/>
    <n v="1375113391"/>
    <b v="0"/>
    <n v="539"/>
    <b v="1"/>
    <s v="games/tabletop games"/>
    <n v="1.6122741176470587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8500"/>
    <n v="30303.24"/>
    <x v="0"/>
    <x v="0"/>
    <s v="USD"/>
    <n v="1372136400"/>
    <n v="1369864301"/>
    <b v="0"/>
    <n v="1113"/>
    <b v="1"/>
    <s v="games/tabletop games"/>
    <n v="3.5650870588235297"/>
    <n v="27.226630727762803"/>
    <x v="6"/>
    <x v="32"/>
  </r>
  <r>
    <n v="2232"/>
    <x v="2232"/>
    <s v="Backstory Cards help you and your friends create vibrant backstories for roleplaying games, no matter the system or genre."/>
    <n v="8500"/>
    <n v="24790"/>
    <x v="0"/>
    <x v="0"/>
    <s v="USD"/>
    <n v="1405738800"/>
    <n v="1402945408"/>
    <b v="0"/>
    <n v="988"/>
    <b v="1"/>
    <s v="games/tabletop games"/>
    <n v="2.9164705882352941"/>
    <n v="25.091093117408906"/>
    <x v="6"/>
    <x v="32"/>
  </r>
  <r>
    <n v="2233"/>
    <x v="2233"/>
    <s v="Cadaver is a lighthearted game of friendly necromancy! Players compete to resurrect as many bodies as possible!"/>
    <n v="8500"/>
    <n v="8301"/>
    <x v="0"/>
    <x v="1"/>
    <s v="GBP"/>
    <n v="1450051200"/>
    <n v="1448269539"/>
    <b v="0"/>
    <n v="391"/>
    <b v="1"/>
    <s v="games/tabletop games"/>
    <n v="0.97658823529411765"/>
    <n v="21.230179028132991"/>
    <x v="6"/>
    <x v="32"/>
  </r>
  <r>
    <n v="2234"/>
    <x v="2234"/>
    <s v="Pine Tar Baseball is a fun and fast paced dice and card game for 1 to 2 players. The game features fast streamlined game play."/>
    <n v="8500"/>
    <n v="1165"/>
    <x v="0"/>
    <x v="0"/>
    <s v="USD"/>
    <n v="1483645647"/>
    <n v="1481053647"/>
    <b v="0"/>
    <n v="28"/>
    <b v="1"/>
    <s v="games/tabletop games"/>
    <n v="0.13705882352941176"/>
    <n v="41.607142857142854"/>
    <x v="6"/>
    <x v="32"/>
  </r>
  <r>
    <n v="2235"/>
    <x v="2235"/>
    <s v="An amazing set of sceneries to create unique atmospheres for your tabletop gaming."/>
    <n v="8500"/>
    <n v="19931"/>
    <x v="0"/>
    <x v="5"/>
    <s v="CAD"/>
    <n v="1427585511"/>
    <n v="1424997111"/>
    <b v="0"/>
    <n v="147"/>
    <b v="1"/>
    <s v="games/tabletop games"/>
    <n v="2.3448235294117645"/>
    <n v="135.58503401360545"/>
    <x v="6"/>
    <x v="32"/>
  </r>
  <r>
    <n v="2236"/>
    <x v="2236"/>
    <s v="Assume the role of an intergalactic real-estate agent attempting to satisfy various creature clientele!"/>
    <n v="8500"/>
    <n v="15039"/>
    <x v="0"/>
    <x v="0"/>
    <s v="USD"/>
    <n v="1454338123"/>
    <n v="1451746123"/>
    <b v="0"/>
    <n v="680"/>
    <b v="1"/>
    <s v="games/tabletop games"/>
    <n v="1.7692941176470589"/>
    <n v="22.116176470588236"/>
    <x v="6"/>
    <x v="32"/>
  </r>
  <r>
    <n v="2237"/>
    <x v="2237"/>
    <s v="A real-time cooperative adventure for 2-8 players. Defeat legendary monsters to earn gold and escape before the time RUNS OUT!"/>
    <n v="8500"/>
    <n v="63527"/>
    <x v="0"/>
    <x v="0"/>
    <s v="USD"/>
    <n v="1415779140"/>
    <n v="1412294683"/>
    <b v="0"/>
    <n v="983"/>
    <b v="1"/>
    <s v="games/tabletop games"/>
    <n v="7.4737647058823526"/>
    <n v="64.625635808748726"/>
    <x v="6"/>
    <x v="32"/>
  </r>
  <r>
    <n v="2238"/>
    <x v="2238"/>
    <s v="28mm Fantasy Miniature Range in leadfree white metal: Orcs, wolves and more."/>
    <n v="8500"/>
    <n v="5496"/>
    <x v="0"/>
    <x v="12"/>
    <s v="EUR"/>
    <n v="1489157716"/>
    <n v="1486565716"/>
    <b v="0"/>
    <n v="79"/>
    <b v="1"/>
    <s v="games/tabletop games"/>
    <n v="0.64658823529411769"/>
    <n v="69.569620253164558"/>
    <x v="6"/>
    <x v="32"/>
  </r>
  <r>
    <n v="2239"/>
    <x v="2239"/>
    <s v="Next stretch goal unlocks at $33,000 and/or 500 backers unlocks 2 bonus stretch goals."/>
    <n v="8500"/>
    <n v="32006.67"/>
    <x v="0"/>
    <x v="0"/>
    <s v="USD"/>
    <n v="1385870520"/>
    <n v="1382742014"/>
    <b v="0"/>
    <n v="426"/>
    <b v="1"/>
    <s v="games/tabletop games"/>
    <n v="3.765490588235294"/>
    <n v="75.133028169014082"/>
    <x v="6"/>
    <x v="32"/>
  </r>
  <r>
    <n v="2240"/>
    <x v="2240"/>
    <s v="Protect, store, organize and display 225 of your favorite dice in this modular and easy to use dice vault system. Oak and leather."/>
    <n v="8500"/>
    <n v="13534"/>
    <x v="0"/>
    <x v="0"/>
    <s v="USD"/>
    <n v="1461354544"/>
    <n v="1458762544"/>
    <b v="0"/>
    <n v="96"/>
    <b v="1"/>
    <s v="games/tabletop games"/>
    <n v="1.592235294117647"/>
    <n v="140.97916666666666"/>
    <x v="6"/>
    <x v="32"/>
  </r>
  <r>
    <n v="2241"/>
    <x v="2241"/>
    <s v="You are Ex- Military criminals sent on suicide missions on the edge of space. Science Fiction Tabletop RPG using Savage Worlds"/>
    <n v="8500"/>
    <n v="8064"/>
    <x v="0"/>
    <x v="1"/>
    <s v="GBP"/>
    <n v="1488484300"/>
    <n v="1485892300"/>
    <b v="0"/>
    <n v="163"/>
    <b v="1"/>
    <s v="games/tabletop games"/>
    <n v="0.94870588235294118"/>
    <n v="49.472392638036808"/>
    <x v="6"/>
    <x v="32"/>
  </r>
  <r>
    <n v="2242"/>
    <x v="2242"/>
    <s v="Inconceivable! An amazing new illustrative deck based on The Princess Bride movie."/>
    <n v="8500"/>
    <n v="136009.76"/>
    <x v="0"/>
    <x v="0"/>
    <s v="USD"/>
    <n v="1385521320"/>
    <n v="1382449733"/>
    <b v="0"/>
    <n v="2525"/>
    <b v="1"/>
    <s v="games/tabletop games"/>
    <n v="16.001148235294117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8500"/>
    <n v="9302.5"/>
    <x v="0"/>
    <x v="0"/>
    <s v="USD"/>
    <n v="1489374000"/>
    <n v="1488823290"/>
    <b v="0"/>
    <n v="2035"/>
    <b v="1"/>
    <s v="games/tabletop games"/>
    <n v="1.0944117647058824"/>
    <n v="4.5712530712530715"/>
    <x v="6"/>
    <x v="32"/>
  </r>
  <r>
    <n v="2244"/>
    <x v="2244"/>
    <s v="Finely sculpted 28mm Classic Fantasy metal and resin miniatures perfectly themed for use as a warband or adventuring party."/>
    <n v="8500"/>
    <n v="18851"/>
    <x v="0"/>
    <x v="0"/>
    <s v="USD"/>
    <n v="1476649800"/>
    <n v="1475609946"/>
    <b v="0"/>
    <n v="290"/>
    <b v="1"/>
    <s v="games/tabletop games"/>
    <n v="2.2177647058823529"/>
    <n v="65.00344827586207"/>
    <x v="6"/>
    <x v="32"/>
  </r>
  <r>
    <n v="2245"/>
    <x v="2245"/>
    <s v="You've got a time machine, high-powered weapons and a whole lot of history to save. Welcome to TimeWatch!"/>
    <n v="8500"/>
    <n v="105881"/>
    <x v="0"/>
    <x v="0"/>
    <s v="USD"/>
    <n v="1393005600"/>
    <n v="1390323617"/>
    <b v="0"/>
    <n v="1980"/>
    <b v="1"/>
    <s v="games/tabletop games"/>
    <n v="12.456588235294118"/>
    <n v="53.475252525252522"/>
    <x v="6"/>
    <x v="32"/>
  </r>
  <r>
    <n v="2246"/>
    <x v="2246"/>
    <s v="The BESPOKE GEEK is a brand new clothing company from Bletchley, England producing handmade and individual hoodies for geeks."/>
    <n v="8500"/>
    <n v="2503"/>
    <x v="0"/>
    <x v="1"/>
    <s v="GBP"/>
    <n v="1441393210"/>
    <n v="1438801210"/>
    <b v="0"/>
    <n v="57"/>
    <b v="1"/>
    <s v="games/tabletop games"/>
    <n v="0.2944705882352941"/>
    <n v="43.912280701754383"/>
    <x v="6"/>
    <x v="32"/>
  </r>
  <r>
    <n v="2247"/>
    <x v="2247"/>
    <s v="Take on the role of an ancient forager in this fun strategy game from the designer of Biblios."/>
    <n v="8500"/>
    <n v="19324"/>
    <x v="0"/>
    <x v="0"/>
    <s v="USD"/>
    <n v="1438185565"/>
    <n v="1436975965"/>
    <b v="0"/>
    <n v="380"/>
    <b v="1"/>
    <s v="games/tabletop games"/>
    <n v="2.2734117647058825"/>
    <n v="50.852631578947367"/>
    <x v="6"/>
    <x v="32"/>
  </r>
  <r>
    <n v="2248"/>
    <x v="2248"/>
    <s v="Select your Wizard, determine your rivals, and then duel to the death to demonstrate your superiority wielding the Roots of Magic!"/>
    <n v="8500"/>
    <n v="7505"/>
    <x v="0"/>
    <x v="1"/>
    <s v="GBP"/>
    <n v="1481749278"/>
    <n v="1479157278"/>
    <b v="0"/>
    <n v="128"/>
    <b v="1"/>
    <s v="games/tabletop games"/>
    <n v="0.88294117647058823"/>
    <n v="58.6328125"/>
    <x v="6"/>
    <x v="32"/>
  </r>
  <r>
    <n v="2249"/>
    <x v="2249"/>
    <s v="March with the legions against the enemies of Rome in this role-playing game of military adventures."/>
    <n v="8500"/>
    <n v="5907"/>
    <x v="0"/>
    <x v="0"/>
    <s v="USD"/>
    <n v="1364917965"/>
    <n v="1362329565"/>
    <b v="0"/>
    <n v="180"/>
    <b v="1"/>
    <s v="games/tabletop games"/>
    <n v="0.69494117647058828"/>
    <n v="32.81666666666667"/>
    <x v="6"/>
    <x v="32"/>
  </r>
  <r>
    <n v="2250"/>
    <x v="2250"/>
    <s v="A customizable gaming table, for the best gaming experience, portable, storable and lightweight, that can be taken anywhere"/>
    <n v="8500"/>
    <n v="243778"/>
    <x v="0"/>
    <x v="0"/>
    <s v="USD"/>
    <n v="1480727273"/>
    <n v="1478131673"/>
    <b v="0"/>
    <n v="571"/>
    <b v="1"/>
    <s v="games/tabletop games"/>
    <n v="28.67976470588235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8500"/>
    <n v="24505"/>
    <x v="0"/>
    <x v="3"/>
    <s v="EUR"/>
    <n v="1470469938"/>
    <n v="1469173938"/>
    <b v="0"/>
    <n v="249"/>
    <b v="1"/>
    <s v="games/tabletop games"/>
    <n v="2.8829411764705881"/>
    <n v="98.413654618473899"/>
    <x v="6"/>
    <x v="32"/>
  </r>
  <r>
    <n v="2253"/>
    <x v="2253"/>
    <s v="ZoMbushed! - a solo/co-op action zombie survival card game where players must fight to survive by overcoming obstacles and monsters."/>
    <n v="8500"/>
    <n v="9015"/>
    <x v="0"/>
    <x v="0"/>
    <s v="USD"/>
    <n v="1447862947"/>
    <n v="1445267347"/>
    <b v="0"/>
    <n v="84"/>
    <b v="1"/>
    <s v="games/tabletop games"/>
    <n v="1.0605882352941176"/>
    <n v="107.32142857142857"/>
    <x v="6"/>
    <x v="32"/>
  </r>
  <r>
    <n v="2254"/>
    <x v="2254"/>
    <s v="A dexterity microgame by father/daughter team, Jason and Claire Kotarski. Make 100 project."/>
    <n v="8500"/>
    <n v="2299"/>
    <x v="0"/>
    <x v="0"/>
    <s v="USD"/>
    <n v="1485271968"/>
    <n v="1484667168"/>
    <b v="0"/>
    <n v="197"/>
    <b v="1"/>
    <s v="games/tabletop games"/>
    <n v="0.27047058823529413"/>
    <n v="11.67005076142132"/>
    <x v="6"/>
    <x v="32"/>
  </r>
  <r>
    <n v="2255"/>
    <x v="2255"/>
    <s v="This is the second set of 5 expansions for our route-building game, Jet Set!"/>
    <n v="8500"/>
    <n v="11323"/>
    <x v="0"/>
    <x v="0"/>
    <s v="USD"/>
    <n v="1462661451"/>
    <n v="1460069451"/>
    <b v="0"/>
    <n v="271"/>
    <b v="1"/>
    <s v="games/tabletop games"/>
    <n v="1.3321176470588236"/>
    <n v="41.782287822878232"/>
    <x v="6"/>
    <x v="32"/>
  </r>
  <r>
    <n v="2256"/>
    <x v="2256"/>
    <s v="Build your crypto-currency empire and sabotage your opponents. A deck building, card game. 2-4 players. 15 minutes."/>
    <n v="8500"/>
    <n v="1069"/>
    <x v="0"/>
    <x v="1"/>
    <s v="GBP"/>
    <n v="1479811846"/>
    <n v="1478602246"/>
    <b v="0"/>
    <n v="50"/>
    <b v="1"/>
    <s v="games/tabletop games"/>
    <n v="0.12576470588235295"/>
    <n v="21.38"/>
    <x v="6"/>
    <x v="32"/>
  </r>
  <r>
    <n v="2257"/>
    <x v="2257"/>
    <s v="Our Wargame Hab Block is a very versatile &amp; modular product, an ideal piece of terrain for most 28mm Sc-fi gaming system you would play"/>
    <n v="8500"/>
    <n v="15903.5"/>
    <x v="0"/>
    <x v="1"/>
    <s v="GBP"/>
    <n v="1466377200"/>
    <n v="1463351329"/>
    <b v="0"/>
    <n v="169"/>
    <b v="1"/>
    <s v="games/tabletop games"/>
    <n v="1.871"/>
    <n v="94.103550295857985"/>
    <x v="6"/>
    <x v="32"/>
  </r>
  <r>
    <n v="2258"/>
    <x v="2258"/>
    <s v="A Dungeon World campaign setting that takes place after the end of the worlds."/>
    <n v="8500"/>
    <n v="3223"/>
    <x v="0"/>
    <x v="0"/>
    <s v="USD"/>
    <n v="1434045687"/>
    <n v="1431453687"/>
    <b v="0"/>
    <n v="205"/>
    <b v="1"/>
    <s v="games/tabletop games"/>
    <n v="0.37917647058823528"/>
    <n v="15.721951219512196"/>
    <x v="6"/>
    <x v="32"/>
  </r>
  <r>
    <n v="2259"/>
    <x v="2259"/>
    <s v="More Halfmen, more goats, more guns, and most of all some neat buildings and structures for the little fellas to hang out in!"/>
    <n v="8500"/>
    <n v="18671"/>
    <x v="0"/>
    <x v="1"/>
    <s v="GBP"/>
    <n v="1481224736"/>
    <n v="1480360736"/>
    <b v="0"/>
    <n v="206"/>
    <b v="1"/>
    <s v="games/tabletop games"/>
    <n v="2.1965882352941177"/>
    <n v="90.635922330097088"/>
    <x v="6"/>
    <x v="32"/>
  </r>
  <r>
    <n v="2260"/>
    <x v="2260"/>
    <s v="A fine wood cryptex dice vault to store your favorite dice. Designed to hold a standard set of 7 polyhedrals for your favorite RPG."/>
    <n v="8500"/>
    <n v="8173"/>
    <x v="0"/>
    <x v="0"/>
    <s v="USD"/>
    <n v="1395876250"/>
    <n v="1393287850"/>
    <b v="0"/>
    <n v="84"/>
    <b v="1"/>
    <s v="games/tabletop games"/>
    <n v="0.96152941176470585"/>
    <n v="97.297619047619051"/>
    <x v="6"/>
    <x v="32"/>
  </r>
  <r>
    <n v="2261"/>
    <x v="2261"/>
    <s v="When you think about super heroes, you think of their stunning colorful outfits. Hero dice is great for super hero or anyother games :)"/>
    <n v="8500"/>
    <n v="7795"/>
    <x v="0"/>
    <x v="2"/>
    <s v="AUD"/>
    <n v="1487093020"/>
    <n v="1485278620"/>
    <b v="0"/>
    <n v="210"/>
    <b v="1"/>
    <s v="games/tabletop games"/>
    <n v="0.91705882352941182"/>
    <n v="37.11904761904762"/>
    <x v="6"/>
    <x v="32"/>
  </r>
  <r>
    <n v="2262"/>
    <x v="2262"/>
    <s v="An RPG about mortal servants of the Horsemen of the Apocalypse deciding to not end the world."/>
    <n v="8500"/>
    <n v="5087"/>
    <x v="0"/>
    <x v="0"/>
    <s v="USD"/>
    <n v="1416268800"/>
    <n v="1413295358"/>
    <b v="0"/>
    <n v="181"/>
    <b v="1"/>
    <s v="games/tabletop games"/>
    <n v="0.59847058823529409"/>
    <n v="28.104972375690608"/>
    <x v="6"/>
    <x v="32"/>
  </r>
  <r>
    <n v="2263"/>
    <x v="2263"/>
    <s v="These are degenerated men who have, since birth, suffered the effect of mutation and turned into something wicked!"/>
    <n v="8500"/>
    <n v="8666"/>
    <x v="0"/>
    <x v="11"/>
    <s v="SEK"/>
    <n v="1422734313"/>
    <n v="1420919913"/>
    <b v="0"/>
    <n v="60"/>
    <b v="1"/>
    <s v="games/tabletop games"/>
    <n v="1.0195294117647058"/>
    <n v="144.43333333333334"/>
    <x v="6"/>
    <x v="32"/>
  </r>
  <r>
    <n v="2264"/>
    <x v="2264"/>
    <s v="Thunder Alley Crew Chief Expansion from Nothing Now Games. Add Strategy and Control to your racing team. Get Your Crew Chief Today!"/>
    <n v="8500"/>
    <n v="10802"/>
    <x v="0"/>
    <x v="0"/>
    <s v="USD"/>
    <n v="1463972400"/>
    <n v="1462543114"/>
    <b v="0"/>
    <n v="445"/>
    <b v="1"/>
    <s v="games/tabletop games"/>
    <n v="1.2708235294117647"/>
    <n v="24.274157303370785"/>
    <x v="6"/>
    <x v="32"/>
  </r>
  <r>
    <n v="2265"/>
    <x v="2265"/>
    <s v="A second chance to get the deals from earlier campaigns just in time for the Holiday season. Pulp, Cthulhu, Sci-Fi, Old West and more!"/>
    <n v="8500"/>
    <n v="597"/>
    <x v="0"/>
    <x v="1"/>
    <s v="GBP"/>
    <n v="1479846507"/>
    <n v="1479241707"/>
    <b v="0"/>
    <n v="17"/>
    <b v="1"/>
    <s v="games/tabletop games"/>
    <n v="7.0235294117647062E-2"/>
    <n v="35.117647058823529"/>
    <x v="6"/>
    <x v="32"/>
  </r>
  <r>
    <n v="2266"/>
    <x v="2266"/>
    <s v="Want to be LORD OF THE GOATS? Start building your herd using thievery, magic, bombs and mostly goats."/>
    <n v="8500"/>
    <n v="4804"/>
    <x v="0"/>
    <x v="0"/>
    <s v="USD"/>
    <n v="1461722400"/>
    <n v="1460235592"/>
    <b v="0"/>
    <n v="194"/>
    <b v="1"/>
    <s v="games/tabletop games"/>
    <n v="0.56517647058823528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8500"/>
    <n v="76105"/>
    <x v="0"/>
    <x v="0"/>
    <s v="USD"/>
    <n v="1419123600"/>
    <n v="1416945297"/>
    <b v="0"/>
    <n v="404"/>
    <b v="1"/>
    <s v="games/tabletop games"/>
    <n v="8.9535294117647055"/>
    <n v="188.37871287128712"/>
    <x v="6"/>
    <x v="32"/>
  </r>
  <r>
    <n v="2268"/>
    <x v="2268"/>
    <s v="Chardonnay Go, the viral video with 23 million views, is now a hilarious board game for wine lovers, moms and other shameless people."/>
    <n v="8500"/>
    <n v="28728"/>
    <x v="0"/>
    <x v="0"/>
    <s v="USD"/>
    <n v="1489283915"/>
    <n v="1486691915"/>
    <b v="0"/>
    <n v="194"/>
    <b v="1"/>
    <s v="games/tabletop games"/>
    <n v="3.3797647058823528"/>
    <n v="148.08247422680412"/>
    <x v="6"/>
    <x v="32"/>
  </r>
  <r>
    <n v="2269"/>
    <x v="2269"/>
    <s v="Add exciting loot drops to your CR 1-4, 5-8, 9-12, 13-16, and 17-20 encounters! Each deck has over 200 possible outcomes!"/>
    <n v="8500"/>
    <n v="45041"/>
    <x v="0"/>
    <x v="0"/>
    <s v="USD"/>
    <n v="1488862800"/>
    <n v="1486745663"/>
    <b v="0"/>
    <n v="902"/>
    <b v="1"/>
    <s v="games/tabletop games"/>
    <n v="5.2989411764705885"/>
    <n v="49.934589800443462"/>
    <x v="6"/>
    <x v="32"/>
  </r>
  <r>
    <n v="2270"/>
    <x v="2270"/>
    <s v="MCG Premium Sleeves offer excellent protection for your cards. This line is about to be expanded with new sleeves sizes!"/>
    <n v="8500"/>
    <n v="180062"/>
    <x v="0"/>
    <x v="0"/>
    <s v="USD"/>
    <n v="1484085540"/>
    <n v="1482353513"/>
    <b v="0"/>
    <n v="1670"/>
    <b v="1"/>
    <s v="games/tabletop games"/>
    <n v="21.183764705882353"/>
    <n v="107.82155688622754"/>
    <x v="6"/>
    <x v="32"/>
  </r>
  <r>
    <n v="2271"/>
    <x v="2271"/>
    <s v="Man vs Meeple is the show where we talk about all things board game related. Help us make the very most of our channel for you."/>
    <n v="8500"/>
    <n v="56618"/>
    <x v="0"/>
    <x v="0"/>
    <s v="USD"/>
    <n v="1481328004"/>
    <n v="1478736004"/>
    <b v="0"/>
    <n v="1328"/>
    <b v="1"/>
    <s v="games/tabletop games"/>
    <n v="6.6609411764705886"/>
    <n v="42.63403614457831"/>
    <x v="6"/>
    <x v="32"/>
  </r>
  <r>
    <n v="2272"/>
    <x v="2272"/>
    <s v="Pick the Lock is a game of chance and strategy. Attempt to obtain priceless treasures and outwit the other players."/>
    <n v="8500"/>
    <n v="13566"/>
    <x v="0"/>
    <x v="0"/>
    <s v="USD"/>
    <n v="1449506836"/>
    <n v="1446914836"/>
    <b v="0"/>
    <n v="944"/>
    <b v="1"/>
    <s v="games/tabletop games"/>
    <n v="1.5960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8500"/>
    <n v="5509"/>
    <x v="0"/>
    <x v="5"/>
    <s v="CAD"/>
    <n v="1489320642"/>
    <n v="1487164242"/>
    <b v="0"/>
    <n v="147"/>
    <b v="1"/>
    <s v="games/tabletop games"/>
    <n v="0.64811764705882358"/>
    <n v="37.476190476190474"/>
    <x v="6"/>
    <x v="32"/>
  </r>
  <r>
    <n v="2274"/>
    <x v="2274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s v="games/tabletop games"/>
    <n v="0.35176470588235292"/>
    <n v="30.202020202020201"/>
    <x v="6"/>
    <x v="32"/>
  </r>
  <r>
    <n v="2275"/>
    <x v="2275"/>
    <s v="The aim of this project is to extend our existing Samurai Dwarf range from 6 to 9. The new sculpts will be done by Bob Olley."/>
    <n v="8500"/>
    <n v="2650.5"/>
    <x v="0"/>
    <x v="1"/>
    <s v="GBP"/>
    <n v="1419259679"/>
    <n v="1416667679"/>
    <b v="0"/>
    <n v="79"/>
    <b v="1"/>
    <s v="games/tabletop games"/>
    <n v="0.31182352941176472"/>
    <n v="33.550632911392405"/>
    <x v="6"/>
    <x v="32"/>
  </r>
  <r>
    <n v="2276"/>
    <x v="2276"/>
    <s v="ABC cards include definitions, shapes recognition, robot tangram, a binary concentration and color memory games! Made in the U.S."/>
    <n v="8500"/>
    <n v="4856"/>
    <x v="0"/>
    <x v="0"/>
    <s v="USD"/>
    <n v="1388936289"/>
    <n v="1386344289"/>
    <b v="0"/>
    <n v="75"/>
    <b v="1"/>
    <s v="games/tabletop games"/>
    <n v="0.57129411764705884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8500"/>
    <n v="5414"/>
    <x v="0"/>
    <x v="13"/>
    <s v="EUR"/>
    <n v="1451861940"/>
    <n v="1448902867"/>
    <b v="0"/>
    <n v="102"/>
    <b v="1"/>
    <s v="games/tabletop games"/>
    <n v="0.63694117647058823"/>
    <n v="53.078431372549019"/>
    <x v="6"/>
    <x v="32"/>
  </r>
  <r>
    <n v="2279"/>
    <x v="2279"/>
    <s v="The Zombie Apocalypse has begun! Fortunately, YOU have your priorities straight. What could be more important than Geocaching?"/>
    <n v="8500"/>
    <n v="1538"/>
    <x v="0"/>
    <x v="0"/>
    <s v="USD"/>
    <n v="1423022400"/>
    <n v="1421436099"/>
    <b v="0"/>
    <n v="32"/>
    <b v="1"/>
    <s v="games/tabletop games"/>
    <n v="0.18094117647058824"/>
    <n v="48.0625"/>
    <x v="6"/>
    <x v="32"/>
  </r>
  <r>
    <n v="2280"/>
    <x v="2280"/>
    <s v="A range of highly detailed 28mm fantasy miniatures and supporting gaming rules by Andrea Sfiligoi, creator of Song of Blades and Heroes"/>
    <n v="8500"/>
    <n v="39550.5"/>
    <x v="0"/>
    <x v="0"/>
    <s v="USD"/>
    <n v="1442501991"/>
    <n v="1439909991"/>
    <b v="0"/>
    <n v="480"/>
    <b v="1"/>
    <s v="games/tabletop games"/>
    <n v="4.6529999999999996"/>
    <n v="82.396874999999994"/>
    <x v="6"/>
    <x v="32"/>
  </r>
  <r>
    <n v="2281"/>
    <x v="2281"/>
    <s v="I am trying to get a new band off the ground, and in order to be taken seriously and get gigs, we need some killer recordings!"/>
    <n v="8500"/>
    <n v="555"/>
    <x v="0"/>
    <x v="0"/>
    <s v="USD"/>
    <n v="1311576600"/>
    <n v="1306219897"/>
    <b v="0"/>
    <n v="11"/>
    <b v="1"/>
    <s v="music/rock"/>
    <n v="6.5294117647058822E-2"/>
    <n v="50.454545454545453"/>
    <x v="4"/>
    <x v="11"/>
  </r>
  <r>
    <n v="2282"/>
    <x v="2282"/>
    <s v="Sage King is recording his debut album and wants YOU to be a part of the creation process"/>
    <n v="8500"/>
    <n v="1390"/>
    <x v="0"/>
    <x v="0"/>
    <s v="USD"/>
    <n v="1452744686"/>
    <n v="1447560686"/>
    <b v="0"/>
    <n v="12"/>
    <b v="1"/>
    <s v="music/rock"/>
    <n v="0.1635294117647059"/>
    <n v="115.83333333333333"/>
    <x v="4"/>
    <x v="11"/>
  </r>
  <r>
    <n v="2283"/>
    <x v="2283"/>
    <s v="Help California's own Heart to Heart fund their debut full length record! Forever be apart of the the &lt;3 T &lt;3 family! We need you!"/>
    <n v="8500"/>
    <n v="3025.66"/>
    <x v="0"/>
    <x v="0"/>
    <s v="USD"/>
    <n v="1336528804"/>
    <n v="1331348404"/>
    <b v="0"/>
    <n v="48"/>
    <b v="1"/>
    <s v="music/rock"/>
    <n v="0.35596"/>
    <n v="63.03458333333333"/>
    <x v="4"/>
    <x v="11"/>
  </r>
  <r>
    <n v="2284"/>
    <x v="2284"/>
    <s v="The Vinyl Skyway reunite to make a third album. "/>
    <n v="8500"/>
    <n v="6373.27"/>
    <x v="0"/>
    <x v="0"/>
    <s v="USD"/>
    <n v="1299902400"/>
    <n v="1297451245"/>
    <b v="0"/>
    <n v="59"/>
    <b v="1"/>
    <s v="music/rock"/>
    <n v="0.7497964705882354"/>
    <n v="108.02152542372882"/>
    <x v="4"/>
    <x v="11"/>
  </r>
  <r>
    <n v="2285"/>
    <x v="2285"/>
    <s v="BSA is headed to Nashville, TN USA to record our first album at the historic Welcome to 1979 Studio. Come re-write history with us..."/>
    <n v="8500"/>
    <n v="3641"/>
    <x v="0"/>
    <x v="0"/>
    <s v="USD"/>
    <n v="1340944043"/>
    <n v="1338352043"/>
    <b v="0"/>
    <n v="79"/>
    <b v="1"/>
    <s v="music/rock"/>
    <n v="0.4283529411764706"/>
    <n v="46.088607594936711"/>
    <x v="4"/>
    <x v="11"/>
  </r>
  <r>
    <n v="2286"/>
    <x v="2286"/>
    <s v="Arson In The Suburbs is ready to release its FIRST three song E.P. and looking to raise funds to get back in the studio! RnFnR!"/>
    <n v="8500"/>
    <n v="1501"/>
    <x v="0"/>
    <x v="0"/>
    <s v="USD"/>
    <n v="1378439940"/>
    <n v="1376003254"/>
    <b v="0"/>
    <n v="14"/>
    <b v="1"/>
    <s v="music/rock"/>
    <n v="0.17658823529411766"/>
    <n v="107.21428571428571"/>
    <x v="4"/>
    <x v="11"/>
  </r>
  <r>
    <n v="2287"/>
    <x v="2287"/>
    <s v="Pre-order Crushed Out's new album TEETH &amp; support the pressing of 12&quot; vinyl records. Release date; Sept. 16, 2014."/>
    <n v="8500"/>
    <n v="5398.99"/>
    <x v="0"/>
    <x v="0"/>
    <s v="USD"/>
    <n v="1403539260"/>
    <n v="1401724860"/>
    <b v="0"/>
    <n v="106"/>
    <b v="1"/>
    <s v="music/rock"/>
    <n v="0.63517529411764706"/>
    <n v="50.9338679245283"/>
    <x v="4"/>
    <x v="11"/>
  </r>
  <r>
    <n v="2288"/>
    <x v="2288"/>
    <s v="Technocracy will be released on digital media on June 26th, but we all know analog is king!  Help us press this album on vinyl!"/>
    <n v="8500"/>
    <n v="1001"/>
    <x v="0"/>
    <x v="0"/>
    <s v="USD"/>
    <n v="1340733600"/>
    <n v="1339098689"/>
    <b v="0"/>
    <n v="25"/>
    <b v="1"/>
    <s v="music/rock"/>
    <n v="0.11776470588235294"/>
    <n v="40.04"/>
    <x v="4"/>
    <x v="11"/>
  </r>
  <r>
    <n v="2289"/>
    <x v="2289"/>
    <s v="Blind Man Deaf Boy is a Folk Punk band from Denver, we need money to get ourselves a van and take it on tour around the west coast."/>
    <n v="8500"/>
    <n v="1611"/>
    <x v="0"/>
    <x v="0"/>
    <s v="USD"/>
    <n v="1386372120"/>
    <n v="1382659060"/>
    <b v="0"/>
    <n v="25"/>
    <b v="1"/>
    <s v="music/rock"/>
    <n v="0.18952941176470589"/>
    <n v="64.44"/>
    <x v="4"/>
    <x v="11"/>
  </r>
  <r>
    <n v="2290"/>
    <x v="2290"/>
    <s v="American Standard needs your help pressing their debut EP. Be involved in the artistic process and receive swag in return!"/>
    <n v="8500"/>
    <n v="1561"/>
    <x v="0"/>
    <x v="0"/>
    <s v="USD"/>
    <n v="1259686800"/>
    <n v="1252908330"/>
    <b v="0"/>
    <n v="29"/>
    <b v="1"/>
    <s v="music/rock"/>
    <n v="0.18364705882352941"/>
    <n v="53.827586206896555"/>
    <x v="4"/>
    <x v="11"/>
  </r>
  <r>
    <n v="2291"/>
    <x v="2291"/>
    <s v="So we've recorded a 5-song EP with a 2-time Grammy winner, but we need to raise the  $$$ to mix, master and press it to CD and vinyl!"/>
    <n v="8500"/>
    <n v="4320"/>
    <x v="0"/>
    <x v="0"/>
    <s v="USD"/>
    <n v="1335153600"/>
    <n v="1332199618"/>
    <b v="0"/>
    <n v="43"/>
    <b v="1"/>
    <s v="music/rock"/>
    <n v="0.50823529411764701"/>
    <n v="100.46511627906976"/>
    <x v="4"/>
    <x v="11"/>
  </r>
  <r>
    <n v="2292"/>
    <x v="2292"/>
    <s v="Aiding Contra in the telling of the &quot;Blue Planet Chronicles&quot;, a concept about the history of our beautiful home; Planet Earth!"/>
    <n v="8500"/>
    <n v="2145.0100000000002"/>
    <x v="0"/>
    <x v="0"/>
    <s v="USD"/>
    <n v="1334767476"/>
    <n v="1332175476"/>
    <b v="0"/>
    <n v="46"/>
    <b v="1"/>
    <s v="music/rock"/>
    <n v="0.25235411764705884"/>
    <n v="46.630652173913049"/>
    <x v="4"/>
    <x v="11"/>
  </r>
  <r>
    <n v="2293"/>
    <x v="2293"/>
    <s v="Donate here to be a part of the upcoming album. Every little bit helps!"/>
    <n v="8500"/>
    <n v="920"/>
    <x v="0"/>
    <x v="0"/>
    <s v="USD"/>
    <n v="1348545540"/>
    <n v="1346345999"/>
    <b v="0"/>
    <n v="27"/>
    <b v="1"/>
    <s v="music/rock"/>
    <n v="0.1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8500"/>
    <n v="7304.04"/>
    <x v="0"/>
    <x v="0"/>
    <s v="USD"/>
    <n v="1358702480"/>
    <n v="1356110480"/>
    <b v="0"/>
    <n v="112"/>
    <b v="1"/>
    <s v="music/rock"/>
    <n v="0.85929882352941178"/>
    <n v="65.214642857142863"/>
    <x v="4"/>
    <x v="11"/>
  </r>
  <r>
    <n v="2295"/>
    <x v="2295"/>
    <s v="The second full length album by SHADOWRAPTR is nearly complete. We just need a little boost to get us there. Think of the children."/>
    <n v="8500"/>
    <n v="1503"/>
    <x v="0"/>
    <x v="0"/>
    <s v="USD"/>
    <n v="1359240856"/>
    <n v="1356648856"/>
    <b v="0"/>
    <n v="34"/>
    <b v="1"/>
    <s v="music/rock"/>
    <n v="0.17682352941176471"/>
    <n v="44.205882352941174"/>
    <x v="4"/>
    <x v="11"/>
  </r>
  <r>
    <n v="2296"/>
    <x v="2296"/>
    <s v="Ed Hamell AKA Hamell on Trial is recording an album titled The Happiest Man in the World. He needs your help."/>
    <n v="8500"/>
    <n v="10435"/>
    <x v="0"/>
    <x v="0"/>
    <s v="USD"/>
    <n v="1330018426"/>
    <n v="1326994426"/>
    <b v="0"/>
    <n v="145"/>
    <b v="1"/>
    <s v="music/rock"/>
    <n v="1.2276470588235293"/>
    <n v="71.965517241379317"/>
    <x v="4"/>
    <x v="11"/>
  </r>
  <r>
    <n v="2297"/>
    <x v="2297"/>
    <s v="New Jersey Alternative Rock band COCO needs YOUR help self-releasing debut EP!"/>
    <n v="8500"/>
    <n v="1006"/>
    <x v="0"/>
    <x v="0"/>
    <s v="USD"/>
    <n v="1331697540"/>
    <n v="1328749249"/>
    <b v="0"/>
    <n v="19"/>
    <b v="1"/>
    <s v="music/rock"/>
    <n v="0.11835294117647059"/>
    <n v="52.94736842105263"/>
    <x v="4"/>
    <x v="11"/>
  </r>
  <r>
    <n v="2298"/>
    <x v="2298"/>
    <s v="My name is Jonny Gray, and my friends and I are working together to raise funds for my debut album"/>
    <n v="8500"/>
    <n v="31522"/>
    <x v="0"/>
    <x v="0"/>
    <s v="USD"/>
    <n v="1395861033"/>
    <n v="1393272633"/>
    <b v="0"/>
    <n v="288"/>
    <b v="1"/>
    <s v="music/rock"/>
    <n v="3.708470588235294"/>
    <n v="109.45138888888889"/>
    <x v="4"/>
    <x v="11"/>
  </r>
  <r>
    <n v="2299"/>
    <x v="2299"/>
    <s v="Fly Radio has finished tracking their album now all that is left is the mixing/mastering and duplication!"/>
    <n v="8500"/>
    <n v="1050.5"/>
    <x v="0"/>
    <x v="0"/>
    <s v="USD"/>
    <n v="1296953209"/>
    <n v="1295657209"/>
    <b v="0"/>
    <n v="14"/>
    <b v="1"/>
    <s v="music/rock"/>
    <n v="0.12358823529411765"/>
    <n v="75.035714285714292"/>
    <x v="4"/>
    <x v="11"/>
  </r>
  <r>
    <n v="2300"/>
    <x v="2300"/>
    <s v="Big Fiction leaves for tour on 6/27 but the Prison Van needs some work!  New brakes, transmission repair, tires... it needs a bit."/>
    <n v="8500"/>
    <n v="810"/>
    <x v="0"/>
    <x v="0"/>
    <s v="USD"/>
    <n v="1340904416"/>
    <n v="1339694816"/>
    <b v="0"/>
    <n v="7"/>
    <b v="1"/>
    <s v="music/rock"/>
    <n v="9.5294117647058821E-2"/>
    <n v="115.71428571428571"/>
    <x v="4"/>
    <x v="11"/>
  </r>
  <r>
    <n v="2301"/>
    <x v="2301"/>
    <s v="We are America's first trock band, and we're ready to bring you our first album!"/>
    <n v="8500"/>
    <n v="6680.22"/>
    <x v="0"/>
    <x v="0"/>
    <s v="USD"/>
    <n v="1371785496"/>
    <n v="1369193496"/>
    <b v="1"/>
    <n v="211"/>
    <b v="1"/>
    <s v="music/indie rock"/>
    <n v="0.78590823529411769"/>
    <n v="31.659810426540286"/>
    <x v="4"/>
    <x v="14"/>
  </r>
  <r>
    <n v="2302"/>
    <x v="2302"/>
    <s v="Wildcat Strike is looking to complete it's second full length album, titled &quot;Digital Age&quot;, and we want you to be a part of it!"/>
    <n v="8500"/>
    <n v="3925"/>
    <x v="0"/>
    <x v="0"/>
    <s v="USD"/>
    <n v="1388473200"/>
    <n v="1385585434"/>
    <b v="1"/>
    <n v="85"/>
    <b v="1"/>
    <s v="music/indie rock"/>
    <n v="0.46176470588235297"/>
    <n v="46.176470588235297"/>
    <x v="4"/>
    <x v="14"/>
  </r>
  <r>
    <n v="2303"/>
    <x v="2303"/>
    <s v="Abby Travis (EODM, Bangles, Masters of Reality, KMFDM) wants to release her new album as a vinyl picture disc and limited edition CD."/>
    <n v="8500"/>
    <n v="7053.61"/>
    <x v="0"/>
    <x v="0"/>
    <s v="USD"/>
    <n v="1323747596"/>
    <n v="1320287996"/>
    <b v="1"/>
    <n v="103"/>
    <b v="1"/>
    <s v="music/indie rock"/>
    <n v="0.82983647058823529"/>
    <n v="68.481650485436887"/>
    <x v="4"/>
    <x v="14"/>
  </r>
  <r>
    <n v="2304"/>
    <x v="2304"/>
    <s v="This winter and springtime we will be recording a new full-length album with big voices, big fireworks and mega soul.  "/>
    <n v="8500"/>
    <n v="6042.02"/>
    <x v="0"/>
    <x v="0"/>
    <s v="USD"/>
    <n v="1293857940"/>
    <n v="1290281691"/>
    <b v="1"/>
    <n v="113"/>
    <b v="1"/>
    <s v="music/indie rock"/>
    <n v="0.7108258823529412"/>
    <n v="53.469203539823013"/>
    <x v="4"/>
    <x v="14"/>
  </r>
  <r>
    <n v="2305"/>
    <x v="2305"/>
    <s v="If you're reading this, we want to say that every dollar counts in these final hours of our campaign. Thank you for all your support!"/>
    <n v="8500"/>
    <n v="18221"/>
    <x v="0"/>
    <x v="0"/>
    <s v="USD"/>
    <n v="1407520800"/>
    <n v="1405356072"/>
    <b v="1"/>
    <n v="167"/>
    <b v="1"/>
    <s v="music/indie rock"/>
    <n v="2.1436470588235292"/>
    <n v="109.10778443113773"/>
    <x v="4"/>
    <x v="14"/>
  </r>
  <r>
    <n v="2306"/>
    <x v="2306"/>
    <s v="Indie rockers, Dewveall, are recording new music. Take a seat at the table; let them cook you a meal and sing you some songs."/>
    <n v="8500"/>
    <n v="3736.55"/>
    <x v="0"/>
    <x v="0"/>
    <s v="USD"/>
    <n v="1331352129"/>
    <n v="1328760129"/>
    <b v="1"/>
    <n v="73"/>
    <b v="1"/>
    <s v="music/indie rock"/>
    <n v="0.43959411764705886"/>
    <n v="51.185616438356163"/>
    <x v="4"/>
    <x v="14"/>
  </r>
  <r>
    <n v="2307"/>
    <x v="2307"/>
    <s v="Printing, copywriting, and album art for my first record. It's 100% ready to listen we just need some help to get it out there."/>
    <n v="8500"/>
    <n v="2095.2600000000002"/>
    <x v="0"/>
    <x v="0"/>
    <s v="USD"/>
    <n v="1336245328"/>
    <n v="1333653333"/>
    <b v="1"/>
    <n v="75"/>
    <b v="1"/>
    <s v="music/indie rock"/>
    <n v="0.24650117647058825"/>
    <n v="27.936800000000002"/>
    <x v="4"/>
    <x v="14"/>
  </r>
  <r>
    <n v="2308"/>
    <x v="2308"/>
    <s v="For our next record we're combining amazing visuals with new and creative music to create an truly beautiful worship experience."/>
    <n v="8500"/>
    <n v="50653.11"/>
    <x v="0"/>
    <x v="0"/>
    <s v="USD"/>
    <n v="1409274000"/>
    <n v="1406847996"/>
    <b v="1"/>
    <n v="614"/>
    <b v="1"/>
    <s v="music/indie rock"/>
    <n v="5.9591894117647062"/>
    <n v="82.496921824104234"/>
    <x v="4"/>
    <x v="14"/>
  </r>
  <r>
    <n v="2309"/>
    <x v="2309"/>
    <s v="|| HELP MARNY LION PROUDFIT RECORD HER SECOND INDIE FOLK ALBUM THIS MARCH â€“ THE BARN IS WAITING ||"/>
    <n v="8500"/>
    <n v="6400.47"/>
    <x v="0"/>
    <x v="0"/>
    <s v="USD"/>
    <n v="1362872537"/>
    <n v="1359848537"/>
    <b v="1"/>
    <n v="107"/>
    <b v="1"/>
    <s v="music/indie rock"/>
    <n v="0.75299647058823538"/>
    <n v="59.817476635514019"/>
    <x v="4"/>
    <x v="14"/>
  </r>
  <r>
    <n v="2310"/>
    <x v="2310"/>
    <s v="Two records, a new LP and a full cover of Bowie's Diamond Dogs, to be self-released in Spring 2013 -with your involvement and support."/>
    <n v="8500"/>
    <n v="79335.360000000001"/>
    <x v="0"/>
    <x v="0"/>
    <s v="USD"/>
    <n v="1363889015"/>
    <n v="1361300615"/>
    <b v="1"/>
    <n v="1224"/>
    <b v="1"/>
    <s v="music/indie rock"/>
    <n v="9.3335717647058818"/>
    <n v="64.816470588235291"/>
    <x v="4"/>
    <x v="14"/>
  </r>
  <r>
    <n v="2311"/>
    <x v="2311"/>
    <s v="I'm heading back into the studio!  I'm planning to record a CD of original songs and one with some jazz standards."/>
    <n v="8500"/>
    <n v="9370"/>
    <x v="0"/>
    <x v="0"/>
    <s v="USD"/>
    <n v="1399421189"/>
    <n v="1396829189"/>
    <b v="1"/>
    <n v="104"/>
    <b v="1"/>
    <s v="music/indie rock"/>
    <n v="1.1023529411764705"/>
    <n v="90.09615384615384"/>
    <x v="4"/>
    <x v="14"/>
  </r>
  <r>
    <n v="2312"/>
    <x v="2312"/>
    <s v="Help Brooklyn psychedelic synth rockers DINOWALRUS release their 3rd Record, COMPLEXION, on vinyl!"/>
    <n v="8500"/>
    <n v="3236"/>
    <x v="0"/>
    <x v="0"/>
    <s v="USD"/>
    <n v="1397862000"/>
    <n v="1395155478"/>
    <b v="1"/>
    <n v="79"/>
    <b v="1"/>
    <s v="music/indie rock"/>
    <n v="0.38070588235294117"/>
    <n v="40.962025316455694"/>
    <x v="4"/>
    <x v="14"/>
  </r>
  <r>
    <n v="2313"/>
    <x v="2313"/>
    <s v="A Sunny Day in Glasgow are recording a new album and we need your help!"/>
    <n v="8500"/>
    <n v="8792.02"/>
    <x v="0"/>
    <x v="0"/>
    <s v="USD"/>
    <n v="1336086026"/>
    <n v="1333494026"/>
    <b v="1"/>
    <n v="157"/>
    <b v="1"/>
    <s v="music/indie rock"/>
    <n v="1.034355294117647"/>
    <n v="56.000127388535034"/>
    <x v="4"/>
    <x v="14"/>
  </r>
  <r>
    <n v="2314"/>
    <x v="2314"/>
    <s v="Eliot &amp; Eads, an Americana rock band of St. Louis natives, is recording an album about the heartland. Help them complete the record!"/>
    <n v="8500"/>
    <n v="1883.64"/>
    <x v="0"/>
    <x v="0"/>
    <s v="USD"/>
    <n v="1339074857"/>
    <n v="1336482857"/>
    <b v="1"/>
    <n v="50"/>
    <b v="1"/>
    <s v="music/indie rock"/>
    <n v="0.22160470588235295"/>
    <n v="37.672800000000002"/>
    <x v="4"/>
    <x v="14"/>
  </r>
  <r>
    <n v="2315"/>
    <x v="2315"/>
    <s v="Rice invites you to be a part of the creation of their first album and spread their message of love."/>
    <n v="8500"/>
    <n v="2565"/>
    <x v="0"/>
    <x v="0"/>
    <s v="USD"/>
    <n v="1336238743"/>
    <n v="1333646743"/>
    <b v="1"/>
    <n v="64"/>
    <b v="1"/>
    <s v="music/indie rock"/>
    <n v="0.3017647058823529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8500"/>
    <n v="15606.4"/>
    <x v="0"/>
    <x v="0"/>
    <s v="USD"/>
    <n v="1260383040"/>
    <n v="1253726650"/>
    <b v="1"/>
    <n v="200"/>
    <b v="1"/>
    <s v="music/indie rock"/>
    <n v="1.8360470588235294"/>
    <n v="78.031999999999996"/>
    <x v="4"/>
    <x v="14"/>
  </r>
  <r>
    <n v="2317"/>
    <x v="2317"/>
    <s v="Snag the first Wolf Interval release by droners ibreatheFUR and He Can Jog. One month to preorder and then they're gone!"/>
    <n v="8500"/>
    <n v="416"/>
    <x v="0"/>
    <x v="0"/>
    <s v="USD"/>
    <n v="1266210000"/>
    <n v="1263474049"/>
    <b v="1"/>
    <n v="22"/>
    <b v="1"/>
    <s v="music/indie rock"/>
    <n v="4.8941176470588238E-2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8500"/>
    <n v="6053"/>
    <x v="0"/>
    <x v="0"/>
    <s v="USD"/>
    <n v="1253937540"/>
    <n v="1251214014"/>
    <b v="1"/>
    <n v="163"/>
    <b v="1"/>
    <s v="music/indie rock"/>
    <n v="0.71211764705882352"/>
    <n v="37.134969325153371"/>
    <x v="4"/>
    <x v="14"/>
  </r>
  <r>
    <n v="2319"/>
    <x v="2319"/>
    <s v="The upcoming debut full-length album from Nevada Color &quot;Adventures&quot; will be available Spring 2014 with your help!"/>
    <n v="8500"/>
    <n v="3231"/>
    <x v="0"/>
    <x v="0"/>
    <s v="USD"/>
    <n v="1387072685"/>
    <n v="1384480685"/>
    <b v="1"/>
    <n v="77"/>
    <b v="1"/>
    <s v="music/indie rock"/>
    <n v="0.3801176470588235"/>
    <n v="41.961038961038959"/>
    <x v="4"/>
    <x v="14"/>
  </r>
  <r>
    <n v="2320"/>
    <x v="2320"/>
    <s v="We've been hard at work crafting our next batch of songs, and we need your help to record it!  Have a look at our quick witchy video!"/>
    <n v="8500"/>
    <n v="5433"/>
    <x v="0"/>
    <x v="0"/>
    <s v="USD"/>
    <n v="1396463800"/>
    <n v="1393443400"/>
    <b v="1"/>
    <n v="89"/>
    <b v="1"/>
    <s v="music/indie rock"/>
    <n v="0.63917647058823535"/>
    <n v="61.044943820224717"/>
    <x v="4"/>
    <x v="14"/>
  </r>
  <r>
    <n v="2321"/>
    <x v="2321"/>
    <s v="Universal organic liquid seasoning brewed all natural from lupine, oat, salt and water for soups, salads, stews and more"/>
    <n v="8500"/>
    <n v="4130"/>
    <x v="3"/>
    <x v="15"/>
    <s v="EUR"/>
    <n v="1491282901"/>
    <n v="1488694501"/>
    <b v="0"/>
    <n v="64"/>
    <b v="0"/>
    <s v="food/small batch"/>
    <n v="0.48588235294117649"/>
    <n v="64.53125"/>
    <x v="7"/>
    <x v="33"/>
  </r>
  <r>
    <n v="2322"/>
    <x v="2322"/>
    <s v="Jen bakes shortbread is a small batch, all natural shortbread cookie business looking for smart funding to grow!"/>
    <n v="8500"/>
    <n v="85"/>
    <x v="3"/>
    <x v="0"/>
    <s v="USD"/>
    <n v="1491769769"/>
    <n v="1489181369"/>
    <b v="0"/>
    <n v="4"/>
    <b v="0"/>
    <s v="food/small batch"/>
    <n v="0.01"/>
    <n v="21.25"/>
    <x v="7"/>
    <x v="33"/>
  </r>
  <r>
    <n v="2323"/>
    <x v="2323"/>
    <s v="You can never go wrong with a Beef Stick, great taste with no fillers and can easily goes with you everywhere."/>
    <n v="8500"/>
    <n v="120"/>
    <x v="3"/>
    <x v="0"/>
    <s v="USD"/>
    <n v="1490033247"/>
    <n v="1489428447"/>
    <b v="0"/>
    <n v="4"/>
    <b v="0"/>
    <s v="food/small batch"/>
    <n v="1.411764705882353E-2"/>
    <n v="30"/>
    <x v="7"/>
    <x v="33"/>
  </r>
  <r>
    <n v="2324"/>
    <x v="2324"/>
    <s v="A city centre shop selling great locally made food with room to chat and learn about eachother."/>
    <n v="8500"/>
    <n v="1555"/>
    <x v="3"/>
    <x v="1"/>
    <s v="GBP"/>
    <n v="1490559285"/>
    <n v="1487970885"/>
    <b v="0"/>
    <n v="61"/>
    <b v="0"/>
    <s v="food/small batch"/>
    <n v="0.18294117647058825"/>
    <n v="25.491803278688526"/>
    <x v="7"/>
    <x v="33"/>
  </r>
  <r>
    <n v="2325"/>
    <x v="2325"/>
    <s v="Do you like to Maga? Do you like hot sauce as spicy as your memes? Do you like sexy frogs? Of course you do were all adults here."/>
    <n v="8500"/>
    <n v="80"/>
    <x v="3"/>
    <x v="0"/>
    <s v="USD"/>
    <n v="1490830331"/>
    <n v="1488241931"/>
    <b v="0"/>
    <n v="7"/>
    <b v="0"/>
    <s v="food/small batch"/>
    <n v="9.4117647058823521E-3"/>
    <n v="11.428571428571429"/>
    <x v="7"/>
    <x v="33"/>
  </r>
  <r>
    <n v="2326"/>
    <x v="2326"/>
    <s v="The Savage Wienerâ„¢ launched last Summer.  Our Premium wieners are already a hit, our next project is The Ultimate Steak Hot Dog."/>
    <n v="8500"/>
    <n v="108"/>
    <x v="3"/>
    <x v="0"/>
    <s v="USD"/>
    <n v="1493571600"/>
    <n v="1489106948"/>
    <b v="0"/>
    <n v="1"/>
    <b v="0"/>
    <s v="food/small batch"/>
    <n v="1.2705882352941176E-2"/>
    <n v="108"/>
    <x v="7"/>
    <x v="33"/>
  </r>
  <r>
    <n v="2327"/>
    <x v="2327"/>
    <s v="Gourmet Fermentation in a Mason Jar. Create delicious, nutritious fermented foods at home."/>
    <n v="8500"/>
    <n v="184133.01"/>
    <x v="0"/>
    <x v="0"/>
    <s v="USD"/>
    <n v="1409090440"/>
    <n v="1406066440"/>
    <b v="1"/>
    <n v="3355"/>
    <b v="1"/>
    <s v="food/small batch"/>
    <n v="21.6627070588235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8500"/>
    <n v="25445"/>
    <x v="0"/>
    <x v="0"/>
    <s v="USD"/>
    <n v="1434307537"/>
    <n v="1431715537"/>
    <b v="1"/>
    <n v="537"/>
    <b v="1"/>
    <s v="food/small batch"/>
    <n v="2.993529411764706"/>
    <n v="47.383612662942269"/>
    <x v="7"/>
    <x v="33"/>
  </r>
  <r>
    <n v="2329"/>
    <x v="2329"/>
    <s v="Vodka, whiskey and fruit brandy - coming soon! We are a coastal distillery located in historic Half Moon Bay, California."/>
    <n v="8500"/>
    <n v="26480"/>
    <x v="0"/>
    <x v="0"/>
    <s v="USD"/>
    <n v="1405609146"/>
    <n v="1403017146"/>
    <b v="1"/>
    <n v="125"/>
    <b v="1"/>
    <s v="food/small batch"/>
    <n v="3.1152941176470588"/>
    <n v="211.84"/>
    <x v="7"/>
    <x v="33"/>
  </r>
  <r>
    <n v="2330"/>
    <x v="2330"/>
    <s v="Help us launch our whiskey program! With your support we'll barrel and age our first whiskeys: Bourbon, Rye and an American Whiskey."/>
    <n v="8500"/>
    <n v="35848"/>
    <x v="0"/>
    <x v="0"/>
    <s v="USD"/>
    <n v="1451001600"/>
    <n v="1448400943"/>
    <b v="1"/>
    <n v="163"/>
    <b v="1"/>
    <s v="food/small batch"/>
    <n v="4.217411764705882"/>
    <n v="219.92638036809817"/>
    <x v="7"/>
    <x v="33"/>
  </r>
  <r>
    <n v="2331"/>
    <x v="2331"/>
    <s v="Handcrafted, organic, single-origin, bean-to-bar, dark chocolate. Like fine wine, the secret is in the terroir."/>
    <n v="8500"/>
    <n v="11545.1"/>
    <x v="0"/>
    <x v="0"/>
    <s v="USD"/>
    <n v="1408320490"/>
    <n v="1405728490"/>
    <b v="1"/>
    <n v="283"/>
    <b v="1"/>
    <s v="food/small batch"/>
    <n v="1.3582470588235294"/>
    <n v="40.795406360424032"/>
    <x v="7"/>
    <x v="33"/>
  </r>
  <r>
    <n v="2332"/>
    <x v="2332"/>
    <s v="Pre-order our delicious, organic, small batch dried pastas (and more) so we can buy a new pasta dryer and move to a commercial kitchen."/>
    <n v="8500"/>
    <n v="26577"/>
    <x v="0"/>
    <x v="0"/>
    <s v="USD"/>
    <n v="1423235071"/>
    <n v="1420643071"/>
    <b v="1"/>
    <n v="352"/>
    <b v="1"/>
    <s v="food/small batch"/>
    <n v="3.1267058823529412"/>
    <n v="75.502840909090907"/>
    <x v="7"/>
    <x v="33"/>
  </r>
  <r>
    <n v="2333"/>
    <x v="2333"/>
    <s v="Homemade truffles for NYC chocolate fanatics. Truffle recipes for chocolate addicts from all over the world. Chocolate lovers unite."/>
    <n v="8500"/>
    <n v="1273"/>
    <x v="0"/>
    <x v="0"/>
    <s v="USD"/>
    <n v="1401385800"/>
    <n v="1399563390"/>
    <b v="1"/>
    <n v="94"/>
    <b v="1"/>
    <s v="food/small batch"/>
    <n v="0.14976470588235294"/>
    <n v="13.542553191489361"/>
    <x v="7"/>
    <x v="33"/>
  </r>
  <r>
    <n v="2334"/>
    <x v="2334"/>
    <s v="Help us get our delicious, organic, artisanal frozen pops on grocery store shelves in the Baltimore &amp; DC areas."/>
    <n v="8500"/>
    <n v="4078"/>
    <x v="0"/>
    <x v="0"/>
    <s v="USD"/>
    <n v="1415208840"/>
    <n v="1412611498"/>
    <b v="1"/>
    <n v="67"/>
    <b v="1"/>
    <s v="food/small batch"/>
    <n v="0.47976470588235293"/>
    <n v="60.865671641791046"/>
    <x v="7"/>
    <x v="33"/>
  </r>
  <r>
    <n v="2335"/>
    <x v="2335"/>
    <s v="We hand-harvest water to make flake finishing salt. We're opening a modern-day salt works in historic Gloucester, Massachusetts!"/>
    <n v="8500"/>
    <n v="25568"/>
    <x v="0"/>
    <x v="0"/>
    <s v="USD"/>
    <n v="1402494243"/>
    <n v="1399902243"/>
    <b v="1"/>
    <n v="221"/>
    <b v="1"/>
    <s v="food/small batch"/>
    <n v="3.008"/>
    <n v="115.69230769230769"/>
    <x v="7"/>
    <x v="33"/>
  </r>
  <r>
    <n v="2336"/>
    <x v="2336"/>
    <s v="Aged in whiskey barrels for a unique fruity, spicy, and smoky flavor. Youâ€™ve never tasted sriracha quite like this before."/>
    <n v="8500"/>
    <n v="104146.51"/>
    <x v="0"/>
    <x v="0"/>
    <s v="USD"/>
    <n v="1394316695"/>
    <n v="1390860695"/>
    <b v="1"/>
    <n v="2165"/>
    <b v="1"/>
    <s v="food/small batch"/>
    <n v="12.252530588235294"/>
    <n v="48.104623556581984"/>
    <x v="7"/>
    <x v="33"/>
  </r>
  <r>
    <n v="2337"/>
    <x v="2337"/>
    <s v="We make small batch, locally sourced bitters and shrubs for cocktails and cooking."/>
    <n v="8500"/>
    <n v="13279"/>
    <x v="0"/>
    <x v="0"/>
    <s v="USD"/>
    <n v="1403796143"/>
    <n v="1401204143"/>
    <b v="1"/>
    <n v="179"/>
    <b v="1"/>
    <s v="food/small batch"/>
    <n v="1.5622352941176472"/>
    <n v="74.184357541899445"/>
    <x v="7"/>
    <x v="33"/>
  </r>
  <r>
    <n v="2338"/>
    <x v="2338"/>
    <s v="Handcrafted treats made from dried fruits, nuts, spices &amp; dark chocolate. Gluten-free, dairy-free, soy-free, grain-free; flavor-full!"/>
    <n v="8500"/>
    <n v="15171.5"/>
    <x v="0"/>
    <x v="0"/>
    <s v="USD"/>
    <n v="1404077484"/>
    <n v="1401485484"/>
    <b v="1"/>
    <n v="123"/>
    <b v="1"/>
    <s v="food/small batch"/>
    <n v="1.7848823529411764"/>
    <n v="123.34552845528455"/>
    <x v="7"/>
    <x v="33"/>
  </r>
  <r>
    <n v="2339"/>
    <x v="2339"/>
    <s v="The 'food of the gods' has returned in molten glory! CACOCO revives drinking chocolate with a revolutionary sustainable model."/>
    <n v="8500"/>
    <n v="73552"/>
    <x v="0"/>
    <x v="0"/>
    <s v="USD"/>
    <n v="1482134340"/>
    <n v="1479496309"/>
    <b v="1"/>
    <n v="1104"/>
    <b v="1"/>
    <s v="food/small batch"/>
    <n v="8.6531764705882352"/>
    <n v="66.623188405797094"/>
    <x v="7"/>
    <x v="33"/>
  </r>
  <r>
    <n v="2340"/>
    <x v="2340"/>
    <s v="Strange Matter Coffee is opening a scratch bakery featuring craft doughnuts with vegan and gluten free options!"/>
    <n v="8500"/>
    <n v="42311"/>
    <x v="0"/>
    <x v="0"/>
    <s v="USD"/>
    <n v="1477841138"/>
    <n v="1475249138"/>
    <b v="1"/>
    <n v="403"/>
    <b v="1"/>
    <s v="food/small batch"/>
    <n v="4.9777647058823531"/>
    <n v="104.99007444168734"/>
    <x v="7"/>
    <x v="33"/>
  </r>
  <r>
    <n v="2341"/>
    <x v="2341"/>
    <s v="This website will serve as an interface to change lives and have a community routing for your success!"/>
    <n v="85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8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8500"/>
    <n v="300"/>
    <x v="1"/>
    <x v="0"/>
    <s v="USD"/>
    <n v="1452282420"/>
    <n v="1447962505"/>
    <b v="0"/>
    <n v="1"/>
    <b v="0"/>
    <s v="technology/web"/>
    <n v="3.5294117647058823E-2"/>
    <n v="300"/>
    <x v="2"/>
    <x v="7"/>
  </r>
  <r>
    <n v="2344"/>
    <x v="2344"/>
    <s v="SAVE MONEY! Stop worrying about account disputes, supervising installs, and corporation bull-****. We actively negotiate on your behalf"/>
    <n v="8500"/>
    <n v="1"/>
    <x v="1"/>
    <x v="5"/>
    <s v="CAD"/>
    <n v="1466789269"/>
    <n v="1464197269"/>
    <b v="0"/>
    <n v="1"/>
    <b v="0"/>
    <s v="technology/web"/>
    <n v="1.1764705882352942E-4"/>
    <n v="1"/>
    <x v="2"/>
    <x v="7"/>
  </r>
  <r>
    <n v="2345"/>
    <x v="2345"/>
    <s v="My team and I are creating a social media website for pet lovers across the world! Fashion, animal shows, adoptions, and more."/>
    <n v="85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8500"/>
    <n v="39"/>
    <x v="1"/>
    <x v="0"/>
    <s v="USD"/>
    <n v="1476731431"/>
    <n v="1472843431"/>
    <b v="0"/>
    <n v="3"/>
    <b v="0"/>
    <s v="technology/web"/>
    <n v="4.5882352941176473E-3"/>
    <n v="13"/>
    <x v="2"/>
    <x v="7"/>
  </r>
  <r>
    <n v="2347"/>
    <x v="2347"/>
    <s v="Back this project and get access to a course about building COMPLETE web applications without coding."/>
    <n v="8500"/>
    <n v="15"/>
    <x v="1"/>
    <x v="0"/>
    <s v="USD"/>
    <n v="1472135676"/>
    <n v="1469543676"/>
    <b v="0"/>
    <n v="1"/>
    <b v="0"/>
    <s v="technology/web"/>
    <n v="1.7647058823529412E-3"/>
    <n v="15"/>
    <x v="2"/>
    <x v="7"/>
  </r>
  <r>
    <n v="2348"/>
    <x v="2348"/>
    <s v="Own, Buy, Sell 3D property! 3D games, 3D traveling and earn in one virtual 3D NEASPACE, Best for Oculus Rift environment."/>
    <n v="8500"/>
    <n v="270"/>
    <x v="1"/>
    <x v="0"/>
    <s v="USD"/>
    <n v="1456006938"/>
    <n v="1450822938"/>
    <b v="0"/>
    <n v="5"/>
    <b v="0"/>
    <s v="technology/web"/>
    <n v="3.1764705882352938E-2"/>
    <n v="54"/>
    <x v="2"/>
    <x v="7"/>
  </r>
  <r>
    <n v="2349"/>
    <x v="2349"/>
    <s v="Poliword tries to provide the people of the world an opportunity to make real changes in their government through the internet."/>
    <n v="85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85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8500"/>
    <n v="108"/>
    <x v="1"/>
    <x v="4"/>
    <s v="NZD"/>
    <n v="1430360739"/>
    <n v="1427768739"/>
    <b v="0"/>
    <n v="7"/>
    <b v="0"/>
    <s v="technology/web"/>
    <n v="1.2705882352941176E-2"/>
    <n v="15.428571428571429"/>
    <x v="2"/>
    <x v="7"/>
  </r>
  <r>
    <n v="2352"/>
    <x v="2352"/>
    <s v="It is the mission of the Seekerâ€™s School of Thought and Philosophy to provide a safe and nurturing environment for all."/>
    <n v="85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85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8500"/>
    <n v="25"/>
    <x v="1"/>
    <x v="0"/>
    <s v="USD"/>
    <n v="1420910460"/>
    <n v="1415726460"/>
    <b v="0"/>
    <n v="1"/>
    <b v="0"/>
    <s v="technology/web"/>
    <n v="2.9411764705882353E-3"/>
    <n v="25"/>
    <x v="2"/>
    <x v="7"/>
  </r>
  <r>
    <n v="2355"/>
    <x v="2355"/>
    <s v="PriceItUpPlease will be an easy to use website that estimates the amount of your startup costs for that great idea you have!"/>
    <n v="8500"/>
    <n v="55"/>
    <x v="1"/>
    <x v="2"/>
    <s v="AUD"/>
    <n v="1430604136"/>
    <n v="1428012136"/>
    <b v="0"/>
    <n v="2"/>
    <b v="0"/>
    <s v="technology/web"/>
    <n v="6.4705882352941177E-3"/>
    <n v="27.5"/>
    <x v="2"/>
    <x v="7"/>
  </r>
  <r>
    <n v="2356"/>
    <x v="2356"/>
    <s v="HardstyleUnited.com The Global Hardstyle community. Your Hardstyle community."/>
    <n v="85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85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8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8500"/>
    <n v="1101"/>
    <x v="1"/>
    <x v="0"/>
    <s v="USD"/>
    <n v="1438616124"/>
    <n v="1433432124"/>
    <b v="0"/>
    <n v="3"/>
    <b v="0"/>
    <s v="technology/web"/>
    <n v="0.12952941176470589"/>
    <n v="367"/>
    <x v="2"/>
    <x v="7"/>
  </r>
  <r>
    <n v="2360"/>
    <x v="2360"/>
    <s v="Welcome to Bee Bay Canada, your commission free microjobs website.  Sell at any price and keep 100% of what you earn!"/>
    <n v="8500"/>
    <n v="2"/>
    <x v="1"/>
    <x v="5"/>
    <s v="CAD"/>
    <n v="1454864280"/>
    <n v="1452272280"/>
    <b v="0"/>
    <n v="1"/>
    <b v="0"/>
    <s v="technology/web"/>
    <n v="2.3529411764705883E-4"/>
    <n v="2"/>
    <x v="2"/>
    <x v="7"/>
  </r>
  <r>
    <n v="2361"/>
    <x v="2361"/>
    <s v="A website for email/sms alerts of your personal selection, comparison of prices,consolidated database, best deals around for clothing."/>
    <n v="85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8500"/>
    <n v="120"/>
    <x v="1"/>
    <x v="0"/>
    <s v="USD"/>
    <n v="1418315470"/>
    <n v="1415723470"/>
    <b v="0"/>
    <n v="2"/>
    <b v="0"/>
    <s v="technology/web"/>
    <n v="1.411764705882353E-2"/>
    <n v="60"/>
    <x v="2"/>
    <x v="7"/>
  </r>
  <r>
    <n v="2363"/>
    <x v="2363"/>
    <s v="This is an affordable social lead based web-site to help anyone who wants extra work or start their own business. We find your customer"/>
    <n v="85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8500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85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8500"/>
    <n v="2630"/>
    <x v="1"/>
    <x v="1"/>
    <s v="GBP"/>
    <n v="1445431533"/>
    <n v="1442839533"/>
    <b v="0"/>
    <n v="27"/>
    <b v="0"/>
    <s v="technology/web"/>
    <n v="0.30941176470588233"/>
    <n v="97.407407407407405"/>
    <x v="2"/>
    <x v="7"/>
  </r>
  <r>
    <n v="2367"/>
    <x v="2367"/>
    <s v="Our goal is to create a completely free website similar to Chegg.com for students to benefit from without raping their wallet!"/>
    <n v="8500"/>
    <n v="670"/>
    <x v="1"/>
    <x v="0"/>
    <s v="USD"/>
    <n v="1461622616"/>
    <n v="1456442216"/>
    <b v="0"/>
    <n v="14"/>
    <b v="0"/>
    <s v="technology/web"/>
    <n v="7.8823529411764709E-2"/>
    <n v="47.857142857142854"/>
    <x v="2"/>
    <x v="7"/>
  </r>
  <r>
    <n v="2368"/>
    <x v="2368"/>
    <s v="A professional and social media environment created to effectively match job seekers to jobs based on an algorithms-matching system"/>
    <n v="8500"/>
    <n v="100"/>
    <x v="1"/>
    <x v="0"/>
    <s v="USD"/>
    <n v="1429028365"/>
    <n v="1425143965"/>
    <b v="0"/>
    <n v="2"/>
    <b v="0"/>
    <s v="technology/web"/>
    <n v="1.1764705882352941E-2"/>
    <n v="50"/>
    <x v="2"/>
    <x v="7"/>
  </r>
  <r>
    <n v="2369"/>
    <x v="2369"/>
    <s v="A website that lets local businesses offer deals to customers and be found online. They pay a small yearly fee and keep %100 of profit."/>
    <n v="85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8500"/>
    <n v="82"/>
    <x v="1"/>
    <x v="0"/>
    <s v="USD"/>
    <n v="1418877141"/>
    <n v="1416285141"/>
    <b v="0"/>
    <n v="4"/>
    <b v="0"/>
    <s v="technology/web"/>
    <n v="9.6470588235294114E-3"/>
    <n v="20.5"/>
    <x v="2"/>
    <x v="7"/>
  </r>
  <r>
    <n v="2371"/>
    <x v="2371"/>
    <s v="ProjectPetal.com is an all in one website for all Makers to share projects and ideas. A Facebook(R) Twitter(R) &amp; Github(R) all in one."/>
    <n v="85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8500"/>
    <n v="180"/>
    <x v="1"/>
    <x v="2"/>
    <s v="AUD"/>
    <n v="1429839571"/>
    <n v="1427247571"/>
    <b v="0"/>
    <n v="6"/>
    <b v="0"/>
    <s v="technology/web"/>
    <n v="2.1176470588235293E-2"/>
    <n v="30"/>
    <x v="2"/>
    <x v="7"/>
  </r>
  <r>
    <n v="2373"/>
    <x v="2373"/>
    <s v="We want to create a safe marketplace for buying and selling bicycles."/>
    <n v="85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8500"/>
    <n v="10"/>
    <x v="1"/>
    <x v="0"/>
    <s v="USD"/>
    <n v="1423772060"/>
    <n v="1421180060"/>
    <b v="0"/>
    <n v="1"/>
    <b v="0"/>
    <s v="technology/web"/>
    <n v="1.176470588235294E-3"/>
    <n v="10"/>
    <x v="2"/>
    <x v="7"/>
  </r>
  <r>
    <n v="2375"/>
    <x v="2375"/>
    <s v="Slice Trade is a new way to trade in your old phones. We buy back phones in any condition and pay you cash or give you a new one free!"/>
    <n v="85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8500"/>
    <n v="326.33"/>
    <x v="1"/>
    <x v="0"/>
    <s v="USD"/>
    <n v="1449785566"/>
    <n v="1447193566"/>
    <b v="0"/>
    <n v="4"/>
    <b v="0"/>
    <s v="technology/web"/>
    <n v="3.8391764705882354E-2"/>
    <n v="81.582499999999996"/>
    <x v="2"/>
    <x v="7"/>
  </r>
  <r>
    <n v="2377"/>
    <x v="2377"/>
    <s v="Fluttify is an Online Video Sharing Platform allowing friends to share their favorite Trending Content with each other."/>
    <n v="8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85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85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8500"/>
    <n v="55"/>
    <x v="1"/>
    <x v="0"/>
    <s v="USD"/>
    <n v="1443726142"/>
    <n v="1441134142"/>
    <b v="0"/>
    <n v="3"/>
    <b v="0"/>
    <s v="technology/web"/>
    <n v="6.4705882352941177E-3"/>
    <n v="18.333333333333332"/>
    <x v="2"/>
    <x v="7"/>
  </r>
  <r>
    <n v="2381"/>
    <x v="2381"/>
    <s v="Social Media Platform for the Marijuana Industry to create professionalism and a stable lasting market."/>
    <n v="8500"/>
    <n v="1571"/>
    <x v="1"/>
    <x v="0"/>
    <s v="USD"/>
    <n v="1428704848"/>
    <n v="1426112848"/>
    <b v="0"/>
    <n v="7"/>
    <b v="0"/>
    <s v="technology/web"/>
    <n v="0.18482352941176469"/>
    <n v="224.42857142857142"/>
    <x v="2"/>
    <x v="7"/>
  </r>
  <r>
    <n v="2382"/>
    <x v="2382"/>
    <s v="Netiquette classes to teach our youth how make proper use of computer-mediated communications for personal and educational success."/>
    <n v="8500"/>
    <n v="75"/>
    <x v="1"/>
    <x v="0"/>
    <s v="USD"/>
    <n v="1438662603"/>
    <n v="1436502603"/>
    <b v="0"/>
    <n v="2"/>
    <b v="0"/>
    <s v="technology/web"/>
    <n v="8.8235294117647058E-3"/>
    <n v="37.5"/>
    <x v="2"/>
    <x v="7"/>
  </r>
  <r>
    <n v="2383"/>
    <x v="2383"/>
    <s v="A quirky online shop where you can buy, sell and discover stuff that's &quot;a little bit different&quot;. We think &quot;it's right up your alley!&quot;"/>
    <n v="8500"/>
    <n v="435"/>
    <x v="1"/>
    <x v="4"/>
    <s v="NZD"/>
    <n v="1424568107"/>
    <n v="1421976107"/>
    <b v="0"/>
    <n v="3"/>
    <b v="0"/>
    <s v="technology/web"/>
    <n v="5.1176470588235295E-2"/>
    <n v="145"/>
    <x v="2"/>
    <x v="7"/>
  </r>
  <r>
    <n v="2384"/>
    <x v="2384"/>
    <s v="We're seeking to reward our members for their social behavior. The members win on two levels- compensation and increased viral sharing!"/>
    <n v="8500"/>
    <n v="8"/>
    <x v="1"/>
    <x v="0"/>
    <s v="USD"/>
    <n v="1415932643"/>
    <n v="1413337043"/>
    <b v="0"/>
    <n v="8"/>
    <b v="0"/>
    <s v="technology/web"/>
    <n v="9.4117647058823532E-4"/>
    <n v="1"/>
    <x v="2"/>
    <x v="7"/>
  </r>
  <r>
    <n v="2385"/>
    <x v="2385"/>
    <s v="Lyka will allow you to search for shoes in every sneaker store and website and then buy for in-store pickup or same-day delivery."/>
    <n v="8500"/>
    <n v="788"/>
    <x v="1"/>
    <x v="0"/>
    <s v="USD"/>
    <n v="1438793432"/>
    <n v="1436201432"/>
    <b v="0"/>
    <n v="7"/>
    <b v="0"/>
    <s v="technology/web"/>
    <n v="9.270588235294118E-2"/>
    <n v="112.57142857142857"/>
    <x v="2"/>
    <x v="7"/>
  </r>
  <r>
    <n v="2386"/>
    <x v="2386"/>
    <s v="Realjobmatch is not just a job search site but a matching site , matching the right jobseekers with the best jobs."/>
    <n v="85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8500"/>
    <n v="1026"/>
    <x v="1"/>
    <x v="0"/>
    <s v="USD"/>
    <n v="1469199740"/>
    <n v="1465311740"/>
    <b v="0"/>
    <n v="3"/>
    <b v="0"/>
    <s v="technology/web"/>
    <n v="0.12070588235294118"/>
    <n v="342"/>
    <x v="2"/>
    <x v="7"/>
  </r>
  <r>
    <n v="2388"/>
    <x v="2388"/>
    <s v="The first ever trend-powered stock-market where you can buy and sell shares of you and your loved ones. Let's explore life together."/>
    <n v="8500"/>
    <n v="463"/>
    <x v="1"/>
    <x v="0"/>
    <s v="USD"/>
    <n v="1421350140"/>
    <n v="1418761759"/>
    <b v="0"/>
    <n v="8"/>
    <b v="0"/>
    <s v="technology/web"/>
    <n v="5.4470588235294118E-2"/>
    <n v="57.875"/>
    <x v="2"/>
    <x v="7"/>
  </r>
  <r>
    <n v="2389"/>
    <x v="2389"/>
    <s v="Kiwwi va dÃ©poussiÃ©rer le marchÃ© de l'emploi, avec peu de moyens mais de trÃ¨s bonnes idÃ©es, cependant, nous avons besoin de vous !"/>
    <n v="8500"/>
    <n v="30"/>
    <x v="1"/>
    <x v="6"/>
    <s v="EUR"/>
    <n v="1437861540"/>
    <n v="1435160452"/>
    <b v="0"/>
    <n v="1"/>
    <b v="0"/>
    <s v="technology/web"/>
    <n v="3.5294117647058825E-3"/>
    <n v="30"/>
    <x v="2"/>
    <x v="7"/>
  </r>
  <r>
    <n v="2390"/>
    <x v="2390"/>
    <s v="A SaaS solution for Businesses to align their strategies with customer value, using realtime strategic roadmaps &amp; visualisations."/>
    <n v="85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8500"/>
    <n v="25"/>
    <x v="1"/>
    <x v="0"/>
    <s v="USD"/>
    <n v="1427825044"/>
    <n v="1425236644"/>
    <b v="0"/>
    <n v="1"/>
    <b v="0"/>
    <s v="technology/web"/>
    <n v="2.9411764705882353E-3"/>
    <n v="25"/>
    <x v="2"/>
    <x v="7"/>
  </r>
  <r>
    <n v="2392"/>
    <x v="2392"/>
    <s v="I am asking for $4,200 to launch a unique website serving professionals in any and all industries seeking additional income in Oregon."/>
    <n v="85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8500"/>
    <n v="50"/>
    <x v="1"/>
    <x v="0"/>
    <s v="USD"/>
    <n v="1439048017"/>
    <n v="1436456017"/>
    <b v="0"/>
    <n v="1"/>
    <b v="0"/>
    <s v="technology/web"/>
    <n v="5.8823529411764705E-3"/>
    <n v="50"/>
    <x v="2"/>
    <x v="7"/>
  </r>
  <r>
    <n v="2394"/>
    <x v="2394"/>
    <s v="We want to create the &quot;Facebook&quot; for Writers. We are working on a new world for people who like to write. Check out more wriyon.com"/>
    <n v="8500"/>
    <n v="3"/>
    <x v="1"/>
    <x v="17"/>
    <s v="EUR"/>
    <n v="1424940093"/>
    <n v="1422348093"/>
    <b v="0"/>
    <n v="2"/>
    <b v="0"/>
    <s v="technology/web"/>
    <n v="3.5294117647058826E-4"/>
    <n v="1.5"/>
    <x v="2"/>
    <x v="7"/>
  </r>
  <r>
    <n v="2395"/>
    <x v="2395"/>
    <s v="I am making a social website where people can anonymously or openly vent, All walks of life all over the world"/>
    <n v="85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8500"/>
    <n v="10"/>
    <x v="1"/>
    <x v="16"/>
    <s v="CHF"/>
    <n v="1444940558"/>
    <n v="1442348558"/>
    <b v="0"/>
    <n v="1"/>
    <b v="0"/>
    <s v="technology/web"/>
    <n v="1.176470588235294E-3"/>
    <n v="10"/>
    <x v="2"/>
    <x v="7"/>
  </r>
  <r>
    <n v="2397"/>
    <x v="2397"/>
    <s v="Matching refugees with sponsors in the US for 5 years. Our goal is to assist 300 Rohingya refugee families with supportive communities."/>
    <n v="85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85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85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85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8500"/>
    <n v="201"/>
    <x v="2"/>
    <x v="0"/>
    <s v="USD"/>
    <n v="1457207096"/>
    <n v="1452023096"/>
    <b v="0"/>
    <n v="9"/>
    <b v="0"/>
    <s v="food/food trucks"/>
    <n v="2.3647058823529413E-2"/>
    <n v="22.333333333333332"/>
    <x v="7"/>
    <x v="19"/>
  </r>
  <r>
    <n v="2402"/>
    <x v="2402"/>
    <s v="Small town, delicious treats, and a mobile truck"/>
    <n v="8500"/>
    <n v="52"/>
    <x v="2"/>
    <x v="0"/>
    <s v="USD"/>
    <n v="1431533931"/>
    <n v="1428941931"/>
    <b v="0"/>
    <n v="1"/>
    <b v="0"/>
    <s v="food/food trucks"/>
    <n v="6.1176470588235297E-3"/>
    <n v="52"/>
    <x v="7"/>
    <x v="19"/>
  </r>
  <r>
    <n v="2403"/>
    <x v="2403"/>
    <s v="The aim is to start a business/service serving the finest green tea to my local area by trike as well as selling tea online."/>
    <n v="8500"/>
    <n v="202"/>
    <x v="2"/>
    <x v="1"/>
    <s v="GBP"/>
    <n v="1459368658"/>
    <n v="1454188258"/>
    <b v="0"/>
    <n v="12"/>
    <b v="0"/>
    <s v="food/food trucks"/>
    <n v="2.3764705882352941E-2"/>
    <n v="16.833333333333332"/>
    <x v="7"/>
    <x v="19"/>
  </r>
  <r>
    <n v="2404"/>
    <x v="2404"/>
    <s v="We would love another Donut Food Truck for your famous Square Donuts.  We have one successful truck and retail store open already!"/>
    <n v="85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8500"/>
    <n v="1126"/>
    <x v="2"/>
    <x v="0"/>
    <s v="USD"/>
    <n v="1472911375"/>
    <n v="1471096975"/>
    <b v="0"/>
    <n v="20"/>
    <b v="0"/>
    <s v="food/food trucks"/>
    <n v="0.13247058823529412"/>
    <n v="56.3"/>
    <x v="7"/>
    <x v="19"/>
  </r>
  <r>
    <n v="2406"/>
    <x v="2406"/>
    <s v="Be a part of something BIG, support us in opening the best burger truck in Tacoma! ~ &quot;So I donâ€™t have to dream alone!&quot;"/>
    <n v="8500"/>
    <n v="1345"/>
    <x v="2"/>
    <x v="0"/>
    <s v="USD"/>
    <n v="1421635190"/>
    <n v="1418179190"/>
    <b v="0"/>
    <n v="16"/>
    <b v="0"/>
    <s v="food/food trucks"/>
    <n v="0.15823529411764706"/>
    <n v="84.0625"/>
    <x v="7"/>
    <x v="19"/>
  </r>
  <r>
    <n v="2407"/>
    <x v="2407"/>
    <s v="Hummus-mediterranean diet, real food, organic, vegan, kosher._x000a_An original great health oriented street food in Santa Fe NM."/>
    <n v="8500"/>
    <n v="5557"/>
    <x v="2"/>
    <x v="0"/>
    <s v="USD"/>
    <n v="1428732000"/>
    <n v="1426772928"/>
    <b v="0"/>
    <n v="33"/>
    <b v="0"/>
    <s v="food/food trucks"/>
    <n v="0.65376470588235291"/>
    <n v="168.39393939393941"/>
    <x v="7"/>
    <x v="19"/>
  </r>
  <r>
    <n v="2408"/>
    <x v="2408"/>
    <s v="A US Army Vet trying to get a Peruvian food truck going! Really good Peruvian food now mobile!"/>
    <n v="8500"/>
    <n v="30"/>
    <x v="2"/>
    <x v="0"/>
    <s v="USD"/>
    <n v="1415247757"/>
    <n v="1412652157"/>
    <b v="0"/>
    <n v="2"/>
    <b v="0"/>
    <s v="food/food trucks"/>
    <n v="3.5294117647058825E-3"/>
    <n v="15"/>
    <x v="7"/>
    <x v="19"/>
  </r>
  <r>
    <n v="2409"/>
    <x v="2409"/>
    <s v="I am looking to start a food truck with an infusion of my Puerto Rican heritage and my love for BBQ."/>
    <n v="8500"/>
    <n v="460"/>
    <x v="2"/>
    <x v="0"/>
    <s v="USD"/>
    <n v="1439931675"/>
    <n v="1437339675"/>
    <b v="0"/>
    <n v="6"/>
    <b v="0"/>
    <s v="food/food trucks"/>
    <n v="5.4117647058823527E-2"/>
    <n v="76.666666666666671"/>
    <x v="7"/>
    <x v="19"/>
  </r>
  <r>
    <n v="2410"/>
    <x v="2410"/>
    <s v="Websters grill truck the best slow cooked meats on hot coals_x000a_Beef bisket, roast Lamb, roast chicken, Ribs, burgers, sliders,"/>
    <n v="85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8500"/>
    <n v="151"/>
    <x v="2"/>
    <x v="0"/>
    <s v="USD"/>
    <n v="1440524082"/>
    <n v="1437932082"/>
    <b v="0"/>
    <n v="3"/>
    <b v="0"/>
    <s v="food/food trucks"/>
    <n v="1.7764705882352943E-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5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8500"/>
    <n v="25"/>
    <x v="2"/>
    <x v="0"/>
    <s v="USD"/>
    <n v="1401579000"/>
    <n v="1398911882"/>
    <b v="0"/>
    <n v="3"/>
    <b v="0"/>
    <s v="food/food trucks"/>
    <n v="2.9411764705882353E-3"/>
    <n v="8.3333333333333339"/>
    <x v="7"/>
    <x v="19"/>
  </r>
  <r>
    <n v="2414"/>
    <x v="2414"/>
    <s v="95th St. Tacos needs your help in purchasing a food truck so that we can deliver the flavors of LA Tacos right to your neighborhood"/>
    <n v="8500"/>
    <n v="460"/>
    <x v="2"/>
    <x v="0"/>
    <s v="USD"/>
    <n v="1440215940"/>
    <n v="1436805660"/>
    <b v="0"/>
    <n v="13"/>
    <b v="0"/>
    <s v="food/food trucks"/>
    <n v="5.4117647058823527E-2"/>
    <n v="35.384615384615387"/>
    <x v="7"/>
    <x v="19"/>
  </r>
  <r>
    <n v="2415"/>
    <x v="2415"/>
    <s v="It will be ridiculously easy to become addicted to the full, rich flavor of locally raised beef, pork, and more..."/>
    <n v="8500"/>
    <n v="335"/>
    <x v="2"/>
    <x v="0"/>
    <s v="USD"/>
    <n v="1468615346"/>
    <n v="1466023346"/>
    <b v="0"/>
    <n v="6"/>
    <b v="0"/>
    <s v="food/food trucks"/>
    <n v="3.9411764705882354E-2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8500"/>
    <n v="5"/>
    <x v="2"/>
    <x v="0"/>
    <s v="USD"/>
    <n v="1426345200"/>
    <n v="1421343743"/>
    <b v="0"/>
    <n v="1"/>
    <b v="0"/>
    <s v="food/food trucks"/>
    <n v="5.8823529411764701E-4"/>
    <n v="5"/>
    <x v="7"/>
    <x v="19"/>
  </r>
  <r>
    <n v="2417"/>
    <x v="2417"/>
    <s v="I have been working on a recipe for 20 years now and need to perfect it!  Also want to do a gluten free version, then open a food truck"/>
    <n v="85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8500"/>
    <n v="5"/>
    <x v="2"/>
    <x v="0"/>
    <s v="USD"/>
    <n v="1427225644"/>
    <n v="1422045244"/>
    <b v="0"/>
    <n v="5"/>
    <b v="0"/>
    <s v="food/food trucks"/>
    <n v="5.8823529411764701E-4"/>
    <n v="1"/>
    <x v="7"/>
    <x v="19"/>
  </r>
  <r>
    <n v="2419"/>
    <x v="2419"/>
    <s v="Farm to table, gourmet hippy hot dogs made from scratch with free range meats and organic produce: mind expanding recipes: TasteBudTrip"/>
    <n v="85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8500"/>
    <n v="2501"/>
    <x v="2"/>
    <x v="0"/>
    <s v="USD"/>
    <n v="1415583695"/>
    <n v="1410396095"/>
    <b v="0"/>
    <n v="36"/>
    <b v="0"/>
    <s v="food/food trucks"/>
    <n v="0.29423529411764704"/>
    <n v="69.472222222222229"/>
    <x v="7"/>
    <x v="19"/>
  </r>
  <r>
    <n v="2421"/>
    <x v="2421"/>
    <s v="help me start Merrill's first hot dog cart in this empty lot"/>
    <n v="8500"/>
    <n v="1"/>
    <x v="2"/>
    <x v="0"/>
    <s v="USD"/>
    <n v="1424536196"/>
    <n v="1421944196"/>
    <b v="0"/>
    <n v="1"/>
    <b v="0"/>
    <s v="food/food trucks"/>
    <n v="1.1764705882352942E-4"/>
    <n v="1"/>
    <x v="7"/>
    <x v="19"/>
  </r>
  <r>
    <n v="2422"/>
    <x v="2422"/>
    <s v="Family owned business serving BBQ and seafood to the public"/>
    <n v="8500"/>
    <n v="1"/>
    <x v="2"/>
    <x v="0"/>
    <s v="USD"/>
    <n v="1426091036"/>
    <n v="1423502636"/>
    <b v="0"/>
    <n v="1"/>
    <b v="0"/>
    <s v="food/food trucks"/>
    <n v="1.1764705882352942E-4"/>
    <n v="1"/>
    <x v="7"/>
    <x v="19"/>
  </r>
  <r>
    <n v="2423"/>
    <x v="2423"/>
    <s v="FBTR is a Texas-style, North Carolina based, homemade BBQ company looking to bring good meat to the masses."/>
    <n v="8500"/>
    <n v="8"/>
    <x v="2"/>
    <x v="0"/>
    <s v="USD"/>
    <n v="1420044890"/>
    <n v="1417452890"/>
    <b v="0"/>
    <n v="1"/>
    <b v="0"/>
    <s v="food/food trucks"/>
    <n v="9.4117647058823532E-4"/>
    <n v="8"/>
    <x v="7"/>
    <x v="19"/>
  </r>
  <r>
    <n v="2424"/>
    <x v="2424"/>
    <s v="Great and creative food from the heart in the form of a sweet food truck!"/>
    <n v="8500"/>
    <n v="310"/>
    <x v="2"/>
    <x v="0"/>
    <s v="USD"/>
    <n v="1414445108"/>
    <n v="1411853108"/>
    <b v="0"/>
    <n v="9"/>
    <b v="0"/>
    <s v="food/food trucks"/>
    <n v="3.6470588235294116E-2"/>
    <n v="34.444444444444443"/>
    <x v="7"/>
    <x v="19"/>
  </r>
  <r>
    <n v="2425"/>
    <x v="2425"/>
    <s v="I have the chance to take my Food Cart Business on the road. This is a major opportunity for a lot of people to learn and prosper."/>
    <n v="8500"/>
    <n v="1"/>
    <x v="2"/>
    <x v="0"/>
    <s v="USD"/>
    <n v="1464386640"/>
    <n v="1463090149"/>
    <b v="0"/>
    <n v="1"/>
    <b v="0"/>
    <s v="food/food trucks"/>
    <n v="1.1764705882352942E-4"/>
    <n v="1"/>
    <x v="7"/>
    <x v="19"/>
  </r>
  <r>
    <n v="2426"/>
    <x v="2426"/>
    <s v="Aspiring to create a food truck with many delicious low calorie meals to encourage healthy eating while enjoying every bite."/>
    <n v="85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8500"/>
    <n v="1"/>
    <x v="2"/>
    <x v="0"/>
    <s v="USD"/>
    <n v="1458715133"/>
    <n v="1455262733"/>
    <b v="0"/>
    <n v="1"/>
    <b v="0"/>
    <s v="food/food trucks"/>
    <n v="1.1764705882352942E-4"/>
    <n v="1"/>
    <x v="7"/>
    <x v="19"/>
  </r>
  <r>
    <n v="2428"/>
    <x v="2428"/>
    <s v="From Moo 2 You! We want to offer premium burgers to a taco flooded environment."/>
    <n v="8500"/>
    <n v="1"/>
    <x v="2"/>
    <x v="0"/>
    <s v="USD"/>
    <n v="1426182551"/>
    <n v="1423594151"/>
    <b v="0"/>
    <n v="1"/>
    <b v="0"/>
    <s v="food/food trucks"/>
    <n v="1.1764705882352942E-4"/>
    <n v="1"/>
    <x v="7"/>
    <x v="19"/>
  </r>
  <r>
    <n v="2429"/>
    <x v="2429"/>
    <s v="Den tÃ¸ffeste foodtrucken i gata, bbq, ribs, briskets, pulled pork, frites, pickle, alt laget i en spesialbygd rÃ¸ykovn i bussen, av meg."/>
    <n v="8500"/>
    <n v="2005"/>
    <x v="2"/>
    <x v="10"/>
    <s v="NOK"/>
    <n v="1486313040"/>
    <n v="1483131966"/>
    <b v="0"/>
    <n v="4"/>
    <b v="0"/>
    <s v="food/food trucks"/>
    <n v="0.23588235294117646"/>
    <n v="501.25"/>
    <x v="7"/>
    <x v="19"/>
  </r>
  <r>
    <n v="2430"/>
    <x v="2430"/>
    <s v="This little guy will be circling the streets of Brickell &amp; Wynwood in Miami serving Venezuelan dishes. It needs TLC and some equipment"/>
    <n v="8500"/>
    <n v="21"/>
    <x v="2"/>
    <x v="0"/>
    <s v="USD"/>
    <n v="1455246504"/>
    <n v="1452654504"/>
    <b v="0"/>
    <n v="2"/>
    <b v="0"/>
    <s v="food/food trucks"/>
    <n v="2.4705882352941176E-3"/>
    <n v="10.5"/>
    <x v="7"/>
    <x v="19"/>
  </r>
  <r>
    <n v="2431"/>
    <x v="2431"/>
    <s v="Go to Colorado and run a food truck with homemade food of all kinds."/>
    <n v="8500"/>
    <n v="2"/>
    <x v="2"/>
    <x v="0"/>
    <s v="USD"/>
    <n v="1467080613"/>
    <n v="1461896613"/>
    <b v="0"/>
    <n v="2"/>
    <b v="0"/>
    <s v="food/food trucks"/>
    <n v="2.3529411764705883E-4"/>
    <n v="1"/>
    <x v="7"/>
    <x v="19"/>
  </r>
  <r>
    <n v="2432"/>
    <x v="2432"/>
    <s v="Looking to start competition cooking and need start-up help.  Offering brisket tasting to all contributors."/>
    <n v="8500"/>
    <n v="2"/>
    <x v="2"/>
    <x v="0"/>
    <s v="USD"/>
    <n v="1425791697"/>
    <n v="1423199697"/>
    <b v="0"/>
    <n v="2"/>
    <b v="0"/>
    <s v="food/food trucks"/>
    <n v="2.3529411764705883E-4"/>
    <n v="1"/>
    <x v="7"/>
    <x v="19"/>
  </r>
  <r>
    <n v="2433"/>
    <x v="2433"/>
    <s v="I want to create an amazing menu that no one eals has.I have great ideas like a non-traditional pb&amp;j thats wraped in an eggroll &amp; fried"/>
    <n v="85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8500"/>
    <n v="26"/>
    <x v="2"/>
    <x v="0"/>
    <s v="USD"/>
    <n v="1438662474"/>
    <n v="1435206474"/>
    <b v="0"/>
    <n v="2"/>
    <b v="0"/>
    <s v="food/food trucks"/>
    <n v="3.0588235294117649E-3"/>
    <n v="13"/>
    <x v="7"/>
    <x v="19"/>
  </r>
  <r>
    <n v="2435"/>
    <x v="2435"/>
    <s v="Healthy, paleo food nearby gym and office areas. You pic your order and pay in the app and pic your time for just pic up the food."/>
    <n v="8500"/>
    <n v="1224"/>
    <x v="2"/>
    <x v="11"/>
    <s v="SEK"/>
    <n v="1444027186"/>
    <n v="1441435186"/>
    <b v="0"/>
    <n v="4"/>
    <b v="0"/>
    <s v="food/food trucks"/>
    <n v="0.14399999999999999"/>
    <n v="306"/>
    <x v="7"/>
    <x v="19"/>
  </r>
  <r>
    <n v="2436"/>
    <x v="2436"/>
    <s v="A sustainable vegan food truck. Locally and solar powered. Mission: hydroponic farms &amp; non profit eateries in impoverished lands by'30."/>
    <n v="8500"/>
    <n v="45"/>
    <x v="2"/>
    <x v="5"/>
    <s v="CAD"/>
    <n v="1454078770"/>
    <n v="1448894770"/>
    <b v="0"/>
    <n v="2"/>
    <b v="0"/>
    <s v="food/food trucks"/>
    <n v="5.2941176470588233E-3"/>
    <n v="22.5"/>
    <x v="7"/>
    <x v="19"/>
  </r>
  <r>
    <n v="2437"/>
    <x v="2437"/>
    <s v="Homemade Gumbo, Stews and Curry to be served hot and fresh everyday at any festival or concert we can attend."/>
    <n v="85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8500"/>
    <n v="50"/>
    <x v="2"/>
    <x v="0"/>
    <s v="USD"/>
    <n v="1449529062"/>
    <n v="1444341462"/>
    <b v="0"/>
    <n v="1"/>
    <b v="0"/>
    <s v="food/food trucks"/>
    <n v="5.8823529411764705E-3"/>
    <n v="50"/>
    <x v="7"/>
    <x v="19"/>
  </r>
  <r>
    <n v="2439"/>
    <x v="2439"/>
    <s v="Expand cotton candy concession to include other foods and purchase a trailer to haul._x000a_Purchase unstuffed pets to fill with cotton candy"/>
    <n v="85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8500"/>
    <n v="10"/>
    <x v="2"/>
    <x v="18"/>
    <s v="EUR"/>
    <n v="1455399313"/>
    <n v="1452807313"/>
    <b v="0"/>
    <n v="2"/>
    <b v="0"/>
    <s v="food/food trucks"/>
    <n v="1.176470588235294E-3"/>
    <n v="5"/>
    <x v="7"/>
    <x v="19"/>
  </r>
  <r>
    <n v="2441"/>
    <x v="2441"/>
    <s v="YOU can help Alchemy Pops POP up on a street near you!"/>
    <n v="8500"/>
    <n v="8091"/>
    <x v="0"/>
    <x v="0"/>
    <s v="USD"/>
    <n v="1437627540"/>
    <n v="1435806054"/>
    <b v="0"/>
    <n v="109"/>
    <b v="1"/>
    <s v="food/small batch"/>
    <n v="0.95188235294117651"/>
    <n v="74.22935779816514"/>
    <x v="7"/>
    <x v="33"/>
  </r>
  <r>
    <n v="2442"/>
    <x v="2442"/>
    <s v="The first tea from a new sustainable tea region in India's young, rising Himalayas."/>
    <n v="8500"/>
    <n v="30226"/>
    <x v="0"/>
    <x v="0"/>
    <s v="USD"/>
    <n v="1426777228"/>
    <n v="1424188828"/>
    <b v="0"/>
    <n v="372"/>
    <b v="1"/>
    <s v="food/small batch"/>
    <n v="3.556"/>
    <n v="81.252688172043008"/>
    <x v="7"/>
    <x v="33"/>
  </r>
  <r>
    <n v="2443"/>
    <x v="2443"/>
    <s v="We empower coffee farmers to process their own premium beans, and connect them directly with coffee lovers on our online marketplace."/>
    <n v="8500"/>
    <n v="40502.99"/>
    <x v="0"/>
    <x v="0"/>
    <s v="USD"/>
    <n v="1408114822"/>
    <n v="1405522822"/>
    <b v="0"/>
    <n v="311"/>
    <b v="1"/>
    <s v="food/small batch"/>
    <n v="4.7650576470588231"/>
    <n v="130.23469453376205"/>
    <x v="7"/>
    <x v="33"/>
  </r>
  <r>
    <n v="2444"/>
    <x v="2444"/>
    <s v="Chocolate Truffles &amp; Sweet Treats handcrafted the European traditional way.  One bite and you will always want to eat dessert first!"/>
    <n v="8500"/>
    <n v="3258"/>
    <x v="0"/>
    <x v="0"/>
    <s v="USD"/>
    <n v="1464199591"/>
    <n v="1461607591"/>
    <b v="0"/>
    <n v="61"/>
    <b v="1"/>
    <s v="food/small batch"/>
    <n v="0.38329411764705884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8500"/>
    <n v="8640"/>
    <x v="0"/>
    <x v="0"/>
    <s v="USD"/>
    <n v="1443242021"/>
    <n v="1440650021"/>
    <b v="0"/>
    <n v="115"/>
    <b v="1"/>
    <s v="food/small batch"/>
    <n v="1.016470588235294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8500"/>
    <n v="8399"/>
    <x v="0"/>
    <x v="0"/>
    <s v="USD"/>
    <n v="1480174071"/>
    <n v="1477578471"/>
    <b v="0"/>
    <n v="111"/>
    <b v="1"/>
    <s v="food/small batch"/>
    <n v="0.98811764705882354"/>
    <n v="75.666666666666671"/>
    <x v="7"/>
    <x v="33"/>
  </r>
  <r>
    <n v="2447"/>
    <x v="2447"/>
    <s v="Some days you just need cake! Homemade cake, wild (and classic) flavors, icing on the inside and shipped fresh to your home or office!"/>
    <n v="8500"/>
    <n v="10680"/>
    <x v="0"/>
    <x v="0"/>
    <s v="USD"/>
    <n v="1478923200"/>
    <n v="1476184593"/>
    <b v="0"/>
    <n v="337"/>
    <b v="1"/>
    <s v="food/small batch"/>
    <n v="1.2564705882352942"/>
    <n v="31.691394658753708"/>
    <x v="7"/>
    <x v="33"/>
  </r>
  <r>
    <n v="2448"/>
    <x v="2448"/>
    <s v="New ninja-cool campfire coffee mug from Ninja Narwhal Coffee Company. Perfect for holding 13oz of the best coffee in the universe!"/>
    <n v="8500"/>
    <n v="430"/>
    <x v="0"/>
    <x v="0"/>
    <s v="USD"/>
    <n v="1472621760"/>
    <n v="1472110513"/>
    <b v="0"/>
    <n v="9"/>
    <b v="1"/>
    <s v="food/small batch"/>
    <n v="5.0588235294117649E-2"/>
    <n v="47.777777777777779"/>
    <x v="7"/>
    <x v="33"/>
  </r>
  <r>
    <n v="2449"/>
    <x v="2449"/>
    <s v="Wholesome, gluten-free, crunchy granola hand-baked in Jackson, WY. Rich in protein, omega 3's, and fiber. Help me get it to you!"/>
    <n v="8500"/>
    <n v="10800"/>
    <x v="0"/>
    <x v="0"/>
    <s v="USD"/>
    <n v="1417321515"/>
    <n v="1414725915"/>
    <b v="0"/>
    <n v="120"/>
    <b v="1"/>
    <s v="food/small batch"/>
    <n v="1.2705882352941176"/>
    <n v="90"/>
    <x v="7"/>
    <x v="33"/>
  </r>
  <r>
    <n v="2450"/>
    <x v="2450"/>
    <s v="Old Coast Ales will be St. Augustine's very own micro brewery where our focus will be on creating unique and traditional beer styles."/>
    <n v="8500"/>
    <n v="15230.03"/>
    <x v="0"/>
    <x v="0"/>
    <s v="USD"/>
    <n v="1414465860"/>
    <n v="1411177456"/>
    <b v="0"/>
    <n v="102"/>
    <b v="1"/>
    <s v="food/small batch"/>
    <n v="1.7917682352941178"/>
    <n v="149.31401960784314"/>
    <x v="7"/>
    <x v="33"/>
  </r>
  <r>
    <n v="2451"/>
    <x v="2451"/>
    <s v="Meet the best tasting high protein, low sugar protein snack on the planet. Guaranteed to turn you into a stone cold fox."/>
    <n v="8500"/>
    <n v="11545"/>
    <x v="0"/>
    <x v="0"/>
    <s v="USD"/>
    <n v="1488750490"/>
    <n v="1487022490"/>
    <b v="0"/>
    <n v="186"/>
    <b v="1"/>
    <s v="food/small batch"/>
    <n v="1.358235294117647"/>
    <n v="62.06989247311828"/>
    <x v="7"/>
    <x v="33"/>
  </r>
  <r>
    <n v="2452"/>
    <x v="2452"/>
    <s v="Italian inspired sauce with a spice and heat that make this simple Red Sauce unique! This company name still remains a secret, for now!"/>
    <n v="8500"/>
    <n v="801"/>
    <x v="0"/>
    <x v="0"/>
    <s v="USD"/>
    <n v="1451430000"/>
    <n v="1448914500"/>
    <b v="0"/>
    <n v="15"/>
    <b v="1"/>
    <s v="food/small batch"/>
    <n v="9.4235294117647056E-2"/>
    <n v="53.4"/>
    <x v="7"/>
    <x v="33"/>
  </r>
  <r>
    <n v="2453"/>
    <x v="2453"/>
    <s v="Creating naturally smoked Jerky without the use of artificial ingredients or preservatives. A healthier snack that taste great!"/>
    <n v="8500"/>
    <n v="4641"/>
    <x v="0"/>
    <x v="0"/>
    <s v="USD"/>
    <n v="1486053409"/>
    <n v="1483461409"/>
    <b v="0"/>
    <n v="67"/>
    <b v="1"/>
    <s v="food/small batch"/>
    <n v="0.54600000000000004"/>
    <n v="69.268656716417908"/>
    <x v="7"/>
    <x v="33"/>
  </r>
  <r>
    <n v="2454"/>
    <x v="2454"/>
    <s v="Beer. Delicious, Salem made beer. Only the freshest, small batch beer straight from the source. Our beer is brewed within reach."/>
    <n v="8500"/>
    <n v="35296"/>
    <x v="0"/>
    <x v="0"/>
    <s v="USD"/>
    <n v="1489207808"/>
    <n v="1486183808"/>
    <b v="0"/>
    <n v="130"/>
    <b v="1"/>
    <s v="food/small batch"/>
    <n v="4.1524705882352944"/>
    <n v="271.50769230769231"/>
    <x v="7"/>
    <x v="33"/>
  </r>
  <r>
    <n v="2455"/>
    <x v="2455"/>
    <s v="Mama wants everyone to try her secret recipes for sauces and rubs. She uses only the freshest ingredients for them."/>
    <n v="8500"/>
    <n v="546"/>
    <x v="0"/>
    <x v="0"/>
    <s v="USD"/>
    <n v="1461177950"/>
    <n v="1458758750"/>
    <b v="0"/>
    <n v="16"/>
    <b v="1"/>
    <s v="food/small batch"/>
    <n v="6.4235294117647057E-2"/>
    <n v="34.125"/>
    <x v="7"/>
    <x v="33"/>
  </r>
  <r>
    <n v="2456"/>
    <x v="2456"/>
    <s v="These beef sticks will make your taste buds dance with happiness. Plus they are healthier than most available today!"/>
    <n v="8500"/>
    <n v="2713"/>
    <x v="0"/>
    <x v="0"/>
    <s v="USD"/>
    <n v="1488063839"/>
    <n v="1485471839"/>
    <b v="0"/>
    <n v="67"/>
    <b v="1"/>
    <s v="food/small batch"/>
    <n v="0.31917647058823528"/>
    <n v="40.492537313432834"/>
    <x v="7"/>
    <x v="33"/>
  </r>
  <r>
    <n v="2457"/>
    <x v="2457"/>
    <s v="If you love wine, and have ever dreamed of crafting your own. You can in 3 easy steps.  Sample~Sprinkle~Savor."/>
    <n v="8500"/>
    <n v="23530"/>
    <x v="0"/>
    <x v="0"/>
    <s v="USD"/>
    <n v="1458826056"/>
    <n v="1456237656"/>
    <b v="0"/>
    <n v="124"/>
    <b v="1"/>
    <s v="food/small batch"/>
    <n v="2.7682352941176469"/>
    <n v="189.75806451612902"/>
    <x v="7"/>
    <x v="33"/>
  </r>
  <r>
    <n v="2458"/>
    <x v="2458"/>
    <s v="Three ladies starting a small bakery/toast bar concept @SmorgasburgLA.  House made pastries and bread using local and fun ingredients."/>
    <n v="8500"/>
    <n v="5509"/>
    <x v="0"/>
    <x v="0"/>
    <s v="USD"/>
    <n v="1465498800"/>
    <n v="1462481718"/>
    <b v="0"/>
    <n v="80"/>
    <b v="1"/>
    <s v="food/small batch"/>
    <n v="0.64811764705882358"/>
    <n v="68.862499999999997"/>
    <x v="7"/>
    <x v="33"/>
  </r>
  <r>
    <n v="2459"/>
    <x v="2459"/>
    <s v="Bringing delicious, scratch-made, baked goods to mainstreet Hopkins, MN. Specializing in cupcakes, cakes, cookies, and French macarons."/>
    <n v="8500"/>
    <n v="30675"/>
    <x v="0"/>
    <x v="0"/>
    <s v="USD"/>
    <n v="1458742685"/>
    <n v="1454858285"/>
    <b v="0"/>
    <n v="282"/>
    <b v="1"/>
    <s v="food/small batch"/>
    <n v="3.6088235294117648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8500"/>
    <n v="7785"/>
    <x v="0"/>
    <x v="0"/>
    <s v="USD"/>
    <n v="1317438000"/>
    <n v="1314577097"/>
    <b v="0"/>
    <n v="86"/>
    <b v="1"/>
    <s v="music/indie rock"/>
    <n v="0.91588235294117648"/>
    <n v="90.523255813953483"/>
    <x v="4"/>
    <x v="14"/>
  </r>
  <r>
    <n v="2462"/>
    <x v="2462"/>
    <s v="CHURCHES, an indie rock band from Oakland, CA, is recording a new single about marriage equality and pressing it to 7&quot; vinyl."/>
    <n v="8500"/>
    <n v="3321.25"/>
    <x v="0"/>
    <x v="0"/>
    <s v="USD"/>
    <n v="1342672096"/>
    <n v="1340944096"/>
    <b v="0"/>
    <n v="115"/>
    <b v="1"/>
    <s v="music/indie rock"/>
    <n v="0.39073529411764707"/>
    <n v="28.880434782608695"/>
    <x v="4"/>
    <x v="14"/>
  </r>
  <r>
    <n v="2463"/>
    <x v="2463"/>
    <s v="Emma Ate The Lion's debut full length album"/>
    <n v="8500"/>
    <n v="2325"/>
    <x v="0"/>
    <x v="0"/>
    <s v="USD"/>
    <n v="1366138800"/>
    <n v="1362710425"/>
    <b v="0"/>
    <n v="75"/>
    <b v="1"/>
    <s v="music/indie rock"/>
    <n v="0.27352941176470591"/>
    <n v="31"/>
    <x v="4"/>
    <x v="14"/>
  </r>
  <r>
    <n v="2464"/>
    <x v="2464"/>
    <s v="The Enemy Feathers are passing the proverbial hat to see if we can raise enough money to complete Our NEW EP"/>
    <n v="8500"/>
    <n v="2222"/>
    <x v="0"/>
    <x v="5"/>
    <s v="CAD"/>
    <n v="1443641340"/>
    <n v="1441143397"/>
    <b v="0"/>
    <n v="43"/>
    <b v="1"/>
    <s v="music/indie rock"/>
    <n v="0.26141176470588234"/>
    <n v="51.674418604651166"/>
    <x v="4"/>
    <x v="14"/>
  </r>
  <r>
    <n v="2465"/>
    <x v="2465"/>
    <s v="An indie band from Spokane, WA looking to master and package their first full length album."/>
    <n v="8500"/>
    <n v="1261"/>
    <x v="0"/>
    <x v="0"/>
    <s v="USD"/>
    <n v="1348420548"/>
    <n v="1345828548"/>
    <b v="0"/>
    <n v="48"/>
    <b v="1"/>
    <s v="music/indie rock"/>
    <n v="0.14835294117647058"/>
    <n v="26.270833333333332"/>
    <x v="4"/>
    <x v="14"/>
  </r>
  <r>
    <n v="2466"/>
    <x v="2466"/>
    <s v="With big dreams and big sounds, Jesse Alexander's Debut album titled &quot;For Once&quot; brings Indie Rock to a whole new level."/>
    <n v="8500"/>
    <n v="2500"/>
    <x v="0"/>
    <x v="0"/>
    <s v="USD"/>
    <n v="1368066453"/>
    <n v="1365474453"/>
    <b v="0"/>
    <n v="52"/>
    <b v="1"/>
    <s v="music/indie rock"/>
    <n v="0.29411764705882354"/>
    <n v="48.07692307692308"/>
    <x v="4"/>
    <x v="14"/>
  </r>
  <r>
    <n v="2467"/>
    <x v="2467"/>
    <s v="We've finished our first EP and we're taking it on the road in three weeks! Help us fund manufacturing?"/>
    <n v="8500"/>
    <n v="1185"/>
    <x v="0"/>
    <x v="0"/>
    <s v="USD"/>
    <n v="1336669200"/>
    <n v="1335473931"/>
    <b v="0"/>
    <n v="43"/>
    <b v="1"/>
    <s v="music/indie rock"/>
    <n v="0.13941176470588235"/>
    <n v="27.558139534883722"/>
    <x v="4"/>
    <x v="14"/>
  </r>
  <r>
    <n v="2468"/>
    <x v="2468"/>
    <s v="Please donate, support &amp; share this project so that I may be able to record my new EP this fall!"/>
    <n v="8500"/>
    <n v="2144.34"/>
    <x v="0"/>
    <x v="0"/>
    <s v="USD"/>
    <n v="1351400400"/>
    <n v="1348285321"/>
    <b v="0"/>
    <n v="58"/>
    <b v="1"/>
    <s v="music/indie rock"/>
    <n v="0.252275294117647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8500"/>
    <n v="1364"/>
    <x v="0"/>
    <x v="0"/>
    <s v="USD"/>
    <n v="1297160329"/>
    <n v="1295000329"/>
    <b v="0"/>
    <n v="47"/>
    <b v="1"/>
    <s v="music/indie rock"/>
    <n v="0.16047058823529411"/>
    <n v="29.021276595744681"/>
    <x v="4"/>
    <x v="14"/>
  </r>
  <r>
    <n v="2470"/>
    <x v="2470"/>
    <s v="Music is my passion.  I've been recording this album for 2 years now, and I just want the world to finally hear it!"/>
    <n v="8500"/>
    <n v="1031.6400000000001"/>
    <x v="0"/>
    <x v="0"/>
    <s v="USD"/>
    <n v="1337824055"/>
    <n v="1335232055"/>
    <b v="0"/>
    <n v="36"/>
    <b v="1"/>
    <s v="music/indie rock"/>
    <n v="0.1213694117647058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8500"/>
    <n v="640"/>
    <x v="0"/>
    <x v="0"/>
    <s v="USD"/>
    <n v="1327535392"/>
    <n v="1324079392"/>
    <b v="0"/>
    <n v="17"/>
    <b v="1"/>
    <s v="music/indie rock"/>
    <n v="7.5294117647058817E-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8500"/>
    <n v="10182.02"/>
    <x v="0"/>
    <x v="0"/>
    <s v="USD"/>
    <n v="1283562180"/>
    <n v="1277433980"/>
    <b v="0"/>
    <n v="104"/>
    <b v="1"/>
    <s v="music/indie rock"/>
    <n v="1.197884705882353"/>
    <n v="97.904038461538462"/>
    <x v="4"/>
    <x v="14"/>
  </r>
  <r>
    <n v="2473"/>
    <x v="2473"/>
    <s v="Wrote some new songs and it turned into an album. I even have a title already, &quot;Oh My Soul&quot;. Would love your support!"/>
    <n v="8500"/>
    <n v="2000"/>
    <x v="0"/>
    <x v="0"/>
    <s v="USD"/>
    <n v="1352573869"/>
    <n v="1349978269"/>
    <b v="0"/>
    <n v="47"/>
    <b v="1"/>
    <s v="music/indie rock"/>
    <n v="0.23529411764705882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8500"/>
    <n v="5000.18"/>
    <x v="0"/>
    <x v="0"/>
    <s v="USD"/>
    <n v="1286756176"/>
    <n v="1282868176"/>
    <b v="0"/>
    <n v="38"/>
    <b v="1"/>
    <s v="music/indie rock"/>
    <n v="0.58825647058823538"/>
    <n v="131.58368421052631"/>
    <x v="4"/>
    <x v="14"/>
  </r>
  <r>
    <n v="2475"/>
    <x v="2475"/>
    <s v="Help BRANDTSON and DREAMOVERrecords press their 2004 record, &quot;Send Us A Signal&quot;."/>
    <n v="8500"/>
    <n v="2618"/>
    <x v="0"/>
    <x v="0"/>
    <s v="USD"/>
    <n v="1278799200"/>
    <n v="1273647255"/>
    <b v="0"/>
    <n v="81"/>
    <b v="1"/>
    <s v="music/indie rock"/>
    <n v="0.308"/>
    <n v="32.320987654320987"/>
    <x v="4"/>
    <x v="14"/>
  </r>
  <r>
    <n v="2476"/>
    <x v="2476"/>
    <s v="Eleven songs, the accumulation of several memorable occurrences in a sleepy town; stories of fiction &amp; fact."/>
    <n v="8500"/>
    <n v="3360.72"/>
    <x v="0"/>
    <x v="0"/>
    <s v="USD"/>
    <n v="1415004770"/>
    <n v="1412149970"/>
    <b v="0"/>
    <n v="55"/>
    <b v="1"/>
    <s v="music/indie rock"/>
    <n v="0.39537882352941173"/>
    <n v="61.103999999999999"/>
    <x v="4"/>
    <x v="14"/>
  </r>
  <r>
    <n v="2477"/>
    <x v="823"/>
    <s v="Releasing my first album in August, and I need your help in order to get it done!"/>
    <n v="8500"/>
    <n v="1285"/>
    <x v="0"/>
    <x v="0"/>
    <s v="USD"/>
    <n v="1344789345"/>
    <n v="1340901345"/>
    <b v="0"/>
    <n v="41"/>
    <b v="1"/>
    <s v="music/indie rock"/>
    <n v="0.1511764705882353"/>
    <n v="31.341463414634145"/>
    <x v="4"/>
    <x v="14"/>
  </r>
  <r>
    <n v="2478"/>
    <x v="2477"/>
    <s v="San Francisco Indie band, Should We Run, gets set to launch their debut EP capped with a tour to South by Southwest Music Conference."/>
    <n v="8500"/>
    <n v="10200"/>
    <x v="0"/>
    <x v="0"/>
    <s v="USD"/>
    <n v="1358117313"/>
    <n v="1355525313"/>
    <b v="0"/>
    <n v="79"/>
    <b v="1"/>
    <s v="music/indie rock"/>
    <n v="1.2"/>
    <n v="129.1139240506329"/>
    <x v="4"/>
    <x v="14"/>
  </r>
  <r>
    <n v="2479"/>
    <x v="2478"/>
    <s v="Fake Natives is headed on tour this summer. Help them fill their tank with fossil fuels."/>
    <n v="8500"/>
    <n v="400.33"/>
    <x v="0"/>
    <x v="0"/>
    <s v="USD"/>
    <n v="1343440800"/>
    <n v="1342545994"/>
    <b v="0"/>
    <n v="16"/>
    <b v="1"/>
    <s v="music/indie rock"/>
    <n v="4.7097647058823529E-2"/>
    <n v="25.020624999999999"/>
    <x v="4"/>
    <x v="14"/>
  </r>
  <r>
    <n v="2480"/>
    <x v="2479"/>
    <s v="We are a band from Long Beach, Ca looking to record our first EP. Any little bit counts and your support would mean the world to us!"/>
    <n v="8500"/>
    <n v="2000"/>
    <x v="0"/>
    <x v="0"/>
    <s v="USD"/>
    <n v="1444516084"/>
    <n v="1439332084"/>
    <b v="0"/>
    <n v="8"/>
    <b v="1"/>
    <s v="music/indie rock"/>
    <n v="0.23529411764705882"/>
    <n v="250"/>
    <x v="4"/>
    <x v="14"/>
  </r>
  <r>
    <n v="2481"/>
    <x v="2480"/>
    <s v="To support the media blitz for their brand-new album, the band is offering a Kickstarter-only EP and other amazing premiums."/>
    <n v="8500"/>
    <n v="4516.4399999999996"/>
    <x v="0"/>
    <x v="0"/>
    <s v="USD"/>
    <n v="1335799808"/>
    <n v="1333207808"/>
    <b v="0"/>
    <n v="95"/>
    <b v="1"/>
    <s v="music/indie rock"/>
    <n v="0.531345882352941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8500"/>
    <n v="1001"/>
    <x v="0"/>
    <x v="0"/>
    <s v="USD"/>
    <n v="1312224383"/>
    <n v="1308336383"/>
    <b v="0"/>
    <n v="25"/>
    <b v="1"/>
    <s v="music/indie rock"/>
    <n v="0.11776470588235294"/>
    <n v="40.04"/>
    <x v="4"/>
    <x v="14"/>
  </r>
  <r>
    <n v="2483"/>
    <x v="2482"/>
    <s v="Send Intangible Animal on our first West Coast Tour!!! The fate of the world rests in your hands."/>
    <n v="8500"/>
    <n v="1251"/>
    <x v="0"/>
    <x v="0"/>
    <s v="USD"/>
    <n v="1335891603"/>
    <n v="1330711203"/>
    <b v="0"/>
    <n v="19"/>
    <b v="1"/>
    <s v="music/indie rock"/>
    <n v="0.1471764705882353"/>
    <n v="65.84210526315789"/>
    <x v="4"/>
    <x v="14"/>
  </r>
  <r>
    <n v="2484"/>
    <x v="2483"/>
    <s v="A solo roots/rock CD written by award winning singer-songwriter Kiya Heartwood and produced by Grammy nominated producer Mark Hallman."/>
    <n v="8500"/>
    <n v="4176.1099999999997"/>
    <x v="0"/>
    <x v="0"/>
    <s v="USD"/>
    <n v="1316124003"/>
    <n v="1313532003"/>
    <b v="0"/>
    <n v="90"/>
    <b v="1"/>
    <s v="music/indie rock"/>
    <n v="0.49130705882352937"/>
    <n v="46.401222222222216"/>
    <x v="4"/>
    <x v="14"/>
  </r>
  <r>
    <n v="2485"/>
    <x v="2484"/>
    <s v="We're trying to fund a fall tour to Dallas,  where we will record our debut album with Grammy award-winning producer, Stuart Sikes."/>
    <n v="8500"/>
    <n v="2065"/>
    <x v="0"/>
    <x v="0"/>
    <s v="USD"/>
    <n v="1318463879"/>
    <n v="1315439879"/>
    <b v="0"/>
    <n v="41"/>
    <b v="1"/>
    <s v="music/indie rock"/>
    <n v="0.24294117647058824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8500"/>
    <n v="797"/>
    <x v="0"/>
    <x v="0"/>
    <s v="USD"/>
    <n v="1335113976"/>
    <n v="1332521976"/>
    <b v="0"/>
    <n v="30"/>
    <b v="1"/>
    <s v="music/indie rock"/>
    <n v="9.3764705882352944E-2"/>
    <n v="26.566666666666666"/>
    <x v="4"/>
    <x v="14"/>
  </r>
  <r>
    <n v="2487"/>
    <x v="2486"/>
    <s v="Raise enough money to fund the copyright cost for the full length indie rock record we spent the year recording."/>
    <n v="8500"/>
    <n v="1500.76"/>
    <x v="0"/>
    <x v="0"/>
    <s v="USD"/>
    <n v="1338083997"/>
    <n v="1335491997"/>
    <b v="0"/>
    <n v="38"/>
    <b v="1"/>
    <s v="music/indie rock"/>
    <n v="0.17655999999999999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8500"/>
    <n v="3201"/>
    <x v="0"/>
    <x v="0"/>
    <s v="USD"/>
    <n v="1321459908"/>
    <n v="1318864308"/>
    <b v="0"/>
    <n v="65"/>
    <b v="1"/>
    <s v="music/indie rock"/>
    <n v="0.37658823529411767"/>
    <n v="49.246153846153845"/>
    <x v="4"/>
    <x v="14"/>
  </r>
  <r>
    <n v="2489"/>
    <x v="2488"/>
    <s v="A new Pocket Vinyl album focusing on all things about death: what it is, feels like, leads to, and how the idea of God fits into it."/>
    <n v="8500"/>
    <n v="4678.5"/>
    <x v="0"/>
    <x v="0"/>
    <s v="USD"/>
    <n v="1368117239"/>
    <n v="1365525239"/>
    <b v="0"/>
    <n v="75"/>
    <b v="1"/>
    <s v="music/indie rock"/>
    <n v="0.55041176470588238"/>
    <n v="62.38"/>
    <x v="4"/>
    <x v="14"/>
  </r>
  <r>
    <n v="2490"/>
    <x v="2489"/>
    <s v="We are trying to fund our first multi-state tour this summer in an effort to get our music out to as many people as possible."/>
    <n v="8500"/>
    <n v="607"/>
    <x v="0"/>
    <x v="0"/>
    <s v="USD"/>
    <n v="1340429276"/>
    <n v="1335245276"/>
    <b v="0"/>
    <n v="16"/>
    <b v="1"/>
    <s v="music/indie rock"/>
    <n v="7.1411764705882355E-2"/>
    <n v="37.9375"/>
    <x v="4"/>
    <x v="14"/>
  </r>
  <r>
    <n v="2491"/>
    <x v="2490"/>
    <s v="Nathan Evans, instrumental rock guitarist and official V3fights.com artist, is releasing his first solo EP entitled Remove The Illusion"/>
    <n v="8500"/>
    <n v="516"/>
    <x v="0"/>
    <x v="0"/>
    <s v="USD"/>
    <n v="1295142660"/>
    <n v="1293739714"/>
    <b v="0"/>
    <n v="10"/>
    <b v="1"/>
    <s v="music/indie rock"/>
    <n v="6.0705882352941179E-2"/>
    <n v="51.6"/>
    <x v="4"/>
    <x v="14"/>
  </r>
  <r>
    <n v="2492"/>
    <x v="2491"/>
    <s v="We're a band from Hawaii trying to produce our first EP and we need help!"/>
    <n v="8500"/>
    <n v="750"/>
    <x v="0"/>
    <x v="0"/>
    <s v="USD"/>
    <n v="1339840740"/>
    <n v="1335397188"/>
    <b v="0"/>
    <n v="27"/>
    <b v="1"/>
    <s v="music/indie rock"/>
    <n v="8.8235294117647065E-2"/>
    <n v="27.777777777777779"/>
    <x v="4"/>
    <x v="14"/>
  </r>
  <r>
    <n v="2493"/>
    <x v="2492"/>
    <s v="Making the record I've always dreamed of, and I want you to be part of the journey. Join me and let's make a great album together!"/>
    <n v="8500"/>
    <n v="25740"/>
    <x v="0"/>
    <x v="0"/>
    <s v="USD"/>
    <n v="1367208140"/>
    <n v="1363320140"/>
    <b v="0"/>
    <n v="259"/>
    <b v="1"/>
    <s v="music/indie rock"/>
    <n v="3.0282352941176471"/>
    <n v="99.382239382239376"/>
    <x v="4"/>
    <x v="14"/>
  </r>
  <r>
    <n v="2494"/>
    <x v="2493"/>
    <s v="Multi-Instrumentalist Ace Waters' new double album with 2+hours of music needs to be professionally made and replicated."/>
    <n v="8500"/>
    <n v="1515.08"/>
    <x v="0"/>
    <x v="0"/>
    <s v="USD"/>
    <n v="1337786944"/>
    <n v="1335194944"/>
    <b v="0"/>
    <n v="39"/>
    <b v="1"/>
    <s v="music/indie rock"/>
    <n v="0.17824470588235294"/>
    <n v="38.848205128205123"/>
    <x v="4"/>
    <x v="14"/>
  </r>
  <r>
    <n v="2495"/>
    <x v="2494"/>
    <s v="World-class musicians pay tribute to Kenny Childers, one of Indiana's best songwriters. MFT is pressing the album on double vinyl."/>
    <n v="8500"/>
    <n v="1913.05"/>
    <x v="0"/>
    <x v="0"/>
    <s v="USD"/>
    <n v="1339022575"/>
    <n v="1336430575"/>
    <b v="0"/>
    <n v="42"/>
    <b v="1"/>
    <s v="music/indie rock"/>
    <n v="0.22506470588235294"/>
    <n v="45.548809523809524"/>
    <x v="4"/>
    <x v="14"/>
  </r>
  <r>
    <n v="2496"/>
    <x v="2495"/>
    <s v="Be a part of making the first Lynn Haven album, &quot;Fair Weather Friends.&quot;"/>
    <n v="8500"/>
    <n v="6000"/>
    <x v="0"/>
    <x v="0"/>
    <s v="USD"/>
    <n v="1364597692"/>
    <n v="1361577292"/>
    <b v="0"/>
    <n v="10"/>
    <b v="1"/>
    <s v="music/indie rock"/>
    <n v="0.70588235294117652"/>
    <n v="600"/>
    <x v="4"/>
    <x v="14"/>
  </r>
  <r>
    <n v="2497"/>
    <x v="2496"/>
    <s v="Joe Rut captures his eccentrically funny and moving songs live with an 8-piece band + special guests.  Help him release it!!!"/>
    <n v="8500"/>
    <n v="4510.8599999999997"/>
    <x v="0"/>
    <x v="0"/>
    <s v="USD"/>
    <n v="1312578338"/>
    <n v="1309986338"/>
    <b v="0"/>
    <n v="56"/>
    <b v="1"/>
    <s v="music/indie rock"/>
    <n v="0.53068941176470585"/>
    <n v="80.551071428571419"/>
    <x v="4"/>
    <x v="14"/>
  </r>
  <r>
    <n v="2498"/>
    <x v="2497"/>
    <s v="We've been working hard on getting our music out and we are taking the final steps to releasing our EP, but we need your help."/>
    <n v="8500"/>
    <n v="1056"/>
    <x v="0"/>
    <x v="0"/>
    <s v="USD"/>
    <n v="1422400387"/>
    <n v="1421190787"/>
    <b v="0"/>
    <n v="20"/>
    <b v="1"/>
    <s v="music/indie rock"/>
    <n v="0.12423529411764705"/>
    <n v="52.8"/>
    <x v="4"/>
    <x v="14"/>
  </r>
  <r>
    <n v="2499"/>
    <x v="2498"/>
    <s v="Ryan is headed to the UK for a series of Private House Parties! He needs your help. Don't miss your chance to be a part of the fun!"/>
    <n v="8500"/>
    <n v="8105"/>
    <x v="0"/>
    <x v="0"/>
    <s v="USD"/>
    <n v="1356976800"/>
    <n v="1352820837"/>
    <b v="0"/>
    <n v="170"/>
    <b v="1"/>
    <s v="music/indie rock"/>
    <n v="0.95352941176470585"/>
    <n v="47.676470588235297"/>
    <x v="4"/>
    <x v="14"/>
  </r>
  <r>
    <n v="2500"/>
    <x v="2499"/>
    <s v="ST's 4th LP has been tracked and mixed, but before he can set it free upon the world, it needs proper mastering and pressing!"/>
    <n v="8500"/>
    <n v="680"/>
    <x v="0"/>
    <x v="0"/>
    <s v="USD"/>
    <n v="1340476375"/>
    <n v="1337884375"/>
    <b v="0"/>
    <n v="29"/>
    <b v="1"/>
    <s v="music/indie rock"/>
    <n v="0.08"/>
    <n v="23.448275862068964"/>
    <x v="4"/>
    <x v="14"/>
  </r>
  <r>
    <n v="2501"/>
    <x v="2500"/>
    <s v="Locally owned board game cafÃ© focused on keeping it local with fresh food, craft beer, wine, and, of course, all your favourite games!"/>
    <n v="8500"/>
    <n v="281"/>
    <x v="2"/>
    <x v="5"/>
    <s v="CAD"/>
    <n v="1443379104"/>
    <n v="1440787104"/>
    <b v="0"/>
    <n v="7"/>
    <b v="0"/>
    <s v="food/restaurants"/>
    <n v="3.3058823529411765E-2"/>
    <n v="40.142857142857146"/>
    <x v="7"/>
    <x v="34"/>
  </r>
  <r>
    <n v="2502"/>
    <x v="2501"/>
    <s v="A small sweet shop featuring the cupcake variety offered by Cupcake Chaos, candy, cotton candy, shakes and malts, located in Dalhart,TX"/>
    <n v="8500"/>
    <n v="86"/>
    <x v="2"/>
    <x v="0"/>
    <s v="USD"/>
    <n v="1411328918"/>
    <n v="1407440918"/>
    <b v="0"/>
    <n v="5"/>
    <b v="0"/>
    <s v="food/restaurants"/>
    <n v="1.011764705882353E-2"/>
    <n v="17.2"/>
    <x v="7"/>
    <x v="34"/>
  </r>
  <r>
    <n v="2503"/>
    <x v="2502"/>
    <s v="Cardinal Bistro will be Contemporary American dinning establishment based in Ventnor, NJ featuring local, seasonal ingredients."/>
    <n v="85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85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85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8500"/>
    <n v="30"/>
    <x v="2"/>
    <x v="1"/>
    <s v="GBP"/>
    <n v="1443906000"/>
    <n v="1441955269"/>
    <b v="0"/>
    <n v="2"/>
    <b v="0"/>
    <s v="food/restaurants"/>
    <n v="3.5294117647058825E-3"/>
    <n v="15"/>
    <x v="7"/>
    <x v="34"/>
  </r>
  <r>
    <n v="2507"/>
    <x v="2506"/>
    <s v="Unique dishes for a unique city!."/>
    <n v="850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85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8500"/>
    <n v="1000"/>
    <x v="2"/>
    <x v="1"/>
    <s v="GBP"/>
    <n v="1429554349"/>
    <n v="1424719549"/>
    <b v="0"/>
    <n v="28"/>
    <b v="0"/>
    <s v="food/restaurants"/>
    <n v="0.11764705882352941"/>
    <n v="35.714285714285715"/>
    <x v="7"/>
    <x v="34"/>
  </r>
  <r>
    <n v="2510"/>
    <x v="2509"/>
    <s v="Dugout Dogs will be specializing in the many hot dog and sausage styles sold at baseball parks around Major League Baseball (MLB)."/>
    <n v="8500"/>
    <n v="75"/>
    <x v="2"/>
    <x v="0"/>
    <s v="USD"/>
    <n v="1431647772"/>
    <n v="1426463772"/>
    <b v="0"/>
    <n v="2"/>
    <b v="0"/>
    <s v="food/restaurants"/>
    <n v="8.8235294117647058E-3"/>
    <n v="37.5"/>
    <x v="7"/>
    <x v="34"/>
  </r>
  <r>
    <n v="2511"/>
    <x v="2510"/>
    <s v="Fresh Fast Food. A bbq ramen bar thats healthy, tasty and made to order right in front of your eyes....... From flame to bowl"/>
    <n v="85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850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85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8500"/>
    <n v="210"/>
    <x v="2"/>
    <x v="0"/>
    <s v="USD"/>
    <n v="1408526477"/>
    <n v="1407057677"/>
    <b v="0"/>
    <n v="4"/>
    <b v="0"/>
    <s v="food/restaurants"/>
    <n v="2.4705882352941175E-2"/>
    <n v="52.5"/>
    <x v="7"/>
    <x v="34"/>
  </r>
  <r>
    <n v="2515"/>
    <x v="2514"/>
    <s v="The Barrel Room SF is moving to a new location in San Francisco with a 60-seat restaurant &amp; full liquor. Help us make our move amazing!"/>
    <n v="8500"/>
    <n v="930"/>
    <x v="2"/>
    <x v="0"/>
    <s v="USD"/>
    <n v="1424635753"/>
    <n v="1422043753"/>
    <b v="0"/>
    <n v="12"/>
    <b v="0"/>
    <s v="food/restaurants"/>
    <n v="0.10941176470588235"/>
    <n v="77.5"/>
    <x v="7"/>
    <x v="34"/>
  </r>
  <r>
    <n v="2516"/>
    <x v="2515"/>
    <s v="Hi, everyone my name is Alex, and i want to create not just a cafe spot, but a place that gives everyone a nice warm homey feeling."/>
    <n v="85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8500"/>
    <n v="1767"/>
    <x v="2"/>
    <x v="5"/>
    <s v="CAD"/>
    <n v="1426788930"/>
    <n v="1424200530"/>
    <b v="0"/>
    <n v="33"/>
    <b v="0"/>
    <s v="food/restaurants"/>
    <n v="0.20788235294117646"/>
    <n v="53.545454545454547"/>
    <x v="7"/>
    <x v="34"/>
  </r>
  <r>
    <n v="2518"/>
    <x v="2517"/>
    <s v="I am traveling the backroads of Southern California, to discover the best out-of-the-way eateries the area has to offer"/>
    <n v="85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8500"/>
    <n v="65"/>
    <x v="2"/>
    <x v="0"/>
    <s v="USD"/>
    <n v="1405741404"/>
    <n v="1403149404"/>
    <b v="0"/>
    <n v="4"/>
    <b v="0"/>
    <s v="food/restaurants"/>
    <n v="7.6470588235294122E-3"/>
    <n v="16.25"/>
    <x v="7"/>
    <x v="34"/>
  </r>
  <r>
    <n v="2520"/>
    <x v="2519"/>
    <s v="Aurora restaurant/night club, a Star Wars/Star Trek Science fiction community gathering place and club in the Tulsa/Oklahoma city area."/>
    <n v="85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8500"/>
    <n v="13685.99"/>
    <x v="0"/>
    <x v="0"/>
    <s v="USD"/>
    <n v="1444778021"/>
    <n v="1442963621"/>
    <b v="0"/>
    <n v="132"/>
    <b v="1"/>
    <s v="music/classical music"/>
    <n v="1.6101164705882354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8500"/>
    <n v="5000"/>
    <x v="0"/>
    <x v="0"/>
    <s v="USD"/>
    <n v="1461336720"/>
    <n v="1459431960"/>
    <b v="0"/>
    <n v="27"/>
    <b v="1"/>
    <s v="music/classical music"/>
    <n v="0.58823529411764708"/>
    <n v="185.18518518518519"/>
    <x v="4"/>
    <x v="35"/>
  </r>
  <r>
    <n v="2523"/>
    <x v="2522"/>
    <s v="PATER NOSTER (2003) by Thomas Oboe Lee, scored for baritone solo and string quartet.  Hauntingly beautiful, yet never performed."/>
    <n v="8500"/>
    <n v="1408"/>
    <x v="0"/>
    <x v="0"/>
    <s v="USD"/>
    <n v="1416270292"/>
    <n v="1413674692"/>
    <b v="0"/>
    <n v="26"/>
    <b v="1"/>
    <s v="music/classical music"/>
    <n v="0.16564705882352943"/>
    <n v="54.153846153846153"/>
    <x v="4"/>
    <x v="35"/>
  </r>
  <r>
    <n v="2524"/>
    <x v="2523"/>
    <s v="We're bringing some of our favorite music from the past 10 years to disc for the first time ever."/>
    <n v="8500"/>
    <n v="7620"/>
    <x v="0"/>
    <x v="0"/>
    <s v="USD"/>
    <n v="1419136200"/>
    <n v="1416338557"/>
    <b v="0"/>
    <n v="43"/>
    <b v="1"/>
    <s v="music/classical music"/>
    <n v="0.89647058823529413"/>
    <n v="177.2093023255814"/>
    <x v="4"/>
    <x v="35"/>
  </r>
  <r>
    <n v="2525"/>
    <x v="2524"/>
    <s v="Husband and wife operatic team specializing in German opera. Fundraising for an audition tour of Germany."/>
    <n v="8500"/>
    <n v="8026"/>
    <x v="0"/>
    <x v="0"/>
    <s v="USD"/>
    <n v="1340914571"/>
    <n v="1338322571"/>
    <b v="0"/>
    <n v="80"/>
    <b v="1"/>
    <s v="music/classical music"/>
    <n v="0.94423529411764706"/>
    <n v="100.325"/>
    <x v="4"/>
    <x v="35"/>
  </r>
  <r>
    <n v="2526"/>
    <x v="2525"/>
    <s v="New music and arrangements, amazing sound, brass chamber music at the highest level!  Be a part of our community!"/>
    <n v="8500"/>
    <n v="4518"/>
    <x v="0"/>
    <x v="0"/>
    <s v="USD"/>
    <n v="1418014740"/>
    <n v="1415585474"/>
    <b v="0"/>
    <n v="33"/>
    <b v="1"/>
    <s v="music/classical music"/>
    <n v="0.53152941176470592"/>
    <n v="136.90909090909091"/>
    <x v="4"/>
    <x v="35"/>
  </r>
  <r>
    <n v="2527"/>
    <x v="2526"/>
    <s v="Five Programs of Benjamin Britten's vocal works featuring over 20 extraordinary vocalists and pianists."/>
    <n v="8500"/>
    <n v="4085"/>
    <x v="0"/>
    <x v="0"/>
    <s v="USD"/>
    <n v="1382068740"/>
    <n v="1380477691"/>
    <b v="0"/>
    <n v="71"/>
    <b v="1"/>
    <s v="music/classical music"/>
    <n v="0.48058823529411765"/>
    <n v="57.535211267605632"/>
    <x v="4"/>
    <x v="35"/>
  </r>
  <r>
    <n v="2528"/>
    <x v="2527"/>
    <s v="I've been offered a contract with HatHut to record Feldman's 'Three Voices', which would be my first solo disc. I need your help!"/>
    <n v="8500"/>
    <n v="4289.99"/>
    <x v="0"/>
    <x v="1"/>
    <s v="GBP"/>
    <n v="1440068400"/>
    <n v="1438459303"/>
    <b v="0"/>
    <n v="81"/>
    <b v="1"/>
    <s v="music/classical music"/>
    <n v="0.50470470588235294"/>
    <n v="52.962839506172834"/>
    <x v="4"/>
    <x v="35"/>
  </r>
  <r>
    <n v="2529"/>
    <x v="2528"/>
    <s v="Opera. Short. New."/>
    <n v="8500"/>
    <n v="6257"/>
    <x v="0"/>
    <x v="0"/>
    <s v="USD"/>
    <n v="1332636975"/>
    <n v="1328752575"/>
    <b v="0"/>
    <n v="76"/>
    <b v="1"/>
    <s v="music/classical music"/>
    <n v="0.73611764705882354"/>
    <n v="82.328947368421055"/>
    <x v="4"/>
    <x v="35"/>
  </r>
  <r>
    <n v="2530"/>
    <x v="2529"/>
    <s v="With your help the Tulsa Youth Symphony will have its premiere appearance at the opening of the OK Mozart Festival, June 6th"/>
    <n v="8500"/>
    <n v="6500"/>
    <x v="0"/>
    <x v="0"/>
    <s v="USD"/>
    <n v="1429505400"/>
    <n v="1426711505"/>
    <b v="0"/>
    <n v="48"/>
    <b v="1"/>
    <s v="music/classical music"/>
    <n v="0.76470588235294112"/>
    <n v="135.41666666666666"/>
    <x v="4"/>
    <x v="35"/>
  </r>
  <r>
    <n v="2531"/>
    <x v="2530"/>
    <s v="The first CD of chamber music composed by John Leupold to be released on PARMA records. The album features solo, duets, and a quartet."/>
    <n v="8500"/>
    <n v="4518"/>
    <x v="0"/>
    <x v="0"/>
    <s v="USD"/>
    <n v="1439611140"/>
    <n v="1437668354"/>
    <b v="0"/>
    <n v="61"/>
    <b v="1"/>
    <s v="music/classical music"/>
    <n v="0.53152941176470592"/>
    <n v="74.06557377049181"/>
    <x v="4"/>
    <x v="35"/>
  </r>
  <r>
    <n v="2532"/>
    <x v="2531"/>
    <s v="Please help us record our first album, which will contain an exciting collection of works, old and new, for large guitar ensemble!"/>
    <n v="8500"/>
    <n v="5045"/>
    <x v="0"/>
    <x v="0"/>
    <s v="USD"/>
    <n v="1345148566"/>
    <n v="1342556566"/>
    <b v="0"/>
    <n v="60"/>
    <b v="1"/>
    <s v="music/classical music"/>
    <n v="0.59352941176470586"/>
    <n v="84.083333333333329"/>
    <x v="4"/>
    <x v="35"/>
  </r>
  <r>
    <n v="2533"/>
    <x v="2532"/>
    <s v="HOLOGRAPHIC is raising money for our 2013 live, four-concert new music project and to commission composer Jonathan Sokol!"/>
    <n v="8500"/>
    <n v="8300"/>
    <x v="0"/>
    <x v="0"/>
    <s v="USD"/>
    <n v="1362160868"/>
    <n v="1359568911"/>
    <b v="0"/>
    <n v="136"/>
    <b v="1"/>
    <s v="music/classical music"/>
    <n v="0.97647058823529409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8500"/>
    <n v="2100"/>
    <x v="0"/>
    <x v="0"/>
    <s v="USD"/>
    <n v="1262325600"/>
    <n v="1257871712"/>
    <b v="0"/>
    <n v="14"/>
    <b v="1"/>
    <s v="music/classical music"/>
    <n v="0.24705882352941178"/>
    <n v="150"/>
    <x v="4"/>
    <x v="35"/>
  </r>
  <r>
    <n v="2535"/>
    <x v="2534"/>
    <s v="Mark Hayes: Requiem Recording"/>
    <n v="8500"/>
    <n v="20755"/>
    <x v="0"/>
    <x v="0"/>
    <s v="USD"/>
    <n v="1417463945"/>
    <n v="1414781945"/>
    <b v="0"/>
    <n v="78"/>
    <b v="1"/>
    <s v="music/classical music"/>
    <n v="2.4417647058823531"/>
    <n v="266.08974358974359"/>
    <x v="4"/>
    <x v="35"/>
  </r>
  <r>
    <n v="2536"/>
    <x v="2535"/>
    <s v="I create my solo piano Vignettes by encrypting someone's name in the melody. Next up is the fourth Vignette, and I need a subject!"/>
    <n v="8500"/>
    <n v="29"/>
    <x v="0"/>
    <x v="0"/>
    <s v="USD"/>
    <n v="1375151566"/>
    <n v="1373337166"/>
    <b v="0"/>
    <n v="4"/>
    <b v="1"/>
    <s v="music/classical music"/>
    <n v="3.4117647058823529E-3"/>
    <n v="7.25"/>
    <x v="4"/>
    <x v="35"/>
  </r>
  <r>
    <n v="2537"/>
    <x v="2536"/>
    <s v="When an innocent girl is seen bathing by local church elders, she becomes the target of travelling, revivalist preacher Olin Blitch."/>
    <n v="8500"/>
    <n v="1100"/>
    <x v="0"/>
    <x v="0"/>
    <s v="USD"/>
    <n v="1312212855"/>
    <n v="1307028855"/>
    <b v="0"/>
    <n v="11"/>
    <b v="1"/>
    <s v="music/classical music"/>
    <n v="0.12941176470588237"/>
    <n v="100"/>
    <x v="4"/>
    <x v="35"/>
  </r>
  <r>
    <n v="2538"/>
    <x v="2537"/>
    <s v="I will record 2 of Tomaso Albinoni's concertos for 2 oboes playing both parts myself."/>
    <n v="8500"/>
    <n v="20343.169999999998"/>
    <x v="0"/>
    <x v="0"/>
    <s v="USD"/>
    <n v="1361681940"/>
    <n v="1359029661"/>
    <b v="0"/>
    <n v="185"/>
    <b v="1"/>
    <s v="music/classical music"/>
    <n v="2.3933141176470585"/>
    <n v="109.96308108108107"/>
    <x v="4"/>
    <x v="35"/>
  </r>
  <r>
    <n v="2539"/>
    <x v="2538"/>
    <s v="Help ABS Academy musicians get their cellos, gambas, &amp; contrabasses to San Francisco by supporting their instruments' travel."/>
    <n v="8500"/>
    <n v="10025"/>
    <x v="0"/>
    <x v="0"/>
    <s v="USD"/>
    <n v="1422913152"/>
    <n v="1417729152"/>
    <b v="0"/>
    <n v="59"/>
    <b v="1"/>
    <s v="music/classical music"/>
    <n v="1.1794117647058824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8500"/>
    <n v="2585"/>
    <x v="0"/>
    <x v="0"/>
    <s v="USD"/>
    <n v="1319904721"/>
    <n v="1314720721"/>
    <b v="0"/>
    <n v="27"/>
    <b v="1"/>
    <s v="music/classical music"/>
    <n v="0.30411764705882355"/>
    <n v="95.740740740740748"/>
    <x v="4"/>
    <x v="35"/>
  </r>
  <r>
    <n v="2541"/>
    <x v="2540"/>
    <s v="A debut CD of romantic Fantasies by young composers Bridge, Ireland, Sibelius and a premiere recording of Bergman Trio Op. 2 from 1939"/>
    <n v="8500"/>
    <n v="3746"/>
    <x v="0"/>
    <x v="1"/>
    <s v="GBP"/>
    <n v="1380192418"/>
    <n v="1375008418"/>
    <b v="0"/>
    <n v="63"/>
    <b v="1"/>
    <s v="music/classical music"/>
    <n v="0.44070588235294117"/>
    <n v="59.460317460317462"/>
    <x v="4"/>
    <x v="35"/>
  </r>
  <r>
    <n v="2542"/>
    <x v="2541"/>
    <s v="Marquita Renee Ntim records her first Classical Album, complete with her playing the viola, cello and singing opera."/>
    <n v="8500"/>
    <n v="725"/>
    <x v="0"/>
    <x v="0"/>
    <s v="USD"/>
    <n v="1380599940"/>
    <n v="1377252857"/>
    <b v="0"/>
    <n v="13"/>
    <b v="1"/>
    <s v="music/classical music"/>
    <n v="8.5294117647058826E-2"/>
    <n v="55.769230769230766"/>
    <x v="4"/>
    <x v="35"/>
  </r>
  <r>
    <n v="2543"/>
    <x v="2542"/>
    <s v="The Station in Hamtramck is supplementing our studio to accommodate live in-studio performances and recordings.   You can help. "/>
    <n v="8500"/>
    <n v="391"/>
    <x v="0"/>
    <x v="0"/>
    <s v="USD"/>
    <n v="1293937200"/>
    <n v="1291257298"/>
    <b v="0"/>
    <n v="13"/>
    <b v="1"/>
    <s v="music/classical music"/>
    <n v="4.5999999999999999E-2"/>
    <n v="30.076923076923077"/>
    <x v="4"/>
    <x v="35"/>
  </r>
  <r>
    <n v="2544"/>
    <x v="2543"/>
    <s v="Bringing choral music and performance opportunities to under-served youth in West Philadelphia"/>
    <n v="8500"/>
    <n v="5041"/>
    <x v="0"/>
    <x v="0"/>
    <s v="USD"/>
    <n v="1341750569"/>
    <n v="1339158569"/>
    <b v="0"/>
    <n v="57"/>
    <b v="1"/>
    <s v="music/classical music"/>
    <n v="0.59305882352941175"/>
    <n v="88.438596491228068"/>
    <x v="4"/>
    <x v="35"/>
  </r>
  <r>
    <n v="2545"/>
    <x v="2544"/>
    <s v="We're recording our debut album: a CD of the string quartet and clarinet quintet by Stephan Krehl for the Naxos label"/>
    <n v="8500"/>
    <n v="3906"/>
    <x v="0"/>
    <x v="0"/>
    <s v="USD"/>
    <n v="1424997000"/>
    <n v="1421983138"/>
    <b v="0"/>
    <n v="61"/>
    <b v="1"/>
    <s v="music/classical music"/>
    <n v="0.45952941176470591"/>
    <n v="64.032786885245898"/>
    <x v="4"/>
    <x v="35"/>
  </r>
  <r>
    <n v="2546"/>
    <x v="2545"/>
    <s v="We want to release an album of choral music by acclaimed Finnish composer Jaakko MÃ¤ntyjÃ¤rvi in 2014"/>
    <n v="8500"/>
    <n v="3910"/>
    <x v="0"/>
    <x v="0"/>
    <s v="USD"/>
    <n v="1380949200"/>
    <n v="1378586179"/>
    <b v="0"/>
    <n v="65"/>
    <b v="1"/>
    <s v="music/classical music"/>
    <n v="0.46"/>
    <n v="60.153846153846153"/>
    <x v="4"/>
    <x v="35"/>
  </r>
  <r>
    <n v="2547"/>
    <x v="2546"/>
    <s v="A compilation of Guitar Music by composers Darin Au, Jeff Peterson, Byron Yasui, Bailey Matsuda, Ian O'Sullivan, and Michael Foumai."/>
    <n v="8500"/>
    <n v="6592"/>
    <x v="0"/>
    <x v="0"/>
    <s v="USD"/>
    <n v="1333560803"/>
    <n v="1330972403"/>
    <b v="0"/>
    <n v="134"/>
    <b v="1"/>
    <s v="music/classical music"/>
    <n v="0.77552941176470591"/>
    <n v="49.194029850746269"/>
    <x v="4"/>
    <x v="35"/>
  </r>
  <r>
    <n v="2548"/>
    <x v="2547"/>
    <s v="This is the embryo of the change for future ecosystem of musical art  in Indonesia. Please support us to realize our program on Oct 9!"/>
    <n v="8500"/>
    <n v="6111"/>
    <x v="0"/>
    <x v="6"/>
    <s v="EUR"/>
    <n v="1475209620"/>
    <n v="1473087637"/>
    <b v="0"/>
    <n v="37"/>
    <b v="1"/>
    <s v="music/classical music"/>
    <n v="0.71894117647058819"/>
    <n v="165.16216216216216"/>
    <x v="4"/>
    <x v="35"/>
  </r>
  <r>
    <n v="2549"/>
    <x v="2548"/>
    <s v="A new opera in English by Mike Christie to be premiÃ¨red at the Arcola Theatre, London UK from 14th-17th August 2013."/>
    <n v="8500"/>
    <n v="1614"/>
    <x v="0"/>
    <x v="1"/>
    <s v="GBP"/>
    <n v="1370019600"/>
    <n v="1366999870"/>
    <b v="0"/>
    <n v="37"/>
    <b v="1"/>
    <s v="music/classical music"/>
    <n v="0.18988235294117647"/>
    <n v="43.621621621621621"/>
    <x v="4"/>
    <x v="35"/>
  </r>
  <r>
    <n v="2550"/>
    <x v="2549"/>
    <s v="Ashley Bathgate and Karl Larson are raising funds to make the premiere recording of Ken Thomson's brilliant, dramatic new chamber works"/>
    <n v="8500"/>
    <n v="6555"/>
    <x v="0"/>
    <x v="0"/>
    <s v="USD"/>
    <n v="1444276740"/>
    <n v="1439392406"/>
    <b v="0"/>
    <n v="150"/>
    <b v="1"/>
    <s v="music/classical music"/>
    <n v="0.77117647058823524"/>
    <n v="43.7"/>
    <x v="4"/>
    <x v="35"/>
  </r>
  <r>
    <n v="2551"/>
    <x v="2550"/>
    <s v="KCS seeks your support to off-set the cost of assembling a professional 25 piece orchestra for two choral performances."/>
    <n v="8500"/>
    <n v="3775.5"/>
    <x v="0"/>
    <x v="0"/>
    <s v="USD"/>
    <n v="1332362880"/>
    <n v="1329890585"/>
    <b v="0"/>
    <n v="56"/>
    <b v="1"/>
    <s v="music/classical music"/>
    <n v="0.44417647058823528"/>
    <n v="67.419642857142861"/>
    <x v="4"/>
    <x v="35"/>
  </r>
  <r>
    <n v="2552"/>
    <x v="2551"/>
    <s v="World Premiere of a new oratorio with chorus, soloists, and orchestra, based on the Old Testament king and prophet, DAVID"/>
    <n v="8500"/>
    <n v="3195"/>
    <x v="0"/>
    <x v="0"/>
    <s v="USD"/>
    <n v="1488741981"/>
    <n v="1486149981"/>
    <b v="0"/>
    <n v="18"/>
    <b v="1"/>
    <s v="music/classical music"/>
    <n v="0.37588235294117645"/>
    <n v="177.5"/>
    <x v="4"/>
    <x v="35"/>
  </r>
  <r>
    <n v="2553"/>
    <x v="2552"/>
    <s v="Help me be one of the first to record these beautiful songs and arrangements by 18-19th century masters of the classical guitar."/>
    <n v="8500"/>
    <n v="2333"/>
    <x v="0"/>
    <x v="0"/>
    <s v="USD"/>
    <n v="1348202807"/>
    <n v="1343018807"/>
    <b v="0"/>
    <n v="60"/>
    <b v="1"/>
    <s v="music/classical music"/>
    <n v="0.27447058823529413"/>
    <n v="38.883333333333333"/>
    <x v="4"/>
    <x v="35"/>
  </r>
  <r>
    <n v="2554"/>
    <x v="2553"/>
    <s v="Join forces with the Patagonia Winds to commission a new wind quintet to premiere at the 2015 National Flute Association Convention!"/>
    <n v="8500"/>
    <n v="3684"/>
    <x v="0"/>
    <x v="0"/>
    <s v="USD"/>
    <n v="1433131140"/>
    <n v="1430445163"/>
    <b v="0"/>
    <n v="67"/>
    <b v="1"/>
    <s v="music/classical music"/>
    <n v="0.43341176470588233"/>
    <n v="54.985074626865675"/>
    <x v="4"/>
    <x v="35"/>
  </r>
  <r>
    <n v="2555"/>
    <x v="2554"/>
    <s v="At Brevard Music Center, a foremost summer music study program, I will compose a new work for large chamber ensemble for performance."/>
    <n v="8500"/>
    <n v="2147"/>
    <x v="0"/>
    <x v="0"/>
    <s v="USD"/>
    <n v="1338219793"/>
    <n v="1335541393"/>
    <b v="0"/>
    <n v="35"/>
    <b v="1"/>
    <s v="music/classical music"/>
    <n v="0.2525882352941176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8500"/>
    <n v="786"/>
    <x v="0"/>
    <x v="0"/>
    <s v="USD"/>
    <n v="1356392857"/>
    <n v="1352504857"/>
    <b v="0"/>
    <n v="34"/>
    <b v="1"/>
    <s v="music/classical music"/>
    <n v="9.2470588235294124E-2"/>
    <n v="23.117647058823529"/>
    <x v="4"/>
    <x v="35"/>
  </r>
  <r>
    <n v="2557"/>
    <x v="2556"/>
    <s v="Raising money for our concert tour of Switzerland and Germany in June/July 2014"/>
    <n v="8500"/>
    <n v="1066"/>
    <x v="0"/>
    <x v="1"/>
    <s v="GBP"/>
    <n v="1400176386"/>
    <n v="1397584386"/>
    <b v="0"/>
    <n v="36"/>
    <b v="1"/>
    <s v="music/classical music"/>
    <n v="0.12541176470588236"/>
    <n v="29.611111111111111"/>
    <x v="4"/>
    <x v="35"/>
  </r>
  <r>
    <n v="2558"/>
    <x v="2557"/>
    <s v="The Hopkins Sinfonia is looking for your support to run our 2015 Season made up of five concerts."/>
    <n v="8500"/>
    <n v="1361"/>
    <x v="0"/>
    <x v="2"/>
    <s v="AUD"/>
    <n v="1430488740"/>
    <n v="1427747906"/>
    <b v="0"/>
    <n v="18"/>
    <b v="1"/>
    <s v="music/classical music"/>
    <n v="0.16011764705882353"/>
    <n v="75.611111111111114"/>
    <x v="4"/>
    <x v="35"/>
  </r>
  <r>
    <n v="2559"/>
    <x v="2558"/>
    <s v="A concert of new music by four composers who have lived in India and been inspired by its music, with the Momenta String Quartet"/>
    <n v="8500"/>
    <n v="890"/>
    <x v="0"/>
    <x v="0"/>
    <s v="USD"/>
    <n v="1321385820"/>
    <n v="1318539484"/>
    <b v="0"/>
    <n v="25"/>
    <b v="1"/>
    <s v="music/classical music"/>
    <n v="0.10470588235294118"/>
    <n v="35.6"/>
    <x v="4"/>
    <x v="35"/>
  </r>
  <r>
    <n v="2560"/>
    <x v="2559"/>
    <s v="New CD of favourite chamber music by Welsh composer Michael Parkin featuring debut recordings by outstanding young musicians."/>
    <n v="8500"/>
    <n v="3003"/>
    <x v="0"/>
    <x v="1"/>
    <s v="GBP"/>
    <n v="1425682174"/>
    <n v="1423090174"/>
    <b v="0"/>
    <n v="21"/>
    <b v="1"/>
    <s v="music/classical music"/>
    <n v="0.35329411764705881"/>
    <n v="143"/>
    <x v="4"/>
    <x v="35"/>
  </r>
  <r>
    <n v="2561"/>
    <x v="2560"/>
    <s v="Ever had chicken fingers smothered in bearnaise sauce, resting on a bed of your favorite rice? We need these meals on wheels."/>
    <n v="85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8500"/>
    <n v="75"/>
    <x v="1"/>
    <x v="12"/>
    <s v="EUR"/>
    <n v="1476189339"/>
    <n v="1471005339"/>
    <b v="0"/>
    <n v="3"/>
    <b v="0"/>
    <s v="food/food trucks"/>
    <n v="8.8235294117647058E-3"/>
    <n v="25"/>
    <x v="7"/>
    <x v="19"/>
  </r>
  <r>
    <n v="2563"/>
    <x v="2562"/>
    <s v="Michigan based bubble tea and specialty ice cream food truck"/>
    <n v="85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85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8500"/>
    <n v="100"/>
    <x v="1"/>
    <x v="0"/>
    <s v="USD"/>
    <n v="1462827000"/>
    <n v="1457710589"/>
    <b v="0"/>
    <n v="1"/>
    <b v="0"/>
    <s v="food/food trucks"/>
    <n v="1.1764705882352941E-2"/>
    <n v="100"/>
    <x v="7"/>
    <x v="19"/>
  </r>
  <r>
    <n v="2566"/>
    <x v="2565"/>
    <s v="You can skip the hotdog cart and enjoy fresh, hot, delicious, handmade pizza when Mamma B's takes her show on the road!"/>
    <n v="85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8500"/>
    <n v="120"/>
    <x v="1"/>
    <x v="0"/>
    <s v="USD"/>
    <n v="1429823138"/>
    <n v="1427231138"/>
    <b v="0"/>
    <n v="2"/>
    <b v="0"/>
    <s v="food/food trucks"/>
    <n v="1.411764705882353E-2"/>
    <n v="60"/>
    <x v="7"/>
    <x v="19"/>
  </r>
  <r>
    <n v="2568"/>
    <x v="2567"/>
    <s v="Barney's is seriously delicious New York food. Cooking everything from scratch on our American food truck. London here we come..."/>
    <n v="8500"/>
    <n v="50"/>
    <x v="1"/>
    <x v="1"/>
    <s v="GBP"/>
    <n v="1472745594"/>
    <n v="1470153594"/>
    <b v="0"/>
    <n v="1"/>
    <b v="0"/>
    <s v="food/food trucks"/>
    <n v="5.8823529411764705E-3"/>
    <n v="50"/>
    <x v="7"/>
    <x v="19"/>
  </r>
  <r>
    <n v="2569"/>
    <x v="2568"/>
    <s v="With your help, I would be able to get a truck and start the process of getting it ready for the 2016 season."/>
    <n v="8500"/>
    <n v="145"/>
    <x v="1"/>
    <x v="0"/>
    <s v="USD"/>
    <n v="1442457112"/>
    <n v="1439865112"/>
    <b v="0"/>
    <n v="2"/>
    <b v="0"/>
    <s v="food/food trucks"/>
    <n v="1.7058823529411765E-2"/>
    <n v="72.5"/>
    <x v="7"/>
    <x v="19"/>
  </r>
  <r>
    <n v="2570"/>
    <x v="2569"/>
    <s v="A family run mobile wood fired pizza oven serving up unique artisan pizzas created by award winning Chef Brandon Mathias!"/>
    <n v="8500"/>
    <n v="59"/>
    <x v="1"/>
    <x v="0"/>
    <s v="USD"/>
    <n v="1486590035"/>
    <n v="1483998035"/>
    <b v="0"/>
    <n v="2"/>
    <b v="0"/>
    <s v="food/food trucks"/>
    <n v="6.9411764705882353E-3"/>
    <n v="29.5"/>
    <x v="7"/>
    <x v="19"/>
  </r>
  <r>
    <n v="2571"/>
    <x v="2570"/>
    <s v="Perth locals who dream of opening a health food van, and serving treats that not only taste amazing but also benefit your body."/>
    <n v="8500"/>
    <n v="250"/>
    <x v="1"/>
    <x v="2"/>
    <s v="AUD"/>
    <n v="1463645521"/>
    <n v="1458461521"/>
    <b v="0"/>
    <n v="4"/>
    <b v="0"/>
    <s v="food/food trucks"/>
    <n v="2.9411764705882353E-2"/>
    <n v="62.5"/>
    <x v="7"/>
    <x v="19"/>
  </r>
  <r>
    <n v="2572"/>
    <x v="2571"/>
    <s v="Mesquite smoked brisket nachos, food truck style, with homemade salsa to make your taste buds dance."/>
    <n v="85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5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85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85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85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85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8500"/>
    <n v="277"/>
    <x v="1"/>
    <x v="0"/>
    <s v="USD"/>
    <n v="1410810903"/>
    <n v="1405626903"/>
    <b v="0"/>
    <n v="12"/>
    <b v="0"/>
    <s v="food/food trucks"/>
    <n v="3.2588235294117647E-2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8500"/>
    <n v="530"/>
    <x v="2"/>
    <x v="0"/>
    <s v="USD"/>
    <n v="1447689898"/>
    <n v="1445094298"/>
    <b v="0"/>
    <n v="11"/>
    <b v="0"/>
    <s v="food/food trucks"/>
    <n v="6.235294117647059E-2"/>
    <n v="48.18181818181818"/>
    <x v="7"/>
    <x v="19"/>
  </r>
  <r>
    <n v="2582"/>
    <x v="2581"/>
    <s v="The place where chicken meets liquor for the first time!"/>
    <n v="8500"/>
    <n v="1"/>
    <x v="2"/>
    <x v="0"/>
    <s v="USD"/>
    <n v="1477784634"/>
    <n v="1475192634"/>
    <b v="0"/>
    <n v="1"/>
    <b v="0"/>
    <s v="food/food trucks"/>
    <n v="1.1764705882352942E-4"/>
    <n v="1"/>
    <x v="7"/>
    <x v="19"/>
  </r>
  <r>
    <n v="2583"/>
    <x v="2582"/>
    <s v="Crazy Daisy will become the newest member of the food truck distributors in Kansas City, Missouri."/>
    <n v="8500"/>
    <n v="5"/>
    <x v="2"/>
    <x v="0"/>
    <s v="USD"/>
    <n v="1426526880"/>
    <n v="1421346480"/>
    <b v="0"/>
    <n v="5"/>
    <b v="0"/>
    <s v="food/food trucks"/>
    <n v="5.8823529411764701E-4"/>
    <n v="1"/>
    <x v="7"/>
    <x v="19"/>
  </r>
  <r>
    <n v="2584"/>
    <x v="2583"/>
    <s v="Bringing quality food to the masses using local premium ingredients, but at a food truck price!"/>
    <n v="85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8500"/>
    <n v="50"/>
    <x v="2"/>
    <x v="0"/>
    <s v="USD"/>
    <n v="1404601632"/>
    <n v="1402009632"/>
    <b v="0"/>
    <n v="1"/>
    <b v="0"/>
    <s v="food/food trucks"/>
    <n v="5.8823529411764705E-3"/>
    <n v="50"/>
    <x v="7"/>
    <x v="19"/>
  </r>
  <r>
    <n v="2586"/>
    <x v="2585"/>
    <s v="I would like to bring fresh salad and food to the streets of London at a reasonable price."/>
    <n v="8500"/>
    <n v="5"/>
    <x v="2"/>
    <x v="1"/>
    <s v="GBP"/>
    <n v="1451030136"/>
    <n v="1448438136"/>
    <b v="0"/>
    <n v="1"/>
    <b v="0"/>
    <s v="food/food trucks"/>
    <n v="5.8823529411764701E-4"/>
    <n v="5"/>
    <x v="7"/>
    <x v="19"/>
  </r>
  <r>
    <n v="2587"/>
    <x v="2586"/>
    <s v="Providing creative, healthy signature dishes for active, conscientious lifestylers through a community of culinary artists."/>
    <n v="8500"/>
    <n v="1217"/>
    <x v="2"/>
    <x v="0"/>
    <s v="USD"/>
    <n v="1451491953"/>
    <n v="1448899953"/>
    <b v="0"/>
    <n v="6"/>
    <b v="0"/>
    <s v="food/food trucks"/>
    <n v="0.14317647058823529"/>
    <n v="202.83333333333334"/>
    <x v="7"/>
    <x v="19"/>
  </r>
  <r>
    <n v="2588"/>
    <x v="2587"/>
    <s v="We are a Asian fusion inspired American Fare Food Truck Home of the Freak Sandwich So that means Come And Get Your Freak On! eat big."/>
    <n v="8500"/>
    <n v="233"/>
    <x v="2"/>
    <x v="0"/>
    <s v="USD"/>
    <n v="1427807640"/>
    <n v="1423325626"/>
    <b v="0"/>
    <n v="8"/>
    <b v="0"/>
    <s v="food/food trucks"/>
    <n v="2.7411764705882354E-2"/>
    <n v="29.125"/>
    <x v="7"/>
    <x v="19"/>
  </r>
  <r>
    <n v="2589"/>
    <x v="2588"/>
    <s v="A Brazilian-inspired food truck in one of the busiest spots in Copenhagen, delicious pancakes made by the healthy tapiÃ³ca flour"/>
    <n v="8500"/>
    <n v="5"/>
    <x v="2"/>
    <x v="8"/>
    <s v="DKK"/>
    <n v="1458733927"/>
    <n v="1456145527"/>
    <b v="0"/>
    <n v="1"/>
    <b v="0"/>
    <s v="food/food trucks"/>
    <n v="5.8823529411764701E-4"/>
    <n v="5"/>
    <x v="7"/>
    <x v="19"/>
  </r>
  <r>
    <n v="2590"/>
    <x v="2589"/>
    <s v="First in Perth self-contained eco-friendly coffee car based on Ford Fiesta. In the end of the projrct I need your help to make it real!"/>
    <n v="85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8500"/>
    <n v="26"/>
    <x v="2"/>
    <x v="0"/>
    <s v="USD"/>
    <n v="1457901924"/>
    <n v="1452721524"/>
    <b v="0"/>
    <n v="2"/>
    <b v="0"/>
    <s v="food/food trucks"/>
    <n v="3.0588235294117649E-3"/>
    <n v="13"/>
    <x v="7"/>
    <x v="19"/>
  </r>
  <r>
    <n v="2592"/>
    <x v="2591"/>
    <s v="El Carte is revolutionizing the food truck industry. Meet the new food trike. #oneandonly  we going to spread the awesomeness all over!"/>
    <n v="8500"/>
    <n v="50"/>
    <x v="2"/>
    <x v="0"/>
    <s v="USD"/>
    <n v="1412536421"/>
    <n v="1409944421"/>
    <b v="0"/>
    <n v="1"/>
    <b v="0"/>
    <s v="food/food trucks"/>
    <n v="5.8823529411764705E-3"/>
    <n v="50"/>
    <x v="7"/>
    <x v="19"/>
  </r>
  <r>
    <n v="2593"/>
    <x v="2592"/>
    <s v="What could be better than satisfying your hunger with ice cream or a taco (or both) from a 1970's mural van blastin disco music!"/>
    <n v="85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500"/>
    <n v="1"/>
    <x v="2"/>
    <x v="0"/>
    <s v="USD"/>
    <n v="1407453228"/>
    <n v="1404861228"/>
    <b v="0"/>
    <n v="1"/>
    <b v="0"/>
    <s v="food/food trucks"/>
    <n v="1.1764705882352942E-4"/>
    <n v="1"/>
    <x v="7"/>
    <x v="19"/>
  </r>
  <r>
    <n v="2595"/>
    <x v="2594"/>
    <s v="Looking to put the best baked goods in Bowling Green on wheels"/>
    <n v="8500"/>
    <n v="1825"/>
    <x v="2"/>
    <x v="0"/>
    <s v="USD"/>
    <n v="1487915500"/>
    <n v="1485323500"/>
    <b v="0"/>
    <n v="19"/>
    <b v="0"/>
    <s v="food/food trucks"/>
    <n v="0.21470588235294116"/>
    <n v="96.05263157894737"/>
    <x v="7"/>
    <x v="19"/>
  </r>
  <r>
    <n v="2596"/>
    <x v="2595"/>
    <s v="I'm bringing passion, talent, and most importantly some amazing gourmet food to the streets of Lethbridge and southern Alberta."/>
    <n v="8500"/>
    <n v="8256"/>
    <x v="2"/>
    <x v="5"/>
    <s v="CAD"/>
    <n v="1407427009"/>
    <n v="1404835009"/>
    <b v="0"/>
    <n v="27"/>
    <b v="0"/>
    <s v="food/food trucks"/>
    <n v="0.97129411764705886"/>
    <n v="305.77777777777777"/>
    <x v="7"/>
    <x v="19"/>
  </r>
  <r>
    <n v="2597"/>
    <x v="2596"/>
    <s v="We have a great little coffee business but the van is currently limping! We don't have the capital to replace it. Please help us!"/>
    <n v="8500"/>
    <n v="85"/>
    <x v="2"/>
    <x v="1"/>
    <s v="GBP"/>
    <n v="1466323917"/>
    <n v="1463731917"/>
    <b v="0"/>
    <n v="7"/>
    <b v="0"/>
    <s v="food/food trucks"/>
    <n v="0.01"/>
    <n v="12.142857142857142"/>
    <x v="7"/>
    <x v="19"/>
  </r>
  <r>
    <n v="2598"/>
    <x v="2597"/>
    <s v="I'm ready to make Tulsa happy and aware that love and kindness go hand in hand with good food!"/>
    <n v="8500"/>
    <n v="1170"/>
    <x v="2"/>
    <x v="0"/>
    <s v="USD"/>
    <n v="1443039001"/>
    <n v="1440447001"/>
    <b v="0"/>
    <n v="14"/>
    <b v="0"/>
    <s v="food/food trucks"/>
    <n v="0.1376470588235294"/>
    <n v="83.571428571428569"/>
    <x v="7"/>
    <x v="19"/>
  </r>
  <r>
    <n v="2599"/>
    <x v="2598"/>
    <s v="The Empty Ramekins Catering Group is looking for your help to start up in Miami Florida!!!!"/>
    <n v="8500"/>
    <n v="90"/>
    <x v="2"/>
    <x v="0"/>
    <s v="USD"/>
    <n v="1407089147"/>
    <n v="1403201147"/>
    <b v="0"/>
    <n v="5"/>
    <b v="0"/>
    <s v="food/food trucks"/>
    <n v="1.0588235294117647E-2"/>
    <n v="18"/>
    <x v="7"/>
    <x v="19"/>
  </r>
  <r>
    <n v="2600"/>
    <x v="2599"/>
    <s v="On Sunday November 8, 2015 our food truck burned to the ground. Please help us get rebuilt."/>
    <n v="8500"/>
    <n v="3466"/>
    <x v="2"/>
    <x v="0"/>
    <s v="USD"/>
    <n v="1458938200"/>
    <n v="1453757800"/>
    <b v="0"/>
    <n v="30"/>
    <b v="0"/>
    <s v="food/food trucks"/>
    <n v="0.40776470588235292"/>
    <n v="115.53333333333333"/>
    <x v="7"/>
    <x v="19"/>
  </r>
  <r>
    <n v="2601"/>
    <x v="2600"/>
    <s v="I'll be launching a small model TARDIS into (near) SPACE and filming the ascension and descension as a mini-documentary for YouTube."/>
    <n v="8500"/>
    <n v="3307"/>
    <x v="0"/>
    <x v="0"/>
    <s v="USD"/>
    <n v="1347508740"/>
    <n v="1346276349"/>
    <b v="1"/>
    <n v="151"/>
    <b v="1"/>
    <s v="technology/space exploration"/>
    <n v="0.38905882352941179"/>
    <n v="21.900662251655628"/>
    <x v="2"/>
    <x v="36"/>
  </r>
  <r>
    <n v="2602"/>
    <x v="2601"/>
    <s v="Three screen-printed posters celebrating the most popular and most notable interplanetary robotic space missions."/>
    <n v="8500"/>
    <n v="39131"/>
    <x v="0"/>
    <x v="0"/>
    <s v="USD"/>
    <n v="1415827200"/>
    <n v="1412358968"/>
    <b v="1"/>
    <n v="489"/>
    <b v="1"/>
    <s v="technology/space exploration"/>
    <n v="4.6036470588235296"/>
    <n v="80.022494887525568"/>
    <x v="2"/>
    <x v="36"/>
  </r>
  <r>
    <n v="2603"/>
    <x v="2602"/>
    <s v="I will be building a mock space station and simulate living on Mars for two weeks."/>
    <n v="8500"/>
    <n v="1776"/>
    <x v="0"/>
    <x v="0"/>
    <s v="USD"/>
    <n v="1387835654"/>
    <n v="1386626054"/>
    <b v="1"/>
    <n v="50"/>
    <b v="1"/>
    <s v="technology/space exploration"/>
    <n v="0.20894117647058824"/>
    <n v="35.520000000000003"/>
    <x v="2"/>
    <x v="36"/>
  </r>
  <r>
    <n v="2604"/>
    <x v="2603"/>
    <s v="We're building a full size rocket motor for our Hermes Spacecraft.  Help us Kickstart the next generation of space travel!"/>
    <n v="8500"/>
    <n v="20843.599999999999"/>
    <x v="0"/>
    <x v="0"/>
    <s v="USD"/>
    <n v="1335662023"/>
    <n v="1333070023"/>
    <b v="1"/>
    <n v="321"/>
    <b v="1"/>
    <s v="technology/space exploration"/>
    <n v="2.4521882352941176"/>
    <n v="64.933333333333323"/>
    <x v="2"/>
    <x v="36"/>
  </r>
  <r>
    <n v="2605"/>
    <x v="2604"/>
    <s v="Help astronomers get the data they need to unravel one of the biggest mysteries of all time, KIC 8462852 --- Whereâ€™s the Flux?"/>
    <n v="8500"/>
    <n v="107421.57"/>
    <x v="0"/>
    <x v="0"/>
    <s v="USD"/>
    <n v="1466168390"/>
    <n v="1463576390"/>
    <b v="1"/>
    <n v="1762"/>
    <b v="1"/>
    <s v="technology/space exploration"/>
    <n v="12.637831764705883"/>
    <n v="60.965703745743475"/>
    <x v="2"/>
    <x v="36"/>
  </r>
  <r>
    <n v="2606"/>
    <x v="2605"/>
    <s v="PongSat 2 !!!!!_x000a__x000a_On September 27, 2014 we are going to send 2000 student projects to the edge of space."/>
    <n v="8500"/>
    <n v="12106"/>
    <x v="0"/>
    <x v="0"/>
    <s v="USD"/>
    <n v="1398791182"/>
    <n v="1396026382"/>
    <b v="1"/>
    <n v="385"/>
    <b v="1"/>
    <s v="technology/space exploration"/>
    <n v="1.424235294117647"/>
    <n v="31.444155844155844"/>
    <x v="2"/>
    <x v="36"/>
  </r>
  <r>
    <n v="2607"/>
    <x v="2606"/>
    <s v="Chop Shopâ€™s second series of posters celebrating the most popular and most notable robotic space exploration missions."/>
    <n v="8500"/>
    <n v="32616"/>
    <x v="0"/>
    <x v="0"/>
    <s v="USD"/>
    <n v="1439344800"/>
    <n v="1435611572"/>
    <b v="1"/>
    <n v="398"/>
    <b v="1"/>
    <s v="technology/space exploration"/>
    <n v="3.8371764705882354"/>
    <n v="81.949748743718587"/>
    <x v="2"/>
    <x v="36"/>
  </r>
  <r>
    <n v="2608"/>
    <x v="2607"/>
    <s v="Giant Leaps featuring the historic missions of human spaceflight is the third in our series of space exploration prints"/>
    <n v="8500"/>
    <n v="17914"/>
    <x v="0"/>
    <x v="0"/>
    <s v="USD"/>
    <n v="1489536000"/>
    <n v="1485976468"/>
    <b v="1"/>
    <n v="304"/>
    <b v="1"/>
    <s v="technology/space exploration"/>
    <n v="2.1075294117647059"/>
    <n v="58.92763157894737"/>
    <x v="2"/>
    <x v="36"/>
  </r>
  <r>
    <n v="2609"/>
    <x v="2608"/>
    <s v="We love Arduino and we love space exploration. So we decided to combine them and let people run their own space experiments!"/>
    <n v="8500"/>
    <n v="106330.39"/>
    <x v="0"/>
    <x v="0"/>
    <s v="USD"/>
    <n v="1342330951"/>
    <n v="1339738951"/>
    <b v="1"/>
    <n v="676"/>
    <b v="1"/>
    <s v="technology/space exploration"/>
    <n v="12.509457647058824"/>
    <n v="157.29347633136095"/>
    <x v="2"/>
    <x v="36"/>
  </r>
  <r>
    <n v="2610"/>
    <x v="2609"/>
    <s v="Preserve the telescope that Clyde Tombaugh used to discover Pluto for generations to come!"/>
    <n v="8500"/>
    <n v="32172.66"/>
    <x v="0"/>
    <x v="0"/>
    <s v="USD"/>
    <n v="1471849140"/>
    <n v="1468444125"/>
    <b v="1"/>
    <n v="577"/>
    <b v="1"/>
    <s v="technology/space exploration"/>
    <n v="3.785018823529411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8500"/>
    <n v="306970"/>
    <x v="0"/>
    <x v="12"/>
    <s v="EUR"/>
    <n v="1483397940"/>
    <n v="1480493014"/>
    <b v="1"/>
    <n v="3663"/>
    <b v="1"/>
    <s v="technology/space exploration"/>
    <n v="36.114117647058826"/>
    <n v="83.802893802893806"/>
    <x v="2"/>
    <x v="36"/>
  </r>
  <r>
    <n v="2612"/>
    <x v="2611"/>
    <s v="What if we built a rocket that is better than a NASA or commercially available rocket? What if we did it with students?"/>
    <n v="8500"/>
    <n v="17176.13"/>
    <x v="0"/>
    <x v="0"/>
    <s v="USD"/>
    <n v="1420773970"/>
    <n v="1418095570"/>
    <b v="1"/>
    <n v="294"/>
    <b v="1"/>
    <s v="technology/space exploration"/>
    <n v="2.0207211764705884"/>
    <n v="58.422210884353746"/>
    <x v="2"/>
    <x v="36"/>
  </r>
  <r>
    <n v="2613"/>
    <x v="2612"/>
    <s v="Re-inventing the way we look at our planet by sending 5 cameras to near space to create the first 360 panoramic view of the earth."/>
    <n v="8500"/>
    <n v="7576"/>
    <x v="0"/>
    <x v="0"/>
    <s v="USD"/>
    <n v="1348256294"/>
    <n v="1345664294"/>
    <b v="1"/>
    <n v="28"/>
    <b v="1"/>
    <s v="technology/space exploration"/>
    <n v="0.89129411764705879"/>
    <n v="270.57142857142856"/>
    <x v="2"/>
    <x v="36"/>
  </r>
  <r>
    <n v="2614"/>
    <x v="2613"/>
    <s v="Middle-schoolers designed a microgravity experiment that's going to the ISS! Help us send them to the launch in Wallops Island, VA."/>
    <n v="8500"/>
    <n v="10710"/>
    <x v="0"/>
    <x v="0"/>
    <s v="USD"/>
    <n v="1398834000"/>
    <n v="1396371612"/>
    <b v="1"/>
    <n v="100"/>
    <b v="1"/>
    <s v="technology/space exploration"/>
    <n v="1.26"/>
    <n v="107.1"/>
    <x v="2"/>
    <x v="36"/>
  </r>
  <r>
    <n v="2615"/>
    <x v="2614"/>
    <s v="Mission to launch a vintage Action Man and Space Capsule into space and film from his birthplace in UK to mark his 50th Anniversary."/>
    <n v="8500"/>
    <n v="3397"/>
    <x v="0"/>
    <x v="1"/>
    <s v="GBP"/>
    <n v="1462017600"/>
    <n v="1458820564"/>
    <b v="0"/>
    <n v="72"/>
    <b v="1"/>
    <s v="technology/space exploration"/>
    <n v="0.39964705882352941"/>
    <n v="47.180555555555557"/>
    <x v="2"/>
    <x v="36"/>
  </r>
  <r>
    <n v="2616"/>
    <x v="2615"/>
    <s v="Production of variously-sized deployable models of NASA's James Webb Space Telescope to promote hands-on learning."/>
    <n v="8500"/>
    <n v="28633.5"/>
    <x v="0"/>
    <x v="0"/>
    <s v="USD"/>
    <n v="1440546729"/>
    <n v="1437954729"/>
    <b v="1"/>
    <n v="238"/>
    <b v="1"/>
    <s v="technology/space exploration"/>
    <n v="3.3686470588235293"/>
    <n v="120.30882352941177"/>
    <x v="2"/>
    <x v="36"/>
  </r>
  <r>
    <n v="2617"/>
    <x v="2616"/>
    <s v="A simple way to learn and teach complex astronomical concepts. Awesome educational experiment, class demo or desktop display."/>
    <n v="8500"/>
    <n v="4388"/>
    <x v="0"/>
    <x v="0"/>
    <s v="USD"/>
    <n v="1413838751"/>
    <n v="1411246751"/>
    <b v="1"/>
    <n v="159"/>
    <b v="1"/>
    <s v="technology/space exploration"/>
    <n v="0.51623529411764701"/>
    <n v="27.59748427672956"/>
    <x v="2"/>
    <x v="36"/>
  </r>
  <r>
    <n v="2618"/>
    <x v="2617"/>
    <s v="LTD ED COLLECTIBLE SPACE ART FEAT. ASTRONAUTS"/>
    <n v="8500"/>
    <n v="15808"/>
    <x v="0"/>
    <x v="0"/>
    <s v="USD"/>
    <n v="1449000061"/>
    <n v="1443812461"/>
    <b v="1"/>
    <n v="77"/>
    <b v="1"/>
    <s v="technology/space exploration"/>
    <n v="1.859764705882353"/>
    <n v="205.2987012987013"/>
    <x v="2"/>
    <x v="36"/>
  </r>
  <r>
    <n v="2619"/>
    <x v="2618"/>
    <s v="Help a fine art photographer continue her project about space exploration, Mars, and the scientists who are going to make it possible!"/>
    <n v="8500"/>
    <n v="1884"/>
    <x v="0"/>
    <x v="0"/>
    <s v="USD"/>
    <n v="1445598000"/>
    <n v="1443302004"/>
    <b v="1"/>
    <n v="53"/>
    <b v="1"/>
    <s v="technology/space exploration"/>
    <n v="0.22164705882352942"/>
    <n v="35.547169811320757"/>
    <x v="2"/>
    <x v="36"/>
  </r>
  <r>
    <n v="2620"/>
    <x v="2619"/>
    <s v="Come and join us on a voyage of interstellar exploration as we chart the least known part of the Milky Way â€“ its Delta Quadrant."/>
    <n v="8500"/>
    <n v="93374"/>
    <x v="0"/>
    <x v="2"/>
    <s v="AUD"/>
    <n v="1444525200"/>
    <n v="1441339242"/>
    <b v="1"/>
    <n v="1251"/>
    <b v="1"/>
    <s v="technology/space exploration"/>
    <n v="10.985176470588236"/>
    <n v="74.639488409272587"/>
    <x v="2"/>
    <x v="36"/>
  </r>
  <r>
    <n v="2621"/>
    <x v="2620"/>
    <s v="Team of undergraduates racing to be the first student organization to successfully launch a rocket powered by a 3D-printed engine."/>
    <n v="8500"/>
    <n v="21882"/>
    <x v="0"/>
    <x v="0"/>
    <s v="USD"/>
    <n v="1432230988"/>
    <n v="1429638988"/>
    <b v="1"/>
    <n v="465"/>
    <b v="1"/>
    <s v="technology/space exploration"/>
    <n v="2.5743529411764707"/>
    <n v="47.058064516129029"/>
    <x v="2"/>
    <x v="36"/>
  </r>
  <r>
    <n v="2622"/>
    <x v="2621"/>
    <s v="University team from Pisa in collaboration with ESA, creating an innovative heat transfer device that will be tested into space."/>
    <n v="8500"/>
    <n v="1967.76"/>
    <x v="0"/>
    <x v="13"/>
    <s v="EUR"/>
    <n v="1483120216"/>
    <n v="1479232216"/>
    <b v="0"/>
    <n v="74"/>
    <b v="1"/>
    <s v="technology/space exploration"/>
    <n v="0.23150117647058824"/>
    <n v="26.591351351351353"/>
    <x v="2"/>
    <x v="36"/>
  </r>
  <r>
    <n v="2623"/>
    <x v="2622"/>
    <s v="We have designed an antimatter thruster capable of reaching the nearest star.  A plan for antimatter fuel production is now needed."/>
    <n v="8500"/>
    <n v="2280"/>
    <x v="0"/>
    <x v="0"/>
    <s v="USD"/>
    <n v="1480658966"/>
    <n v="1479449366"/>
    <b v="0"/>
    <n v="62"/>
    <b v="1"/>
    <s v="technology/space exploration"/>
    <n v="0.26823529411764707"/>
    <n v="36.774193548387096"/>
    <x v="2"/>
    <x v="36"/>
  </r>
  <r>
    <n v="2624"/>
    <x v="2623"/>
    <s v="Itâ€™s Space Elevator research! Smart robots climbing 2 km straight up. The Ribbon is held aloft by large helium balloons."/>
    <n v="8500"/>
    <n v="110353.65"/>
    <x v="0"/>
    <x v="0"/>
    <s v="USD"/>
    <n v="1347530822"/>
    <n v="1345716422"/>
    <b v="0"/>
    <n v="3468"/>
    <b v="1"/>
    <s v="technology/space exploration"/>
    <n v="12.982782352941175"/>
    <n v="31.820544982698959"/>
    <x v="2"/>
    <x v="36"/>
  </r>
  <r>
    <n v="2625"/>
    <x v="2624"/>
    <s v="We are two upper sixth-form students specialized in physics who wanna take some majestic pictures from stratosphere - about 35km high"/>
    <n v="8500"/>
    <n v="1434"/>
    <x v="0"/>
    <x v="12"/>
    <s v="EUR"/>
    <n v="1478723208"/>
    <n v="1476559608"/>
    <b v="0"/>
    <n v="52"/>
    <b v="1"/>
    <s v="technology/space exploration"/>
    <n v="0.16870588235294118"/>
    <n v="27.576923076923077"/>
    <x v="2"/>
    <x v="36"/>
  </r>
  <r>
    <n v="2626"/>
    <x v="2625"/>
    <s v="Support the accreditation of our online STEM Mentoring Program with the International Mentoring Association"/>
    <n v="8500"/>
    <n v="2800"/>
    <x v="0"/>
    <x v="0"/>
    <s v="USD"/>
    <n v="1433343869"/>
    <n v="1430751869"/>
    <b v="0"/>
    <n v="50"/>
    <b v="1"/>
    <s v="technology/space exploration"/>
    <n v="0.32941176470588235"/>
    <n v="56"/>
    <x v="2"/>
    <x v="36"/>
  </r>
  <r>
    <n v="2627"/>
    <x v="2626"/>
    <s v="A group of high school students are building a near-space balloon, that will capture stunning HD video of the earth from near-space."/>
    <n v="8500"/>
    <n v="970"/>
    <x v="0"/>
    <x v="0"/>
    <s v="USD"/>
    <n v="1448571261"/>
    <n v="1445975661"/>
    <b v="0"/>
    <n v="45"/>
    <b v="1"/>
    <s v="technology/space exploration"/>
    <n v="0.11411764705882353"/>
    <n v="21.555555555555557"/>
    <x v="2"/>
    <x v="36"/>
  </r>
  <r>
    <n v="2628"/>
    <x v="2627"/>
    <s v="A high school freshman is sending pie into space and you can be a part of it.  GO SCIENCE!!!"/>
    <n v="8500"/>
    <n v="926"/>
    <x v="0"/>
    <x v="0"/>
    <s v="USD"/>
    <n v="1417389067"/>
    <n v="1415661067"/>
    <b v="0"/>
    <n v="21"/>
    <b v="1"/>
    <s v="technology/space exploration"/>
    <n v="0.10894117647058824"/>
    <n v="44.095238095238095"/>
    <x v="2"/>
    <x v="36"/>
  </r>
  <r>
    <n v="2629"/>
    <x v="2628"/>
    <s v="The first international contest to let students shape the future of interstellar travel."/>
    <n v="8500"/>
    <n v="6387"/>
    <x v="0"/>
    <x v="1"/>
    <s v="GBP"/>
    <n v="1431608122"/>
    <n v="1429016122"/>
    <b v="0"/>
    <n v="100"/>
    <b v="1"/>
    <s v="technology/space exploration"/>
    <n v="0.75141176470588233"/>
    <n v="63.87"/>
    <x v="2"/>
    <x v="36"/>
  </r>
  <r>
    <n v="2630"/>
    <x v="2629"/>
    <s v="Free and easy to use information when asteroids pass closer than the Moon. Stretch - take photos of all of these asteroids"/>
    <n v="8500"/>
    <n v="3158"/>
    <x v="0"/>
    <x v="2"/>
    <s v="AUD"/>
    <n v="1467280800"/>
    <n v="1464921112"/>
    <b v="0"/>
    <n v="81"/>
    <b v="1"/>
    <s v="technology/space exploration"/>
    <n v="0.37152941176470589"/>
    <n v="38.987654320987652"/>
    <x v="2"/>
    <x v="36"/>
  </r>
  <r>
    <n v="2631"/>
    <x v="2630"/>
    <s v="Starship Congress 2015 is a deep-space &amp; interstellar science summit staged by Icarus Interstellar."/>
    <n v="8500"/>
    <n v="22933.05"/>
    <x v="0"/>
    <x v="0"/>
    <s v="USD"/>
    <n v="1440907427"/>
    <n v="1438488227"/>
    <b v="0"/>
    <n v="286"/>
    <b v="1"/>
    <s v="technology/space exploration"/>
    <n v="2.6980058823529411"/>
    <n v="80.185489510489504"/>
    <x v="2"/>
    <x v="36"/>
  </r>
  <r>
    <n v="2632"/>
    <x v="2631"/>
    <s v="Students from 3 universities are designing a dual stage rocket to test experimental rocket technology."/>
    <n v="8500"/>
    <n v="1466"/>
    <x v="0"/>
    <x v="0"/>
    <s v="USD"/>
    <n v="1464485339"/>
    <n v="1462325339"/>
    <b v="0"/>
    <n v="42"/>
    <b v="1"/>
    <s v="technology/space exploration"/>
    <n v="0.17247058823529413"/>
    <n v="34.904761904761905"/>
    <x v="2"/>
    <x v="36"/>
  </r>
  <r>
    <n v="2633"/>
    <x v="2632"/>
    <s v="A device that lights up whenever the International Space Station is nearby (that happens more often than you might expect)"/>
    <n v="8500"/>
    <n v="17731"/>
    <x v="0"/>
    <x v="0"/>
    <s v="USD"/>
    <n v="1393542000"/>
    <n v="1390938332"/>
    <b v="0"/>
    <n v="199"/>
    <b v="1"/>
    <s v="technology/space exploration"/>
    <n v="2.0859999999999999"/>
    <n v="89.100502512562812"/>
    <x v="2"/>
    <x v="36"/>
  </r>
  <r>
    <n v="2634"/>
    <x v="2633"/>
    <s v="After a unsuccessful recovery last time we are trying again to successfully launch and recover a weather balloon from space."/>
    <n v="8500"/>
    <n v="986"/>
    <x v="0"/>
    <x v="0"/>
    <s v="USD"/>
    <n v="1475163921"/>
    <n v="1472571921"/>
    <b v="0"/>
    <n v="25"/>
    <b v="1"/>
    <s v="technology/space exploration"/>
    <n v="0.11600000000000001"/>
    <n v="39.44"/>
    <x v="2"/>
    <x v="36"/>
  </r>
  <r>
    <n v="2635"/>
    <x v="2634"/>
    <s v="Help UTS Ontario students raise money to get their experiments on the ISS. Promote space science in Canada! We can't do it without you!"/>
    <n v="8500"/>
    <n v="11500"/>
    <x v="0"/>
    <x v="5"/>
    <s v="CAD"/>
    <n v="1425937761"/>
    <n v="1422917361"/>
    <b v="0"/>
    <n v="84"/>
    <b v="1"/>
    <s v="technology/space exploration"/>
    <n v="1.3529411764705883"/>
    <n v="136.9047619047619"/>
    <x v="2"/>
    <x v="36"/>
  </r>
  <r>
    <n v="2636"/>
    <x v="2635"/>
    <s v="Real-time high-altitude weather balloon tracking using amateur radios - capturing stunning near-space visuals - now with more science!"/>
    <n v="8500"/>
    <n v="1873"/>
    <x v="0"/>
    <x v="0"/>
    <s v="USD"/>
    <n v="1476579600"/>
    <n v="1474641914"/>
    <b v="0"/>
    <n v="50"/>
    <b v="1"/>
    <s v="technology/space exploration"/>
    <n v="0.22035294117647058"/>
    <n v="37.46"/>
    <x v="2"/>
    <x v="36"/>
  </r>
  <r>
    <n v="2637"/>
    <x v="2636"/>
    <s v="Help us collect the data to solve the mystery of the century: Is light slowing down?"/>
    <n v="8500"/>
    <n v="831"/>
    <x v="0"/>
    <x v="0"/>
    <s v="USD"/>
    <n v="1476277875"/>
    <n v="1474895475"/>
    <b v="0"/>
    <n v="26"/>
    <b v="1"/>
    <s v="technology/space exploration"/>
    <n v="9.7764705882352948E-2"/>
    <n v="31.96153846153846"/>
    <x v="2"/>
    <x v="36"/>
  </r>
  <r>
    <n v="2638"/>
    <x v="2637"/>
    <s v="The second round of funding for the most amazing project ever where a high school freshman is sending pie into SPACE!!!"/>
    <n v="8500"/>
    <n v="353"/>
    <x v="0"/>
    <x v="0"/>
    <s v="USD"/>
    <n v="1421358895"/>
    <n v="1418766895"/>
    <b v="0"/>
    <n v="14"/>
    <b v="1"/>
    <s v="technology/space exploration"/>
    <n v="4.1529411764705884E-2"/>
    <n v="25.214285714285715"/>
    <x v="2"/>
    <x v="36"/>
  </r>
  <r>
    <n v="2639"/>
    <x v="2638"/>
    <s v="Mission Space is run by me, a teenager who has a passion for space! I will fly a weather balloon to the edge of space with your help."/>
    <n v="8500"/>
    <n v="492"/>
    <x v="0"/>
    <x v="1"/>
    <s v="GBP"/>
    <n v="1424378748"/>
    <n v="1421786748"/>
    <b v="0"/>
    <n v="49"/>
    <b v="1"/>
    <s v="technology/space exploration"/>
    <n v="5.7882352941176468E-2"/>
    <n v="10.040816326530612"/>
    <x v="2"/>
    <x v="36"/>
  </r>
  <r>
    <n v="2640"/>
    <x v="2639"/>
    <s v="Hi,_x000a_My Name is David Frey and I Provide Free Public Astronomy programs in San Francisco, Mt. Tamalpias, Yosemite and Novato CA."/>
    <n v="8500"/>
    <n v="3170"/>
    <x v="0"/>
    <x v="0"/>
    <s v="USD"/>
    <n v="1433735474"/>
    <n v="1428551474"/>
    <b v="0"/>
    <n v="69"/>
    <b v="1"/>
    <s v="technology/space exploration"/>
    <n v="0.37294117647058822"/>
    <n v="45.94202898550725"/>
    <x v="2"/>
    <x v="36"/>
  </r>
  <r>
    <n v="2641"/>
    <x v="2640"/>
    <s v="Building a Flying saucer that has Artificial Intelligent made from sea shell."/>
    <n v="8500"/>
    <n v="15"/>
    <x v="2"/>
    <x v="0"/>
    <s v="USD"/>
    <n v="1410811740"/>
    <n v="1409341863"/>
    <b v="0"/>
    <n v="1"/>
    <b v="0"/>
    <s v="technology/space exploration"/>
    <n v="1.7647058823529412E-3"/>
    <n v="15"/>
    <x v="2"/>
    <x v="36"/>
  </r>
  <r>
    <n v="2642"/>
    <x v="2641"/>
    <s v="Innovatives MAschinenbau projekt mit verarbeitende Metalle vom Mars_x000a_Stehe mit Mars one einer hollÃ¤ndischen space company in cooperatio"/>
    <n v="85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8500"/>
    <n v="335597.31"/>
    <x v="1"/>
    <x v="0"/>
    <s v="USD"/>
    <n v="1482307140"/>
    <n v="1479218315"/>
    <b v="1"/>
    <n v="1501"/>
    <b v="0"/>
    <s v="technology/space exploration"/>
    <n v="39.482036470588234"/>
    <n v="223.58248500999335"/>
    <x v="2"/>
    <x v="36"/>
  </r>
  <r>
    <n v="2644"/>
    <x v="2643"/>
    <s v="A historic manned launch into near space by 3 brave pilots to capture the 2017 total solar eclipse in virtual reality."/>
    <n v="8500"/>
    <n v="2053"/>
    <x v="1"/>
    <x v="0"/>
    <s v="USD"/>
    <n v="1489172435"/>
    <n v="1486580435"/>
    <b v="1"/>
    <n v="52"/>
    <b v="0"/>
    <s v="technology/space exploration"/>
    <n v="0.24152941176470588"/>
    <n v="39.480769230769234"/>
    <x v="2"/>
    <x v="36"/>
  </r>
  <r>
    <n v="2645"/>
    <x v="2644"/>
    <s v="Phase one of a small winged reentry craft. This phase will be testing the supersonic stability of a small craft traveling at 1,800kph"/>
    <n v="8500"/>
    <n v="2100"/>
    <x v="1"/>
    <x v="2"/>
    <s v="AUD"/>
    <n v="1415481203"/>
    <n v="1412885603"/>
    <b v="1"/>
    <n v="23"/>
    <b v="0"/>
    <s v="technology/space exploration"/>
    <n v="0.24705882352941178"/>
    <n v="91.304347826086953"/>
    <x v="2"/>
    <x v="36"/>
  </r>
  <r>
    <n v="2646"/>
    <x v="2645"/>
    <s v="We're a small group with a big mission: making it possible for everyone to explore space using the power of virtual reality."/>
    <n v="8500"/>
    <n v="42086.42"/>
    <x v="1"/>
    <x v="0"/>
    <s v="USD"/>
    <n v="1441783869"/>
    <n v="1439191869"/>
    <b v="1"/>
    <n v="535"/>
    <b v="0"/>
    <s v="technology/space exploration"/>
    <n v="4.9513435294117647"/>
    <n v="78.666205607476627"/>
    <x v="2"/>
    <x v="36"/>
  </r>
  <r>
    <n v="2647"/>
    <x v="2646"/>
    <s v="The telescope will serve as a path for the youth of Toronto to the skies, it will be 18&quot; easily portable meant for schools in the GTA."/>
    <n v="8500"/>
    <n v="36"/>
    <x v="1"/>
    <x v="5"/>
    <s v="CAD"/>
    <n v="1439533019"/>
    <n v="1436941019"/>
    <b v="0"/>
    <n v="3"/>
    <b v="0"/>
    <s v="technology/space exploration"/>
    <n v="4.2352941176470585E-3"/>
    <n v="12"/>
    <x v="2"/>
    <x v="36"/>
  </r>
  <r>
    <n v="2648"/>
    <x v="2647"/>
    <s v="Calvert Co 1977 planetarium acquired by Spaceflight America! Education science program star projector needs overhaul, upgrade, repairs!"/>
    <n v="8500"/>
    <n v="106"/>
    <x v="1"/>
    <x v="0"/>
    <s v="USD"/>
    <n v="1457543360"/>
    <n v="1454951360"/>
    <b v="0"/>
    <n v="6"/>
    <b v="0"/>
    <s v="technology/space exploration"/>
    <n v="1.2470588235294117E-2"/>
    <n v="17.666666666666668"/>
    <x v="2"/>
    <x v="36"/>
  </r>
  <r>
    <n v="2649"/>
    <x v="2648"/>
    <s v="They have launched a Kickstarter."/>
    <n v="8500"/>
    <n v="124"/>
    <x v="1"/>
    <x v="0"/>
    <s v="USD"/>
    <n v="1454370941"/>
    <n v="1449186941"/>
    <b v="0"/>
    <n v="3"/>
    <b v="0"/>
    <s v="technology/space exploration"/>
    <n v="1.4588235294117647E-2"/>
    <n v="41.333333333333336"/>
    <x v="2"/>
    <x v="36"/>
  </r>
  <r>
    <n v="2650"/>
    <x v="2649"/>
    <s v="A fully stabilized, mobile, research grade telescope/media platform, used to bring outreach astronomy to those who don't have access."/>
    <n v="8500"/>
    <n v="358"/>
    <x v="1"/>
    <x v="0"/>
    <s v="USD"/>
    <n v="1482332343"/>
    <n v="1479740343"/>
    <b v="0"/>
    <n v="5"/>
    <b v="0"/>
    <s v="technology/space exploration"/>
    <n v="4.211764705882353E-2"/>
    <n v="71.599999999999994"/>
    <x v="2"/>
    <x v="36"/>
  </r>
  <r>
    <n v="2651"/>
    <x v="2650"/>
    <s v="Conceived at NASA JPL, FireSat is a satellite-installed sensor constellation for the near real-time detection of global thermal events."/>
    <n v="8500"/>
    <n v="5233"/>
    <x v="1"/>
    <x v="0"/>
    <s v="USD"/>
    <n v="1450380009"/>
    <n v="1447960809"/>
    <b v="0"/>
    <n v="17"/>
    <b v="0"/>
    <s v="technology/space exploration"/>
    <n v="0.61564705882352944"/>
    <n v="307.8235294117647"/>
    <x v="2"/>
    <x v="36"/>
  </r>
  <r>
    <n v="2652"/>
    <x v="2651"/>
    <s v="We're looking to set an Australian Amateur Rocketry record of 100 000 ft. You are invited on this 4500km per hour ride into history"/>
    <n v="8500"/>
    <n v="885"/>
    <x v="1"/>
    <x v="2"/>
    <s v="AUD"/>
    <n v="1418183325"/>
    <n v="1415591325"/>
    <b v="0"/>
    <n v="11"/>
    <b v="0"/>
    <s v="technology/space exploration"/>
    <n v="0.10411764705882352"/>
    <n v="80.454545454545453"/>
    <x v="2"/>
    <x v="36"/>
  </r>
  <r>
    <n v="2653"/>
    <x v="2652"/>
    <s v="DREAM BIG. Explore the universe through STEAM education. (Science, Technology, Engineering, Art, Mathematics)"/>
    <n v="8500"/>
    <n v="5876"/>
    <x v="1"/>
    <x v="0"/>
    <s v="USD"/>
    <n v="1402632000"/>
    <n v="1399909127"/>
    <b v="0"/>
    <n v="70"/>
    <b v="0"/>
    <s v="technology/space exploration"/>
    <n v="0.69129411764705884"/>
    <n v="83.942857142857136"/>
    <x v="2"/>
    <x v="36"/>
  </r>
  <r>
    <n v="2654"/>
    <x v="2653"/>
    <s v="I want to launch a rocket to the moon, I plan on having this lunar rocket carry a small payload of solar internet connected cameras"/>
    <n v="8500"/>
    <n v="51"/>
    <x v="1"/>
    <x v="0"/>
    <s v="USD"/>
    <n v="1429622726"/>
    <n v="1424442326"/>
    <b v="0"/>
    <n v="6"/>
    <b v="0"/>
    <s v="technology/space exploration"/>
    <n v="6.0000000000000001E-3"/>
    <n v="8.5"/>
    <x v="2"/>
    <x v="36"/>
  </r>
  <r>
    <n v="2655"/>
    <x v="2654"/>
    <s v="Thank you for your support!"/>
    <n v="8500"/>
    <n v="3155"/>
    <x v="1"/>
    <x v="0"/>
    <s v="USD"/>
    <n v="1455048000"/>
    <n v="1452631647"/>
    <b v="0"/>
    <n v="43"/>
    <b v="0"/>
    <s v="technology/space exploration"/>
    <n v="0.37117647058823527"/>
    <n v="73.372093023255815"/>
    <x v="2"/>
    <x v="36"/>
  </r>
  <r>
    <n v="2656"/>
    <x v="2655"/>
    <s v="MoonWatcher will be bringing the Moon closer to all of us."/>
    <n v="8500"/>
    <n v="17155"/>
    <x v="1"/>
    <x v="0"/>
    <s v="USD"/>
    <n v="1489345200"/>
    <n v="1485966688"/>
    <b v="0"/>
    <n v="152"/>
    <b v="0"/>
    <s v="technology/space exploration"/>
    <n v="2.0182352941176469"/>
    <n v="112.86184210526316"/>
    <x v="2"/>
    <x v="36"/>
  </r>
  <r>
    <n v="2657"/>
    <x v="2656"/>
    <s v="Miles, a team of citizen scientists is reaching for the moon. We've bootstrapped our way to the top and now we need your help."/>
    <n v="8500"/>
    <n v="5621.38"/>
    <x v="1"/>
    <x v="0"/>
    <s v="USD"/>
    <n v="1470187800"/>
    <n v="1467325053"/>
    <b v="0"/>
    <n v="59"/>
    <b v="0"/>
    <s v="technology/space exploration"/>
    <n v="0.66133882352941176"/>
    <n v="95.277627118644077"/>
    <x v="2"/>
    <x v="36"/>
  </r>
  <r>
    <n v="2658"/>
    <x v="2657"/>
    <s v="Funding will allow free participation for 20 schools, grades 4-12, (thousands of students) anywhere in the nation."/>
    <n v="8500"/>
    <n v="91"/>
    <x v="1"/>
    <x v="0"/>
    <s v="USD"/>
    <n v="1469913194"/>
    <n v="1467321194"/>
    <b v="0"/>
    <n v="4"/>
    <b v="0"/>
    <s v="technology/space exploration"/>
    <n v="1.0705882352941176E-2"/>
    <n v="22.75"/>
    <x v="2"/>
    <x v="36"/>
  </r>
  <r>
    <n v="2659"/>
    <x v="2658"/>
    <s v="test"/>
    <n v="8500"/>
    <n v="1333"/>
    <x v="1"/>
    <x v="0"/>
    <s v="USD"/>
    <n v="1429321210"/>
    <n v="1426729210"/>
    <b v="0"/>
    <n v="10"/>
    <b v="0"/>
    <s v="technology/space exploration"/>
    <n v="0.15682352941176469"/>
    <n v="133.30000000000001"/>
    <x v="2"/>
    <x v="36"/>
  </r>
  <r>
    <n v="2660"/>
    <x v="2659"/>
    <s v="COAS is an organization that does community outreach programs to encourage and educate children and adults on Astronomy related subject"/>
    <n v="8500"/>
    <n v="19"/>
    <x v="1"/>
    <x v="0"/>
    <s v="USD"/>
    <n v="1448388418"/>
    <n v="1443200818"/>
    <b v="0"/>
    <n v="5"/>
    <b v="0"/>
    <s v="technology/space exploration"/>
    <n v="2.2352941176470588E-3"/>
    <n v="3.8"/>
    <x v="2"/>
    <x v="36"/>
  </r>
  <r>
    <n v="2661"/>
    <x v="2660"/>
    <s v="Summer Camp is an old gas station that will have workshops, custom art framing, and carry vintage &amp; home goods."/>
    <n v="8500"/>
    <n v="5145"/>
    <x v="0"/>
    <x v="0"/>
    <s v="USD"/>
    <n v="1382742010"/>
    <n v="1380150010"/>
    <b v="0"/>
    <n v="60"/>
    <b v="1"/>
    <s v="technology/makerspaces"/>
    <n v="0.60529411764705887"/>
    <n v="85.75"/>
    <x v="2"/>
    <x v="37"/>
  </r>
  <r>
    <n v="2662"/>
    <x v="2661"/>
    <s v="The Mini Maker is Lansing Michigan's new kid friendly makerspace. We're dedicated to help kids imagine, develop and build."/>
    <n v="8500"/>
    <n v="21360"/>
    <x v="0"/>
    <x v="0"/>
    <s v="USD"/>
    <n v="1440179713"/>
    <n v="1437587713"/>
    <b v="0"/>
    <n v="80"/>
    <b v="1"/>
    <s v="technology/makerspaces"/>
    <n v="2.5129411764705885"/>
    <n v="267"/>
    <x v="2"/>
    <x v="37"/>
  </r>
  <r>
    <n v="2663"/>
    <x v="2662"/>
    <s v="The Ville. A local cooperative helping communities learn, share and grow in the spirit of health, wellness and sustainability."/>
    <n v="8500"/>
    <n v="20919.25"/>
    <x v="0"/>
    <x v="5"/>
    <s v="CAD"/>
    <n v="1441378800"/>
    <n v="1438873007"/>
    <b v="0"/>
    <n v="56"/>
    <b v="1"/>
    <s v="technology/makerspaces"/>
    <n v="2.4610882352941177"/>
    <n v="373.55803571428572"/>
    <x v="2"/>
    <x v="37"/>
  </r>
  <r>
    <n v="2664"/>
    <x v="2663"/>
    <s v="We believe that the true purpose of education is to enable people to create real things that make the world better. Join us!"/>
    <n v="8500"/>
    <n v="18100"/>
    <x v="0"/>
    <x v="0"/>
    <s v="USD"/>
    <n v="1449644340"/>
    <n v="1446683797"/>
    <b v="0"/>
    <n v="104"/>
    <b v="1"/>
    <s v="technology/makerspaces"/>
    <n v="2.1294117647058823"/>
    <n v="174.03846153846155"/>
    <x v="2"/>
    <x v="37"/>
  </r>
  <r>
    <n v="2665"/>
    <x v="2664"/>
    <s v="Giving the best tech access and tools to Bayview Hunters Point youth - developing the next generation of tech savvy youth who excel!"/>
    <n v="8500"/>
    <n v="4310"/>
    <x v="0"/>
    <x v="0"/>
    <s v="USD"/>
    <n v="1430774974"/>
    <n v="1426886974"/>
    <b v="0"/>
    <n v="46"/>
    <b v="1"/>
    <s v="technology/makerspaces"/>
    <n v="0.50705882352941178"/>
    <n v="93.695652173913047"/>
    <x v="2"/>
    <x v="37"/>
  </r>
  <r>
    <n v="2666"/>
    <x v="2665"/>
    <s v="StartMart is a 35,000 sqft entrepreneurial hub and co-working space located on the 2nd floor of the Terminal Tower in Cleveland, Ohio."/>
    <n v="8500"/>
    <n v="15929.51"/>
    <x v="0"/>
    <x v="0"/>
    <s v="USD"/>
    <n v="1443214800"/>
    <n v="1440008439"/>
    <b v="0"/>
    <n v="206"/>
    <b v="1"/>
    <s v="technology/makerspaces"/>
    <n v="1.87406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8500"/>
    <n v="1660"/>
    <x v="0"/>
    <x v="0"/>
    <s v="USD"/>
    <n v="1455142416"/>
    <n v="1452550416"/>
    <b v="0"/>
    <n v="18"/>
    <b v="1"/>
    <s v="technology/makerspaces"/>
    <n v="0.19529411764705881"/>
    <n v="92.222222222222229"/>
    <x v="2"/>
    <x v="37"/>
  </r>
  <r>
    <n v="2668"/>
    <x v="2667"/>
    <s v="Creativity on the go! |_x000a_CrÃ©ativitÃ© en mouvement !"/>
    <n v="8500"/>
    <n v="1707"/>
    <x v="0"/>
    <x v="5"/>
    <s v="CAD"/>
    <n v="1447079520"/>
    <n v="1443449265"/>
    <b v="0"/>
    <n v="28"/>
    <b v="1"/>
    <s v="technology/makerspaces"/>
    <n v="0.20082352941176471"/>
    <n v="60.964285714285715"/>
    <x v="2"/>
    <x v="37"/>
  </r>
  <r>
    <n v="2669"/>
    <x v="2668"/>
    <s v="The brand new Makers Club wants something to draw the students into science and engineering and also be very inclusive."/>
    <n v="8500"/>
    <n v="1001"/>
    <x v="0"/>
    <x v="0"/>
    <s v="USD"/>
    <n v="1452387096"/>
    <n v="1447203096"/>
    <b v="0"/>
    <n v="11"/>
    <b v="1"/>
    <s v="technology/makerspaces"/>
    <n v="0.11776470588235294"/>
    <n v="91"/>
    <x v="2"/>
    <x v="37"/>
  </r>
  <r>
    <n v="2670"/>
    <x v="2669"/>
    <s v="A revolution in the rapidly growing container housing space. Transportable, expandable, green and versatile. A global game-changer."/>
    <n v="8500"/>
    <n v="2495"/>
    <x v="2"/>
    <x v="2"/>
    <s v="AUD"/>
    <n v="1406593780"/>
    <n v="1404174580"/>
    <b v="1"/>
    <n v="60"/>
    <b v="0"/>
    <s v="technology/makerspaces"/>
    <n v="0.29352941176470587"/>
    <n v="41.583333333333336"/>
    <x v="2"/>
    <x v="37"/>
  </r>
  <r>
    <n v="2671"/>
    <x v="2670"/>
    <s v="We will build hubs so that teens can use tech to develop business solutions to their communities greatest challenges. Help us!"/>
    <n v="8500"/>
    <n v="2836"/>
    <x v="2"/>
    <x v="0"/>
    <s v="USD"/>
    <n v="1419017880"/>
    <n v="1416419916"/>
    <b v="1"/>
    <n v="84"/>
    <b v="0"/>
    <s v="technology/makerspaces"/>
    <n v="0.33364705882352941"/>
    <n v="33.761904761904759"/>
    <x v="2"/>
    <x v="37"/>
  </r>
  <r>
    <n v="2672"/>
    <x v="2671"/>
    <s v="Manylabs aims to help support 20 new residents working on open, low-cost, accessible tools for science and science education."/>
    <n v="8500"/>
    <n v="3319"/>
    <x v="2"/>
    <x v="0"/>
    <s v="USD"/>
    <n v="1451282400"/>
    <n v="1449436390"/>
    <b v="1"/>
    <n v="47"/>
    <b v="0"/>
    <s v="technology/makerspaces"/>
    <n v="0.39047058823529412"/>
    <n v="70.61702127659575"/>
    <x v="2"/>
    <x v="37"/>
  </r>
  <r>
    <n v="2673"/>
    <x v="2672"/>
    <s v="We're opening up a Pixel Academy in Manhattan and we need your help to fill it with technology and tools for New York City's kids!"/>
    <n v="8500"/>
    <n v="11032"/>
    <x v="2"/>
    <x v="0"/>
    <s v="USD"/>
    <n v="1414622700"/>
    <n v="1412081999"/>
    <b v="1"/>
    <n v="66"/>
    <b v="0"/>
    <s v="technology/makerspaces"/>
    <n v="1.2978823529411765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8500"/>
    <n v="21994"/>
    <x v="2"/>
    <x v="0"/>
    <s v="USD"/>
    <n v="1467694740"/>
    <n v="1465398670"/>
    <b v="1"/>
    <n v="171"/>
    <b v="0"/>
    <s v="technology/makerspaces"/>
    <n v="2.5875294117647059"/>
    <n v="128.61988304093566"/>
    <x v="2"/>
    <x v="37"/>
  </r>
  <r>
    <n v="2675"/>
    <x v="2674"/>
    <s v="We are working to establish a collaborative work-space with the goal of creating a community of knowledge, design, and creativity."/>
    <n v="8500"/>
    <n v="1897"/>
    <x v="2"/>
    <x v="0"/>
    <s v="USD"/>
    <n v="1415655289"/>
    <n v="1413059689"/>
    <b v="1"/>
    <n v="29"/>
    <b v="0"/>
    <s v="technology/makerspaces"/>
    <n v="0.22317647058823528"/>
    <n v="65.41379310344827"/>
    <x v="2"/>
    <x v="37"/>
  </r>
  <r>
    <n v="2676"/>
    <x v="2675"/>
    <s v="Our aim is to provide high-end equipment and space for Toronto coders, filmmakers, and artists to develop cutting-edge VR content."/>
    <n v="8500"/>
    <n v="1058"/>
    <x v="2"/>
    <x v="5"/>
    <s v="CAD"/>
    <n v="1463929174"/>
    <n v="1461337174"/>
    <b v="0"/>
    <n v="9"/>
    <b v="0"/>
    <s v="technology/makerspaces"/>
    <n v="0.12447058823529412"/>
    <n v="117.55555555555556"/>
    <x v="2"/>
    <x v="37"/>
  </r>
  <r>
    <n v="2677"/>
    <x v="2676"/>
    <s v="A mobile tech lab with cutting edge maker tools that travels to schools to offer free creative workshops for school age kids."/>
    <n v="8500"/>
    <n v="3415"/>
    <x v="2"/>
    <x v="0"/>
    <s v="USD"/>
    <n v="1404348143"/>
    <n v="1401756143"/>
    <b v="0"/>
    <n v="27"/>
    <b v="0"/>
    <s v="technology/makerspaces"/>
    <n v="0.40176470588235297"/>
    <n v="126.48148148148148"/>
    <x v="2"/>
    <x v="37"/>
  </r>
  <r>
    <n v="2678"/>
    <x v="2677"/>
    <s v="Wavegarden is the worldâ€™s longest man-made wave that creates ideal conditions for surfing. Help us and let's open one in Malaga!!"/>
    <n v="8500"/>
    <n v="1100"/>
    <x v="2"/>
    <x v="3"/>
    <s v="EUR"/>
    <n v="1443121765"/>
    <n v="1440529765"/>
    <b v="0"/>
    <n v="2"/>
    <b v="0"/>
    <s v="technology/makerspaces"/>
    <n v="0.12941176470588237"/>
    <n v="550"/>
    <x v="2"/>
    <x v="37"/>
  </r>
  <r>
    <n v="2679"/>
    <x v="2678"/>
    <s v="A do-it-yourself auto garage in Des Moines, Iowa where people can learn how to work on cars &amp; those who know can share their knowledge."/>
    <n v="8500"/>
    <n v="132"/>
    <x v="2"/>
    <x v="0"/>
    <s v="USD"/>
    <n v="1425081694"/>
    <n v="1422489694"/>
    <b v="0"/>
    <n v="3"/>
    <b v="0"/>
    <s v="technology/makerspaces"/>
    <n v="1.5529411764705882E-2"/>
    <n v="44"/>
    <x v="2"/>
    <x v="37"/>
  </r>
  <r>
    <n v="2680"/>
    <x v="2679"/>
    <s v="iHeartPillow, Connecting loved ones"/>
    <n v="8500"/>
    <n v="276"/>
    <x v="2"/>
    <x v="3"/>
    <s v="EUR"/>
    <n v="1459915491"/>
    <n v="1457327091"/>
    <b v="0"/>
    <n v="4"/>
    <b v="0"/>
    <s v="technology/makerspaces"/>
    <n v="3.2470588235294119E-2"/>
    <n v="69"/>
    <x v="2"/>
    <x v="37"/>
  </r>
  <r>
    <n v="2681"/>
    <x v="2680"/>
    <s v="Jolly's Hot Dogs: A beef hot dog topped with deliciously seasoned ground beef, mustard and minced onions."/>
    <n v="8500"/>
    <n v="55"/>
    <x v="2"/>
    <x v="0"/>
    <s v="USD"/>
    <n v="1405027750"/>
    <n v="1402867750"/>
    <b v="0"/>
    <n v="2"/>
    <b v="0"/>
    <s v="food/food trucks"/>
    <n v="6.4705882352941177E-3"/>
    <n v="27.5"/>
    <x v="7"/>
    <x v="19"/>
  </r>
  <r>
    <n v="2682"/>
    <x v="2681"/>
    <s v="Gourmet Toast is the culinary combination, neigh, perfection of America's most under-utilized snack: Toast."/>
    <n v="8500"/>
    <n v="1698"/>
    <x v="2"/>
    <x v="0"/>
    <s v="USD"/>
    <n v="1416635940"/>
    <n v="1413838540"/>
    <b v="0"/>
    <n v="20"/>
    <b v="0"/>
    <s v="food/food trucks"/>
    <n v="0.19976470588235293"/>
    <n v="84.9"/>
    <x v="7"/>
    <x v="19"/>
  </r>
  <r>
    <n v="2683"/>
    <x v="2682"/>
    <s v="Cereal isn't only for breakfast! Help me bring cereal to the 92% of Americans who eat cereal everyday. Out of the home and to you!"/>
    <n v="8500"/>
    <n v="36"/>
    <x v="2"/>
    <x v="0"/>
    <s v="USD"/>
    <n v="1425233240"/>
    <n v="1422641240"/>
    <b v="0"/>
    <n v="3"/>
    <b v="0"/>
    <s v="food/food trucks"/>
    <n v="4.2352941176470585E-3"/>
    <n v="12"/>
    <x v="7"/>
    <x v="19"/>
  </r>
  <r>
    <n v="2684"/>
    <x v="2683"/>
    <s v="Not all wings are created equal. We believe ours take flight above the rest. Come judge for yourself. To us it Ain't No Thang..."/>
    <n v="8500"/>
    <n v="800"/>
    <x v="2"/>
    <x v="0"/>
    <s v="USD"/>
    <n v="1407621425"/>
    <n v="1404165425"/>
    <b v="0"/>
    <n v="4"/>
    <b v="0"/>
    <s v="food/food trucks"/>
    <n v="9.4117647058823528E-2"/>
    <n v="200"/>
    <x v="7"/>
    <x v="19"/>
  </r>
  <r>
    <n v="2685"/>
    <x v="2684"/>
    <s v="Home cooked meals made by Nana. Indiana's famous tenderloin sandwiches, Nana's homemade cole slaw and so much more."/>
    <n v="8500"/>
    <n v="10"/>
    <x v="2"/>
    <x v="0"/>
    <s v="USD"/>
    <n v="1430149330"/>
    <n v="1424968930"/>
    <b v="0"/>
    <n v="1"/>
    <b v="0"/>
    <s v="food/food trucks"/>
    <n v="1.176470588235294E-3"/>
    <n v="10"/>
    <x v="7"/>
    <x v="19"/>
  </r>
  <r>
    <n v="2686"/>
    <x v="2685"/>
    <s v="2 years after a car accident, I was told that I could no longer work... I want to change that AND create something amazing Fair FOOD!"/>
    <n v="85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85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8500"/>
    <n v="74"/>
    <x v="2"/>
    <x v="0"/>
    <s v="USD"/>
    <n v="1424746800"/>
    <n v="1422067870"/>
    <b v="0"/>
    <n v="14"/>
    <b v="0"/>
    <s v="food/food trucks"/>
    <n v="8.7058823529411761E-3"/>
    <n v="5.2857142857142856"/>
    <x v="7"/>
    <x v="19"/>
  </r>
  <r>
    <n v="2689"/>
    <x v="2688"/>
    <s v="I am creating a high quality, local product only, concession trailer for local and remote events. Dearborn Brand, Winter's Brand, more."/>
    <n v="8500"/>
    <n v="1"/>
    <x v="2"/>
    <x v="0"/>
    <s v="USD"/>
    <n v="1469919890"/>
    <n v="1467327890"/>
    <b v="0"/>
    <n v="1"/>
    <b v="0"/>
    <s v="food/food trucks"/>
    <n v="1.1764705882352942E-4"/>
    <n v="1"/>
    <x v="7"/>
    <x v="19"/>
  </r>
  <r>
    <n v="2690"/>
    <x v="2689"/>
    <s v="The stuffed chicken wing originators need YOUR help starting a restaurant so our AMAZING wings will be available to you 7 days a week!"/>
    <n v="8500"/>
    <n v="8586"/>
    <x v="2"/>
    <x v="0"/>
    <s v="USD"/>
    <n v="1433298676"/>
    <n v="1429410676"/>
    <b v="0"/>
    <n v="118"/>
    <b v="0"/>
    <s v="food/food trucks"/>
    <n v="1.0101176470588236"/>
    <n v="72.762711864406782"/>
    <x v="7"/>
    <x v="19"/>
  </r>
  <r>
    <n v="2691"/>
    <x v="2690"/>
    <s v="A Great New local Food Truck serving up ethnic fusion inspired eats in Ottawa."/>
    <n v="8500"/>
    <n v="35"/>
    <x v="2"/>
    <x v="5"/>
    <s v="CAD"/>
    <n v="1431278557"/>
    <n v="1427390557"/>
    <b v="0"/>
    <n v="2"/>
    <b v="0"/>
    <s v="food/food trucks"/>
    <n v="4.1176470588235297E-3"/>
    <n v="17.5"/>
    <x v="7"/>
    <x v="19"/>
  </r>
  <r>
    <n v="2692"/>
    <x v="2691"/>
    <s v="Our food truck will bring you -_x000a_                       Fast, Fresh, Food -_x000a_                            Throughout the Omaha area"/>
    <n v="8500"/>
    <n v="25"/>
    <x v="2"/>
    <x v="0"/>
    <s v="USD"/>
    <n v="1427266860"/>
    <n v="1424678460"/>
    <b v="0"/>
    <n v="1"/>
    <b v="0"/>
    <s v="food/food trucks"/>
    <n v="2.9411764705882353E-3"/>
    <n v="25"/>
    <x v="7"/>
    <x v="19"/>
  </r>
  <r>
    <n v="2693"/>
    <x v="2692"/>
    <s v="I want to start a food truck that specializes in chili cheese dogs, using new kinds of meats, cheeses and toppings you wouldn't imagine"/>
    <n v="8500"/>
    <n v="40"/>
    <x v="2"/>
    <x v="0"/>
    <s v="USD"/>
    <n v="1407899966"/>
    <n v="1405307966"/>
    <b v="0"/>
    <n v="3"/>
    <b v="0"/>
    <s v="food/food trucks"/>
    <n v="4.7058823529411761E-3"/>
    <n v="13.333333333333334"/>
    <x v="7"/>
    <x v="19"/>
  </r>
  <r>
    <n v="2694"/>
    <x v="2693"/>
    <s v="Gourmet taco truck infusing savory smoky flavors into your tacos, so when you open your container the aroma and actual smoke  flows out"/>
    <n v="8500"/>
    <n v="1"/>
    <x v="2"/>
    <x v="0"/>
    <s v="USD"/>
    <n v="1411701739"/>
    <n v="1409109739"/>
    <b v="0"/>
    <n v="1"/>
    <b v="0"/>
    <s v="food/food trucks"/>
    <n v="1.1764705882352942E-4"/>
    <n v="1"/>
    <x v="7"/>
    <x v="19"/>
  </r>
  <r>
    <n v="2695"/>
    <x v="2694"/>
    <s v="I am creating food magic on the go! Amazing food isn't just for sitdown restaraunts anymore!"/>
    <n v="8500"/>
    <n v="71"/>
    <x v="2"/>
    <x v="0"/>
    <s v="USD"/>
    <n v="1428981718"/>
    <n v="1423801318"/>
    <b v="0"/>
    <n v="3"/>
    <b v="0"/>
    <s v="food/food trucks"/>
    <n v="8.352941176470589E-3"/>
    <n v="23.666666666666668"/>
    <x v="7"/>
    <x v="19"/>
  </r>
  <r>
    <n v="2696"/>
    <x v="2695"/>
    <s v="The dream to own a food truck, rolling wherever the army sends me, hiring other military spouses and veterans alike! Giving back!"/>
    <n v="8500"/>
    <n v="3390"/>
    <x v="2"/>
    <x v="0"/>
    <s v="USD"/>
    <n v="1419538560"/>
    <n v="1416600960"/>
    <b v="0"/>
    <n v="38"/>
    <b v="0"/>
    <s v="food/food trucks"/>
    <n v="0.39882352941176469"/>
    <n v="89.21052631578948"/>
    <x v="7"/>
    <x v="19"/>
  </r>
  <r>
    <n v="2697"/>
    <x v="2696"/>
    <s v="Stuffed waffles made from Dough. Sweet, savory, salty and then stuffed with meats, fruits, and sauces!"/>
    <n v="8500"/>
    <n v="6061"/>
    <x v="2"/>
    <x v="0"/>
    <s v="USD"/>
    <n v="1438552800"/>
    <n v="1435876423"/>
    <b v="0"/>
    <n v="52"/>
    <b v="0"/>
    <s v="food/food trucks"/>
    <n v="0.71305882352941174"/>
    <n v="116.55769230769231"/>
    <x v="7"/>
    <x v="19"/>
  </r>
  <r>
    <n v="2698"/>
    <x v="2697"/>
    <s v="We 'd love to give some TLC to our vintage pink taco trailer so we can continue to cook our signature Baja style shrimp tacos!"/>
    <n v="8500"/>
    <n v="26.01"/>
    <x v="2"/>
    <x v="0"/>
    <s v="USD"/>
    <n v="1403904808"/>
    <n v="1401312808"/>
    <b v="0"/>
    <n v="2"/>
    <b v="0"/>
    <s v="food/food trucks"/>
    <n v="3.0600000000000002E-3"/>
    <n v="13.005000000000001"/>
    <x v="7"/>
    <x v="19"/>
  </r>
  <r>
    <n v="2699"/>
    <x v="2698"/>
    <s v="Hi, I want make my first bakery. Food truck was great, but I not have a car licence. So, help me to be my dream!"/>
    <n v="8500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8500"/>
    <n v="70"/>
    <x v="2"/>
    <x v="0"/>
    <s v="USD"/>
    <n v="1411073972"/>
    <n v="1408481972"/>
    <b v="0"/>
    <n v="4"/>
    <b v="0"/>
    <s v="food/food trucks"/>
    <n v="8.2352941176470594E-3"/>
    <n v="17.5"/>
    <x v="7"/>
    <x v="19"/>
  </r>
  <r>
    <n v="2701"/>
    <x v="2700"/>
    <s v="We have been working extra hard to get our new training space ready and with a little extra help we hope to dream big for the future!"/>
    <n v="8500"/>
    <n v="1570"/>
    <x v="3"/>
    <x v="17"/>
    <s v="EUR"/>
    <n v="1491586534"/>
    <n v="1488911734"/>
    <b v="0"/>
    <n v="46"/>
    <b v="0"/>
    <s v="theater/spaces"/>
    <n v="0.18470588235294116"/>
    <n v="34.130434782608695"/>
    <x v="1"/>
    <x v="38"/>
  </r>
  <r>
    <n v="2702"/>
    <x v="2701"/>
    <s v="The next phase of the evolution of Hygienic Art is the building of New London's first amphitheater, a covering for the Art Park."/>
    <n v="8500"/>
    <n v="3441"/>
    <x v="3"/>
    <x v="0"/>
    <s v="USD"/>
    <n v="1491416077"/>
    <n v="1488827677"/>
    <b v="1"/>
    <n v="26"/>
    <b v="0"/>
    <s v="theater/spaces"/>
    <n v="0.40482352941176469"/>
    <n v="132.34615384615384"/>
    <x v="1"/>
    <x v="38"/>
  </r>
  <r>
    <n v="2703"/>
    <x v="2702"/>
    <s v="Â¡Tu nuevo espacio cultural multidisciplinario en el centro de Pachuca, Hidalgo"/>
    <n v="8500"/>
    <n v="41500"/>
    <x v="3"/>
    <x v="14"/>
    <s v="MXN"/>
    <n v="1490196830"/>
    <n v="1485016430"/>
    <b v="0"/>
    <n v="45"/>
    <b v="0"/>
    <s v="theater/spaces"/>
    <n v="4.882352941176471"/>
    <n v="922.22222222222217"/>
    <x v="1"/>
    <x v="38"/>
  </r>
  <r>
    <n v="2704"/>
    <x v="2703"/>
    <s v="We plan to rescue, relocate, and repurpose, a historic Little Red Brick House, to be incorporated into a riverfront amphitheater."/>
    <n v="8500"/>
    <n v="1145"/>
    <x v="3"/>
    <x v="0"/>
    <s v="USD"/>
    <n v="1491421314"/>
    <n v="1487709714"/>
    <b v="0"/>
    <n v="7"/>
    <b v="0"/>
    <s v="theater/spaces"/>
    <n v="0.13470588235294118"/>
    <n v="163.57142857142858"/>
    <x v="1"/>
    <x v="38"/>
  </r>
  <r>
    <n v="2705"/>
    <x v="2704"/>
    <s v="Help light the lights at the historic Fischer Theatre in Danville, IL."/>
    <n v="8500"/>
    <n v="1739"/>
    <x v="3"/>
    <x v="0"/>
    <s v="USD"/>
    <n v="1490389158"/>
    <n v="1486504758"/>
    <b v="0"/>
    <n v="8"/>
    <b v="0"/>
    <s v="theater/spaces"/>
    <n v="0.20458823529411765"/>
    <n v="217.375"/>
    <x v="1"/>
    <x v="38"/>
  </r>
  <r>
    <n v="2706"/>
    <x v="2705"/>
    <s v="A place where innovation, food, creativity and performance live year round in a historic building in Pioneer Square."/>
    <n v="8500"/>
    <n v="39304"/>
    <x v="0"/>
    <x v="0"/>
    <s v="USD"/>
    <n v="1413442740"/>
    <n v="1410937483"/>
    <b v="1"/>
    <n v="263"/>
    <b v="1"/>
    <s v="theater/spaces"/>
    <n v="4.6239999999999997"/>
    <n v="149.44486692015209"/>
    <x v="1"/>
    <x v="38"/>
  </r>
  <r>
    <n v="2707"/>
    <x v="2706"/>
    <s v="A new performance space in Seattle. A place for artists, comedians, and audiences to meet and collaborate!"/>
    <n v="8500"/>
    <n v="28067.57"/>
    <x v="0"/>
    <x v="0"/>
    <s v="USD"/>
    <n v="1369637940"/>
    <n v="1367088443"/>
    <b v="1"/>
    <n v="394"/>
    <b v="1"/>
    <s v="theater/spaces"/>
    <n v="3.3020670588235292"/>
    <n v="71.237487309644663"/>
    <x v="1"/>
    <x v="38"/>
  </r>
  <r>
    <n v="2708"/>
    <x v="2707"/>
    <s v="Angel Comedy Club: A permanent home for Londonâ€™s loveliest comedy night - a community comedy club"/>
    <n v="8500"/>
    <n v="46643.07"/>
    <x v="0"/>
    <x v="1"/>
    <s v="GBP"/>
    <n v="1469119526"/>
    <n v="1463935526"/>
    <b v="1"/>
    <n v="1049"/>
    <b v="1"/>
    <s v="theater/spaces"/>
    <n v="5.4874200000000002"/>
    <n v="44.464318398474738"/>
    <x v="1"/>
    <x v="38"/>
  </r>
  <r>
    <n v="2709"/>
    <x v="2708"/>
    <s v="Give contemporary circus an artistic home in America.  Help us launch the nationâ€™s first higher education program for circus."/>
    <n v="8500"/>
    <n v="50803"/>
    <x v="0"/>
    <x v="0"/>
    <s v="USD"/>
    <n v="1475553540"/>
    <n v="1472528141"/>
    <b v="1"/>
    <n v="308"/>
    <b v="1"/>
    <s v="theater/spaces"/>
    <n v="5.9768235294117646"/>
    <n v="164.94480519480518"/>
    <x v="1"/>
    <x v="38"/>
  </r>
  <r>
    <n v="2710"/>
    <x v="2709"/>
    <s v="Building Brooklyn's own creative venue for circus, theater and events of all types."/>
    <n v="8500"/>
    <n v="92340.21"/>
    <x v="0"/>
    <x v="0"/>
    <s v="USD"/>
    <n v="1407549600"/>
    <n v="1404797428"/>
    <b v="1"/>
    <n v="1088"/>
    <b v="1"/>
    <s v="theater/spaces"/>
    <n v="10.863554117647059"/>
    <n v="84.871516544117654"/>
    <x v="1"/>
    <x v="38"/>
  </r>
  <r>
    <n v="2711"/>
    <x v="2710"/>
    <s v="We're aiming to launch a production involving circus performers, musicians and artists in a new space, creating a night of live art."/>
    <n v="8500"/>
    <n v="3938"/>
    <x v="0"/>
    <x v="1"/>
    <s v="GBP"/>
    <n v="1403301660"/>
    <n v="1400694790"/>
    <b v="1"/>
    <n v="73"/>
    <b v="1"/>
    <s v="theater/spaces"/>
    <n v="0.4632941176470588"/>
    <n v="53.945205479452056"/>
    <x v="1"/>
    <x v="38"/>
  </r>
  <r>
    <n v="2712"/>
    <x v="2711"/>
    <s v="Voix de Ville is a pop-up imaginarium of neo-vaudeville, musical extravaganza, circus arts, comedy, and theatre in a tiny circus tent!"/>
    <n v="8500"/>
    <n v="7226"/>
    <x v="0"/>
    <x v="0"/>
    <s v="USD"/>
    <n v="1373738400"/>
    <n v="1370568560"/>
    <b v="1"/>
    <n v="143"/>
    <b v="1"/>
    <s v="theater/spaces"/>
    <n v="0.85011764705882353"/>
    <n v="50.531468531468533"/>
    <x v="1"/>
    <x v="38"/>
  </r>
  <r>
    <n v="2713"/>
    <x v="2712"/>
    <s v="Help support the Acro-Cats kitten and cat rescue and adoption effort! They need a bus to continue finding felines homes across the US."/>
    <n v="8500"/>
    <n v="153362"/>
    <x v="0"/>
    <x v="0"/>
    <s v="USD"/>
    <n v="1450971684"/>
    <n v="1447515684"/>
    <b v="1"/>
    <n v="1420"/>
    <b v="1"/>
    <s v="theater/spaces"/>
    <n v="18.042588235294119"/>
    <n v="108.00140845070422"/>
    <x v="1"/>
    <x v="38"/>
  </r>
  <r>
    <n v="2714"/>
    <x v="2713"/>
    <s v="The Crane will be the new home for independent theater in Northeast Minneapolis"/>
    <n v="8500"/>
    <n v="29089"/>
    <x v="0"/>
    <x v="0"/>
    <s v="USD"/>
    <n v="1476486000"/>
    <n v="1474040596"/>
    <b v="1"/>
    <n v="305"/>
    <b v="1"/>
    <s v="theater/spaces"/>
    <n v="3.4222352941176473"/>
    <n v="95.373770491803285"/>
    <x v="1"/>
    <x v="38"/>
  </r>
  <r>
    <n v="2715"/>
    <x v="2714"/>
    <s v="The creators of Five Dollar Comedy Week are building a permanent home for affordable live comedy shows and classes in Philadelphia."/>
    <n v="8500"/>
    <n v="31754.69"/>
    <x v="0"/>
    <x v="0"/>
    <s v="USD"/>
    <n v="1456047228"/>
    <n v="1453109628"/>
    <b v="1"/>
    <n v="551"/>
    <b v="1"/>
    <s v="theater/spaces"/>
    <n v="3.735845882352941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8500"/>
    <n v="11998.01"/>
    <x v="0"/>
    <x v="12"/>
    <s v="EUR"/>
    <n v="1444291193"/>
    <n v="1441699193"/>
    <b v="1"/>
    <n v="187"/>
    <b v="1"/>
    <s v="theater/spaces"/>
    <n v="1.4115305882352942"/>
    <n v="64.160481283422456"/>
    <x v="1"/>
    <x v="38"/>
  </r>
  <r>
    <n v="2717"/>
    <x v="2716"/>
    <s v="ONLY HOURS LEFT ON THE CAMPAIGN! Our stretch goal is $35k; let's build a home for standup/improv shows &amp; classes in VT!"/>
    <n v="8500"/>
    <n v="30026"/>
    <x v="0"/>
    <x v="0"/>
    <s v="USD"/>
    <n v="1417906649"/>
    <n v="1414015049"/>
    <b v="1"/>
    <n v="325"/>
    <b v="1"/>
    <s v="theater/spaces"/>
    <n v="3.5324705882352943"/>
    <n v="92.387692307692305"/>
    <x v="1"/>
    <x v="38"/>
  </r>
  <r>
    <n v="2718"/>
    <x v="2717"/>
    <s v="The Bard has burst beyond the big top and we're reaching out to our Beloved Benefactors to help build our festival's future."/>
    <n v="8500"/>
    <n v="18645"/>
    <x v="0"/>
    <x v="0"/>
    <s v="USD"/>
    <n v="1462316400"/>
    <n v="1459865945"/>
    <b v="1"/>
    <n v="148"/>
    <b v="1"/>
    <s v="theater/spaces"/>
    <n v="2.1935294117647057"/>
    <n v="125.97972972972973"/>
    <x v="1"/>
    <x v="38"/>
  </r>
  <r>
    <n v="2719"/>
    <x v="2718"/>
    <s v="Our high school theater in Allentown, New Jersey was rad - in 1972. Help us bring our theater into present day and light up our stage!"/>
    <n v="8500"/>
    <n v="6530"/>
    <x v="0"/>
    <x v="0"/>
    <s v="USD"/>
    <n v="1460936694"/>
    <n v="1455756294"/>
    <b v="0"/>
    <n v="69"/>
    <b v="1"/>
    <s v="theater/spaces"/>
    <n v="0.76823529411764702"/>
    <n v="94.637681159420296"/>
    <x v="1"/>
    <x v="38"/>
  </r>
  <r>
    <n v="2720"/>
    <x v="2719"/>
    <s v="An improv, sketch and experimental comedy and cocktail venue in downtown Grand Rapids, Michigan"/>
    <n v="8500"/>
    <n v="29531"/>
    <x v="0"/>
    <x v="0"/>
    <s v="USD"/>
    <n v="1478866253"/>
    <n v="1476270653"/>
    <b v="0"/>
    <n v="173"/>
    <b v="1"/>
    <s v="theater/spaces"/>
    <n v="3.4742352941176469"/>
    <n v="170.69942196531792"/>
    <x v="1"/>
    <x v="38"/>
  </r>
  <r>
    <n v="2721"/>
    <x v="2720"/>
    <s v="Pi Crust is a breakout board for the Raspberry Pi that makes it easier to connect electronics - help us to bring this into kit form!"/>
    <n v="8500"/>
    <n v="10965"/>
    <x v="0"/>
    <x v="1"/>
    <s v="GBP"/>
    <n v="1378494000"/>
    <n v="1375880598"/>
    <b v="0"/>
    <n v="269"/>
    <b v="1"/>
    <s v="technology/hardware"/>
    <n v="1.29"/>
    <n v="40.762081784386616"/>
    <x v="2"/>
    <x v="30"/>
  </r>
  <r>
    <n v="2722"/>
    <x v="2721"/>
    <s v="Want people to put down their phone more often? Ransomly creates 'quiet' spaces to help us reconnect with the real people in our lives."/>
    <n v="8500"/>
    <n v="12627"/>
    <x v="0"/>
    <x v="0"/>
    <s v="USD"/>
    <n v="1485722053"/>
    <n v="1480538053"/>
    <b v="0"/>
    <n v="185"/>
    <b v="1"/>
    <s v="technology/hardware"/>
    <n v="1.485529411764706"/>
    <n v="68.254054054054052"/>
    <x v="2"/>
    <x v="30"/>
  </r>
  <r>
    <n v="2723"/>
    <x v="2722"/>
    <s v="The most compact and versatile workout product designed to give you unlimited exercise options in the comfort of your home or office."/>
    <n v="8500"/>
    <n v="16806"/>
    <x v="0"/>
    <x v="0"/>
    <s v="USD"/>
    <n v="1420060088"/>
    <n v="1414872488"/>
    <b v="0"/>
    <n v="176"/>
    <b v="1"/>
    <s v="technology/hardware"/>
    <n v="1.9771764705882353"/>
    <n v="95.48863636363636"/>
    <x v="2"/>
    <x v="30"/>
  </r>
  <r>
    <n v="2724"/>
    <x v="2723"/>
    <s v="RPi.GPIO Quick reference for GPIO programming on Raspberry Pi. Python code &amp; port ID labels in a convenient 6&quot; PCB ruler"/>
    <n v="8500"/>
    <n v="7326.88"/>
    <x v="0"/>
    <x v="1"/>
    <s v="GBP"/>
    <n v="1439625059"/>
    <n v="1436860259"/>
    <b v="0"/>
    <n v="1019"/>
    <b v="1"/>
    <s v="technology/hardware"/>
    <n v="0.86198588235294116"/>
    <n v="7.1902649656526005"/>
    <x v="2"/>
    <x v="30"/>
  </r>
  <r>
    <n v="2725"/>
    <x v="2724"/>
    <s v="Best Net Zero energy solution for new or existing house (no more heating or electricity bills)."/>
    <n v="8500"/>
    <n v="57817"/>
    <x v="0"/>
    <x v="5"/>
    <s v="CAD"/>
    <n v="1488390735"/>
    <n v="1484070735"/>
    <b v="0"/>
    <n v="113"/>
    <b v="1"/>
    <s v="technology/hardware"/>
    <n v="6.8019999999999996"/>
    <n v="511.65486725663715"/>
    <x v="2"/>
    <x v="30"/>
  </r>
  <r>
    <n v="2726"/>
    <x v="2725"/>
    <s v="Krimston TWO: iPhone Dual SIM Case"/>
    <n v="8500"/>
    <n v="105745"/>
    <x v="0"/>
    <x v="0"/>
    <s v="USD"/>
    <n v="1461333311"/>
    <n v="1458741311"/>
    <b v="0"/>
    <n v="404"/>
    <b v="1"/>
    <s v="technology/hardware"/>
    <n v="12.440588235294118"/>
    <n v="261.74504950495049"/>
    <x v="2"/>
    <x v="30"/>
  </r>
  <r>
    <n v="2727"/>
    <x v="2726"/>
    <s v="Introducing the PiDrive, a high capacity Solid State Drive (SSD) expansion card for the Raspberry Pi B+, A+, and B+ v2!"/>
    <n v="8500"/>
    <n v="49321"/>
    <x v="0"/>
    <x v="0"/>
    <s v="USD"/>
    <n v="1438964063"/>
    <n v="1436804063"/>
    <b v="0"/>
    <n v="707"/>
    <b v="1"/>
    <s v="technology/hardware"/>
    <n v="5.8024705882352938"/>
    <n v="69.760961810466767"/>
    <x v="2"/>
    <x v="30"/>
  </r>
  <r>
    <n v="2728"/>
    <x v="2727"/>
    <s v="SSD, WiFi, RTC w/Battery and high power USB all in one shield."/>
    <n v="8500"/>
    <n v="30274"/>
    <x v="0"/>
    <x v="0"/>
    <s v="USD"/>
    <n v="1451485434"/>
    <n v="1448461434"/>
    <b v="0"/>
    <n v="392"/>
    <b v="1"/>
    <s v="technology/hardware"/>
    <n v="3.5616470588235294"/>
    <n v="77.229591836734699"/>
    <x v="2"/>
    <x v="30"/>
  </r>
  <r>
    <n v="2729"/>
    <x v="2728"/>
    <s v="A luggage that is more than a luggage! It is what you want it to be."/>
    <n v="8500"/>
    <n v="7833"/>
    <x v="0"/>
    <x v="0"/>
    <s v="USD"/>
    <n v="1430459197"/>
    <n v="1427867197"/>
    <b v="0"/>
    <n v="23"/>
    <b v="1"/>
    <s v="technology/hardware"/>
    <n v="0.92152941176470593"/>
    <n v="340.56521739130437"/>
    <x v="2"/>
    <x v="30"/>
  </r>
  <r>
    <n v="2730"/>
    <x v="2729"/>
    <s v="The world's most powerful portable speaker and guitar amplifier. Turns any surface into a speaker."/>
    <n v="8500"/>
    <n v="45979.01"/>
    <x v="0"/>
    <x v="0"/>
    <s v="USD"/>
    <n v="1366635575"/>
    <n v="1363611575"/>
    <b v="0"/>
    <n v="682"/>
    <b v="1"/>
    <s v="technology/hardware"/>
    <n v="5.4092952941176469"/>
    <n v="67.417903225806455"/>
    <x v="2"/>
    <x v="30"/>
  </r>
  <r>
    <n v="2731"/>
    <x v="2730"/>
    <s v="Providing a control system and cybersecurity hands-on educational platform for professionals, home-use, and academic institutions."/>
    <n v="8500"/>
    <n v="31291"/>
    <x v="0"/>
    <x v="0"/>
    <s v="USD"/>
    <n v="1413604800"/>
    <n v="1408624622"/>
    <b v="0"/>
    <n v="37"/>
    <b v="1"/>
    <s v="technology/hardware"/>
    <n v="3.6812941176470586"/>
    <n v="845.70270270270271"/>
    <x v="2"/>
    <x v="30"/>
  </r>
  <r>
    <n v="2732"/>
    <x v="2731"/>
    <s v="BrightFingers' lighting keyboard, gloves and software give kids a multi-sensory way to learn to type â€” and the desire to practice."/>
    <n v="8500"/>
    <n v="14190"/>
    <x v="0"/>
    <x v="0"/>
    <s v="USD"/>
    <n v="1369699200"/>
    <n v="1366917828"/>
    <b v="0"/>
    <n v="146"/>
    <b v="1"/>
    <s v="technology/hardware"/>
    <n v="1.6694117647058824"/>
    <n v="97.191780821917803"/>
    <x v="2"/>
    <x v="30"/>
  </r>
  <r>
    <n v="2733"/>
    <x v="2732"/>
    <s v="Students, makers, and engineers can write Linux software applications to achieve any network functions, such as NAS, VPN and Firewall."/>
    <n v="8500"/>
    <n v="53769"/>
    <x v="0"/>
    <x v="0"/>
    <s v="USD"/>
    <n v="1428643974"/>
    <n v="1423463574"/>
    <b v="0"/>
    <n v="119"/>
    <b v="1"/>
    <s v="technology/hardware"/>
    <n v="6.325764705882353"/>
    <n v="451.84033613445376"/>
    <x v="2"/>
    <x v="30"/>
  </r>
  <r>
    <n v="2734"/>
    <x v="2733"/>
    <s v="Award-Winning Audio Design Experts Voix are back with their latest product. The amazing mi8| Retro Duo Wireless Stereo Sound System."/>
    <n v="8500"/>
    <n v="22603"/>
    <x v="0"/>
    <x v="0"/>
    <s v="USD"/>
    <n v="1476395940"/>
    <n v="1473782592"/>
    <b v="0"/>
    <n v="163"/>
    <b v="1"/>
    <s v="technology/hardware"/>
    <n v="2.6591764705882355"/>
    <n v="138.66871165644173"/>
    <x v="2"/>
    <x v="30"/>
  </r>
  <r>
    <n v="2735"/>
    <x v="2734"/>
    <s v="The Pi Supply is an intelligent power switch for the Raspberry Pi which includes hard on and off switches and auto-off on shutdown."/>
    <n v="8500"/>
    <n v="7336.01"/>
    <x v="0"/>
    <x v="1"/>
    <s v="GBP"/>
    <n v="1363204800"/>
    <n v="1360551250"/>
    <b v="0"/>
    <n v="339"/>
    <b v="1"/>
    <s v="technology/hardware"/>
    <n v="0.86306000000000005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500"/>
    <n v="9832"/>
    <x v="0"/>
    <x v="5"/>
    <s v="CAD"/>
    <n v="1398268773"/>
    <n v="1395676773"/>
    <b v="0"/>
    <n v="58"/>
    <b v="1"/>
    <s v="technology/hardware"/>
    <n v="1.1567058823529413"/>
    <n v="169.51724137931035"/>
    <x v="2"/>
    <x v="30"/>
  </r>
  <r>
    <n v="2737"/>
    <x v="2736"/>
    <s v="An innovative portable generator that turns heat into electricity. Now with 10 Watts of power at your fingertips... all while you cook!"/>
    <n v="8500"/>
    <n v="73818.240000000005"/>
    <x v="0"/>
    <x v="0"/>
    <s v="USD"/>
    <n v="1389812400"/>
    <n v="1386108087"/>
    <b v="0"/>
    <n v="456"/>
    <b v="1"/>
    <s v="technology/hardware"/>
    <n v="8.6844988235294132"/>
    <n v="161.88210526315791"/>
    <x v="2"/>
    <x v="30"/>
  </r>
  <r>
    <n v="2738"/>
    <x v="2737"/>
    <s v="Bringing back the Mojo to the new iPhone with our award winning  removable battery case with customized 3D printed top cover"/>
    <n v="8500"/>
    <n v="7397"/>
    <x v="0"/>
    <x v="0"/>
    <s v="USD"/>
    <n v="1478402804"/>
    <n v="1473218804"/>
    <b v="0"/>
    <n v="15"/>
    <b v="1"/>
    <s v="technology/hardware"/>
    <n v="0.87023529411764711"/>
    <n v="493.13333333333333"/>
    <x v="2"/>
    <x v="30"/>
  </r>
  <r>
    <n v="2739"/>
    <x v="2738"/>
    <s v="LPLC Board; A powerful, low cost, ultra low power microcontroller development board with template software and online tutorials."/>
    <n v="8500"/>
    <n v="4225"/>
    <x v="0"/>
    <x v="1"/>
    <s v="GBP"/>
    <n v="1399324717"/>
    <n v="1395436717"/>
    <b v="0"/>
    <n v="191"/>
    <b v="1"/>
    <s v="technology/hardware"/>
    <n v="0.49705882352941178"/>
    <n v="22.120418848167539"/>
    <x v="2"/>
    <x v="30"/>
  </r>
  <r>
    <n v="2740"/>
    <x v="2739"/>
    <s v="I am interested in testing the plant yields of this vertical garden as well as some other applications"/>
    <n v="8500"/>
    <n v="310"/>
    <x v="0"/>
    <x v="0"/>
    <s v="USD"/>
    <n v="1426117552"/>
    <n v="1423529152"/>
    <b v="0"/>
    <n v="17"/>
    <b v="1"/>
    <s v="technology/hardware"/>
    <n v="3.6470588235294116E-2"/>
    <n v="18.235294117647058"/>
    <x v="2"/>
    <x v="30"/>
  </r>
  <r>
    <n v="2741"/>
    <x v="2740"/>
    <s v="Help me publish my 1st children's book as an aspiring author!"/>
    <n v="8500"/>
    <n v="35"/>
    <x v="2"/>
    <x v="0"/>
    <s v="USD"/>
    <n v="1413770820"/>
    <n v="1412005602"/>
    <b v="0"/>
    <n v="4"/>
    <b v="0"/>
    <s v="publishing/children's books"/>
    <n v="4.1176470588235297E-3"/>
    <n v="8.75"/>
    <x v="3"/>
    <x v="39"/>
  </r>
  <r>
    <n v="2742"/>
    <x v="2741"/>
    <s v="The pachyderms at the Denver Zoo are moving. Follow along on the convoluted journey to their new home."/>
    <n v="8500"/>
    <n v="731"/>
    <x v="2"/>
    <x v="0"/>
    <s v="USD"/>
    <n v="1337102187"/>
    <n v="1335892587"/>
    <b v="0"/>
    <n v="18"/>
    <b v="0"/>
    <s v="publishing/children's books"/>
    <n v="8.5999999999999993E-2"/>
    <n v="40.611111111111114"/>
    <x v="3"/>
    <x v="39"/>
  </r>
  <r>
    <n v="2743"/>
    <x v="2742"/>
    <s v="One Christmas every child was naughty, and Santa's son _x000a_St. Nick Jr sacrifices all his gifts over his whole life, for the children"/>
    <n v="8500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8500"/>
    <n v="835"/>
    <x v="2"/>
    <x v="0"/>
    <s v="USD"/>
    <n v="1330478998"/>
    <n v="1327886998"/>
    <b v="0"/>
    <n v="22"/>
    <b v="0"/>
    <s v="publishing/children's books"/>
    <n v="9.823529411764706E-2"/>
    <n v="37.954545454545453"/>
    <x v="3"/>
    <x v="39"/>
  </r>
  <r>
    <n v="2745"/>
    <x v="2744"/>
    <s v="A spunky little girl, driven by a love of pumpkin pie, overcomes her fears and serendipitiously discovers what she'll be for Halloween"/>
    <n v="8500"/>
    <n v="1751"/>
    <x v="2"/>
    <x v="0"/>
    <s v="USD"/>
    <n v="1342309368"/>
    <n v="1337125368"/>
    <b v="0"/>
    <n v="49"/>
    <b v="0"/>
    <s v="publishing/children's books"/>
    <n v="0.205999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8500"/>
    <n v="801"/>
    <x v="2"/>
    <x v="0"/>
    <s v="USD"/>
    <n v="1409337911"/>
    <n v="1406745911"/>
    <b v="0"/>
    <n v="19"/>
    <b v="0"/>
    <s v="publishing/children's books"/>
    <n v="9.4235294117647056E-2"/>
    <n v="42.157894736842103"/>
    <x v="3"/>
    <x v="39"/>
  </r>
  <r>
    <n v="2747"/>
    <x v="2746"/>
    <s v="A collection of childrens poems written to educate, inspire and create quality time with parents. Beautifully illustrated, 44 pp."/>
    <n v="8500"/>
    <n v="140"/>
    <x v="2"/>
    <x v="0"/>
    <s v="USD"/>
    <n v="1339816200"/>
    <n v="1337095997"/>
    <b v="0"/>
    <n v="4"/>
    <b v="0"/>
    <s v="publishing/children's books"/>
    <n v="1.6470588235294119E-2"/>
    <n v="35"/>
    <x v="3"/>
    <x v="39"/>
  </r>
  <r>
    <n v="2748"/>
    <x v="2747"/>
    <s v="Interactive Book with Audio to learn the Ojibwe Language for Children.  Website, Ebook and more!"/>
    <n v="8500"/>
    <n v="53"/>
    <x v="2"/>
    <x v="0"/>
    <s v="USD"/>
    <n v="1472835802"/>
    <n v="1470243802"/>
    <b v="0"/>
    <n v="4"/>
    <b v="0"/>
    <s v="publishing/children's books"/>
    <n v="6.2352941176470585E-3"/>
    <n v="13.25"/>
    <x v="3"/>
    <x v="39"/>
  </r>
  <r>
    <n v="2749"/>
    <x v="2748"/>
    <s v="Self-publishing my children's book."/>
    <n v="8500"/>
    <n v="110"/>
    <x v="2"/>
    <x v="0"/>
    <s v="USD"/>
    <n v="1428171037"/>
    <n v="1425582637"/>
    <b v="0"/>
    <n v="2"/>
    <b v="0"/>
    <s v="publishing/children's books"/>
    <n v="1.2941176470588235E-2"/>
    <n v="55"/>
    <x v="3"/>
    <x v="39"/>
  </r>
  <r>
    <n v="2750"/>
    <x v="2749"/>
    <s v="This is a journal where parents daily write something positive about their child.  Places for pictures, too."/>
    <n v="8500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850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8500"/>
    <n v="550"/>
    <x v="2"/>
    <x v="0"/>
    <s v="USD"/>
    <n v="1324232504"/>
    <n v="1320776504"/>
    <b v="0"/>
    <n v="14"/>
    <b v="0"/>
    <s v="publishing/children's books"/>
    <n v="6.4705882352941183E-2"/>
    <n v="39.285714285714285"/>
    <x v="3"/>
    <x v="39"/>
  </r>
  <r>
    <n v="2753"/>
    <x v="2752"/>
    <s v="Written by my daughter and myself, illustrated by Jack Wiens. Everything is complete except for publishing."/>
    <n v="8500"/>
    <n v="380"/>
    <x v="2"/>
    <x v="0"/>
    <s v="USD"/>
    <n v="1346017023"/>
    <n v="1343425023"/>
    <b v="0"/>
    <n v="8"/>
    <b v="0"/>
    <s v="publishing/children's books"/>
    <n v="4.4705882352941179E-2"/>
    <n v="47.5"/>
    <x v="3"/>
    <x v="39"/>
  </r>
  <r>
    <n v="2754"/>
    <x v="2753"/>
    <s v="I have been a writer all my life. But until recently never a parent. I want to write a children book for my children, and yours!"/>
    <n v="85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8500"/>
    <n v="260"/>
    <x v="2"/>
    <x v="17"/>
    <s v="EUR"/>
    <n v="1428519527"/>
    <n v="1425927527"/>
    <b v="0"/>
    <n v="15"/>
    <b v="0"/>
    <s v="publishing/children's books"/>
    <n v="3.0588235294117649E-2"/>
    <n v="17.333333333333332"/>
    <x v="3"/>
    <x v="39"/>
  </r>
  <r>
    <n v="2756"/>
    <x v="2755"/>
    <s v="We all pray to the same God no matter what name we might refer to Him as.  Our children deserve to know this basic truth."/>
    <n v="8500"/>
    <n v="1048"/>
    <x v="2"/>
    <x v="0"/>
    <s v="USD"/>
    <n v="1389476201"/>
    <n v="1386884201"/>
    <b v="0"/>
    <n v="33"/>
    <b v="0"/>
    <s v="publishing/children's books"/>
    <n v="0.12329411764705882"/>
    <n v="31.757575757575758"/>
    <x v="3"/>
    <x v="39"/>
  </r>
  <r>
    <n v="2757"/>
    <x v="2756"/>
    <s v="A children's letter book that Lampoons Hillary Clinton"/>
    <n v="8500"/>
    <n v="10"/>
    <x v="2"/>
    <x v="0"/>
    <s v="USD"/>
    <n v="1470498332"/>
    <n v="1469202332"/>
    <b v="0"/>
    <n v="2"/>
    <b v="0"/>
    <s v="publishing/children's books"/>
    <n v="1.176470588235294E-3"/>
    <n v="5"/>
    <x v="3"/>
    <x v="39"/>
  </r>
  <r>
    <n v="2758"/>
    <x v="2757"/>
    <s v="Water Bomb Fight, Swooped &amp; Moon You Are Unique by Soraya Yvette are Christ centred Aussie outdoor fun adventure books for tween/teens"/>
    <n v="8500"/>
    <n v="234"/>
    <x v="2"/>
    <x v="2"/>
    <s v="AUD"/>
    <n v="1476095783"/>
    <n v="1474886183"/>
    <b v="0"/>
    <n v="6"/>
    <b v="0"/>
    <s v="publishing/children's books"/>
    <n v="2.7529411764705882E-2"/>
    <n v="39"/>
    <x v="3"/>
    <x v="39"/>
  </r>
  <r>
    <n v="2759"/>
    <x v="2758"/>
    <s v="READY TO PRINT. A fun 38 page full color, hand illustrated children's book based on Australian animals and Indigenous Legends."/>
    <n v="8500"/>
    <n v="105"/>
    <x v="2"/>
    <x v="2"/>
    <s v="AUD"/>
    <n v="1468658866"/>
    <n v="1464943666"/>
    <b v="0"/>
    <n v="2"/>
    <b v="0"/>
    <s v="publishing/children's books"/>
    <n v="1.2352941176470587E-2"/>
    <n v="52.5"/>
    <x v="3"/>
    <x v="39"/>
  </r>
  <r>
    <n v="2760"/>
    <x v="2759"/>
    <s v="A fantastic Doggie Adventure filled with laughter, tears and heroics. Lets get a fresh New Edition of Bosley published for all to enjoy"/>
    <n v="85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8500"/>
    <n v="36"/>
    <x v="2"/>
    <x v="0"/>
    <s v="USD"/>
    <n v="1357176693"/>
    <n v="1354584693"/>
    <b v="0"/>
    <n v="4"/>
    <b v="0"/>
    <s v="publishing/children's books"/>
    <n v="4.2352941176470585E-3"/>
    <n v="9"/>
    <x v="3"/>
    <x v="39"/>
  </r>
  <r>
    <n v="2762"/>
    <x v="2761"/>
    <s v="How-to book of toys and games constructed from materials found in nature, recyclable and easily available."/>
    <n v="8500"/>
    <n v="25"/>
    <x v="2"/>
    <x v="0"/>
    <s v="USD"/>
    <n v="1332114795"/>
    <n v="1326934395"/>
    <b v="0"/>
    <n v="1"/>
    <b v="0"/>
    <s v="publishing/children's books"/>
    <n v="2.9411764705882353E-3"/>
    <n v="25"/>
    <x v="3"/>
    <x v="39"/>
  </r>
  <r>
    <n v="2763"/>
    <x v="2762"/>
    <s v="How Santa finds childrens homes without getting lost by following certain stars."/>
    <n v="8500"/>
    <n v="90"/>
    <x v="2"/>
    <x v="0"/>
    <s v="USD"/>
    <n v="1369403684"/>
    <n v="1365515684"/>
    <b v="0"/>
    <n v="3"/>
    <b v="0"/>
    <s v="publishing/children's books"/>
    <n v="1.0588235294117647E-2"/>
    <n v="30"/>
    <x v="3"/>
    <x v="39"/>
  </r>
  <r>
    <n v="2764"/>
    <x v="2763"/>
    <s v="My Budding Bears are four teddy bears living in an enchanted garden sharing friendship, tea parties and delightful adventures."/>
    <n v="8500"/>
    <n v="45"/>
    <x v="2"/>
    <x v="0"/>
    <s v="USD"/>
    <n v="1338404400"/>
    <n v="1335855631"/>
    <b v="0"/>
    <n v="4"/>
    <b v="0"/>
    <s v="publishing/children's books"/>
    <n v="5.2941176470588233E-3"/>
    <n v="11.25"/>
    <x v="3"/>
    <x v="39"/>
  </r>
  <r>
    <n v="2765"/>
    <x v="2764"/>
    <s v="I am writing an illustrated book for children ages 3 to 7 that meshes technology in everyday life stories."/>
    <n v="85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8500"/>
    <n v="100"/>
    <x v="2"/>
    <x v="0"/>
    <s v="USD"/>
    <n v="1313078518"/>
    <n v="1310486518"/>
    <b v="0"/>
    <n v="4"/>
    <b v="0"/>
    <s v="publishing/children's books"/>
    <n v="1.1764705882352941E-2"/>
    <n v="25"/>
    <x v="3"/>
    <x v="39"/>
  </r>
  <r>
    <n v="2767"/>
    <x v="2766"/>
    <s v="An animated bedtime story with Dedka, Babka and the rest of the family working together on a BIG problem"/>
    <n v="8500"/>
    <n v="34"/>
    <x v="2"/>
    <x v="5"/>
    <s v="CAD"/>
    <n v="1439766050"/>
    <n v="1434582050"/>
    <b v="0"/>
    <n v="3"/>
    <b v="0"/>
    <s v="publishing/children's books"/>
    <n v="4.0000000000000001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8500"/>
    <n v="1002"/>
    <x v="2"/>
    <x v="0"/>
    <s v="USD"/>
    <n v="1333028723"/>
    <n v="1330440323"/>
    <b v="0"/>
    <n v="34"/>
    <b v="0"/>
    <s v="publishing/children's books"/>
    <n v="0.11788235294117647"/>
    <n v="29.470588235294116"/>
    <x v="3"/>
    <x v="39"/>
  </r>
  <r>
    <n v="2769"/>
    <x v="2768"/>
    <s v="Raph the Ninja Giraffe is a project that is my 5 year old sons idea, &amp; I am working with him to bring his idea to life."/>
    <n v="8500"/>
    <n v="2"/>
    <x v="2"/>
    <x v="1"/>
    <s v="GBP"/>
    <n v="1401997790"/>
    <n v="1397677790"/>
    <b v="0"/>
    <n v="2"/>
    <b v="0"/>
    <s v="publishing/children's books"/>
    <n v="2.3529411764705883E-4"/>
    <n v="1"/>
    <x v="3"/>
    <x v="39"/>
  </r>
  <r>
    <n v="2770"/>
    <x v="2769"/>
    <s v="A story about two friends who part ways because they are different, then reunite after learning they both are made of atoms."/>
    <n v="8500"/>
    <n v="2082.25"/>
    <x v="2"/>
    <x v="0"/>
    <s v="USD"/>
    <n v="1395158130"/>
    <n v="1392569730"/>
    <b v="0"/>
    <n v="33"/>
    <b v="0"/>
    <s v="publishing/children's books"/>
    <n v="0.24497058823529411"/>
    <n v="63.098484848484851"/>
    <x v="3"/>
    <x v="39"/>
  </r>
  <r>
    <n v="2771"/>
    <x v="2770"/>
    <s v="Hello Vermont are books that demonstrate the 4 seasons. Subtitles: Soggy Spring, Sizzling Summer, Fabulous Fall &amp; Winter Wonderland."/>
    <n v="850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5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8500"/>
    <n v="1"/>
    <x v="2"/>
    <x v="5"/>
    <s v="CAD"/>
    <n v="1461530721"/>
    <n v="1460666721"/>
    <b v="0"/>
    <n v="1"/>
    <b v="0"/>
    <s v="publishing/children's books"/>
    <n v="1.1764705882352942E-4"/>
    <n v="1"/>
    <x v="3"/>
    <x v="39"/>
  </r>
  <r>
    <n v="2774"/>
    <x v="2773"/>
    <s v="Building the inner wealth of children builds stronger families, schools and communities. Peaceful and positive relationships flourish."/>
    <n v="8500"/>
    <n v="570"/>
    <x v="2"/>
    <x v="0"/>
    <s v="USD"/>
    <n v="1362711728"/>
    <n v="1360119728"/>
    <b v="0"/>
    <n v="13"/>
    <b v="0"/>
    <s v="publishing/children's books"/>
    <n v="6.7058823529411768E-2"/>
    <n v="43.846153846153847"/>
    <x v="3"/>
    <x v="39"/>
  </r>
  <r>
    <n v="2775"/>
    <x v="2774"/>
    <s v="Kids Radio Theatre is a radio show played on National Pubic Radio to teach children all about theatre every Sunday 20 states."/>
    <n v="8500"/>
    <n v="150"/>
    <x v="2"/>
    <x v="0"/>
    <s v="USD"/>
    <n v="1323994754"/>
    <n v="1321402754"/>
    <b v="0"/>
    <n v="2"/>
    <b v="0"/>
    <s v="publishing/children's books"/>
    <n v="1.7647058823529412E-2"/>
    <n v="75"/>
    <x v="3"/>
    <x v="39"/>
  </r>
  <r>
    <n v="2776"/>
    <x v="2775"/>
    <s v="A young girlâ€™s journey into a world of superheroesâ€”exploring love, compassion and acceptance with mystical creatures from far away."/>
    <n v="8500"/>
    <n v="1655"/>
    <x v="2"/>
    <x v="0"/>
    <s v="USD"/>
    <n v="1434092876"/>
    <n v="1431414476"/>
    <b v="0"/>
    <n v="36"/>
    <b v="0"/>
    <s v="publishing/children's books"/>
    <n v="0.19470588235294117"/>
    <n v="45.972222222222221"/>
    <x v="3"/>
    <x v="39"/>
  </r>
  <r>
    <n v="2777"/>
    <x v="2776"/>
    <s v="Thisis a children's story.It teaches family values and about other animals in the forest.It teaches the value of friendship also.Thanks"/>
    <n v="8500"/>
    <n v="10"/>
    <x v="2"/>
    <x v="0"/>
    <s v="USD"/>
    <n v="1437149004"/>
    <n v="1434557004"/>
    <b v="0"/>
    <n v="1"/>
    <b v="0"/>
    <s v="publishing/children's books"/>
    <n v="1.176470588235294E-3"/>
    <n v="10"/>
    <x v="3"/>
    <x v="39"/>
  </r>
  <r>
    <n v="2778"/>
    <x v="2777"/>
    <s v="Mariah is an illustrated story of a girl and a tiny Mermaid._x000a_Make  your own Mermaid Doll with the included knitting or sewing pattern!"/>
    <n v="8500"/>
    <n v="1405"/>
    <x v="2"/>
    <x v="0"/>
    <s v="USD"/>
    <n v="1409009306"/>
    <n v="1406417306"/>
    <b v="0"/>
    <n v="15"/>
    <b v="0"/>
    <s v="publishing/children's books"/>
    <n v="0.16529411764705881"/>
    <n v="93.666666666666671"/>
    <x v="3"/>
    <x v="39"/>
  </r>
  <r>
    <n v="2779"/>
    <x v="2778"/>
    <s v="Our Moon is a simple book based on a nightly tradition my mother and youngest son started while I was working away."/>
    <n v="8500"/>
    <n v="53"/>
    <x v="2"/>
    <x v="0"/>
    <s v="USD"/>
    <n v="1448204621"/>
    <n v="1445609021"/>
    <b v="0"/>
    <n v="1"/>
    <b v="0"/>
    <s v="publishing/children's books"/>
    <n v="6.2352941176470585E-3"/>
    <n v="53"/>
    <x v="3"/>
    <x v="39"/>
  </r>
  <r>
    <n v="2780"/>
    <x v="2779"/>
    <s v="Turn the World with my kids, and then write a book with the advice for traveling with baby"/>
    <n v="85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8500"/>
    <n v="1316"/>
    <x v="0"/>
    <x v="0"/>
    <s v="USD"/>
    <n v="1423724400"/>
    <n v="1421274954"/>
    <b v="0"/>
    <n v="28"/>
    <b v="1"/>
    <s v="theater/plays"/>
    <n v="0.15482352941176469"/>
    <n v="47"/>
    <x v="1"/>
    <x v="6"/>
  </r>
  <r>
    <n v="2782"/>
    <x v="2781"/>
    <s v="The premiere theatre troupe in SE Michigan offering acting opportunities for the 50+ actor."/>
    <n v="8500"/>
    <n v="1200"/>
    <x v="0"/>
    <x v="0"/>
    <s v="USD"/>
    <n v="1424149140"/>
    <n v="1421964718"/>
    <b v="0"/>
    <n v="18"/>
    <b v="1"/>
    <s v="theater/plays"/>
    <n v="0.14117647058823529"/>
    <n v="66.666666666666671"/>
    <x v="1"/>
    <x v="6"/>
  </r>
  <r>
    <n v="2783"/>
    <x v="2782"/>
    <s v="A new, LGBTQ focused adaptation of As You Like It that puts Celia and Rosalind's romantic relationship centre stage for the first time."/>
    <n v="8500"/>
    <n v="1145"/>
    <x v="0"/>
    <x v="1"/>
    <s v="GBP"/>
    <n v="1429793446"/>
    <n v="1428583846"/>
    <b v="0"/>
    <n v="61"/>
    <b v="1"/>
    <s v="theater/plays"/>
    <n v="0.13470588235294118"/>
    <n v="18.770491803278688"/>
    <x v="1"/>
    <x v="6"/>
  </r>
  <r>
    <n v="2784"/>
    <x v="2783"/>
    <s v="David Sedaris' &quot;The Santaland Diaries&quot; starring Matt Crabtree at The Working Stage Theatre in Hollywood!"/>
    <n v="8500"/>
    <n v="7140"/>
    <x v="0"/>
    <x v="0"/>
    <s v="USD"/>
    <n v="1414608843"/>
    <n v="1412794443"/>
    <b v="0"/>
    <n v="108"/>
    <b v="1"/>
    <s v="theater/plays"/>
    <n v="0.84"/>
    <n v="66.111111111111114"/>
    <x v="1"/>
    <x v="6"/>
  </r>
  <r>
    <n v="2785"/>
    <x v="2784"/>
    <s v="Bare Theatre and Raleigh Little Theatre present Shakespeare's epic, set in a post-apocalyptic dystopia."/>
    <n v="8500"/>
    <n v="5234"/>
    <x v="0"/>
    <x v="0"/>
    <s v="USD"/>
    <n v="1470430800"/>
    <n v="1467865967"/>
    <b v="0"/>
    <n v="142"/>
    <b v="1"/>
    <s v="theater/plays"/>
    <n v="0.61576470588235299"/>
    <n v="36.859154929577464"/>
    <x v="1"/>
    <x v="6"/>
  </r>
  <r>
    <n v="2786"/>
    <x v="2785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s v="theater/plays"/>
    <n v="0.34658823529411764"/>
    <n v="39.810810810810814"/>
    <x v="1"/>
    <x v="6"/>
  </r>
  <r>
    <n v="2787"/>
    <x v="2786"/>
    <s v="Orson Welles and Superman meet up to record a radio drama version of their &quot;true&quot; adventure triumphing over Fascist Martians."/>
    <n v="8500"/>
    <n v="1197"/>
    <x v="0"/>
    <x v="0"/>
    <s v="USD"/>
    <n v="1405658752"/>
    <n v="1403066752"/>
    <b v="0"/>
    <n v="38"/>
    <b v="1"/>
    <s v="theater/plays"/>
    <n v="0.14082352941176471"/>
    <n v="31.5"/>
    <x v="1"/>
    <x v="6"/>
  </r>
  <r>
    <n v="2788"/>
    <x v="2787"/>
    <s v="MOVING FORWARD! WE HAVE REACHED GOAL BUT HAVE MORE TIME!! PLEASE CONSIDER PLEDGING."/>
    <n v="8500"/>
    <n v="2050"/>
    <x v="0"/>
    <x v="0"/>
    <s v="USD"/>
    <n v="1469811043"/>
    <n v="1467219043"/>
    <b v="0"/>
    <n v="20"/>
    <b v="1"/>
    <s v="theater/plays"/>
    <n v="0.2411764705882353"/>
    <n v="102.5"/>
    <x v="1"/>
    <x v="6"/>
  </r>
  <r>
    <n v="2789"/>
    <x v="2788"/>
    <s v="BNT's Biggest Adventure So Far: Our 2015 full length production!"/>
    <n v="8500"/>
    <n v="3035"/>
    <x v="0"/>
    <x v="0"/>
    <s v="USD"/>
    <n v="1426132800"/>
    <n v="1424477934"/>
    <b v="0"/>
    <n v="24"/>
    <b v="1"/>
    <s v="theater/plays"/>
    <n v="0.35705882352941176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8500"/>
    <n v="3160"/>
    <x v="0"/>
    <x v="0"/>
    <s v="USD"/>
    <n v="1423693903"/>
    <n v="1421101903"/>
    <b v="0"/>
    <n v="66"/>
    <b v="1"/>
    <s v="theater/plays"/>
    <n v="0.37176470588235294"/>
    <n v="47.878787878787875"/>
    <x v="1"/>
    <x v="6"/>
  </r>
  <r>
    <n v="2791"/>
    <x v="2790"/>
    <s v="A one act play, one act cabaret focusing on various social issues to remind us that when we come together, beautiful things can happen."/>
    <n v="8500"/>
    <n v="2050"/>
    <x v="0"/>
    <x v="0"/>
    <s v="USD"/>
    <n v="1473393600"/>
    <n v="1470778559"/>
    <b v="0"/>
    <n v="28"/>
    <b v="1"/>
    <s v="theater/plays"/>
    <n v="0.2411764705882353"/>
    <n v="73.214285714285708"/>
    <x v="1"/>
    <x v="6"/>
  </r>
  <r>
    <n v="2792"/>
    <x v="2791"/>
    <s v="Homeless and hopeless, this prequel tells the story of a Colorado youth who leans on her friends when family leaves her behind."/>
    <n v="8500"/>
    <n v="2152"/>
    <x v="0"/>
    <x v="0"/>
    <s v="USD"/>
    <n v="1439357559"/>
    <n v="1435469559"/>
    <b v="0"/>
    <n v="24"/>
    <b v="1"/>
    <s v="theater/plays"/>
    <n v="0.25317647058823528"/>
    <n v="89.666666666666671"/>
    <x v="1"/>
    <x v="6"/>
  </r>
  <r>
    <n v="2793"/>
    <x v="2792"/>
    <s v="THE GOODS are Premiering the NEW Australian play DROPPED by Katy Warner @ OLD FITZ THEATRE Dec 8-20 _x000a_Its Godot with Gals n Grenades"/>
    <n v="8500"/>
    <n v="11056.75"/>
    <x v="0"/>
    <x v="2"/>
    <s v="AUD"/>
    <n v="1437473005"/>
    <n v="1434881005"/>
    <b v="0"/>
    <n v="73"/>
    <b v="1"/>
    <s v="theater/plays"/>
    <n v="1.3007941176470588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8500"/>
    <n v="75"/>
    <x v="0"/>
    <x v="1"/>
    <s v="GBP"/>
    <n v="1457031600"/>
    <n v="1455640559"/>
    <b v="0"/>
    <n v="3"/>
    <b v="1"/>
    <s v="theater/plays"/>
    <n v="8.8235294117647058E-3"/>
    <n v="25"/>
    <x v="1"/>
    <x v="6"/>
  </r>
  <r>
    <n v="2795"/>
    <x v="2794"/>
    <s v="A new play about five bad bitches who fought in the Civil War disguised as men, premiering at Ars Nova's ANT Fest."/>
    <n v="8500"/>
    <n v="730"/>
    <x v="0"/>
    <x v="0"/>
    <s v="USD"/>
    <n v="1402095600"/>
    <n v="1400675841"/>
    <b v="0"/>
    <n v="20"/>
    <b v="1"/>
    <s v="theater/plays"/>
    <n v="8.5882352941176465E-2"/>
    <n v="36.5"/>
    <x v="1"/>
    <x v="6"/>
  </r>
  <r>
    <n v="2796"/>
    <x v="2795"/>
    <s v="Fishcakes is a piece of new writing for the Camden Fringe that explores a story of love, loss, and all the â€˜little things'."/>
    <n v="8500"/>
    <n v="924"/>
    <x v="0"/>
    <x v="1"/>
    <s v="GBP"/>
    <n v="1404564028"/>
    <n v="1401972028"/>
    <b v="0"/>
    <n v="21"/>
    <b v="1"/>
    <s v="theater/plays"/>
    <n v="0.10870588235294118"/>
    <n v="44"/>
    <x v="1"/>
    <x v="6"/>
  </r>
  <r>
    <n v="2797"/>
    <x v="2796"/>
    <s v="&quot;Labyrinth&quot; meets &quot;Jumanji&quot;  in this dark adventure fantasy play from the makers of the five star fringe hit &quot;Death Ship 666&quot;"/>
    <n v="8500"/>
    <n v="8211.61"/>
    <x v="0"/>
    <x v="1"/>
    <s v="GBP"/>
    <n v="1404858840"/>
    <n v="1402266840"/>
    <b v="0"/>
    <n v="94"/>
    <b v="1"/>
    <s v="theater/plays"/>
    <n v="0.96607176470588241"/>
    <n v="87.357553191489373"/>
    <x v="1"/>
    <x v="6"/>
  </r>
  <r>
    <n v="2798"/>
    <x v="2797"/>
    <s v="A darkly funny new play about the supermarket industry and its impact on all of our lives by award-nominated playwright Michael Ross."/>
    <n v="8500"/>
    <n v="5070"/>
    <x v="0"/>
    <x v="1"/>
    <s v="GBP"/>
    <n v="1438358400"/>
    <n v="1437063121"/>
    <b v="0"/>
    <n v="139"/>
    <b v="1"/>
    <s v="theater/plays"/>
    <n v="0.59647058823529409"/>
    <n v="36.474820143884891"/>
    <x v="1"/>
    <x v="6"/>
  </r>
  <r>
    <n v="2799"/>
    <x v="2798"/>
    <s v="August012 make their debut at Edinburgh Fringe with their play about the absurdity of wanting to bring children into a deranged world"/>
    <n v="8500"/>
    <n v="5831.74"/>
    <x v="0"/>
    <x v="1"/>
    <s v="GBP"/>
    <n v="1466179200"/>
    <n v="1463466070"/>
    <b v="0"/>
    <n v="130"/>
    <b v="1"/>
    <s v="theater/plays"/>
    <n v="0.68608705882352938"/>
    <n v="44.859538461538463"/>
    <x v="1"/>
    <x v="6"/>
  </r>
  <r>
    <n v="2800"/>
    <x v="2799"/>
    <s v="Exeter University Theatre Company is bringing the award winning play by Dale Wasserman to Exeter's Northcott Theatre"/>
    <n v="8500"/>
    <n v="1330"/>
    <x v="0"/>
    <x v="1"/>
    <s v="GBP"/>
    <n v="1420377366"/>
    <n v="1415193366"/>
    <b v="0"/>
    <n v="31"/>
    <b v="1"/>
    <s v="theater/plays"/>
    <n v="0.15647058823529411"/>
    <n v="42.903225806451616"/>
    <x v="1"/>
    <x v="6"/>
  </r>
  <r>
    <n v="2801"/>
    <x v="2800"/>
    <s v="Arise Theatre Company's production of August Strindberg's expressionist masterpiece 'A Dream Play'."/>
    <n v="8500"/>
    <n v="666"/>
    <x v="0"/>
    <x v="2"/>
    <s v="AUD"/>
    <n v="1412938800"/>
    <n v="1411019409"/>
    <b v="0"/>
    <n v="13"/>
    <b v="1"/>
    <s v="theater/plays"/>
    <n v="7.8352941176470584E-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8500"/>
    <n v="3055"/>
    <x v="0"/>
    <x v="1"/>
    <s v="GBP"/>
    <n v="1438875107"/>
    <n v="1436283107"/>
    <b v="0"/>
    <n v="90"/>
    <b v="1"/>
    <s v="theater/plays"/>
    <n v="0.35941176470588238"/>
    <n v="33.944444444444443"/>
    <x v="1"/>
    <x v="6"/>
  </r>
  <r>
    <n v="2803"/>
    <x v="2802"/>
    <s v="An original theatrical production using music, movement and monologues to tell the story of a TN native growing up within a sex ring."/>
    <n v="8500"/>
    <n v="12795"/>
    <x v="0"/>
    <x v="0"/>
    <s v="USD"/>
    <n v="1437004800"/>
    <n v="1433295276"/>
    <b v="0"/>
    <n v="141"/>
    <b v="1"/>
    <s v="theater/plays"/>
    <n v="1.5052941176470589"/>
    <n v="90.744680851063833"/>
    <x v="1"/>
    <x v="6"/>
  </r>
  <r>
    <n v="2804"/>
    <x v="2803"/>
    <s v="The real-life story of the mysterious 'Piano Man' who washed ashore with no memory; with no speech; but with an amazing ability..."/>
    <n v="8500"/>
    <n v="1150"/>
    <x v="0"/>
    <x v="1"/>
    <s v="GBP"/>
    <n v="1411987990"/>
    <n v="1409395990"/>
    <b v="0"/>
    <n v="23"/>
    <b v="1"/>
    <s v="theater/plays"/>
    <n v="0.13529411764705881"/>
    <n v="50"/>
    <x v="1"/>
    <x v="6"/>
  </r>
  <r>
    <n v="2805"/>
    <x v="2804"/>
    <s v="1 game, 7 levels, 45 attempts; Lorraine, Esbe &amp; David; 1 Grandmaester._x000a_Help us take our metatheatrical nutshell volcano to the Fringe!"/>
    <n v="8500"/>
    <n v="440"/>
    <x v="0"/>
    <x v="1"/>
    <s v="GBP"/>
    <n v="1440245273"/>
    <n v="1438085273"/>
    <b v="0"/>
    <n v="18"/>
    <b v="1"/>
    <s v="theater/plays"/>
    <n v="5.1764705882352942E-2"/>
    <n v="24.444444444444443"/>
    <x v="1"/>
    <x v="6"/>
  </r>
  <r>
    <n v="2806"/>
    <x v="2805"/>
    <s v="A one woman show about the challenges of being a feminist in a digital age. Touring 6 UK cities. Now with Stretch Goals!"/>
    <n v="8500"/>
    <n v="3363"/>
    <x v="0"/>
    <x v="1"/>
    <s v="GBP"/>
    <n v="1438772400"/>
    <n v="1435645490"/>
    <b v="0"/>
    <n v="76"/>
    <b v="1"/>
    <s v="theater/plays"/>
    <n v="0.39564705882352941"/>
    <n v="44.25"/>
    <x v="1"/>
    <x v="6"/>
  </r>
  <r>
    <n v="2807"/>
    <x v="2806"/>
    <s v="Bringing Shakespeare back to the Playwrights"/>
    <n v="8500"/>
    <n v="6300"/>
    <x v="0"/>
    <x v="0"/>
    <s v="USD"/>
    <n v="1435611438"/>
    <n v="1433019438"/>
    <b v="0"/>
    <n v="93"/>
    <b v="1"/>
    <s v="theater/plays"/>
    <n v="0.74117647058823533"/>
    <n v="67.741935483870961"/>
    <x v="1"/>
    <x v="6"/>
  </r>
  <r>
    <n v="2808"/>
    <x v="2807"/>
    <s v="Seat of the Pants mounts our first show in a black box space that could become permanent; can you help us excel and seal the deal?"/>
    <n v="8500"/>
    <n v="4511"/>
    <x v="0"/>
    <x v="0"/>
    <s v="USD"/>
    <n v="1440274735"/>
    <n v="1437682735"/>
    <b v="0"/>
    <n v="69"/>
    <b v="1"/>
    <s v="theater/plays"/>
    <n v="0.53070588235294114"/>
    <n v="65.376811594202906"/>
    <x v="1"/>
    <x v="6"/>
  </r>
  <r>
    <n v="2809"/>
    <x v="2808"/>
    <s v="Sugarglass is a Dublin based theatre company committed to international collaboration. 2016 sees the launch of their NYC division."/>
    <n v="8500"/>
    <n v="2560"/>
    <x v="0"/>
    <x v="0"/>
    <s v="USD"/>
    <n v="1459348740"/>
    <n v="1458647725"/>
    <b v="0"/>
    <n v="21"/>
    <b v="1"/>
    <s v="theater/plays"/>
    <n v="0.30117647058823527"/>
    <n v="121.9047619047619"/>
    <x v="1"/>
    <x v="6"/>
  </r>
  <r>
    <n v="2810"/>
    <x v="2809"/>
    <s v="We're remounting the musical that brought down the Bush Administration: A Brief History of the Earth And Everything In It!"/>
    <n v="8500"/>
    <n v="2705"/>
    <x v="0"/>
    <x v="0"/>
    <s v="USD"/>
    <n v="1401595140"/>
    <n v="1398828064"/>
    <b v="0"/>
    <n v="57"/>
    <b v="1"/>
    <s v="theater/plays"/>
    <n v="0.31823529411764706"/>
    <n v="47.456140350877192"/>
    <x v="1"/>
    <x v="6"/>
  </r>
  <r>
    <n v="2811"/>
    <x v="2810"/>
    <s v="Ray Gunn and Starburst is an audio sci-fi/comedy sending up the tropes of classic and pulp science-fiction."/>
    <n v="8500"/>
    <n v="10027"/>
    <x v="0"/>
    <x v="1"/>
    <s v="GBP"/>
    <n v="1424692503"/>
    <n v="1422100503"/>
    <b v="0"/>
    <n v="108"/>
    <b v="1"/>
    <s v="theater/plays"/>
    <n v="1.1796470588235295"/>
    <n v="92.842592592592595"/>
    <x v="1"/>
    <x v="6"/>
  </r>
  <r>
    <n v="2812"/>
    <x v="2811"/>
    <s v="&quot;A short, nasty and razor sharp play in one of Toronto's hottest new &quot;off-off Broadway&quot; style venues."/>
    <n v="8500"/>
    <n v="5665"/>
    <x v="0"/>
    <x v="5"/>
    <s v="CAD"/>
    <n v="1428292800"/>
    <n v="1424368298"/>
    <b v="0"/>
    <n v="83"/>
    <b v="1"/>
    <s v="theater/plays"/>
    <n v="0.66647058823529415"/>
    <n v="68.253012048192772"/>
    <x v="1"/>
    <x v="6"/>
  </r>
  <r>
    <n v="2813"/>
    <x v="2812"/>
    <s v="Ryan has a higher sex drive than you. He also has cerebral palsy. Join him for his hilarious and poignant new solo show!"/>
    <n v="8500"/>
    <n v="3572.12"/>
    <x v="0"/>
    <x v="0"/>
    <s v="USD"/>
    <n v="1481737761"/>
    <n v="1479577761"/>
    <b v="0"/>
    <n v="96"/>
    <b v="1"/>
    <s v="theater/plays"/>
    <n v="0.42024941176470587"/>
    <n v="37.209583333333335"/>
    <x v="1"/>
    <x v="6"/>
  </r>
  <r>
    <n v="2814"/>
    <x v="2813"/>
    <s v="Stitching is a play exploring how a couple cope with the loss of their child. It will run for a month at The Drayton Arms Theatre."/>
    <n v="8500"/>
    <n v="1616"/>
    <x v="0"/>
    <x v="1"/>
    <s v="GBP"/>
    <n v="1431164115"/>
    <n v="1428572115"/>
    <b v="0"/>
    <n v="64"/>
    <b v="1"/>
    <s v="theater/plays"/>
    <n v="0.19011764705882353"/>
    <n v="25.25"/>
    <x v="1"/>
    <x v="6"/>
  </r>
  <r>
    <n v="2815"/>
    <x v="2814"/>
    <s v="Set in 1950s Northern Ireland, this play tells the story of two sisters in a community of Travellers, or Irish Gypsies."/>
    <n v="8500"/>
    <n v="605"/>
    <x v="0"/>
    <x v="5"/>
    <s v="CAD"/>
    <n v="1470595109"/>
    <n v="1468003109"/>
    <b v="0"/>
    <n v="14"/>
    <b v="1"/>
    <s v="theater/plays"/>
    <n v="7.1176470588235299E-2"/>
    <n v="43.214285714285715"/>
    <x v="1"/>
    <x v="6"/>
  </r>
  <r>
    <n v="2816"/>
    <x v="2815"/>
    <s v="Inspired by real life interviews 'In My Head' is a new play exploring the lives of those living with a mental health condition."/>
    <n v="8500"/>
    <n v="4247"/>
    <x v="0"/>
    <x v="1"/>
    <s v="GBP"/>
    <n v="1438531200"/>
    <n v="1435921992"/>
    <b v="0"/>
    <n v="169"/>
    <b v="1"/>
    <s v="theater/plays"/>
    <n v="0.49964705882352939"/>
    <n v="25.130177514792898"/>
    <x v="1"/>
    <x v="6"/>
  </r>
  <r>
    <n v="2817"/>
    <x v="2816"/>
    <s v="Let Go Theatre Co's very first production is going ahead in June 2015. Help support a brand new theatre co as we begin our adventure"/>
    <n v="8500"/>
    <n v="780"/>
    <x v="0"/>
    <x v="1"/>
    <s v="GBP"/>
    <n v="1425136462"/>
    <n v="1421680462"/>
    <b v="0"/>
    <n v="33"/>
    <b v="1"/>
    <s v="theater/plays"/>
    <n v="9.1764705882352943E-2"/>
    <n v="23.636363636363637"/>
    <x v="1"/>
    <x v="6"/>
  </r>
  <r>
    <n v="2818"/>
    <x v="2817"/>
    <s v="Joe West and his wonderful theater company THEATER OF DEATH present original plays both horrific and comical."/>
    <n v="8500"/>
    <n v="10603"/>
    <x v="0"/>
    <x v="0"/>
    <s v="USD"/>
    <n v="1443018086"/>
    <n v="1441290086"/>
    <b v="0"/>
    <n v="102"/>
    <b v="1"/>
    <s v="theater/plays"/>
    <n v="1.2474117647058824"/>
    <n v="103.95098039215686"/>
    <x v="1"/>
    <x v="6"/>
  </r>
  <r>
    <n v="2819"/>
    <x v="2818"/>
    <s v="Years of work, my best show, and a top Edinburgh venue.  Help me expose my talents to the UK and tell an important story."/>
    <n v="8500"/>
    <n v="5240"/>
    <x v="0"/>
    <x v="1"/>
    <s v="GBP"/>
    <n v="1434285409"/>
    <n v="1431693409"/>
    <b v="0"/>
    <n v="104"/>
    <b v="1"/>
    <s v="theater/plays"/>
    <n v="0.6164705882352941"/>
    <n v="50.384615384615387"/>
    <x v="1"/>
    <x v="6"/>
  </r>
  <r>
    <n v="2820"/>
    <x v="2819"/>
    <s v="Montage Theatre Arts, as part of National Theatre Connections, are performing a show - We need you help to raise vital funds!"/>
    <n v="8500"/>
    <n v="272"/>
    <x v="0"/>
    <x v="1"/>
    <s v="GBP"/>
    <n v="1456444800"/>
    <n v="1454337589"/>
    <b v="0"/>
    <n v="20"/>
    <b v="1"/>
    <s v="theater/plays"/>
    <n v="3.2000000000000001E-2"/>
    <n v="13.6"/>
    <x v="1"/>
    <x v="6"/>
  </r>
  <r>
    <n v="2821"/>
    <x v="2820"/>
    <s v="Help us share an untold story of Britain's involvement in the slave trade, in the church where Wilberforce began his abolition campaign"/>
    <n v="8500"/>
    <n v="1000"/>
    <x v="0"/>
    <x v="1"/>
    <s v="GBP"/>
    <n v="1411510135"/>
    <n v="1408918135"/>
    <b v="0"/>
    <n v="35"/>
    <b v="1"/>
    <s v="theater/plays"/>
    <n v="0.11764705882352941"/>
    <n v="28.571428571428573"/>
    <x v="1"/>
    <x v="6"/>
  </r>
  <r>
    <n v="2822"/>
    <x v="2821"/>
    <s v="A campaign to support the artists creating Theatre Forever's The Nature Crown, premiering in the Guthrie Theater's Dowling Studio!"/>
    <n v="8500"/>
    <n v="6000"/>
    <x v="0"/>
    <x v="0"/>
    <s v="USD"/>
    <n v="1427469892"/>
    <n v="1424881492"/>
    <b v="0"/>
    <n v="94"/>
    <b v="1"/>
    <s v="theater/plays"/>
    <n v="0.70588235294117652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8500"/>
    <n v="124"/>
    <x v="0"/>
    <x v="1"/>
    <s v="GBP"/>
    <n v="1427842740"/>
    <n v="1425428206"/>
    <b v="0"/>
    <n v="14"/>
    <b v="1"/>
    <s v="theater/plays"/>
    <n v="1.4588235294117647E-2"/>
    <n v="8.8571428571428577"/>
    <x v="1"/>
    <x v="6"/>
  </r>
  <r>
    <n v="2824"/>
    <x v="2823"/>
    <s v="I wrote a One Act play called The Rooftop for a Female Playwright's festival. Every little bit helps!"/>
    <n v="8500"/>
    <n v="760"/>
    <x v="0"/>
    <x v="0"/>
    <s v="USD"/>
    <n v="1434159780"/>
    <n v="1431412196"/>
    <b v="0"/>
    <n v="15"/>
    <b v="1"/>
    <s v="theater/plays"/>
    <n v="8.9411764705882357E-2"/>
    <n v="50.666666666666664"/>
    <x v="1"/>
    <x v="6"/>
  </r>
  <r>
    <n v="2825"/>
    <x v="2824"/>
    <s v="Help Saltmine Theatre Company tell the exciting story of St Nicholas and the importance of gratefulness in their new Christmas show."/>
    <n v="8500"/>
    <n v="3100"/>
    <x v="0"/>
    <x v="1"/>
    <s v="GBP"/>
    <n v="1449255686"/>
    <n v="1446663686"/>
    <b v="0"/>
    <n v="51"/>
    <b v="1"/>
    <s v="theater/plays"/>
    <n v="0.36470588235294116"/>
    <n v="60.784313725490193"/>
    <x v="1"/>
    <x v="6"/>
  </r>
  <r>
    <n v="2826"/>
    <x v="2825"/>
    <s v="Mickey &amp; Worm is a Noir stage experience, written by Santa Paula playwright John McKinley and back again on tour by popular demand!"/>
    <n v="8500"/>
    <n v="2155"/>
    <x v="0"/>
    <x v="0"/>
    <s v="USD"/>
    <n v="1436511600"/>
    <n v="1434415812"/>
    <b v="0"/>
    <n v="19"/>
    <b v="1"/>
    <s v="theater/plays"/>
    <n v="0.25352941176470589"/>
    <n v="113.42105263157895"/>
    <x v="1"/>
    <x v="6"/>
  </r>
  <r>
    <n v="2827"/>
    <x v="2826"/>
    <s v="We are Capital J Theater Company and are looking to create the first production of an Alumni Theater Series at The Pennington School!"/>
    <n v="8500"/>
    <n v="2405"/>
    <x v="0"/>
    <x v="0"/>
    <s v="USD"/>
    <n v="1464971400"/>
    <n v="1462379066"/>
    <b v="0"/>
    <n v="23"/>
    <b v="1"/>
    <s v="theater/plays"/>
    <n v="0.28294117647058825"/>
    <n v="104.56521739130434"/>
    <x v="1"/>
    <x v="6"/>
  </r>
  <r>
    <n v="2828"/>
    <x v="2827"/>
    <s v="The Battle of Britain has been lost; London is occupied, who can you trust? Help produce this classic piece of theatre. Drama for now."/>
    <n v="8500"/>
    <n v="9536"/>
    <x v="0"/>
    <x v="1"/>
    <s v="GBP"/>
    <n v="1443826800"/>
    <n v="1441606869"/>
    <b v="0"/>
    <n v="97"/>
    <b v="1"/>
    <s v="theater/plays"/>
    <n v="1.1218823529411766"/>
    <n v="98.30927835051547"/>
    <x v="1"/>
    <x v="6"/>
  </r>
  <r>
    <n v="2829"/>
    <x v="2828"/>
    <s v="In a visceral new play about family, grief and red meat, Sarah Kosar (Royal Court) asks how far we'd go to connect with those we love."/>
    <n v="8500"/>
    <n v="2663"/>
    <x v="0"/>
    <x v="1"/>
    <s v="GBP"/>
    <n v="1464863118"/>
    <n v="1462443918"/>
    <b v="0"/>
    <n v="76"/>
    <b v="1"/>
    <s v="theater/plays"/>
    <n v="0.31329411764705883"/>
    <n v="35.039473684210527"/>
    <x v="1"/>
    <x v="6"/>
  </r>
  <r>
    <n v="2830"/>
    <x v="2829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s v="theater/plays"/>
    <n v="0.35294117647058826"/>
    <n v="272.72727272727275"/>
    <x v="1"/>
    <x v="6"/>
  </r>
  <r>
    <n v="2831"/>
    <x v="2830"/>
    <s v="We each wrote a play and would like to produce them for you for nothing more than art's sake!"/>
    <n v="8500"/>
    <n v="3320"/>
    <x v="0"/>
    <x v="0"/>
    <s v="USD"/>
    <n v="1437076070"/>
    <n v="1434484070"/>
    <b v="0"/>
    <n v="52"/>
    <b v="1"/>
    <s v="theater/plays"/>
    <n v="0.39058823529411762"/>
    <n v="63.846153846153847"/>
    <x v="1"/>
    <x v="6"/>
  </r>
  <r>
    <n v="2832"/>
    <x v="2831"/>
    <s v="Charting the big stuff in life from dance routines to coming out; exploring homophobia, family, friendship &amp; finding your own voice."/>
    <n v="8500"/>
    <n v="2867.99"/>
    <x v="0"/>
    <x v="1"/>
    <s v="GBP"/>
    <n v="1416780000"/>
    <n v="1414342894"/>
    <b v="0"/>
    <n v="95"/>
    <b v="1"/>
    <s v="theater/plays"/>
    <n v="0.33741058823529407"/>
    <n v="30.189368421052631"/>
    <x v="1"/>
    <x v="6"/>
  </r>
  <r>
    <n v="2833"/>
    <x v="2832"/>
    <s v="A new play about exploring outer space"/>
    <n v="8500"/>
    <n v="2923"/>
    <x v="0"/>
    <x v="0"/>
    <s v="USD"/>
    <n v="1444528800"/>
    <n v="1442804633"/>
    <b v="0"/>
    <n v="35"/>
    <b v="1"/>
    <s v="theater/plays"/>
    <n v="0.34388235294117647"/>
    <n v="83.51428571428572"/>
    <x v="1"/>
    <x v="6"/>
  </r>
  <r>
    <n v="2834"/>
    <x v="2833"/>
    <s v="Thank You For Smoking. A play about love, 5 trillion cigarettes and how the Flintstones earned the tobacco industry millions."/>
    <n v="8500"/>
    <n v="1360"/>
    <x v="0"/>
    <x v="1"/>
    <s v="GBP"/>
    <n v="1422658930"/>
    <n v="1421362930"/>
    <b v="0"/>
    <n v="21"/>
    <b v="1"/>
    <s v="theater/plays"/>
    <n v="0.16"/>
    <n v="64.761904761904759"/>
    <x v="1"/>
    <x v="6"/>
  </r>
  <r>
    <n v="2835"/>
    <x v="2834"/>
    <s v="A celebratory community theatre project about the Focus E15 Occupation of empty council homes on Carpenters Estate."/>
    <n v="8500"/>
    <n v="1870.99"/>
    <x v="0"/>
    <x v="1"/>
    <s v="GBP"/>
    <n v="1449273600"/>
    <n v="1446742417"/>
    <b v="0"/>
    <n v="93"/>
    <b v="1"/>
    <s v="theater/plays"/>
    <n v="0.2201164705882353"/>
    <n v="20.118172043010752"/>
    <x v="1"/>
    <x v="6"/>
  </r>
  <r>
    <n v="2836"/>
    <x v="2835"/>
    <s v="We're fundraising $450 by Feb.17, 2017 to purchase the rights for the show &amp; any extra proceeds will be used toward props and costume."/>
    <n v="8500"/>
    <n v="485"/>
    <x v="0"/>
    <x v="0"/>
    <s v="USD"/>
    <n v="1487393940"/>
    <n v="1484115418"/>
    <b v="0"/>
    <n v="11"/>
    <b v="1"/>
    <s v="theater/plays"/>
    <n v="5.7058823529411766E-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0"/>
    <n v="850"/>
    <x v="0"/>
    <x v="5"/>
    <s v="CAD"/>
    <n v="1449701284"/>
    <n v="1446241684"/>
    <b v="0"/>
    <n v="21"/>
    <b v="1"/>
    <s v="theater/plays"/>
    <n v="0.1"/>
    <n v="40.476190476190474"/>
    <x v="1"/>
    <x v="6"/>
  </r>
  <r>
    <n v="2838"/>
    <x v="2837"/>
    <s v="You like things that are funny. You (secretly) like murder. So why not support the NYC return of this hilarious whodunit?"/>
    <n v="8500"/>
    <n v="2405"/>
    <x v="0"/>
    <x v="0"/>
    <s v="USD"/>
    <n v="1407967200"/>
    <n v="1406039696"/>
    <b v="0"/>
    <n v="54"/>
    <b v="1"/>
    <s v="theater/plays"/>
    <n v="0.28294117647058825"/>
    <n v="44.537037037037038"/>
    <x v="1"/>
    <x v="6"/>
  </r>
  <r>
    <n v="2839"/>
    <x v="2838"/>
    <s v="Help us tour our brand new show &quot;Stripe and Spot (Learn to) Get Along&quot; to neighborhoods throughout the Twin Cities metro area!"/>
    <n v="8500"/>
    <n v="3900"/>
    <x v="0"/>
    <x v="0"/>
    <s v="USD"/>
    <n v="1408942740"/>
    <n v="1406958354"/>
    <b v="0"/>
    <n v="31"/>
    <b v="1"/>
    <s v="theater/plays"/>
    <n v="0.45882352941176469"/>
    <n v="125.80645161290323"/>
    <x v="1"/>
    <x v="6"/>
  </r>
  <r>
    <n v="2840"/>
    <x v="2839"/>
    <s v="The world premiere of an astounding new play at Southwark Playhouse exploring slut shaming/cyber bullying &amp; the emotional repercussions"/>
    <n v="8500"/>
    <n v="2600"/>
    <x v="0"/>
    <x v="1"/>
    <s v="GBP"/>
    <n v="1426698000"/>
    <n v="1424825479"/>
    <b v="0"/>
    <n v="132"/>
    <b v="1"/>
    <s v="theater/plays"/>
    <n v="0.30588235294117649"/>
    <n v="19.696969696969695"/>
    <x v="1"/>
    <x v="6"/>
  </r>
  <r>
    <n v="2841"/>
    <x v="2840"/>
    <s v="1920's London; two brothers try to make a name for themselves in the underground crime world but encounter a ruthless Irish mob boss."/>
    <n v="8500"/>
    <n v="10"/>
    <x v="2"/>
    <x v="1"/>
    <s v="GBP"/>
    <n v="1450032297"/>
    <n v="1444844697"/>
    <b v="0"/>
    <n v="1"/>
    <b v="0"/>
    <s v="theater/plays"/>
    <n v="1.176470588235294E-3"/>
    <n v="10"/>
    <x v="1"/>
    <x v="6"/>
  </r>
  <r>
    <n v="2842"/>
    <x v="2841"/>
    <s v="A play performed at the FCO Global Summit on the Preventing Sexual Violence Initiative, hosted by William Hague and Angelina Jolie"/>
    <n v="8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85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8500"/>
    <n v="30"/>
    <x v="2"/>
    <x v="15"/>
    <s v="EUR"/>
    <n v="1483535180"/>
    <n v="1480943180"/>
    <b v="0"/>
    <n v="1"/>
    <b v="0"/>
    <s v="theater/plays"/>
    <n v="3.5294117647058825E-3"/>
    <n v="30"/>
    <x v="1"/>
    <x v="6"/>
  </r>
  <r>
    <n v="2845"/>
    <x v="2844"/>
    <s v="The Maderati: A bitingly witty absurdest comedy, which pokes wickedly perceptive fun at NY artist lifestyle."/>
    <n v="8500"/>
    <n v="2366"/>
    <x v="2"/>
    <x v="0"/>
    <s v="USD"/>
    <n v="1433723033"/>
    <n v="1428539033"/>
    <b v="0"/>
    <n v="39"/>
    <b v="0"/>
    <s v="theater/plays"/>
    <n v="0.27835294117647058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5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85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8500"/>
    <n v="70"/>
    <x v="2"/>
    <x v="0"/>
    <s v="USD"/>
    <n v="1432913659"/>
    <n v="1430321659"/>
    <b v="0"/>
    <n v="3"/>
    <b v="0"/>
    <s v="theater/plays"/>
    <n v="8.2352941176470594E-3"/>
    <n v="23.333333333333332"/>
    <x v="1"/>
    <x v="6"/>
  </r>
  <r>
    <n v="2849"/>
    <x v="2848"/>
    <s v="NonSens!cal tackles the struggles of four people with mental health issues/disorders inspired by A.A Milne's Winnie the Pooh"/>
    <n v="8500"/>
    <n v="5"/>
    <x v="2"/>
    <x v="1"/>
    <s v="GBP"/>
    <n v="1461406600"/>
    <n v="1458814600"/>
    <b v="0"/>
    <n v="1"/>
    <b v="0"/>
    <s v="theater/plays"/>
    <n v="5.8823529411764701E-4"/>
    <n v="5"/>
    <x v="1"/>
    <x v="6"/>
  </r>
  <r>
    <n v="2850"/>
    <x v="2849"/>
    <s v="Romeo and Juliet: Wouldn't it be great if they didn't all die at the end? Now YOU get to control the fate of these timeless characters!"/>
    <n v="8500"/>
    <n v="311"/>
    <x v="2"/>
    <x v="0"/>
    <s v="USD"/>
    <n v="1409962211"/>
    <n v="1407370211"/>
    <b v="0"/>
    <n v="13"/>
    <b v="0"/>
    <s v="theater/plays"/>
    <n v="3.6588235294117644E-2"/>
    <n v="23.923076923076923"/>
    <x v="1"/>
    <x v="6"/>
  </r>
  <r>
    <n v="2851"/>
    <x v="2850"/>
    <s v="Set in Southern America â€œThe Divideâ€ is a stage play that touches on the issues that are forefront in America and the world."/>
    <n v="8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8500"/>
    <n v="95"/>
    <x v="2"/>
    <x v="0"/>
    <s v="USD"/>
    <n v="1403312703"/>
    <n v="1400720703"/>
    <b v="0"/>
    <n v="6"/>
    <b v="0"/>
    <s v="theater/plays"/>
    <n v="1.1176470588235295E-2"/>
    <n v="15.833333333333334"/>
    <x v="1"/>
    <x v="6"/>
  </r>
  <r>
    <n v="2853"/>
    <x v="2852"/>
    <s v="Much has been written by women on breast cancer. Yet, there is little that has been written for the theatre on this by men. I have!"/>
    <n v="8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8500"/>
    <n v="417"/>
    <x v="2"/>
    <x v="1"/>
    <s v="GBP"/>
    <n v="1431018719"/>
    <n v="1429290719"/>
    <b v="0"/>
    <n v="14"/>
    <b v="0"/>
    <s v="theater/plays"/>
    <n v="4.9058823529411766E-2"/>
    <n v="29.785714285714285"/>
    <x v="1"/>
    <x v="6"/>
  </r>
  <r>
    <n v="2855"/>
    <x v="2854"/>
    <s v="Raising funds to have a private stage reading for an upcoming play from THE ENSEMBLE THEATRE COMPANY OF NEW YORK (www.tetcny.org)"/>
    <n v="8500"/>
    <n v="300"/>
    <x v="2"/>
    <x v="0"/>
    <s v="USD"/>
    <n v="1454110440"/>
    <n v="1451607071"/>
    <b v="0"/>
    <n v="5"/>
    <b v="0"/>
    <s v="theater/plays"/>
    <n v="3.5294117647058823E-2"/>
    <n v="60"/>
    <x v="1"/>
    <x v="6"/>
  </r>
  <r>
    <n v="2856"/>
    <x v="2855"/>
    <s v="This will be the fifth play of The Jokeress, based on the ebook/paperback novelette series. It is scifi, suspense, terror, and noir."/>
    <n v="8500"/>
    <n v="146"/>
    <x v="2"/>
    <x v="0"/>
    <s v="USD"/>
    <n v="1439069640"/>
    <n v="1433897647"/>
    <b v="0"/>
    <n v="6"/>
    <b v="0"/>
    <s v="theater/plays"/>
    <n v="1.7176470588235293E-2"/>
    <n v="24.333333333333332"/>
    <x v="1"/>
    <x v="6"/>
  </r>
  <r>
    <n v="2857"/>
    <x v="2856"/>
    <s v="Somos una compaÃ±Ã­a de teatro independiente. Y en el 2017 queremos arrancar con el montaje de 3 obras._x000a_3 elencos, 3 espacios."/>
    <n v="8500"/>
    <n v="7500"/>
    <x v="2"/>
    <x v="14"/>
    <s v="MXN"/>
    <n v="1487613600"/>
    <n v="1482444295"/>
    <b v="0"/>
    <n v="15"/>
    <b v="0"/>
    <s v="theater/plays"/>
    <n v="0.88235294117647056"/>
    <n v="500"/>
    <x v="1"/>
    <x v="6"/>
  </r>
  <r>
    <n v="2858"/>
    <x v="2857"/>
    <s v="Een Gay Party in het centrum van Amersfoort. _x000a_Een geweldige avond uit, met een show, optredens en DJ's."/>
    <n v="85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8500"/>
    <n v="35"/>
    <x v="2"/>
    <x v="2"/>
    <s v="AUD"/>
    <n v="1444984904"/>
    <n v="1439800904"/>
    <b v="0"/>
    <n v="1"/>
    <b v="0"/>
    <s v="theater/plays"/>
    <n v="4.1176470588235297E-3"/>
    <n v="35"/>
    <x v="1"/>
    <x v="6"/>
  </r>
  <r>
    <n v="2860"/>
    <x v="2859"/>
    <s v="The Bard's classic tale set in the 2016 Presidential Campaign. Power, corruption, greed, and conspiracy. How far are you willing to go?"/>
    <n v="8500"/>
    <n v="266"/>
    <x v="2"/>
    <x v="0"/>
    <s v="USD"/>
    <n v="1466363576"/>
    <n v="1461179576"/>
    <b v="0"/>
    <n v="9"/>
    <b v="0"/>
    <s v="theater/plays"/>
    <n v="3.1294117647058826E-2"/>
    <n v="29.555555555555557"/>
    <x v="1"/>
    <x v="6"/>
  </r>
  <r>
    <n v="2861"/>
    <x v="2860"/>
    <s v="The University of Queensland Drama Production Course is putting on an adaptation of William Shakespeares Julius Caesar"/>
    <n v="8500"/>
    <n v="80"/>
    <x v="2"/>
    <x v="2"/>
    <s v="AUD"/>
    <n v="1443103848"/>
    <n v="1441894248"/>
    <b v="0"/>
    <n v="3"/>
    <b v="0"/>
    <s v="theater/plays"/>
    <n v="9.4117647058823521E-3"/>
    <n v="26.666666666666668"/>
    <x v="1"/>
    <x v="6"/>
  </r>
  <r>
    <n v="2862"/>
    <x v="2861"/>
    <s v="&quot;Get Your Life Back&quot; is a dynamic stage play that deals with true issues of life that reign in the lives of many people everyday."/>
    <n v="8500"/>
    <n v="55"/>
    <x v="2"/>
    <x v="0"/>
    <s v="USD"/>
    <n v="1403636229"/>
    <n v="1401044229"/>
    <b v="0"/>
    <n v="3"/>
    <b v="0"/>
    <s v="theater/plays"/>
    <n v="6.4705882352941177E-3"/>
    <n v="18.333333333333332"/>
    <x v="1"/>
    <x v="6"/>
  </r>
  <r>
    <n v="2863"/>
    <x v="2862"/>
    <s v="I would like to start a Acting Company that supports and includes LGBTQ youth and young adults in very conservative North Texas"/>
    <n v="8500"/>
    <n v="20"/>
    <x v="2"/>
    <x v="0"/>
    <s v="USD"/>
    <n v="1410279123"/>
    <n v="1405095123"/>
    <b v="0"/>
    <n v="1"/>
    <b v="0"/>
    <s v="theater/plays"/>
    <n v="2.352941176470588E-3"/>
    <n v="20"/>
    <x v="1"/>
    <x v="6"/>
  </r>
  <r>
    <n v="2864"/>
    <x v="2863"/>
    <s v="Accessible, original theatre for all!"/>
    <n v="8500"/>
    <n v="40"/>
    <x v="2"/>
    <x v="1"/>
    <s v="GBP"/>
    <n v="1437139080"/>
    <n v="1434552207"/>
    <b v="0"/>
    <n v="3"/>
    <b v="0"/>
    <s v="theater/plays"/>
    <n v="4.7058823529411761E-3"/>
    <n v="13.333333333333334"/>
    <x v="1"/>
    <x v="6"/>
  </r>
  <r>
    <n v="2865"/>
    <x v="2864"/>
    <s v="Prepare to be Swept Away. Three short plays from three master playwrights; LANDFALL, SNIPER and DANGERS of TOBACCO!"/>
    <n v="8500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8500"/>
    <n v="45"/>
    <x v="2"/>
    <x v="0"/>
    <s v="USD"/>
    <n v="1476482400"/>
    <n v="1473893721"/>
    <b v="0"/>
    <n v="2"/>
    <b v="0"/>
    <s v="theater/plays"/>
    <n v="5.2941176470588233E-3"/>
    <n v="22.5"/>
    <x v="1"/>
    <x v="6"/>
  </r>
  <r>
    <n v="2867"/>
    <x v="2866"/>
    <s v="This production is being put together by Wilson's newest professional theater company, the Wyldepine Players in conjunction w/ Taiplab"/>
    <n v="8500"/>
    <n v="504"/>
    <x v="2"/>
    <x v="0"/>
    <s v="USD"/>
    <n v="1467604800"/>
    <n v="1465533672"/>
    <b v="0"/>
    <n v="10"/>
    <b v="0"/>
    <s v="theater/plays"/>
    <n v="5.9294117647058824E-2"/>
    <n v="50.4"/>
    <x v="1"/>
    <x v="6"/>
  </r>
  <r>
    <n v="2868"/>
    <x v="2867"/>
    <s v="7 billion people &amp; most of us feel alone.  It's time we become emotionally unzipped.  &quot;Unzipped&quot; a new play about men &amp; relationships."/>
    <n v="8500"/>
    <n v="6301.76"/>
    <x v="2"/>
    <x v="0"/>
    <s v="USD"/>
    <n v="1475697054"/>
    <n v="1473105054"/>
    <b v="0"/>
    <n v="60"/>
    <b v="0"/>
    <s v="theater/plays"/>
    <n v="0.74138352941176477"/>
    <n v="105.02933333333334"/>
    <x v="1"/>
    <x v="6"/>
  </r>
  <r>
    <n v="2869"/>
    <x v="2868"/>
    <s v="We provide performing arts training and experience to young people of low income families in NYC, building confidence and self esteem"/>
    <n v="8500"/>
    <n v="177"/>
    <x v="2"/>
    <x v="0"/>
    <s v="USD"/>
    <n v="1468937681"/>
    <n v="1466345681"/>
    <b v="0"/>
    <n v="5"/>
    <b v="0"/>
    <s v="theater/plays"/>
    <n v="2.0823529411764706E-2"/>
    <n v="35.4"/>
    <x v="1"/>
    <x v="6"/>
  </r>
  <r>
    <n v="2870"/>
    <x v="2869"/>
    <s v="The war in Iraq changed everything -one journey from the safe haven of the 99% to the shadows of veteran. How would you persevere?"/>
    <n v="8500"/>
    <n v="750"/>
    <x v="2"/>
    <x v="0"/>
    <s v="USD"/>
    <n v="1400301165"/>
    <n v="1397709165"/>
    <b v="0"/>
    <n v="9"/>
    <b v="0"/>
    <s v="theater/plays"/>
    <n v="8.8235294117647065E-2"/>
    <n v="83.333333333333329"/>
    <x v="1"/>
    <x v="6"/>
  </r>
  <r>
    <n v="2871"/>
    <x v="2870"/>
    <s v="America's dad or serial rapist? Or both? The stories of the Bill Cosby accusers and the society so skeptical of them."/>
    <n v="8500"/>
    <n v="467"/>
    <x v="2"/>
    <x v="0"/>
    <s v="USD"/>
    <n v="1419183813"/>
    <n v="1417455813"/>
    <b v="0"/>
    <n v="13"/>
    <b v="0"/>
    <s v="theater/plays"/>
    <n v="5.4941176470588236E-2"/>
    <n v="35.92307692307692"/>
    <x v="1"/>
    <x v="6"/>
  </r>
  <r>
    <n v="2872"/>
    <x v="2871"/>
    <s v="Local Theatre group in Loudoun County, Virginia. Looking for funds to start producing shows!"/>
    <n v="85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8500"/>
    <n v="953"/>
    <x v="2"/>
    <x v="0"/>
    <s v="USD"/>
    <n v="1422473831"/>
    <n v="1419881831"/>
    <b v="0"/>
    <n v="8"/>
    <b v="0"/>
    <s v="theater/plays"/>
    <n v="0.11211764705882353"/>
    <n v="119.125"/>
    <x v="1"/>
    <x v="6"/>
  </r>
  <r>
    <n v="2874"/>
    <x v="2873"/>
    <s v="We present Classics made for the 21st Century and we need a space! Please help us rent a space for The Importance of Being Earnest!"/>
    <n v="8500"/>
    <n v="271"/>
    <x v="2"/>
    <x v="0"/>
    <s v="USD"/>
    <n v="1484684186"/>
    <n v="1482092186"/>
    <b v="0"/>
    <n v="3"/>
    <b v="0"/>
    <s v="theater/plays"/>
    <n v="3.1882352941176473E-2"/>
    <n v="90.333333333333329"/>
    <x v="1"/>
    <x v="6"/>
  </r>
  <r>
    <n v="2875"/>
    <x v="2874"/>
    <s v="Play about Tracey a gay man trapped in his room by his Bible thumping mother. He finds love but the room can not keep the love alive."/>
    <n v="8500"/>
    <n v="7"/>
    <x v="2"/>
    <x v="0"/>
    <s v="USD"/>
    <n v="1462417493"/>
    <n v="1459825493"/>
    <b v="0"/>
    <n v="3"/>
    <b v="0"/>
    <s v="theater/plays"/>
    <n v="8.2352941176470592E-4"/>
    <n v="2.3333333333333335"/>
    <x v="1"/>
    <x v="6"/>
  </r>
  <r>
    <n v="2876"/>
    <x v="2875"/>
    <s v="Charlotte NC playwright looking to showcase a series of three stage plays.  Plays are funny, completed and ready to run!"/>
    <n v="85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8500"/>
    <n v="650"/>
    <x v="2"/>
    <x v="0"/>
    <s v="USD"/>
    <n v="1480525200"/>
    <n v="1477781724"/>
    <b v="0"/>
    <n v="6"/>
    <b v="0"/>
    <s v="theater/plays"/>
    <n v="7.6470588235294124E-2"/>
    <n v="108.33333333333333"/>
    <x v="1"/>
    <x v="6"/>
  </r>
  <r>
    <n v="2878"/>
    <x v="2877"/>
    <s v="World premiere of &quot;I'm Just Here to Buy Soy Sauce&quot;, a play about China &amp; the UK housing crisis by Jingan Young location TBC"/>
    <n v="8500"/>
    <n v="63"/>
    <x v="2"/>
    <x v="1"/>
    <s v="GBP"/>
    <n v="1435934795"/>
    <n v="1430750795"/>
    <b v="0"/>
    <n v="4"/>
    <b v="0"/>
    <s v="theater/plays"/>
    <n v="7.4117647058823529E-3"/>
    <n v="15.75"/>
    <x v="1"/>
    <x v="6"/>
  </r>
  <r>
    <n v="2879"/>
    <x v="2878"/>
    <s v="She that fines a husband? Wait, is that right? Girl... you better check yourself, before you wreck yourself!"/>
    <n v="8500"/>
    <n v="29"/>
    <x v="2"/>
    <x v="0"/>
    <s v="USD"/>
    <n v="1453310661"/>
    <n v="1450718661"/>
    <b v="0"/>
    <n v="1"/>
    <b v="0"/>
    <s v="theater/plays"/>
    <n v="3.4117647058823529E-3"/>
    <n v="29"/>
    <x v="1"/>
    <x v="6"/>
  </r>
  <r>
    <n v="2880"/>
    <x v="2879"/>
    <s v="BELIEF leaves res &amp; crosses nations, swims the Atlantic, landing on Isle where Salish meets Gaelic, where humanity transcends barriers"/>
    <n v="8500"/>
    <n v="2800"/>
    <x v="2"/>
    <x v="0"/>
    <s v="USD"/>
    <n v="1440090300"/>
    <n v="1436305452"/>
    <b v="0"/>
    <n v="29"/>
    <b v="0"/>
    <s v="theater/plays"/>
    <n v="0.32941176470588235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8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8500"/>
    <n v="252"/>
    <x v="2"/>
    <x v="0"/>
    <s v="USD"/>
    <n v="1462112318"/>
    <n v="1459520318"/>
    <b v="0"/>
    <n v="4"/>
    <b v="0"/>
    <s v="theater/plays"/>
    <n v="2.9647058823529412E-2"/>
    <n v="63"/>
    <x v="1"/>
    <x v="6"/>
  </r>
  <r>
    <n v="2883"/>
    <x v="2882"/>
    <s v="Ticket sales benefit Bedford Hills Maximum Security Prison, Women's College Program Library. Presented by Theater For The New City."/>
    <n v="8500"/>
    <n v="1908"/>
    <x v="2"/>
    <x v="0"/>
    <s v="USD"/>
    <n v="1454734740"/>
    <n v="1451684437"/>
    <b v="0"/>
    <n v="5"/>
    <b v="0"/>
    <s v="theater/plays"/>
    <n v="0.22447058823529412"/>
    <n v="381.6"/>
    <x v="1"/>
    <x v="6"/>
  </r>
  <r>
    <n v="2884"/>
    <x v="2883"/>
    <s v="Come explore the dream world of Jim Morrison, rock singer, mystic, poet, shaman."/>
    <n v="8500"/>
    <n v="185"/>
    <x v="2"/>
    <x v="0"/>
    <s v="USD"/>
    <n v="1417800435"/>
    <n v="1415208435"/>
    <b v="0"/>
    <n v="4"/>
    <b v="0"/>
    <s v="theater/plays"/>
    <n v="2.1764705882352939E-2"/>
    <n v="46.25"/>
    <x v="1"/>
    <x v="6"/>
  </r>
  <r>
    <n v="2885"/>
    <x v="2884"/>
    <s v="An historic and proud work of Polish nationalistic literature performed on stage."/>
    <n v="8500"/>
    <n v="130"/>
    <x v="2"/>
    <x v="0"/>
    <s v="USD"/>
    <n v="1426294201"/>
    <n v="1423705801"/>
    <b v="0"/>
    <n v="5"/>
    <b v="0"/>
    <s v="theater/plays"/>
    <n v="1.5294117647058824E-2"/>
    <n v="26"/>
    <x v="1"/>
    <x v="6"/>
  </r>
  <r>
    <n v="2886"/>
    <x v="2885"/>
    <s v="Help us provide half-price tickets to the 11th annual Variations Project, allowing our fellow artists to see this wonderful production."/>
    <n v="8500"/>
    <n v="10"/>
    <x v="2"/>
    <x v="0"/>
    <s v="USD"/>
    <n v="1442635140"/>
    <n v="1442243484"/>
    <b v="0"/>
    <n v="1"/>
    <b v="0"/>
    <s v="theater/plays"/>
    <n v="1.176470588235294E-3"/>
    <n v="10"/>
    <x v="1"/>
    <x v="6"/>
  </r>
  <r>
    <n v="2887"/>
    <x v="2886"/>
    <s v="A stage play of love, faith, &amp; relationships in a comical &amp; spirit message that is sure to make you laugh &amp; rejoice to the ART OF LOVE"/>
    <n v="8500"/>
    <n v="5"/>
    <x v="2"/>
    <x v="0"/>
    <s v="USD"/>
    <n v="1420971324"/>
    <n v="1418379324"/>
    <b v="0"/>
    <n v="1"/>
    <b v="0"/>
    <s v="theater/plays"/>
    <n v="5.8823529411764701E-4"/>
    <n v="5"/>
    <x v="1"/>
    <x v="6"/>
  </r>
  <r>
    <n v="2888"/>
    <x v="2887"/>
    <s v="We're dedicated to writing &amp; producing plays, infusing inspirational, universal principles that aren't commonly displayed in America."/>
    <n v="85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8500"/>
    <n v="1142"/>
    <x v="2"/>
    <x v="0"/>
    <s v="USD"/>
    <n v="1409344985"/>
    <n v="1406752985"/>
    <b v="0"/>
    <n v="14"/>
    <b v="0"/>
    <s v="theater/plays"/>
    <n v="0.13435294117647059"/>
    <n v="81.571428571428569"/>
    <x v="1"/>
    <x v="6"/>
  </r>
  <r>
    <n v="2890"/>
    <x v="2889"/>
    <s v="This Theological Comedy tells a story of when seemingly similar beliefs are discovered to be worlds apart; Damnation-Southern Style."/>
    <n v="8500"/>
    <n v="21"/>
    <x v="2"/>
    <x v="0"/>
    <s v="USD"/>
    <n v="1407553200"/>
    <n v="1405100992"/>
    <b v="0"/>
    <n v="3"/>
    <b v="0"/>
    <s v="theater/plays"/>
    <n v="2.4705882352941176E-3"/>
    <n v="7"/>
    <x v="1"/>
    <x v="6"/>
  </r>
  <r>
    <n v="2891"/>
    <x v="2890"/>
    <s v="Did you know that we are enriching the lives of Brooklyn kids through literacy and educational theater? We just need a little help."/>
    <n v="8500"/>
    <n v="273"/>
    <x v="2"/>
    <x v="0"/>
    <s v="USD"/>
    <n v="1460751128"/>
    <n v="1455570728"/>
    <b v="0"/>
    <n v="10"/>
    <b v="0"/>
    <s v="theater/plays"/>
    <n v="3.2117647058823529E-2"/>
    <n v="27.3"/>
    <x v="1"/>
    <x v="6"/>
  </r>
  <r>
    <n v="2892"/>
    <x v="2891"/>
    <s v="Something Precious is the world's first musical to alert folks to the harmful effects of technology on the human spirit."/>
    <n v="8500"/>
    <n v="500"/>
    <x v="2"/>
    <x v="0"/>
    <s v="USD"/>
    <n v="1409000400"/>
    <n v="1408381704"/>
    <b v="0"/>
    <n v="17"/>
    <b v="0"/>
    <s v="theater/plays"/>
    <n v="5.8823529411764705E-2"/>
    <n v="29.411764705882351"/>
    <x v="1"/>
    <x v="6"/>
  </r>
  <r>
    <n v="2893"/>
    <x v="2892"/>
    <s v="Fundraising for REDISCOVERING KIA THE PLAY"/>
    <n v="8500"/>
    <n v="25"/>
    <x v="2"/>
    <x v="0"/>
    <s v="USD"/>
    <n v="1420768800"/>
    <n v="1415644395"/>
    <b v="0"/>
    <n v="2"/>
    <b v="0"/>
    <s v="theater/plays"/>
    <n v="2.9411764705882353E-3"/>
    <n v="12.5"/>
    <x v="1"/>
    <x v="6"/>
  </r>
  <r>
    <n v="2894"/>
    <x v="2893"/>
    <s v="This Is A Story About A Woman A Man And A Woman"/>
    <n v="85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8500"/>
    <n v="23"/>
    <x v="2"/>
    <x v="0"/>
    <s v="USD"/>
    <n v="1403470800"/>
    <n v="1403356792"/>
    <b v="0"/>
    <n v="4"/>
    <b v="0"/>
    <s v="theater/plays"/>
    <n v="2.7058823529411765E-3"/>
    <n v="5.75"/>
    <x v="1"/>
    <x v="6"/>
  </r>
  <r>
    <n v="2896"/>
    <x v="2895"/>
    <s v="&quot;Miracle on 34th Street&quot; is about faith and believing in others. _x000a_We believe. Do you?"/>
    <n v="8500"/>
    <n v="625"/>
    <x v="2"/>
    <x v="0"/>
    <s v="USD"/>
    <n v="1481522400"/>
    <n v="1480283321"/>
    <b v="0"/>
    <n v="12"/>
    <b v="0"/>
    <s v="theater/plays"/>
    <n v="7.3529411764705885E-2"/>
    <n v="52.083333333333336"/>
    <x v="1"/>
    <x v="6"/>
  </r>
  <r>
    <n v="2897"/>
    <x v="2896"/>
    <s v="A unique stage play about the epic struggle of psychic Edgar Cayce to deal with his extraordinary abilities and find his place in life."/>
    <n v="8500"/>
    <n v="550"/>
    <x v="2"/>
    <x v="0"/>
    <s v="USD"/>
    <n v="1444577345"/>
    <n v="1441985458"/>
    <b v="0"/>
    <n v="3"/>
    <b v="0"/>
    <s v="theater/plays"/>
    <n v="6.4705882352941183E-2"/>
    <n v="183.33333333333334"/>
    <x v="1"/>
    <x v="6"/>
  </r>
  <r>
    <n v="2898"/>
    <x v="2897"/>
    <s v="This is an action packed Sci-Fi stage play, using foam latex creature puppets, projected video footage, and audience participation."/>
    <n v="8500"/>
    <n v="316"/>
    <x v="2"/>
    <x v="0"/>
    <s v="USD"/>
    <n v="1446307053"/>
    <n v="1443715053"/>
    <b v="0"/>
    <n v="12"/>
    <b v="0"/>
    <s v="theater/plays"/>
    <n v="3.7176470588235297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85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8500"/>
    <n v="3405"/>
    <x v="2"/>
    <x v="0"/>
    <s v="USD"/>
    <n v="1407562632"/>
    <n v="1404970632"/>
    <b v="0"/>
    <n v="7"/>
    <b v="0"/>
    <s v="theater/plays"/>
    <n v="0.40058823529411763"/>
    <n v="486.42857142857144"/>
    <x v="1"/>
    <x v="6"/>
  </r>
  <r>
    <n v="2901"/>
    <x v="2900"/>
    <s v="How can the visual age appreciate something that cant see? With these Audio Plays I will show you, if your willing to listen."/>
    <n v="8500"/>
    <n v="6"/>
    <x v="2"/>
    <x v="0"/>
    <s v="USD"/>
    <n v="1423345339"/>
    <n v="1418161339"/>
    <b v="0"/>
    <n v="2"/>
    <b v="0"/>
    <s v="theater/plays"/>
    <n v="7.0588235294117652E-4"/>
    <n v="3"/>
    <x v="1"/>
    <x v="6"/>
  </r>
  <r>
    <n v="2902"/>
    <x v="2901"/>
    <s v="Help me honor and bring &quot;The American Soprano&quot; Leontyne Price back to the stage one more time."/>
    <n v="8500"/>
    <n v="25"/>
    <x v="2"/>
    <x v="0"/>
    <s v="USD"/>
    <n v="1440412396"/>
    <n v="1437820396"/>
    <b v="0"/>
    <n v="1"/>
    <b v="0"/>
    <s v="theater/plays"/>
    <n v="2.9411764705882353E-3"/>
    <n v="25"/>
    <x v="1"/>
    <x v="6"/>
  </r>
  <r>
    <n v="2903"/>
    <x v="2902"/>
    <s v="We are raising funds to rent a theater hall for a play to help educate teenagers and parents on the pitfalls teenagers currently face."/>
    <n v="8500"/>
    <n v="39"/>
    <x v="2"/>
    <x v="0"/>
    <s v="USD"/>
    <n v="1441771218"/>
    <n v="1436587218"/>
    <b v="0"/>
    <n v="4"/>
    <b v="0"/>
    <s v="theater/plays"/>
    <n v="4.5882352941176473E-3"/>
    <n v="9.75"/>
    <x v="1"/>
    <x v="6"/>
  </r>
  <r>
    <n v="2904"/>
    <x v="2903"/>
    <s v="A Tequila slammer with a slice of Tarantino, a line of the London Fringe scene and a shot of â€œBreaking Badâ€. New Writing."/>
    <n v="8500"/>
    <n v="75"/>
    <x v="2"/>
    <x v="1"/>
    <s v="GBP"/>
    <n v="1415534400"/>
    <n v="1414538031"/>
    <b v="0"/>
    <n v="4"/>
    <b v="0"/>
    <s v="theater/plays"/>
    <n v="8.8235294117647058E-3"/>
    <n v="18.75"/>
    <x v="1"/>
    <x v="6"/>
  </r>
  <r>
    <n v="2905"/>
    <x v="2904"/>
    <s v="Philly-based feminist theatre's inaugural production about a woman's friendship with an awesome lady cowboy."/>
    <n v="8500"/>
    <n v="622"/>
    <x v="2"/>
    <x v="0"/>
    <s v="USD"/>
    <n v="1473211313"/>
    <n v="1472001713"/>
    <b v="0"/>
    <n v="17"/>
    <b v="0"/>
    <s v="theater/plays"/>
    <n v="7.3176470588235287E-2"/>
    <n v="36.588235294117645"/>
    <x v="1"/>
    <x v="6"/>
  </r>
  <r>
    <n v="2906"/>
    <x v="2905"/>
    <s v="The smash hit, award-winning comedy sashays onto the Los Angeles Theater Scene in a fabulous new production at Atwater Village Theatre."/>
    <n v="8500"/>
    <n v="565"/>
    <x v="2"/>
    <x v="0"/>
    <s v="USD"/>
    <n v="1438390800"/>
    <n v="1436888066"/>
    <b v="0"/>
    <n v="7"/>
    <b v="0"/>
    <s v="theater/plays"/>
    <n v="6.6470588235294115E-2"/>
    <n v="80.714285714285708"/>
    <x v="1"/>
    <x v="6"/>
  </r>
  <r>
    <n v="2907"/>
    <x v="2906"/>
    <s v="Spend an evening in the afterlife with some of the greatest women who ever lived. LITTLE NELL's,by Jill Hughes, Los Angeles- June, 2016"/>
    <n v="8500"/>
    <n v="2"/>
    <x v="2"/>
    <x v="0"/>
    <s v="USD"/>
    <n v="1463259837"/>
    <n v="1458075837"/>
    <b v="0"/>
    <n v="2"/>
    <b v="0"/>
    <s v="theater/plays"/>
    <n v="2.3529411764705883E-4"/>
    <n v="1"/>
    <x v="1"/>
    <x v="6"/>
  </r>
  <r>
    <n v="2908"/>
    <x v="2907"/>
    <s v="A dinner theatre/show about a day in the life of a Vegas &quot;Mob Boss&quot;_x000a_circa 1965- ish. It is all at once realistic,tragic, farce/comical"/>
    <n v="8500"/>
    <n v="264"/>
    <x v="2"/>
    <x v="0"/>
    <s v="USD"/>
    <n v="1465407219"/>
    <n v="1462815219"/>
    <b v="0"/>
    <n v="5"/>
    <b v="0"/>
    <s v="theater/plays"/>
    <n v="3.1058823529411764E-2"/>
    <n v="52.8"/>
    <x v="1"/>
    <x v="6"/>
  </r>
  <r>
    <n v="2909"/>
    <x v="2908"/>
    <s v="CONVERSATIONS WITH AN AVERAGE JOE tells our stories exposing those in charge of our lives and tells how to take control of country back"/>
    <n v="8500"/>
    <n v="20"/>
    <x v="2"/>
    <x v="0"/>
    <s v="USD"/>
    <n v="1416944760"/>
    <n v="1413527001"/>
    <b v="0"/>
    <n v="1"/>
    <b v="0"/>
    <s v="theater/plays"/>
    <n v="2.352941176470588E-3"/>
    <n v="20"/>
    <x v="1"/>
    <x v="6"/>
  </r>
  <r>
    <n v="2910"/>
    <x v="2909"/>
    <s v="Free drama, dance and singing workshops for disadvantaged young people to inspire, create and help them follow their dreams."/>
    <n v="8500"/>
    <n v="1"/>
    <x v="2"/>
    <x v="1"/>
    <s v="GBP"/>
    <n v="1434139887"/>
    <n v="1428955887"/>
    <b v="0"/>
    <n v="1"/>
    <b v="0"/>
    <s v="theater/plays"/>
    <n v="1.1764705882352942E-4"/>
    <n v="1"/>
    <x v="1"/>
    <x v="6"/>
  </r>
  <r>
    <n v="2911"/>
    <x v="2910"/>
    <s v="The Most Beautiful Things in Japan are Hidden...Our different &amp; original play from the Japanese folk tale The Bamboo Cutters Daughter."/>
    <n v="8500"/>
    <n v="657"/>
    <x v="2"/>
    <x v="0"/>
    <s v="USD"/>
    <n v="1435429626"/>
    <n v="1431973626"/>
    <b v="0"/>
    <n v="14"/>
    <b v="0"/>
    <s v="theater/plays"/>
    <n v="7.7294117647058819E-2"/>
    <n v="46.928571428571431"/>
    <x v="1"/>
    <x v="6"/>
  </r>
  <r>
    <n v="2912"/>
    <x v="2911"/>
    <s v="Set in Iceland, Fair Play is a a dark comedy- a play within a play. An extravaganza, fueled by Absinthe, and touched by the Surreal."/>
    <n v="8500"/>
    <n v="2030"/>
    <x v="2"/>
    <x v="0"/>
    <s v="USD"/>
    <n v="1452827374"/>
    <n v="1450235374"/>
    <b v="0"/>
    <n v="26"/>
    <b v="0"/>
    <s v="theater/plays"/>
    <n v="0.23882352941176471"/>
    <n v="78.07692307692308"/>
    <x v="1"/>
    <x v="6"/>
  </r>
  <r>
    <n v="2913"/>
    <x v="2912"/>
    <s v="A LIVE history infused, frightening magic and mind reading show in the heart of the Halloween capital of the world, Salem, MA!!"/>
    <n v="8500"/>
    <n v="2"/>
    <x v="2"/>
    <x v="0"/>
    <s v="USD"/>
    <n v="1410041339"/>
    <n v="1404857339"/>
    <b v="0"/>
    <n v="2"/>
    <b v="0"/>
    <s v="theater/plays"/>
    <n v="2.3529411764705883E-4"/>
    <n v="1"/>
    <x v="1"/>
    <x v="6"/>
  </r>
  <r>
    <n v="2914"/>
    <x v="2913"/>
    <s v="Hercules must complete four challenges in order to meet the father he never knew"/>
    <n v="8500"/>
    <n v="1"/>
    <x v="2"/>
    <x v="1"/>
    <s v="GBP"/>
    <n v="1426365994"/>
    <n v="1421185594"/>
    <b v="0"/>
    <n v="1"/>
    <b v="0"/>
    <s v="theater/plays"/>
    <n v="1.1764705882352942E-4"/>
    <n v="1"/>
    <x v="1"/>
    <x v="6"/>
  </r>
  <r>
    <n v="2915"/>
    <x v="2914"/>
    <s v="An inclusive, cross community, multi-cultural theatre production for children aged 3 to 16 and their families"/>
    <n v="8500"/>
    <n v="611"/>
    <x v="2"/>
    <x v="1"/>
    <s v="GBP"/>
    <n v="1458117190"/>
    <n v="1455528790"/>
    <b v="0"/>
    <n v="3"/>
    <b v="0"/>
    <s v="theater/plays"/>
    <n v="7.1882352941176467E-2"/>
    <n v="203.66666666666666"/>
    <x v="1"/>
    <x v="6"/>
  </r>
  <r>
    <n v="2916"/>
    <x v="2915"/>
    <s v="The moving dramatisation of one man's journey to find the truth behind the Libyan regime change."/>
    <n v="8500"/>
    <n v="145"/>
    <x v="2"/>
    <x v="1"/>
    <s v="GBP"/>
    <n v="1400498789"/>
    <n v="1398511589"/>
    <b v="0"/>
    <n v="7"/>
    <b v="0"/>
    <s v="theater/plays"/>
    <n v="1.7058823529411765E-2"/>
    <n v="20.714285714285715"/>
    <x v="1"/>
    <x v="6"/>
  </r>
  <r>
    <n v="2917"/>
    <x v="2916"/>
    <s v="Cross dressing, cross gartering, crossed swords. Cross a bridge and come see this fantastically fun rendition of Twelfth Night"/>
    <n v="8500"/>
    <n v="437"/>
    <x v="2"/>
    <x v="0"/>
    <s v="USD"/>
    <n v="1442381847"/>
    <n v="1440826647"/>
    <b v="0"/>
    <n v="9"/>
    <b v="0"/>
    <s v="theater/plays"/>
    <n v="5.1411764705882351E-2"/>
    <n v="48.555555555555557"/>
    <x v="1"/>
    <x v="6"/>
  </r>
  <r>
    <n v="2918"/>
    <x v="2917"/>
    <s v="A meta-theatrical retelling of Chekhov's Three Sisters, framed with Civil War Hymns, Dance, and wild theatricality."/>
    <n v="8500"/>
    <n v="1362"/>
    <x v="2"/>
    <x v="0"/>
    <s v="USD"/>
    <n v="1446131207"/>
    <n v="1443712007"/>
    <b v="0"/>
    <n v="20"/>
    <b v="0"/>
    <s v="theater/plays"/>
    <n v="0.16023529411764706"/>
    <n v="68.099999999999994"/>
    <x v="1"/>
    <x v="6"/>
  </r>
  <r>
    <n v="2919"/>
    <x v="2918"/>
    <s v="A full staged reading of a new play about a boy who learns how to be happy from the most unexpected person."/>
    <n v="8500"/>
    <n v="51"/>
    <x v="2"/>
    <x v="0"/>
    <s v="USD"/>
    <n v="1407250329"/>
    <n v="1404658329"/>
    <b v="0"/>
    <n v="6"/>
    <b v="0"/>
    <s v="theater/plays"/>
    <n v="6.0000000000000001E-3"/>
    <n v="8.5"/>
    <x v="1"/>
    <x v="6"/>
  </r>
  <r>
    <n v="2920"/>
    <x v="2919"/>
    <s v="Help save this village theatre group. Funding required for lighting, stage equipment, &amp; ongoing productions. Involves youth  &amp; adults."/>
    <n v="8500"/>
    <n v="671"/>
    <x v="2"/>
    <x v="5"/>
    <s v="CAD"/>
    <n v="1427306470"/>
    <n v="1424718070"/>
    <b v="0"/>
    <n v="13"/>
    <b v="0"/>
    <s v="theater/plays"/>
    <n v="7.8941176470588237E-2"/>
    <n v="51.615384615384613"/>
    <x v="1"/>
    <x v="6"/>
  </r>
  <r>
    <n v="2921"/>
    <x v="2920"/>
    <s v="I'm creating a cabaret in which all donations go directly to Broadway Cares/Equity Fights AIDS."/>
    <n v="8500"/>
    <n v="129"/>
    <x v="0"/>
    <x v="0"/>
    <s v="USD"/>
    <n v="1411679804"/>
    <n v="1409087804"/>
    <b v="0"/>
    <n v="3"/>
    <b v="1"/>
    <s v="theater/musical"/>
    <n v="1.5176470588235295E-2"/>
    <n v="43"/>
    <x v="1"/>
    <x v="40"/>
  </r>
  <r>
    <n v="2922"/>
    <x v="2921"/>
    <s v="We as a Performing Arts College are to perform 'Les Miserables'. We need backing in order to afford the set, costume and other aspects."/>
    <n v="8500"/>
    <n v="500"/>
    <x v="0"/>
    <x v="1"/>
    <s v="GBP"/>
    <n v="1431982727"/>
    <n v="1428094727"/>
    <b v="0"/>
    <n v="6"/>
    <b v="1"/>
    <s v="theater/musical"/>
    <n v="5.8823529411764705E-2"/>
    <n v="83.333333333333329"/>
    <x v="1"/>
    <x v="40"/>
  </r>
  <r>
    <n v="2923"/>
    <x v="2922"/>
    <s v="Spreading the love of theatre, one step at a time. I would like to produce a reading of one of my favorite musicals"/>
    <n v="8500"/>
    <n v="300"/>
    <x v="0"/>
    <x v="0"/>
    <s v="USD"/>
    <n v="1422068400"/>
    <n v="1420774779"/>
    <b v="0"/>
    <n v="10"/>
    <b v="1"/>
    <s v="theater/musical"/>
    <n v="3.5294117647058823E-2"/>
    <n v="30"/>
    <x v="1"/>
    <x v="40"/>
  </r>
  <r>
    <n v="2924"/>
    <x v="2923"/>
    <s v="Theatre is home and there's no place like home!  So, click your heels three times, and come home to the magic we create for you!"/>
    <n v="8500"/>
    <n v="25800"/>
    <x v="0"/>
    <x v="0"/>
    <s v="USD"/>
    <n v="1431143940"/>
    <n v="1428585710"/>
    <b v="0"/>
    <n v="147"/>
    <b v="1"/>
    <s v="theater/musical"/>
    <n v="3.0352941176470587"/>
    <n v="175.51020408163265"/>
    <x v="1"/>
    <x v="40"/>
  </r>
  <r>
    <n v="2925"/>
    <x v="2924"/>
    <s v="Help the Gold Dust Orphans bring their new musical 'SNOW WHITE AND THE SEVEN BOTTOMS' to New York City this fall!"/>
    <n v="8500"/>
    <n v="46100.69"/>
    <x v="0"/>
    <x v="0"/>
    <s v="USD"/>
    <n v="1410444068"/>
    <n v="1407852068"/>
    <b v="0"/>
    <n v="199"/>
    <b v="1"/>
    <s v="theater/musical"/>
    <n v="5.4236105882352943"/>
    <n v="231.66175879396985"/>
    <x v="1"/>
    <x v="40"/>
  </r>
  <r>
    <n v="2926"/>
    <x v="2925"/>
    <s v="A musical, by Louis Lagalante and Patty Hamilton, that explores loss and the different ways we can choose to move on from it."/>
    <n v="8500"/>
    <n v="3750"/>
    <x v="0"/>
    <x v="0"/>
    <s v="USD"/>
    <n v="1424715779"/>
    <n v="1423506179"/>
    <b v="0"/>
    <n v="50"/>
    <b v="1"/>
    <s v="theater/musical"/>
    <n v="0.44117647058823528"/>
    <n v="75"/>
    <x v="1"/>
    <x v="40"/>
  </r>
  <r>
    <n v="2927"/>
    <x v="2926"/>
    <s v="They're Creepy, They're Kooky, And They're coming to Tuscaloosa this October! Help Us Bring the World of The Addams Family To Life!"/>
    <n v="8500"/>
    <n v="2355"/>
    <x v="0"/>
    <x v="0"/>
    <s v="USD"/>
    <n v="1405400400"/>
    <n v="1402934629"/>
    <b v="0"/>
    <n v="21"/>
    <b v="1"/>
    <s v="theater/musical"/>
    <n v="0.27705882352941175"/>
    <n v="112.14285714285714"/>
    <x v="1"/>
    <x v="40"/>
  </r>
  <r>
    <n v="2928"/>
    <x v="2927"/>
    <s v="This is a touring production for schools in the Treasure Valley!"/>
    <n v="8500"/>
    <n v="1000"/>
    <x v="0"/>
    <x v="0"/>
    <s v="USD"/>
    <n v="1457135846"/>
    <n v="1454543846"/>
    <b v="0"/>
    <n v="24"/>
    <b v="1"/>
    <s v="theater/musical"/>
    <n v="0.11764705882352941"/>
    <n v="41.666666666666664"/>
    <x v="1"/>
    <x v="40"/>
  </r>
  <r>
    <n v="2929"/>
    <x v="2928"/>
    <s v="Help fund ROCKT's first production!  We want to bring musical theater to kids who have limited access to it, and offer it free to kids."/>
    <n v="8500"/>
    <n v="8165.55"/>
    <x v="0"/>
    <x v="0"/>
    <s v="USD"/>
    <n v="1401024758"/>
    <n v="1398432758"/>
    <b v="0"/>
    <n v="32"/>
    <b v="1"/>
    <s v="theater/musical"/>
    <n v="0.9606529411764706"/>
    <n v="255.17343750000001"/>
    <x v="1"/>
    <x v="40"/>
  </r>
  <r>
    <n v="2930"/>
    <x v="2929"/>
    <s v="Forbear! is a new theatre company aiming to produce exciting and innovative theatre using performers from a variety of disciplines."/>
    <n v="8500"/>
    <n v="10092"/>
    <x v="0"/>
    <x v="1"/>
    <s v="GBP"/>
    <n v="1431007264"/>
    <n v="1428415264"/>
    <b v="0"/>
    <n v="62"/>
    <b v="1"/>
    <s v="theater/musical"/>
    <n v="1.1872941176470588"/>
    <n v="162.7741935483871"/>
    <x v="1"/>
    <x v="40"/>
  </r>
  <r>
    <n v="2931"/>
    <x v="2930"/>
    <s v="And More Shenanigans Theatre is a brand new Edmonton based theatre company dedicated to creating and developing quirky original works"/>
    <n v="8500"/>
    <n v="795"/>
    <x v="0"/>
    <x v="5"/>
    <s v="CAD"/>
    <n v="1410761280"/>
    <n v="1408604363"/>
    <b v="0"/>
    <n v="9"/>
    <b v="1"/>
    <s v="theater/musical"/>
    <n v="9.3529411764705889E-2"/>
    <n v="88.333333333333329"/>
    <x v="1"/>
    <x v="40"/>
  </r>
  <r>
    <n v="2932"/>
    <x v="2931"/>
    <s v="When a rich girl fakes destitution so she can audition for a homeless talent show, she bridges our wealth gap with a tragic love."/>
    <n v="8500"/>
    <n v="3258"/>
    <x v="0"/>
    <x v="2"/>
    <s v="AUD"/>
    <n v="1424516400"/>
    <n v="1421812637"/>
    <b v="0"/>
    <n v="38"/>
    <b v="1"/>
    <s v="theater/musical"/>
    <n v="0.38329411764705884"/>
    <n v="85.736842105263165"/>
    <x v="1"/>
    <x v="40"/>
  </r>
  <r>
    <n v="2933"/>
    <x v="2932"/>
    <s v="An intimate musical about friendship and time, growing up, and coming of age. Music and words that will stay with you for years to come"/>
    <n v="8500"/>
    <n v="2569"/>
    <x v="0"/>
    <x v="0"/>
    <s v="USD"/>
    <n v="1465081053"/>
    <n v="1462489053"/>
    <b v="0"/>
    <n v="54"/>
    <b v="1"/>
    <s v="theater/musical"/>
    <n v="0.30223529411764705"/>
    <n v="47.574074074074076"/>
    <x v="1"/>
    <x v="40"/>
  </r>
  <r>
    <n v="2934"/>
    <x v="2933"/>
    <s v="Powerful community theatre production of Jason Robert Brown's &quot;Songs for a New World&quot; in London, Ontario."/>
    <n v="8500"/>
    <n v="2700"/>
    <x v="0"/>
    <x v="5"/>
    <s v="CAD"/>
    <n v="1402845364"/>
    <n v="1400253364"/>
    <b v="0"/>
    <n v="37"/>
    <b v="1"/>
    <s v="theater/musical"/>
    <n v="0.31764705882352939"/>
    <n v="72.972972972972968"/>
    <x v="1"/>
    <x v="40"/>
  </r>
  <r>
    <n v="2935"/>
    <x v="2934"/>
    <s v="Fresco brings a full scale operatic production to your neighborhood - SNOW WHITE, set to the world's greatest music!"/>
    <n v="8500"/>
    <n v="3531"/>
    <x v="0"/>
    <x v="0"/>
    <s v="USD"/>
    <n v="1472490000"/>
    <n v="1467468008"/>
    <b v="0"/>
    <n v="39"/>
    <b v="1"/>
    <s v="theater/musical"/>
    <n v="0.41541176470588237"/>
    <n v="90.538461538461533"/>
    <x v="1"/>
    <x v="40"/>
  </r>
  <r>
    <n v="2936"/>
    <x v="2935"/>
    <s v="We need your help to complete our musical! Help us add two more original songs to our winter show, Babes in Toyland."/>
    <n v="8500"/>
    <n v="1280"/>
    <x v="0"/>
    <x v="0"/>
    <s v="USD"/>
    <n v="1413176340"/>
    <n v="1412091423"/>
    <b v="0"/>
    <n v="34"/>
    <b v="1"/>
    <s v="theater/musical"/>
    <n v="0.15058823529411763"/>
    <n v="37.647058823529413"/>
    <x v="1"/>
    <x v="40"/>
  </r>
  <r>
    <n v="2937"/>
    <x v="2936"/>
    <s v="UCAS is a new British musical premiering at the Edinburgh Fringe Festival 2014."/>
    <n v="8500"/>
    <n v="2000"/>
    <x v="0"/>
    <x v="1"/>
    <s v="GBP"/>
    <n v="1405249113"/>
    <n v="1402657113"/>
    <b v="0"/>
    <n v="55"/>
    <b v="1"/>
    <s v="theater/musical"/>
    <n v="0.23529411764705882"/>
    <n v="36.363636363636367"/>
    <x v="1"/>
    <x v="40"/>
  </r>
  <r>
    <n v="2938"/>
    <x v="2937"/>
    <s v="Keep It Spinning! Is an after-school, six week workshop, during which students create an musical based on on an overarching theme."/>
    <n v="8500"/>
    <n v="4055"/>
    <x v="0"/>
    <x v="0"/>
    <s v="USD"/>
    <n v="1422636814"/>
    <n v="1420044814"/>
    <b v="0"/>
    <n v="32"/>
    <b v="1"/>
    <s v="theater/musical"/>
    <n v="0.47705882352941176"/>
    <n v="126.71875"/>
    <x v="1"/>
    <x v="40"/>
  </r>
  <r>
    <n v="2939"/>
    <x v="2938"/>
    <s v="Skyline Board Trustees have offered matching grants to help fund next season's production of Dreamgirls! Your donation will be doubled!"/>
    <n v="8500"/>
    <n v="8230"/>
    <x v="0"/>
    <x v="0"/>
    <s v="USD"/>
    <n v="1409187600"/>
    <n v="1406316312"/>
    <b v="0"/>
    <n v="25"/>
    <b v="1"/>
    <s v="theater/musical"/>
    <n v="0.96823529411764708"/>
    <n v="329.2"/>
    <x v="1"/>
    <x v="40"/>
  </r>
  <r>
    <n v="2940"/>
    <x v="2939"/>
    <s v="We are asking for people to donate to our theater club, the ITAVA Players, a public high school club from Brooklyn, NY."/>
    <n v="8500"/>
    <n v="2681"/>
    <x v="0"/>
    <x v="0"/>
    <s v="USD"/>
    <n v="1421606018"/>
    <n v="1418150018"/>
    <b v="0"/>
    <n v="33"/>
    <b v="1"/>
    <s v="theater/musical"/>
    <n v="0.31541176470588234"/>
    <n v="81.242424242424249"/>
    <x v="1"/>
    <x v="40"/>
  </r>
  <r>
    <n v="2941"/>
    <x v="2940"/>
    <s v="Ovations wants to buy property to open a variety club to become the 1st minority owned club in Cincy, focusing on artists on the rise."/>
    <n v="8500"/>
    <n v="1"/>
    <x v="2"/>
    <x v="0"/>
    <s v="USD"/>
    <n v="1425250955"/>
    <n v="1422658955"/>
    <b v="0"/>
    <n v="1"/>
    <b v="0"/>
    <s v="theater/spaces"/>
    <n v="1.1764705882352942E-4"/>
    <n v="1"/>
    <x v="1"/>
    <x v="38"/>
  </r>
  <r>
    <n v="2942"/>
    <x v="2941"/>
    <s v="YOUR community theatre:  provide a facility that is usable for presentation of movies, live music, live theatre and community events"/>
    <n v="8500"/>
    <n v="40850"/>
    <x v="2"/>
    <x v="5"/>
    <s v="CAD"/>
    <n v="1450297080"/>
    <n v="1448565459"/>
    <b v="0"/>
    <n v="202"/>
    <b v="0"/>
    <s v="theater/spaces"/>
    <n v="4.8058823529411763"/>
    <n v="202.22772277227722"/>
    <x v="1"/>
    <x v="38"/>
  </r>
  <r>
    <n v="2943"/>
    <x v="2942"/>
    <s v="Building a Resource Network and Funding Capacity to support, empower and promote Afrocentric Arts in Metro Columbus"/>
    <n v="85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8500"/>
    <n v="100"/>
    <x v="2"/>
    <x v="0"/>
    <s v="USD"/>
    <n v="1433714198"/>
    <n v="1431122198"/>
    <b v="0"/>
    <n v="1"/>
    <b v="0"/>
    <s v="theater/spaces"/>
    <n v="1.1764705882352941E-2"/>
    <n v="100"/>
    <x v="1"/>
    <x v="38"/>
  </r>
  <r>
    <n v="2945"/>
    <x v="2944"/>
    <s v="Where people that enjoy theater, or just something new can go to have fun and experience varying types of theater in Albuquerque."/>
    <n v="85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8500"/>
    <n v="2"/>
    <x v="2"/>
    <x v="1"/>
    <s v="GBP"/>
    <n v="1471265092"/>
    <n v="1468673092"/>
    <b v="0"/>
    <n v="2"/>
    <b v="0"/>
    <s v="theater/spaces"/>
    <n v="2.3529411764705883E-4"/>
    <n v="1"/>
    <x v="1"/>
    <x v="38"/>
  </r>
  <r>
    <n v="2947"/>
    <x v="2946"/>
    <s v="Bringing Health, Wellness and Creative Empowerment to an active community in a whole new way... are you ready to 'FLOAT', Duluth?"/>
    <n v="8500"/>
    <n v="1072"/>
    <x v="2"/>
    <x v="0"/>
    <s v="USD"/>
    <n v="1480007460"/>
    <n v="1475760567"/>
    <b v="0"/>
    <n v="13"/>
    <b v="0"/>
    <s v="theater/spaces"/>
    <n v="0.12611764705882353"/>
    <n v="82.461538461538467"/>
    <x v="1"/>
    <x v="38"/>
  </r>
  <r>
    <n v="2948"/>
    <x v="2947"/>
    <s v="The Space Opera is an action packed reenactment of Xenu's story, a sacred teaching thats considered a secret of the Scientology church"/>
    <n v="8500"/>
    <n v="24"/>
    <x v="2"/>
    <x v="0"/>
    <s v="USD"/>
    <n v="1433259293"/>
    <n v="1428075293"/>
    <b v="0"/>
    <n v="9"/>
    <b v="0"/>
    <s v="theater/spaces"/>
    <n v="2.8235294117647061E-3"/>
    <n v="2.6666666666666665"/>
    <x v="1"/>
    <x v="38"/>
  </r>
  <r>
    <n v="2949"/>
    <x v="2948"/>
    <s v="This center will be open to any and all people regardless of their religion.   We will be offering art, music, empowerment, and more!"/>
    <n v="8500"/>
    <n v="25"/>
    <x v="2"/>
    <x v="0"/>
    <s v="USD"/>
    <n v="1447965917"/>
    <n v="1445370317"/>
    <b v="0"/>
    <n v="2"/>
    <b v="0"/>
    <s v="theater/spaces"/>
    <n v="2.9411764705882353E-3"/>
    <n v="12.5"/>
    <x v="1"/>
    <x v="38"/>
  </r>
  <r>
    <n v="2950"/>
    <x v="2949"/>
    <s v="Help www.KidZoneMuseum.org grow to serve children 1-18 with science, engineering, arts and PLAY especially low-income families."/>
    <n v="85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8500"/>
    <n v="1096"/>
    <x v="1"/>
    <x v="0"/>
    <s v="USD"/>
    <n v="1412536573"/>
    <n v="1408648573"/>
    <b v="0"/>
    <n v="58"/>
    <b v="0"/>
    <s v="theater/spaces"/>
    <n v="0.12894117647058823"/>
    <n v="18.896551724137932"/>
    <x v="1"/>
    <x v="38"/>
  </r>
  <r>
    <n v="2952"/>
    <x v="2951"/>
    <s v="Mountain Haven transforms a former disused Mt Laguna Church into space for celebrations, events, learning, conferences, retreats &amp; more"/>
    <n v="8500"/>
    <n v="1605"/>
    <x v="1"/>
    <x v="0"/>
    <s v="USD"/>
    <n v="1476676800"/>
    <n v="1473957239"/>
    <b v="0"/>
    <n v="8"/>
    <b v="0"/>
    <s v="theater/spaces"/>
    <n v="0.1888235294117647"/>
    <n v="200.625"/>
    <x v="1"/>
    <x v="38"/>
  </r>
  <r>
    <n v="2953"/>
    <x v="2952"/>
    <s v="I want to purchase the former Bread Of Life Church and convert it into a multipurpose theater space for local talent."/>
    <n v="8500"/>
    <n v="605"/>
    <x v="1"/>
    <x v="0"/>
    <s v="USD"/>
    <n v="1444330821"/>
    <n v="1441738821"/>
    <b v="0"/>
    <n v="3"/>
    <b v="0"/>
    <s v="theater/spaces"/>
    <n v="7.1176470588235299E-2"/>
    <n v="201.66666666666666"/>
    <x v="1"/>
    <x v="38"/>
  </r>
  <r>
    <n v="2954"/>
    <x v="2953"/>
    <s v="Independent film theater, studio and tech lab with storefront, open space for creative people to grow their dream into a profit."/>
    <n v="85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8500"/>
    <n v="715"/>
    <x v="1"/>
    <x v="0"/>
    <s v="USD"/>
    <n v="1434476849"/>
    <n v="1431884849"/>
    <b v="0"/>
    <n v="11"/>
    <b v="0"/>
    <s v="theater/spaces"/>
    <n v="8.4117647058823533E-2"/>
    <n v="65"/>
    <x v="1"/>
    <x v="38"/>
  </r>
  <r>
    <n v="2956"/>
    <x v="2955"/>
    <s v="Family-owned and community-operated haunted Halloween attraction in Bladensburg, OH, needs your help to grow bigger!"/>
    <n v="8500"/>
    <n v="1322"/>
    <x v="1"/>
    <x v="0"/>
    <s v="USD"/>
    <n v="1462402850"/>
    <n v="1459810850"/>
    <b v="0"/>
    <n v="20"/>
    <b v="0"/>
    <s v="theater/spaces"/>
    <n v="0.15552941176470589"/>
    <n v="66.099999999999994"/>
    <x v="1"/>
    <x v="38"/>
  </r>
  <r>
    <n v="2957"/>
    <x v="2956"/>
    <s v="Theatre in Tuscaloosa, AL built in the 1930s.  The headsets seem about that old. They are almost unusable."/>
    <n v="8500"/>
    <n v="280"/>
    <x v="1"/>
    <x v="0"/>
    <s v="USD"/>
    <n v="1427498172"/>
    <n v="1422317772"/>
    <b v="0"/>
    <n v="3"/>
    <b v="0"/>
    <s v="theater/spaces"/>
    <n v="3.2941176470588238E-2"/>
    <n v="93.333333333333329"/>
    <x v="1"/>
    <x v="38"/>
  </r>
  <r>
    <n v="2958"/>
    <x v="2957"/>
    <s v="Chicago Based Theater Company and Venue Dedicated to Social Justice and Mainstreaming the Palestinian Narrative"/>
    <n v="85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85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85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8500"/>
    <n v="5481"/>
    <x v="0"/>
    <x v="0"/>
    <s v="USD"/>
    <n v="1427342400"/>
    <n v="1424927159"/>
    <b v="0"/>
    <n v="108"/>
    <b v="1"/>
    <s v="theater/plays"/>
    <n v="0.64482352941176468"/>
    <n v="50.75"/>
    <x v="1"/>
    <x v="6"/>
  </r>
  <r>
    <n v="2962"/>
    <x v="2961"/>
    <s v="A pop-up outdoor theatre company bringing accessible Shakespeare to parks and other locations in the greater Phoenix area!"/>
    <n v="8500"/>
    <n v="1218"/>
    <x v="0"/>
    <x v="0"/>
    <s v="USD"/>
    <n v="1425193140"/>
    <n v="1422769906"/>
    <b v="0"/>
    <n v="20"/>
    <b v="1"/>
    <s v="theater/plays"/>
    <n v="0.14329411764705882"/>
    <n v="60.9"/>
    <x v="1"/>
    <x v="6"/>
  </r>
  <r>
    <n v="2963"/>
    <x v="2962"/>
    <s v="A hilarious comedy show about motherhood...through stories, videos and stand-up you'll realize YOUâ€™RE NOT CRAZY, motherhood is!"/>
    <n v="8500"/>
    <n v="10685"/>
    <x v="0"/>
    <x v="0"/>
    <s v="USD"/>
    <n v="1435835824"/>
    <n v="1433243824"/>
    <b v="0"/>
    <n v="98"/>
    <b v="1"/>
    <s v="theater/plays"/>
    <n v="1.2570588235294118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8500"/>
    <n v="5035.6899999999996"/>
    <x v="0"/>
    <x v="0"/>
    <s v="USD"/>
    <n v="1407360720"/>
    <n v="1404769819"/>
    <b v="0"/>
    <n v="196"/>
    <b v="1"/>
    <s v="theater/plays"/>
    <n v="0.59243411764705878"/>
    <n v="25.692295918367346"/>
    <x v="1"/>
    <x v="6"/>
  </r>
  <r>
    <n v="2965"/>
    <x v="2964"/>
    <s v="Marina's mother has disappeared at sea.  Everyone believes she has drowned.  But Marina believes her mother has become a mermaid."/>
    <n v="8500"/>
    <n v="1635"/>
    <x v="0"/>
    <x v="0"/>
    <s v="USD"/>
    <n v="1436290233"/>
    <n v="1433698233"/>
    <b v="0"/>
    <n v="39"/>
    <b v="1"/>
    <s v="theater/plays"/>
    <n v="0.19235294117647059"/>
    <n v="41.92307692307692"/>
    <x v="1"/>
    <x v="6"/>
  </r>
  <r>
    <n v="2966"/>
    <x v="2965"/>
    <s v="Bringing one of Neil LaBute's incredibly witty and viciously honest plays, about body image and the effect it has on us, to life!"/>
    <n v="8500"/>
    <n v="11363"/>
    <x v="0"/>
    <x v="0"/>
    <s v="USD"/>
    <n v="1442425412"/>
    <n v="1439833412"/>
    <b v="0"/>
    <n v="128"/>
    <b v="1"/>
    <s v="theater/plays"/>
    <n v="1.3368235294117647"/>
    <n v="88.7734375"/>
    <x v="1"/>
    <x v="6"/>
  </r>
  <r>
    <n v="2967"/>
    <x v="2966"/>
    <s v="Scissortail is a story of loss, grief, and recovery based on the events of the 1995 Oklahoma City Bombing."/>
    <n v="8500"/>
    <n v="5696"/>
    <x v="0"/>
    <x v="0"/>
    <s v="USD"/>
    <n v="1425872692"/>
    <n v="1423284292"/>
    <b v="0"/>
    <n v="71"/>
    <b v="1"/>
    <s v="theater/plays"/>
    <n v="0.67011764705882348"/>
    <n v="80.225352112676063"/>
    <x v="1"/>
    <x v="6"/>
  </r>
  <r>
    <n v="2968"/>
    <x v="2967"/>
    <s v="The Curse of the Babywoman is real â€” and it is coming to FringeNYC this August."/>
    <n v="8500"/>
    <n v="3710"/>
    <x v="0"/>
    <x v="0"/>
    <s v="USD"/>
    <n v="1471406340"/>
    <n v="1470227660"/>
    <b v="0"/>
    <n v="47"/>
    <b v="1"/>
    <s v="theater/plays"/>
    <n v="0.43647058823529411"/>
    <n v="78.936170212765958"/>
    <x v="1"/>
    <x v="6"/>
  </r>
  <r>
    <n v="2969"/>
    <x v="2968"/>
    <s v="A poignant &amp; hilarious tale of Charlie Brown &amp; friends navigating high school. A fresh take on the off Broadway hit by YYC artists."/>
    <n v="8500"/>
    <n v="1625"/>
    <x v="0"/>
    <x v="5"/>
    <s v="CAD"/>
    <n v="1430693460"/>
    <n v="1428087153"/>
    <b v="0"/>
    <n v="17"/>
    <b v="1"/>
    <s v="theater/plays"/>
    <n v="0.19117647058823528"/>
    <n v="95.588235294117652"/>
    <x v="1"/>
    <x v="6"/>
  </r>
  <r>
    <n v="2970"/>
    <x v="2969"/>
    <s v="Kara Ayn Napolitano's latest play about a young mother's attempt to reclaim her life after making a serious mistake."/>
    <n v="8500"/>
    <n v="6360"/>
    <x v="0"/>
    <x v="0"/>
    <s v="USD"/>
    <n v="1405699451"/>
    <n v="1403107451"/>
    <b v="0"/>
    <n v="91"/>
    <b v="1"/>
    <s v="theater/plays"/>
    <n v="0.74823529411764711"/>
    <n v="69.890109890109883"/>
    <x v="1"/>
    <x v="6"/>
  </r>
  <r>
    <n v="2971"/>
    <x v="2970"/>
    <s v="An Asian-Jewish-American family collides with music, food, and identity crises in this world premiere New York theater production."/>
    <n v="8500"/>
    <n v="3205"/>
    <x v="0"/>
    <x v="0"/>
    <s v="USD"/>
    <n v="1409500078"/>
    <n v="1406908078"/>
    <b v="0"/>
    <n v="43"/>
    <b v="1"/>
    <s v="theater/plays"/>
    <n v="0.37705882352941178"/>
    <n v="74.534883720930239"/>
    <x v="1"/>
    <x v="6"/>
  </r>
  <r>
    <n v="2972"/>
    <x v="2971"/>
    <s v="A group of artists. A mythical art piece. A harrowing quest. And some margaritas."/>
    <n v="8500"/>
    <n v="2107"/>
    <x v="0"/>
    <x v="0"/>
    <s v="USD"/>
    <n v="1480899600"/>
    <n v="1479609520"/>
    <b v="0"/>
    <n v="17"/>
    <b v="1"/>
    <s v="theater/plays"/>
    <n v="0.24788235294117647"/>
    <n v="123.94117647058823"/>
    <x v="1"/>
    <x v="6"/>
  </r>
  <r>
    <n v="2973"/>
    <x v="2972"/>
    <s v="We're going to represent the entire USA at the World Festival of Children's Theater in Stratford, ON in June, 2016. Help us get there!"/>
    <n v="8500"/>
    <n v="8740"/>
    <x v="0"/>
    <x v="0"/>
    <s v="USD"/>
    <n v="1451620800"/>
    <n v="1449171508"/>
    <b v="0"/>
    <n v="33"/>
    <b v="1"/>
    <s v="theater/plays"/>
    <n v="1.0282352941176471"/>
    <n v="264.84848484848487"/>
    <x v="1"/>
    <x v="6"/>
  </r>
  <r>
    <n v="2974"/>
    <x v="2973"/>
    <s v="Known for producing gritty new work, TheatreFIRST presents an exciting new romantic comedy by the hottest playwright in the country."/>
    <n v="8500"/>
    <n v="5100"/>
    <x v="0"/>
    <x v="0"/>
    <s v="USD"/>
    <n v="1411695300"/>
    <n v="1409275671"/>
    <b v="0"/>
    <n v="87"/>
    <b v="1"/>
    <s v="theater/plays"/>
    <n v="0.6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500"/>
    <n v="8010"/>
    <x v="0"/>
    <x v="0"/>
    <s v="USD"/>
    <n v="1417057200"/>
    <n v="1414599886"/>
    <b v="0"/>
    <n v="113"/>
    <b v="1"/>
    <s v="theater/plays"/>
    <n v="0.94235294117647062"/>
    <n v="70.884955752212392"/>
    <x v="1"/>
    <x v="6"/>
  </r>
  <r>
    <n v="2976"/>
    <x v="2975"/>
    <s v="A play that addresses an important social issue, brought to light by members of the UoM Drama Society."/>
    <n v="8500"/>
    <n v="120"/>
    <x v="0"/>
    <x v="1"/>
    <s v="GBP"/>
    <n v="1457870400"/>
    <n v="1456421530"/>
    <b v="0"/>
    <n v="14"/>
    <b v="1"/>
    <s v="theater/plays"/>
    <n v="1.411764705882353E-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8500"/>
    <n v="3407"/>
    <x v="0"/>
    <x v="0"/>
    <s v="USD"/>
    <n v="1427076840"/>
    <n v="1421960934"/>
    <b v="0"/>
    <n v="30"/>
    <b v="1"/>
    <s v="theater/plays"/>
    <n v="0.40082352941176469"/>
    <n v="113.56666666666666"/>
    <x v="1"/>
    <x v="6"/>
  </r>
  <r>
    <n v="2978"/>
    <x v="2977"/>
    <s v="The Border Theatre presents The Fall of Wallace Winter, an exploration of American obsessions, this Nov. 7th-9th at the Plaza Theatre"/>
    <n v="8500"/>
    <n v="971"/>
    <x v="0"/>
    <x v="0"/>
    <s v="USD"/>
    <n v="1413784740"/>
    <n v="1412954547"/>
    <b v="0"/>
    <n v="16"/>
    <b v="1"/>
    <s v="theater/plays"/>
    <n v="0.11423529411764706"/>
    <n v="60.6875"/>
    <x v="1"/>
    <x v="6"/>
  </r>
  <r>
    <n v="2979"/>
    <x v="2978"/>
    <s v="Dear Stone returns with Yasmina Reza's 'ART', a compelling, clever exploration of friendship under duress. Thanks for watching!"/>
    <n v="8500"/>
    <n v="5070"/>
    <x v="0"/>
    <x v="0"/>
    <s v="USD"/>
    <n v="1420524000"/>
    <n v="1419104823"/>
    <b v="0"/>
    <n v="46"/>
    <b v="1"/>
    <s v="theater/plays"/>
    <n v="0.59647058823529409"/>
    <n v="110.21739130434783"/>
    <x v="1"/>
    <x v="6"/>
  </r>
  <r>
    <n v="2980"/>
    <x v="2979"/>
    <s v="1 director, 4 actors, and a whole lotta determination. Help us bring this brilliant story to the heart of NYC!"/>
    <n v="8500"/>
    <n v="3275"/>
    <x v="0"/>
    <x v="0"/>
    <s v="USD"/>
    <n v="1440381600"/>
    <n v="1438639130"/>
    <b v="0"/>
    <n v="24"/>
    <b v="1"/>
    <s v="theater/plays"/>
    <n v="0.38529411764705884"/>
    <n v="136.45833333333334"/>
    <x v="1"/>
    <x v="6"/>
  </r>
  <r>
    <n v="2981"/>
    <x v="2980"/>
    <s v="We are fundraising to create a Dublin based circus training centre for public and professionals to learn, upskill, perform and teach."/>
    <n v="8500"/>
    <n v="5157"/>
    <x v="0"/>
    <x v="17"/>
    <s v="EUR"/>
    <n v="1443014756"/>
    <n v="1439126756"/>
    <b v="1"/>
    <n v="97"/>
    <b v="1"/>
    <s v="theater/spaces"/>
    <n v="0.60670588235294121"/>
    <n v="53.164948453608247"/>
    <x v="1"/>
    <x v="38"/>
  </r>
  <r>
    <n v="2982"/>
    <x v="2981"/>
    <s v="Renovating this historical landmark, into an arts venue and theatre space for the community."/>
    <n v="8500"/>
    <n v="5103"/>
    <x v="0"/>
    <x v="1"/>
    <s v="GBP"/>
    <n v="1455208143"/>
    <n v="1452616143"/>
    <b v="1"/>
    <n v="59"/>
    <b v="1"/>
    <s v="theater/spaces"/>
    <n v="0.60035294117647053"/>
    <n v="86.491525423728817"/>
    <x v="1"/>
    <x v="38"/>
  </r>
  <r>
    <n v="2983"/>
    <x v="2982"/>
    <s v="Dad's Garage Theatre Company needs your help buying our new, forever home by hitting our $150,000 STRETCH GOAL!"/>
    <n v="8500"/>
    <n v="169985.91"/>
    <x v="0"/>
    <x v="0"/>
    <s v="USD"/>
    <n v="1415722236"/>
    <n v="1410534636"/>
    <b v="1"/>
    <n v="1095"/>
    <b v="1"/>
    <s v="theater/spaces"/>
    <n v="19.998342352941176"/>
    <n v="155.23827397260274"/>
    <x v="1"/>
    <x v="38"/>
  </r>
  <r>
    <n v="2984"/>
    <x v="2983"/>
    <s v="A traveling wooden wagon that transforms into a theatrical playing space presenting FREE original performance while building community!"/>
    <n v="8500"/>
    <n v="25088"/>
    <x v="0"/>
    <x v="0"/>
    <s v="USD"/>
    <n v="1472020881"/>
    <n v="1469428881"/>
    <b v="1"/>
    <n v="218"/>
    <b v="1"/>
    <s v="theater/spaces"/>
    <n v="2.9515294117647057"/>
    <n v="115.08256880733946"/>
    <x v="1"/>
    <x v="38"/>
  </r>
  <r>
    <n v="2985"/>
    <x v="2984"/>
    <s v="From the moment we flew in to the world of The Circus, we have dreamed of opening our own studio. Help us get our dream off the ground!"/>
    <n v="8500"/>
    <n v="12165"/>
    <x v="0"/>
    <x v="4"/>
    <s v="NZD"/>
    <n v="1477886400"/>
    <n v="1476228128"/>
    <b v="0"/>
    <n v="111"/>
    <b v="1"/>
    <s v="theater/spaces"/>
    <n v="1.4311764705882353"/>
    <n v="109.5945945945946"/>
    <x v="1"/>
    <x v="38"/>
  </r>
  <r>
    <n v="2986"/>
    <x v="2985"/>
    <s v="Support the circus arts and help our aerial students work with more height. With your support, we will install beams at 19ft!"/>
    <n v="8500"/>
    <n v="2532"/>
    <x v="0"/>
    <x v="1"/>
    <s v="GBP"/>
    <n v="1462100406"/>
    <n v="1456920006"/>
    <b v="0"/>
    <n v="56"/>
    <b v="1"/>
    <s v="theater/spaces"/>
    <n v="0.29788235294117649"/>
    <n v="45.214285714285715"/>
    <x v="1"/>
    <x v="38"/>
  </r>
  <r>
    <n v="2987"/>
    <x v="2986"/>
    <s v="Help Curious Comedy evolve into an independent comedy theater with a complete professional digital production studio built right in."/>
    <n v="8500"/>
    <n v="27600.2"/>
    <x v="0"/>
    <x v="0"/>
    <s v="USD"/>
    <n v="1476316800"/>
    <n v="1473837751"/>
    <b v="0"/>
    <n v="265"/>
    <b v="1"/>
    <s v="theater/spaces"/>
    <n v="3.2470823529411765"/>
    <n v="104.15169811320754"/>
    <x v="1"/>
    <x v="38"/>
  </r>
  <r>
    <n v="2988"/>
    <x v="2987"/>
    <s v="Since October 2015 the Shoebox Theatre has become a hub of creativity - The next step in our journey is to hang stage curtains!"/>
    <n v="8500"/>
    <n v="1000"/>
    <x v="0"/>
    <x v="1"/>
    <s v="GBP"/>
    <n v="1466412081"/>
    <n v="1463820081"/>
    <b v="0"/>
    <n v="28"/>
    <b v="1"/>
    <s v="theater/spaces"/>
    <n v="0.11764705882352941"/>
    <n v="35.714285714285715"/>
    <x v="1"/>
    <x v="38"/>
  </r>
  <r>
    <n v="2989"/>
    <x v="2988"/>
    <s v="Bring the movies back to Bethel, Maine."/>
    <n v="8500"/>
    <n v="35307"/>
    <x v="0"/>
    <x v="0"/>
    <s v="USD"/>
    <n v="1450673940"/>
    <n v="1448756962"/>
    <b v="0"/>
    <n v="364"/>
    <b v="1"/>
    <s v="theater/spaces"/>
    <n v="4.1537647058823532"/>
    <n v="96.997252747252745"/>
    <x v="1"/>
    <x v="38"/>
  </r>
  <r>
    <n v="2990"/>
    <x v="2989"/>
    <s v="We are a non-profit revitalizing the Gloria Theatre - our gift to the community - and we need your help #arts #community #theater"/>
    <n v="8500"/>
    <n v="10000"/>
    <x v="0"/>
    <x v="0"/>
    <s v="USD"/>
    <n v="1452174420"/>
    <n v="1449150420"/>
    <b v="0"/>
    <n v="27"/>
    <b v="1"/>
    <s v="theater/spaces"/>
    <n v="1.1764705882352942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8500"/>
    <n v="3135"/>
    <x v="0"/>
    <x v="0"/>
    <s v="USD"/>
    <n v="1476037510"/>
    <n v="1473445510"/>
    <b v="0"/>
    <n v="64"/>
    <b v="1"/>
    <s v="theater/spaces"/>
    <n v="0.36882352941176472"/>
    <n v="48.984375"/>
    <x v="1"/>
    <x v="38"/>
  </r>
  <r>
    <n v="2993"/>
    <x v="2992"/>
    <s v="Help us build the Kitchen from Hell!"/>
    <n v="8500"/>
    <n v="1003"/>
    <x v="0"/>
    <x v="0"/>
    <s v="USD"/>
    <n v="1455998867"/>
    <n v="1453406867"/>
    <b v="0"/>
    <n v="22"/>
    <b v="1"/>
    <s v="theater/spaces"/>
    <n v="0.11799999999999999"/>
    <n v="45.590909090909093"/>
    <x v="1"/>
    <x v="38"/>
  </r>
  <r>
    <n v="2994"/>
    <x v="2993"/>
    <s v="Help the hosts of the infamous St. Michael sustain and create epic boat parties through Halloween and into 2015"/>
    <n v="8500"/>
    <n v="1373.24"/>
    <x v="0"/>
    <x v="1"/>
    <s v="GBP"/>
    <n v="1412335772"/>
    <n v="1409743772"/>
    <b v="0"/>
    <n v="59"/>
    <b v="1"/>
    <s v="theater/spaces"/>
    <n v="0.16155764705882353"/>
    <n v="23.275254237288134"/>
    <x v="1"/>
    <x v="38"/>
  </r>
  <r>
    <n v="2995"/>
    <x v="2994"/>
    <s v="Keeping the drive-in culture alive for 6 years, we now ask for your help so we can CREATE A NEW HOME and save 35MM movies!"/>
    <n v="8500"/>
    <n v="15744"/>
    <x v="0"/>
    <x v="0"/>
    <s v="USD"/>
    <n v="1484841471"/>
    <n v="1482249471"/>
    <b v="0"/>
    <n v="249"/>
    <b v="1"/>
    <s v="theater/spaces"/>
    <n v="1.852235294117647"/>
    <n v="63.2289156626506"/>
    <x v="1"/>
    <x v="38"/>
  </r>
  <r>
    <n v="2996"/>
    <x v="2995"/>
    <s v="A permanent home for comedy in Connecticut in the heart of downtown Hartford."/>
    <n v="8500"/>
    <n v="60180"/>
    <x v="0"/>
    <x v="0"/>
    <s v="USD"/>
    <n v="1432677240"/>
    <n v="1427493240"/>
    <b v="0"/>
    <n v="392"/>
    <b v="1"/>
    <s v="theater/spaces"/>
    <n v="7.08"/>
    <n v="153.5204081632653"/>
    <x v="1"/>
    <x v="38"/>
  </r>
  <r>
    <n v="2997"/>
    <x v="2996"/>
    <s v="We're moving to a new space and upgrading our facilities to continue providing a local theatre venue and arts education program!"/>
    <n v="8500"/>
    <n v="10373"/>
    <x v="0"/>
    <x v="0"/>
    <s v="USD"/>
    <n v="1488171540"/>
    <n v="1486661793"/>
    <b v="0"/>
    <n v="115"/>
    <b v="1"/>
    <s v="theater/spaces"/>
    <n v="1.2203529411764706"/>
    <n v="90.2"/>
    <x v="1"/>
    <x v="38"/>
  </r>
  <r>
    <n v="2998"/>
    <x v="2997"/>
    <s v="The New Movement works tirelessly to put Nola on the comedy map. This project will upgrade our theater and production facilities."/>
    <n v="8500"/>
    <n v="51514.5"/>
    <x v="0"/>
    <x v="0"/>
    <s v="USD"/>
    <n v="1402892700"/>
    <n v="1400474329"/>
    <b v="0"/>
    <n v="433"/>
    <b v="1"/>
    <s v="theater/spaces"/>
    <n v="6.0605294117647057"/>
    <n v="118.97113163972287"/>
    <x v="1"/>
    <x v="38"/>
  </r>
  <r>
    <n v="2999"/>
    <x v="2998"/>
    <s v="Restless Artists' Theatre is building risers and installing better lighting for our patrons.  We need to purchase raw materials."/>
    <n v="8500"/>
    <n v="1605"/>
    <x v="0"/>
    <x v="0"/>
    <s v="USD"/>
    <n v="1488333600"/>
    <n v="1487094360"/>
    <b v="0"/>
    <n v="20"/>
    <b v="1"/>
    <s v="theater/spaces"/>
    <n v="0.1888235294117647"/>
    <n v="80.25"/>
    <x v="1"/>
    <x v="38"/>
  </r>
  <r>
    <n v="3000"/>
    <x v="2999"/>
    <s v="A benefit show featuring musicians, dancers &amp; poets all under age 30 to raise money in support of LGBTQ rights and programs."/>
    <n v="8500"/>
    <n v="500"/>
    <x v="0"/>
    <x v="0"/>
    <s v="USD"/>
    <n v="1485885600"/>
    <n v="1484682670"/>
    <b v="0"/>
    <n v="8"/>
    <b v="1"/>
    <s v="theater/spaces"/>
    <n v="5.8823529411764705E-2"/>
    <n v="62.5"/>
    <x v="1"/>
    <x v="38"/>
  </r>
  <r>
    <n v="3001"/>
    <x v="3000"/>
    <s v="Get Scene Studios and Highwire Comedy Co. creating an amazing training facility and theater for Atlanta comedy and film talent!"/>
    <n v="8500"/>
    <n v="22991.01"/>
    <x v="0"/>
    <x v="0"/>
    <s v="USD"/>
    <n v="1468445382"/>
    <n v="1465853382"/>
    <b v="0"/>
    <n v="175"/>
    <b v="1"/>
    <s v="theater/spaces"/>
    <n v="2.7048247058823529"/>
    <n v="131.37719999999999"/>
    <x v="1"/>
    <x v="38"/>
  </r>
  <r>
    <n v="3002"/>
    <x v="3001"/>
    <s v="Make the workshop/ small stage space at Jimmy's No 43 even better than before!"/>
    <n v="8500"/>
    <n v="7595.43"/>
    <x v="0"/>
    <x v="0"/>
    <s v="USD"/>
    <n v="1356552252"/>
    <n v="1353960252"/>
    <b v="0"/>
    <n v="104"/>
    <b v="1"/>
    <s v="theater/spaces"/>
    <n v="0.89358000000000004"/>
    <n v="73.032980769230775"/>
    <x v="1"/>
    <x v="38"/>
  </r>
  <r>
    <n v="3003"/>
    <x v="3002"/>
    <s v="We finally found a place to call home! Help us move in to (and collaborate with) the NEW Fischer Creative Arts Center in Waukesha, WI!"/>
    <n v="8500"/>
    <n v="3035"/>
    <x v="0"/>
    <x v="0"/>
    <s v="USD"/>
    <n v="1456811940"/>
    <n v="1454098976"/>
    <b v="0"/>
    <n v="17"/>
    <b v="1"/>
    <s v="theater/spaces"/>
    <n v="0.35705882352941176"/>
    <n v="178.52941176470588"/>
    <x v="1"/>
    <x v="38"/>
  </r>
  <r>
    <n v="3004"/>
    <x v="3003"/>
    <s v="The Agawam Cinemas is to be successfully reopened by new ownership and the twin theaters must be converted to digital projection."/>
    <n v="8500"/>
    <n v="45126"/>
    <x v="0"/>
    <x v="0"/>
    <s v="USD"/>
    <n v="1416089324"/>
    <n v="1413493724"/>
    <b v="0"/>
    <n v="277"/>
    <b v="1"/>
    <s v="theater/spaces"/>
    <n v="5.3089411764705883"/>
    <n v="162.90974729241879"/>
    <x v="1"/>
    <x v="38"/>
  </r>
  <r>
    <n v="3005"/>
    <x v="3004"/>
    <s v="Pangea House is a collectively run, all ages music venue and community space in desperate need of some renovation and updates."/>
    <n v="8500"/>
    <n v="12772.6"/>
    <x v="0"/>
    <x v="0"/>
    <s v="USD"/>
    <n v="1412611905"/>
    <n v="1410019905"/>
    <b v="0"/>
    <n v="118"/>
    <b v="1"/>
    <s v="theater/spaces"/>
    <n v="1.5026588235294118"/>
    <n v="108.24237288135593"/>
    <x v="1"/>
    <x v="38"/>
  </r>
  <r>
    <n v="3006"/>
    <x v="3005"/>
    <s v="We're an affordable theatre and rental space that can be molded into anything by anyone."/>
    <n v="8500"/>
    <n v="8620"/>
    <x v="0"/>
    <x v="5"/>
    <s v="CAD"/>
    <n v="1418580591"/>
    <n v="1415988591"/>
    <b v="0"/>
    <n v="97"/>
    <b v="1"/>
    <s v="theater/spaces"/>
    <n v="1.0141176470588236"/>
    <n v="88.865979381443296"/>
    <x v="1"/>
    <x v="38"/>
  </r>
  <r>
    <n v="3007"/>
    <x v="3006"/>
    <s v="Consuite for 2015 CoreCon.  An adventure into insanity."/>
    <n v="8500"/>
    <n v="1080"/>
    <x v="0"/>
    <x v="0"/>
    <s v="USD"/>
    <n v="1429938683"/>
    <n v="1428124283"/>
    <b v="0"/>
    <n v="20"/>
    <b v="1"/>
    <s v="theater/spaces"/>
    <n v="0.12705882352941175"/>
    <n v="54"/>
    <x v="1"/>
    <x v="38"/>
  </r>
  <r>
    <n v="3008"/>
    <x v="3007"/>
    <s v="Help fund Silver Spring Stage's HVAC costs for the upcoming year! Don't leave us out in the cold (pun intended)!"/>
    <n v="8500"/>
    <n v="3035"/>
    <x v="0"/>
    <x v="0"/>
    <s v="USD"/>
    <n v="1453352719"/>
    <n v="1450760719"/>
    <b v="0"/>
    <n v="26"/>
    <b v="1"/>
    <s v="theater/spaces"/>
    <n v="0.35705882352941176"/>
    <n v="116.73076923076923"/>
    <x v="1"/>
    <x v="38"/>
  </r>
  <r>
    <n v="3009"/>
    <x v="3008"/>
    <s v="The Montauk Surf Museum will present ocean science, as well as the art and history of surfing to visitors and schools in creative ways."/>
    <n v="8500"/>
    <n v="29939"/>
    <x v="0"/>
    <x v="0"/>
    <s v="USD"/>
    <n v="1417012840"/>
    <n v="1414417240"/>
    <b v="0"/>
    <n v="128"/>
    <b v="1"/>
    <s v="theater/spaces"/>
    <n v="3.5222352941176469"/>
    <n v="233.8984375"/>
    <x v="1"/>
    <x v="38"/>
  </r>
  <r>
    <n v="3010"/>
    <x v="3009"/>
    <s v="STC &amp; the Sheboygan Area School District are working tirelessly to renovate our 30-year-old sound system. Help us sound better for you!"/>
    <n v="8500"/>
    <n v="2370"/>
    <x v="0"/>
    <x v="0"/>
    <s v="USD"/>
    <n v="1424548719"/>
    <n v="1419364719"/>
    <b v="0"/>
    <n v="15"/>
    <b v="1"/>
    <s v="theater/spaces"/>
    <n v="0.27882352941176469"/>
    <n v="158"/>
    <x v="1"/>
    <x v="38"/>
  </r>
  <r>
    <n v="3011"/>
    <x v="3010"/>
    <s v="Necesitamos tu ayuda para poder llevar la magia del teatro universitario al Teatro Lagrada de Madrid el 23 de diciembre :)"/>
    <n v="8500"/>
    <n v="371"/>
    <x v="0"/>
    <x v="3"/>
    <s v="EUR"/>
    <n v="1450911540"/>
    <n v="1448536516"/>
    <b v="0"/>
    <n v="25"/>
    <b v="1"/>
    <s v="theater/spaces"/>
    <n v="4.3647058823529414E-2"/>
    <n v="14.84"/>
    <x v="1"/>
    <x v="38"/>
  </r>
  <r>
    <n v="3012"/>
    <x v="3011"/>
    <s v="Spring Theatre has recently found a new home in the heart of Winston Salem. We need your help for an up-lifting up-fit!"/>
    <n v="8500"/>
    <n v="4685"/>
    <x v="0"/>
    <x v="0"/>
    <s v="USD"/>
    <n v="1423587130"/>
    <n v="1421772730"/>
    <b v="0"/>
    <n v="55"/>
    <b v="1"/>
    <s v="theater/spaces"/>
    <n v="0.55117647058823527"/>
    <n v="85.181818181818187"/>
    <x v="1"/>
    <x v="38"/>
  </r>
  <r>
    <n v="3013"/>
    <x v="3012"/>
    <s v="Barebones Productions is developing a new theater and performance facility in Braddock, Pa. &quot;The barebones black box&quot;"/>
    <n v="8500"/>
    <n v="15696"/>
    <x v="0"/>
    <x v="0"/>
    <s v="USD"/>
    <n v="1434917049"/>
    <n v="1432325049"/>
    <b v="0"/>
    <n v="107"/>
    <b v="1"/>
    <s v="theater/spaces"/>
    <n v="1.8465882352941176"/>
    <n v="146.69158878504672"/>
    <x v="1"/>
    <x v="38"/>
  </r>
  <r>
    <n v="3014"/>
    <x v="3013"/>
    <s v="Help build an immersion experience for kids to have fun with Santa and make their Christmas season shine just a little bit brighter."/>
    <n v="8500"/>
    <n v="28276"/>
    <x v="0"/>
    <x v="0"/>
    <s v="USD"/>
    <n v="1415163600"/>
    <n v="1412737080"/>
    <b v="0"/>
    <n v="557"/>
    <b v="1"/>
    <s v="theater/spaces"/>
    <n v="3.3265882352941176"/>
    <n v="50.764811490125673"/>
    <x v="1"/>
    <x v="38"/>
  </r>
  <r>
    <n v="3015"/>
    <x v="3014"/>
    <s v="We're turning an old yogurt shop into a live theater in downtown Charleston.   Please help us hang our sign!"/>
    <n v="8500"/>
    <n v="3508"/>
    <x v="0"/>
    <x v="0"/>
    <s v="USD"/>
    <n v="1402459200"/>
    <n v="1401125238"/>
    <b v="0"/>
    <n v="40"/>
    <b v="1"/>
    <s v="theater/spaces"/>
    <n v="0.4127058823529412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8500"/>
    <n v="23285"/>
    <x v="0"/>
    <x v="0"/>
    <s v="USD"/>
    <n v="1408566243"/>
    <n v="1405974243"/>
    <b v="0"/>
    <n v="159"/>
    <b v="1"/>
    <s v="theater/spaces"/>
    <n v="2.7394117647058822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8500"/>
    <n v="4230"/>
    <x v="0"/>
    <x v="6"/>
    <s v="EUR"/>
    <n v="1437429600"/>
    <n v="1433747376"/>
    <b v="0"/>
    <n v="41"/>
    <b v="1"/>
    <s v="theater/spaces"/>
    <n v="0.49764705882352939"/>
    <n v="103.17073170731707"/>
    <x v="1"/>
    <x v="38"/>
  </r>
  <r>
    <n v="3019"/>
    <x v="3018"/>
    <s v="We plan to transition from 35mm to the new digital projection format to continue to show current first run films for our community."/>
    <n v="8500"/>
    <n v="18185"/>
    <x v="0"/>
    <x v="0"/>
    <s v="USD"/>
    <n v="1401159600"/>
    <n v="1398801620"/>
    <b v="0"/>
    <n v="226"/>
    <b v="1"/>
    <s v="theater/spaces"/>
    <n v="2.1394117647058826"/>
    <n v="80.464601769911511"/>
    <x v="1"/>
    <x v="38"/>
  </r>
  <r>
    <n v="3020"/>
    <x v="3019"/>
    <s v="Any donation--big or small--will help us upgrade our studio/rehearsal space into a black box theater and offer even more programs."/>
    <n v="8500"/>
    <n v="7040"/>
    <x v="0"/>
    <x v="0"/>
    <s v="USD"/>
    <n v="1439583533"/>
    <n v="1434399533"/>
    <b v="0"/>
    <n v="30"/>
    <b v="1"/>
    <s v="theater/spaces"/>
    <n v="0.82823529411764707"/>
    <n v="234.66666666666666"/>
    <x v="1"/>
    <x v="38"/>
  </r>
  <r>
    <n v="3021"/>
    <x v="3020"/>
    <s v="At the end of October 2016, 2nd Story will be moving from its current office space to a storefront space in Albany Park, Chicago, IL."/>
    <n v="8500"/>
    <n v="5221"/>
    <x v="0"/>
    <x v="0"/>
    <s v="USD"/>
    <n v="1479794340"/>
    <n v="1476715869"/>
    <b v="0"/>
    <n v="103"/>
    <b v="1"/>
    <s v="theater/spaces"/>
    <n v="0.6142352941176471"/>
    <n v="50.689320388349515"/>
    <x v="1"/>
    <x v="38"/>
  </r>
  <r>
    <n v="3022"/>
    <x v="3021"/>
    <s v="Help us launch a new performing arts complex in Cambridge! The Thalia provides space for performance, rehearsals, and collaboration!"/>
    <n v="8500"/>
    <n v="10088"/>
    <x v="0"/>
    <x v="0"/>
    <s v="USD"/>
    <n v="1472338409"/>
    <n v="1468450409"/>
    <b v="0"/>
    <n v="62"/>
    <b v="1"/>
    <s v="theater/spaces"/>
    <n v="1.1868235294117646"/>
    <n v="162.70967741935485"/>
    <x v="1"/>
    <x v="38"/>
  </r>
  <r>
    <n v="3023"/>
    <x v="3022"/>
    <s v="Antonia Goddard Productions in association with Jethro Compton Productions presents THE NIGHT WATCH, an exciting new historical drama."/>
    <n v="8500"/>
    <n v="721"/>
    <x v="0"/>
    <x v="1"/>
    <s v="GBP"/>
    <n v="1434039186"/>
    <n v="1430151186"/>
    <b v="0"/>
    <n v="6"/>
    <b v="1"/>
    <s v="theater/spaces"/>
    <n v="8.48235294117647E-2"/>
    <n v="120.16666666666667"/>
    <x v="1"/>
    <x v="38"/>
  </r>
  <r>
    <n v="3024"/>
    <x v="3023"/>
    <s v="Steel City Improv Theater has found a new space in the Shadyside neighborhood of Pittsburgh and we're raising $5000 to build it!"/>
    <n v="8500"/>
    <n v="12321"/>
    <x v="0"/>
    <x v="0"/>
    <s v="USD"/>
    <n v="1349567475"/>
    <n v="1346975475"/>
    <b v="0"/>
    <n v="182"/>
    <b v="1"/>
    <s v="theater/spaces"/>
    <n v="1.449529411764706"/>
    <n v="67.697802197802204"/>
    <x v="1"/>
    <x v="38"/>
  </r>
  <r>
    <n v="3025"/>
    <x v="3024"/>
    <s v="Be part of building Cardiff's first pub theatre, located right in the city centre. Launching January 2015."/>
    <n v="8500"/>
    <n v="7555"/>
    <x v="0"/>
    <x v="1"/>
    <s v="GBP"/>
    <n v="1401465600"/>
    <n v="1399032813"/>
    <b v="0"/>
    <n v="145"/>
    <b v="1"/>
    <s v="theater/spaces"/>
    <n v="0.88882352941176468"/>
    <n v="52.103448275862071"/>
    <x v="1"/>
    <x v="38"/>
  </r>
  <r>
    <n v="3026"/>
    <x v="3025"/>
    <s v="The Bohemian Balcony is a innovate multi-arts venue created by the people for the community. A platform for our arts to grow and shine."/>
    <n v="8500"/>
    <n v="1290"/>
    <x v="0"/>
    <x v="1"/>
    <s v="GBP"/>
    <n v="1488538892"/>
    <n v="1487329292"/>
    <b v="0"/>
    <n v="25"/>
    <b v="1"/>
    <s v="theater/spaces"/>
    <n v="0.15176470588235294"/>
    <n v="51.6"/>
    <x v="1"/>
    <x v="38"/>
  </r>
  <r>
    <n v="3027"/>
    <x v="3026"/>
    <s v="Wavy says let's LIGHT UP THE RAINBOW STAGE and as our stretch reward we'll throw all of us a PARTY!"/>
    <n v="8500"/>
    <n v="52576"/>
    <x v="0"/>
    <x v="0"/>
    <s v="USD"/>
    <n v="1426866851"/>
    <n v="1424278451"/>
    <b v="0"/>
    <n v="320"/>
    <b v="1"/>
    <s v="theater/spaces"/>
    <n v="6.1854117647058819"/>
    <n v="164.3"/>
    <x v="1"/>
    <x v="38"/>
  </r>
  <r>
    <n v="3028"/>
    <x v="3027"/>
    <s v="We have a space! Help us fill it with a stage, chairs, gear and audiences' laughter!"/>
    <n v="8500"/>
    <n v="8401"/>
    <x v="0"/>
    <x v="0"/>
    <s v="USD"/>
    <n v="1471242025"/>
    <n v="1468650025"/>
    <b v="0"/>
    <n v="99"/>
    <b v="1"/>
    <s v="theater/spaces"/>
    <n v="0.98835294117647055"/>
    <n v="84.858585858585855"/>
    <x v="1"/>
    <x v="38"/>
  </r>
  <r>
    <n v="3029"/>
    <x v="3028"/>
    <s v="We're building a new theatre venue in Austin! Austin is growing, but we are losing space for artists- help us keep local theatre alive!"/>
    <n v="8500"/>
    <n v="32903"/>
    <x v="0"/>
    <x v="0"/>
    <s v="USD"/>
    <n v="1416285300"/>
    <n v="1413824447"/>
    <b v="0"/>
    <n v="348"/>
    <b v="1"/>
    <s v="theater/spaces"/>
    <n v="3.8709411764705881"/>
    <n v="94.548850574712645"/>
    <x v="1"/>
    <x v="38"/>
  </r>
  <r>
    <n v="3030"/>
    <x v="3029"/>
    <s v="Guilford Center Stage is a new project bringing theater to our 1896 Grange; we need to purchase simple theater lighting for our stage."/>
    <n v="8500"/>
    <n v="1867"/>
    <x v="0"/>
    <x v="0"/>
    <s v="USD"/>
    <n v="1442426171"/>
    <n v="1439834171"/>
    <b v="0"/>
    <n v="41"/>
    <b v="1"/>
    <s v="theater/spaces"/>
    <n v="0.2196470588235294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8500"/>
    <n v="1500"/>
    <x v="0"/>
    <x v="0"/>
    <s v="USD"/>
    <n v="1476479447"/>
    <n v="1471295447"/>
    <b v="0"/>
    <n v="29"/>
    <b v="1"/>
    <s v="theater/spaces"/>
    <n v="0.17647058823529413"/>
    <n v="51.724137931034484"/>
    <x v="1"/>
    <x v="38"/>
  </r>
  <r>
    <n v="3032"/>
    <x v="3031"/>
    <s v="One night only, not-for-profit, neighborhood haunted attraction that will scare your mask off! Coming this Halloween."/>
    <n v="8500"/>
    <n v="1272"/>
    <x v="0"/>
    <x v="0"/>
    <s v="USD"/>
    <n v="1441933459"/>
    <n v="1439341459"/>
    <b v="0"/>
    <n v="25"/>
    <b v="1"/>
    <s v="theater/spaces"/>
    <n v="0.14964705882352941"/>
    <n v="50.88"/>
    <x v="1"/>
    <x v="38"/>
  </r>
  <r>
    <n v="3033"/>
    <x v="3032"/>
    <s v="Finally Stagelights will have a space of our very own!  Be a part of this exciting new adventure in Greensboro!!"/>
    <n v="8500"/>
    <n v="4396"/>
    <x v="0"/>
    <x v="0"/>
    <s v="USD"/>
    <n v="1471487925"/>
    <n v="1468895925"/>
    <b v="0"/>
    <n v="23"/>
    <b v="1"/>
    <s v="theater/spaces"/>
    <n v="0.51717647058823535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8500"/>
    <n v="112536"/>
    <x v="0"/>
    <x v="0"/>
    <s v="USD"/>
    <n v="1477972740"/>
    <n v="1475326255"/>
    <b v="0"/>
    <n v="1260"/>
    <b v="1"/>
    <s v="theater/spaces"/>
    <n v="13.239529411764705"/>
    <n v="89.314285714285717"/>
    <x v="1"/>
    <x v="38"/>
  </r>
  <r>
    <n v="3035"/>
    <x v="3034"/>
    <s v="Help create a permanent home for live comedy shows and classes in Downtown RVA."/>
    <n v="8500"/>
    <n v="27196.71"/>
    <x v="0"/>
    <x v="0"/>
    <s v="USD"/>
    <n v="1367674009"/>
    <n v="1365082009"/>
    <b v="0"/>
    <n v="307"/>
    <b v="1"/>
    <s v="theater/spaces"/>
    <n v="3.1996129411764707"/>
    <n v="88.588631921824103"/>
    <x v="1"/>
    <x v="38"/>
  </r>
  <r>
    <n v="3036"/>
    <x v="3035"/>
    <s v="Help Synetic Theater create a new Studio to produce amazing  shows in the 2013/14 season and train awesome artists of all ages!"/>
    <n v="8500"/>
    <n v="31683"/>
    <x v="0"/>
    <x v="0"/>
    <s v="USD"/>
    <n v="1376654340"/>
    <n v="1373568644"/>
    <b v="0"/>
    <n v="329"/>
    <b v="1"/>
    <s v="theater/spaces"/>
    <n v="3.727411764705882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8500"/>
    <n v="1066"/>
    <x v="0"/>
    <x v="0"/>
    <s v="USD"/>
    <n v="1285995540"/>
    <n v="1279574773"/>
    <b v="0"/>
    <n v="32"/>
    <b v="1"/>
    <s v="theater/spaces"/>
    <n v="0.12541176470588236"/>
    <n v="33.3125"/>
    <x v="1"/>
    <x v="38"/>
  </r>
  <r>
    <n v="3038"/>
    <x v="3037"/>
    <s v="Our little theater needs some love. We took over a lab and need to make our space look more inviting and well, like a theater!"/>
    <n v="8500"/>
    <n v="1005"/>
    <x v="0"/>
    <x v="0"/>
    <s v="USD"/>
    <n v="1457071397"/>
    <n v="1451887397"/>
    <b v="0"/>
    <n v="27"/>
    <b v="1"/>
    <s v="theater/spaces"/>
    <n v="0.11823529411764706"/>
    <n v="37.222222222222221"/>
    <x v="1"/>
    <x v="38"/>
  </r>
  <r>
    <n v="3039"/>
    <x v="3038"/>
    <s v="After 22 yrs downstairs we are &quot;getting out of  our parents basement&quot; and building a new 50 seat theater in a new location."/>
    <n v="8500"/>
    <n v="21742.78"/>
    <x v="0"/>
    <x v="0"/>
    <s v="USD"/>
    <n v="1388303940"/>
    <n v="1386011038"/>
    <b v="0"/>
    <n v="236"/>
    <b v="1"/>
    <s v="theater/spaces"/>
    <n v="2.5579741176470585"/>
    <n v="92.130423728813554"/>
    <x v="1"/>
    <x v="38"/>
  </r>
  <r>
    <n v="3040"/>
    <x v="3039"/>
    <s v="48 hours of deck screws, dry wall, hard hats and needed renovation to help the Jayhawk rise from the ashes."/>
    <n v="8500"/>
    <n v="3225"/>
    <x v="0"/>
    <x v="0"/>
    <s v="USD"/>
    <n v="1435359600"/>
    <n v="1434999621"/>
    <b v="0"/>
    <n v="42"/>
    <b v="1"/>
    <s v="theater/spaces"/>
    <n v="0.37941176470588234"/>
    <n v="76.785714285714292"/>
    <x v="1"/>
    <x v="38"/>
  </r>
  <r>
    <n v="3041"/>
    <x v="3040"/>
    <s v="Privet! Hello! Bon Jour! We are the Arlekin Players Theatre and we need a home."/>
    <n v="8500"/>
    <n v="9170"/>
    <x v="0"/>
    <x v="0"/>
    <s v="USD"/>
    <n v="1453323048"/>
    <n v="1450731048"/>
    <b v="0"/>
    <n v="95"/>
    <b v="1"/>
    <s v="theater/spaces"/>
    <n v="1.0788235294117647"/>
    <n v="96.526315789473685"/>
    <x v="1"/>
    <x v="38"/>
  </r>
  <r>
    <n v="3042"/>
    <x v="3041"/>
    <s v="Hope Mill Theatre is a brand new Fringe Theatre in the heart of Manchester city - bringing a diverse programme of entertainment!"/>
    <n v="8500"/>
    <n v="1920"/>
    <x v="0"/>
    <x v="1"/>
    <s v="GBP"/>
    <n v="1444149047"/>
    <n v="1441557047"/>
    <b v="0"/>
    <n v="37"/>
    <b v="1"/>
    <s v="theater/spaces"/>
    <n v="0.22588235294117648"/>
    <n v="51.891891891891895"/>
    <x v="1"/>
    <x v="38"/>
  </r>
  <r>
    <n v="3043"/>
    <x v="3042"/>
    <s v="Introducing The Post at 750! Join us in the creation of Vancouver's most exciting new cultural space in the heart of downtown."/>
    <n v="8500"/>
    <n v="16501"/>
    <x v="0"/>
    <x v="5"/>
    <s v="CAD"/>
    <n v="1429152600"/>
    <n v="1426815699"/>
    <b v="0"/>
    <n v="128"/>
    <b v="1"/>
    <s v="theater/spaces"/>
    <n v="1.9412941176470588"/>
    <n v="128.9140625"/>
    <x v="1"/>
    <x v="38"/>
  </r>
  <r>
    <n v="3044"/>
    <x v="3043"/>
    <s v="Minnsky's - a theater in the Minneapolis NE Arts District that will harken back to a time of Vaudeville and Circus Entertainment!"/>
    <n v="8500"/>
    <n v="13121"/>
    <x v="0"/>
    <x v="0"/>
    <s v="USD"/>
    <n v="1454433998"/>
    <n v="1453137998"/>
    <b v="0"/>
    <n v="156"/>
    <b v="1"/>
    <s v="theater/spaces"/>
    <n v="1.5436470588235294"/>
    <n v="84.108974358974365"/>
    <x v="1"/>
    <x v="38"/>
  </r>
  <r>
    <n v="3045"/>
    <x v="3044"/>
    <s v="Walmart decided they wanted our space, so we had to move to a new theater. Help us make it an awesome space by painting it all black!"/>
    <n v="8500"/>
    <n v="5308.26"/>
    <x v="0"/>
    <x v="0"/>
    <s v="USD"/>
    <n v="1408679055"/>
    <n v="1406087055"/>
    <b v="0"/>
    <n v="64"/>
    <b v="1"/>
    <s v="theater/spaces"/>
    <n v="0.62450117647058823"/>
    <n v="82.941562500000003"/>
    <x v="1"/>
    <x v="38"/>
  </r>
  <r>
    <n v="3046"/>
    <x v="3045"/>
    <s v="Your opportunity to help improvMANIA open Chandler, Arizona's new home for family-friendly improv comedy in Historic Downtown Chandler!"/>
    <n v="8500"/>
    <n v="15077"/>
    <x v="0"/>
    <x v="0"/>
    <s v="USD"/>
    <n v="1410324720"/>
    <n v="1407784586"/>
    <b v="0"/>
    <n v="58"/>
    <b v="1"/>
    <s v="theater/spaces"/>
    <n v="1.7737647058823529"/>
    <n v="259.94827586206895"/>
    <x v="1"/>
    <x v="38"/>
  </r>
  <r>
    <n v="3047"/>
    <x v="3046"/>
    <s v="Hi! We're the Graduating Seniors Acting V Seniors at Temple University! Welcome to our Kick starter Page!"/>
    <n v="8500"/>
    <n v="745"/>
    <x v="0"/>
    <x v="0"/>
    <s v="USD"/>
    <n v="1461762960"/>
    <n v="1457999054"/>
    <b v="0"/>
    <n v="20"/>
    <b v="1"/>
    <s v="theater/spaces"/>
    <n v="8.7647058823529411E-2"/>
    <n v="37.25"/>
    <x v="1"/>
    <x v="38"/>
  </r>
  <r>
    <n v="3048"/>
    <x v="3047"/>
    <s v="By matching donations up to $5000, Jack Kesler and Maurice Richards have challenged YOU to help Urbanite outfit their brand new space."/>
    <n v="8500"/>
    <n v="8320"/>
    <x v="0"/>
    <x v="0"/>
    <s v="USD"/>
    <n v="1420060920"/>
    <n v="1417556262"/>
    <b v="0"/>
    <n v="47"/>
    <b v="1"/>
    <s v="theater/spaces"/>
    <n v="0.9788235294117647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8500"/>
    <n v="4000"/>
    <x v="0"/>
    <x v="0"/>
    <s v="USD"/>
    <n v="1434241255"/>
    <n v="1431649255"/>
    <b v="0"/>
    <n v="54"/>
    <b v="1"/>
    <s v="theater/spaces"/>
    <n v="0.47058823529411764"/>
    <n v="74.074074074074076"/>
    <x v="1"/>
    <x v="38"/>
  </r>
  <r>
    <n v="3050"/>
    <x v="3049"/>
    <s v="Help fund The Black Pearl Consuite at CoreCon VIII: On Ancient Seas!"/>
    <n v="8500"/>
    <n v="636"/>
    <x v="0"/>
    <x v="0"/>
    <s v="USD"/>
    <n v="1462420960"/>
    <n v="1459828960"/>
    <b v="0"/>
    <n v="9"/>
    <b v="1"/>
    <s v="theater/spaces"/>
    <n v="7.4823529411764705E-2"/>
    <n v="70.666666666666671"/>
    <x v="1"/>
    <x v="38"/>
  </r>
  <r>
    <n v="3051"/>
    <x v="3050"/>
    <s v="The ABC tour: 26 comedy-juggling shows in 26 different venues - chosen by YOU - each beginning with a different letter of the alphabet."/>
    <n v="8500"/>
    <n v="827"/>
    <x v="2"/>
    <x v="1"/>
    <s v="GBP"/>
    <n v="1486547945"/>
    <n v="1483955945"/>
    <b v="1"/>
    <n v="35"/>
    <b v="0"/>
    <s v="theater/spaces"/>
    <n v="9.7294117647058823E-2"/>
    <n v="23.62857142857143"/>
    <x v="1"/>
    <x v="38"/>
  </r>
  <r>
    <n v="3052"/>
    <x v="3051"/>
    <s v="To let the arts continue in Walker Minnesota We need a performing arts space and art gallery"/>
    <n v="8500"/>
    <n v="75"/>
    <x v="2"/>
    <x v="0"/>
    <s v="USD"/>
    <n v="1432828740"/>
    <n v="1430237094"/>
    <b v="0"/>
    <n v="2"/>
    <b v="0"/>
    <s v="theater/spaces"/>
    <n v="8.8235294117647058E-3"/>
    <n v="37.5"/>
    <x v="1"/>
    <x v="38"/>
  </r>
  <r>
    <n v="3053"/>
    <x v="3052"/>
    <s v="Showroom is a multi-disciplinary space providing unorthodox concerts, events &amp; a platform creatives can express their creative vision"/>
    <n v="8500"/>
    <n v="40"/>
    <x v="2"/>
    <x v="0"/>
    <s v="USD"/>
    <n v="1412222340"/>
    <n v="1407781013"/>
    <b v="0"/>
    <n v="3"/>
    <b v="0"/>
    <s v="theater/spaces"/>
    <n v="4.705882352941176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85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8500"/>
    <n v="1"/>
    <x v="2"/>
    <x v="0"/>
    <s v="USD"/>
    <n v="1420844390"/>
    <n v="1415660390"/>
    <b v="0"/>
    <n v="1"/>
    <b v="0"/>
    <s v="theater/spaces"/>
    <n v="1.1764705882352942E-4"/>
    <n v="1"/>
    <x v="1"/>
    <x v="38"/>
  </r>
  <r>
    <n v="3056"/>
    <x v="3055"/>
    <s v="Looking to establish a communal space for art shows, bands, farmer's markets, environmental education, and traditional skills."/>
    <n v="85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85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8500"/>
    <n v="3"/>
    <x v="2"/>
    <x v="13"/>
    <s v="EUR"/>
    <n v="1463734740"/>
    <n v="1459414740"/>
    <b v="0"/>
    <n v="3"/>
    <b v="0"/>
    <s v="theater/spaces"/>
    <n v="3.5294117647058826E-4"/>
    <n v="1"/>
    <x v="1"/>
    <x v="38"/>
  </r>
  <r>
    <n v="3059"/>
    <x v="3058"/>
    <s v="We, as a theatre, are 50 years old and our lights and building are even older so we are looking to update and revamp our lights."/>
    <n v="8500"/>
    <n v="451"/>
    <x v="2"/>
    <x v="0"/>
    <s v="USD"/>
    <n v="1407536846"/>
    <n v="1404944846"/>
    <b v="0"/>
    <n v="11"/>
    <b v="0"/>
    <s v="theater/spaces"/>
    <n v="5.3058823529411762E-2"/>
    <n v="41"/>
    <x v="1"/>
    <x v="38"/>
  </r>
  <r>
    <n v="3060"/>
    <x v="3059"/>
    <s v="Save the historic Roxy theatre in Bremerton WA from being repurposed as office space."/>
    <n v="8500"/>
    <n v="335"/>
    <x v="2"/>
    <x v="0"/>
    <s v="USD"/>
    <n v="1443422134"/>
    <n v="1440830134"/>
    <b v="0"/>
    <n v="6"/>
    <b v="0"/>
    <s v="theater/spaces"/>
    <n v="3.9411764705882354E-2"/>
    <n v="55.833333333333336"/>
    <x v="1"/>
    <x v="38"/>
  </r>
  <r>
    <n v="3061"/>
    <x v="3060"/>
    <s v="Save a historic Local theater."/>
    <n v="85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8500"/>
    <n v="6684"/>
    <x v="2"/>
    <x v="0"/>
    <s v="USD"/>
    <n v="1443636000"/>
    <n v="1441111892"/>
    <b v="0"/>
    <n v="67"/>
    <b v="0"/>
    <s v="theater/spaces"/>
    <n v="0.78635294117647059"/>
    <n v="99.761194029850742"/>
    <x v="1"/>
    <x v="38"/>
  </r>
  <r>
    <n v="3063"/>
    <x v="3062"/>
    <s v="Members of the local Miami music scene are putting together a venue/creative space in Kendall!"/>
    <n v="8500"/>
    <n v="587"/>
    <x v="2"/>
    <x v="0"/>
    <s v="USD"/>
    <n v="1477174138"/>
    <n v="1474150138"/>
    <b v="0"/>
    <n v="23"/>
    <b v="0"/>
    <s v="theater/spaces"/>
    <n v="6.905882352941177E-2"/>
    <n v="25.521739130434781"/>
    <x v="1"/>
    <x v="38"/>
  </r>
  <r>
    <n v="3064"/>
    <x v="3063"/>
    <s v="An epicenter for connection, creation and expression of the community."/>
    <n v="8500"/>
    <n v="8471"/>
    <x v="2"/>
    <x v="0"/>
    <s v="USD"/>
    <n v="1448175540"/>
    <n v="1445483246"/>
    <b v="0"/>
    <n v="72"/>
    <b v="0"/>
    <s v="theater/spaces"/>
    <n v="0.99658823529411766"/>
    <n v="117.65277777777777"/>
    <x v="1"/>
    <x v="38"/>
  </r>
  <r>
    <n v="3065"/>
    <x v="3064"/>
    <s v="A castle themed events center with large and small spaces to support a variety of arts i.e. performing, visual, music, theater, dance"/>
    <n v="8500"/>
    <n v="10"/>
    <x v="2"/>
    <x v="0"/>
    <s v="USD"/>
    <n v="1406683172"/>
    <n v="1404523172"/>
    <b v="0"/>
    <n v="2"/>
    <b v="0"/>
    <s v="theater/spaces"/>
    <n v="1.176470588235294E-3"/>
    <n v="5"/>
    <x v="1"/>
    <x v="38"/>
  </r>
  <r>
    <n v="3066"/>
    <x v="3065"/>
    <s v="Our mission is to offer an innovative family watersports attraction that is fun, safe, economical and a leader in its field."/>
    <n v="8500"/>
    <n v="41950"/>
    <x v="2"/>
    <x v="2"/>
    <s v="AUD"/>
    <n v="1468128537"/>
    <n v="1465536537"/>
    <b v="0"/>
    <n v="15"/>
    <b v="0"/>
    <s v="theater/spaces"/>
    <n v="4.9352941176470591"/>
    <n v="2796.6666666666665"/>
    <x v="1"/>
    <x v="38"/>
  </r>
  <r>
    <n v="3067"/>
    <x v="3066"/>
    <s v="Host a special event in your home, collect donations and turn containers in the foyer to a comfortable welcoming place to sit &amp; chat!"/>
    <n v="8500"/>
    <n v="200"/>
    <x v="2"/>
    <x v="4"/>
    <s v="NZD"/>
    <n v="1441837879"/>
    <n v="1439245879"/>
    <b v="0"/>
    <n v="1"/>
    <b v="0"/>
    <s v="theater/spaces"/>
    <n v="2.3529411764705882E-2"/>
    <n v="200"/>
    <x v="1"/>
    <x v="38"/>
  </r>
  <r>
    <n v="3068"/>
    <x v="3067"/>
    <s v="Hearing loops will be installed in theaters to give hearing loss sufferers with cochlear implants and hearing aids much needed access."/>
    <n v="8500"/>
    <n v="175"/>
    <x v="2"/>
    <x v="0"/>
    <s v="USD"/>
    <n v="1445013352"/>
    <n v="1442421352"/>
    <b v="0"/>
    <n v="2"/>
    <b v="0"/>
    <s v="theater/spaces"/>
    <n v="2.0588235294117647E-2"/>
    <n v="87.5"/>
    <x v="1"/>
    <x v="38"/>
  </r>
  <r>
    <n v="3069"/>
    <x v="3068"/>
    <s v="708 STL is ONE of a kind! The Best Burlesque &amp; Vaudeville, plus singing/dancing waitresses, high end comfort food &amp; GREAT craft beer!"/>
    <n v="8500"/>
    <n v="141"/>
    <x v="2"/>
    <x v="0"/>
    <s v="USD"/>
    <n v="1418587234"/>
    <n v="1415995234"/>
    <b v="0"/>
    <n v="7"/>
    <b v="0"/>
    <s v="theater/spaces"/>
    <n v="1.6588235294117647E-2"/>
    <n v="20.142857142857142"/>
    <x v="1"/>
    <x v="38"/>
  </r>
  <r>
    <n v="3070"/>
    <x v="3069"/>
    <s v="Liverpool's 1st purpose built 7 night a week comedy club, bar &amp; restaurant with live music &amp; much more"/>
    <n v="8500"/>
    <n v="334"/>
    <x v="2"/>
    <x v="1"/>
    <s v="GBP"/>
    <n v="1481132169"/>
    <n v="1479317769"/>
    <b v="0"/>
    <n v="16"/>
    <b v="0"/>
    <s v="theater/spaces"/>
    <n v="3.9294117647058827E-2"/>
    <n v="20.875"/>
    <x v="1"/>
    <x v="38"/>
  </r>
  <r>
    <n v="3071"/>
    <x v="3070"/>
    <s v="Anyone can create. They just need a place and an opportunity. The Echo Theatre (Provo) provides that opportunity."/>
    <n v="8500"/>
    <n v="7173"/>
    <x v="2"/>
    <x v="0"/>
    <s v="USD"/>
    <n v="1429595940"/>
    <n v="1428082481"/>
    <b v="0"/>
    <n v="117"/>
    <b v="0"/>
    <s v="theater/spaces"/>
    <n v="0.84388235294117642"/>
    <n v="61.307692307692307"/>
    <x v="1"/>
    <x v="38"/>
  </r>
  <r>
    <n v="3072"/>
    <x v="3071"/>
    <s v="Crosswalk Theatre Company - Network Directory promotes all stage talent. Increasing your odds to connect to the right hiring person."/>
    <n v="8500"/>
    <n v="2"/>
    <x v="2"/>
    <x v="0"/>
    <s v="USD"/>
    <n v="1477791960"/>
    <n v="1476549262"/>
    <b v="0"/>
    <n v="2"/>
    <b v="0"/>
    <s v="theater/spaces"/>
    <n v="2.3529411764705883E-4"/>
    <n v="1"/>
    <x v="1"/>
    <x v="38"/>
  </r>
  <r>
    <n v="3073"/>
    <x v="3072"/>
    <s v="Conversion of a long dormant synagogue into a Performing and Visual Arts Center, revitalizing Rochester's inner city."/>
    <n v="8500"/>
    <n v="645"/>
    <x v="2"/>
    <x v="0"/>
    <s v="USD"/>
    <n v="1434309540"/>
    <n v="1429287900"/>
    <b v="0"/>
    <n v="7"/>
    <b v="0"/>
    <s v="theater/spaces"/>
    <n v="7.588235294117647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8500"/>
    <n v="22"/>
    <x v="2"/>
    <x v="6"/>
    <s v="EUR"/>
    <n v="1457617359"/>
    <n v="1455025359"/>
    <b v="0"/>
    <n v="3"/>
    <b v="0"/>
    <s v="theater/spaces"/>
    <n v="2.5882352941176473E-3"/>
    <n v="7.333333333333333"/>
    <x v="1"/>
    <x v="38"/>
  </r>
  <r>
    <n v="3075"/>
    <x v="3074"/>
    <s v="Magic Morgan &amp; Liliana are raising funds to expand their famed traveling magic show to a theater of magic."/>
    <n v="8500"/>
    <n v="1296"/>
    <x v="2"/>
    <x v="0"/>
    <s v="USD"/>
    <n v="1471573640"/>
    <n v="1467253640"/>
    <b v="0"/>
    <n v="20"/>
    <b v="0"/>
    <s v="theater/spaces"/>
    <n v="0.15247058823529411"/>
    <n v="64.8"/>
    <x v="1"/>
    <x v="38"/>
  </r>
  <r>
    <n v="3076"/>
    <x v="3075"/>
    <s v="Helping female comedians get in their 10,000 Hours of practice!"/>
    <n v="8500"/>
    <n v="1506"/>
    <x v="2"/>
    <x v="0"/>
    <s v="USD"/>
    <n v="1444405123"/>
    <n v="1439221123"/>
    <b v="0"/>
    <n v="50"/>
    <b v="0"/>
    <s v="theater/spaces"/>
    <n v="0.1771764705882353"/>
    <n v="30.12"/>
    <x v="1"/>
    <x v="38"/>
  </r>
  <r>
    <n v="3077"/>
    <x v="3076"/>
    <s v="I've created a live workshop for men who cannot afford it, giving them an opportunity to have healing, peace &amp; love in their lives."/>
    <n v="8500"/>
    <n v="105"/>
    <x v="2"/>
    <x v="5"/>
    <s v="CAD"/>
    <n v="1488495478"/>
    <n v="1485903478"/>
    <b v="0"/>
    <n v="2"/>
    <b v="0"/>
    <s v="theater/spaces"/>
    <n v="1.2352941176470587E-2"/>
    <n v="52.5"/>
    <x v="1"/>
    <x v="38"/>
  </r>
  <r>
    <n v="3078"/>
    <x v="3077"/>
    <s v="Help replace a broken chairlift with a vertical lift making all forms of arts and education accessible on our historical antique stage."/>
    <n v="8500"/>
    <n v="71"/>
    <x v="2"/>
    <x v="0"/>
    <s v="USD"/>
    <n v="1424920795"/>
    <n v="1422328795"/>
    <b v="0"/>
    <n v="3"/>
    <b v="0"/>
    <s v="theater/spaces"/>
    <n v="8.352941176470589E-3"/>
    <n v="23.666666666666668"/>
    <x v="1"/>
    <x v="38"/>
  </r>
  <r>
    <n v="3079"/>
    <x v="3078"/>
    <s v="We desire to purchase a portion of Hell, in Michigan just outside of Detroit, to create a world-class performance art space.  Join us."/>
    <n v="8500"/>
    <n v="11226"/>
    <x v="2"/>
    <x v="0"/>
    <s v="USD"/>
    <n v="1427040435"/>
    <n v="1424452035"/>
    <b v="0"/>
    <n v="27"/>
    <b v="0"/>
    <s v="theater/spaces"/>
    <n v="1.3207058823529412"/>
    <n v="415.77777777777777"/>
    <x v="1"/>
    <x v="38"/>
  </r>
  <r>
    <n v="3080"/>
    <x v="3079"/>
    <s v="Sustainable, fire-proof, carbon-negative, and all-season recreation of the Globe Theater made famous by Shakespeare, with gardens."/>
    <n v="8500"/>
    <n v="376"/>
    <x v="2"/>
    <x v="0"/>
    <s v="USD"/>
    <n v="1419644444"/>
    <n v="1414456844"/>
    <b v="0"/>
    <n v="7"/>
    <b v="0"/>
    <s v="theater/spaces"/>
    <n v="4.423529411764706E-2"/>
    <n v="53.714285714285715"/>
    <x v="1"/>
    <x v="38"/>
  </r>
  <r>
    <n v="3081"/>
    <x v="3080"/>
    <s v="Help! is a full scale mobile theatrical musical bringing a Gospel revival through a story of love and hope to communities world wide."/>
    <n v="8500"/>
    <n v="2103"/>
    <x v="2"/>
    <x v="0"/>
    <s v="USD"/>
    <n v="1442722891"/>
    <n v="1440130891"/>
    <b v="0"/>
    <n v="5"/>
    <b v="0"/>
    <s v="theater/spaces"/>
    <n v="0.24741176470588236"/>
    <n v="420.6"/>
    <x v="1"/>
    <x v="38"/>
  </r>
  <r>
    <n v="3082"/>
    <x v="3081"/>
    <s v="Help expand the time of everyones favorite magic store!  It currently limited to 3 days a week. If not for you, then the children!"/>
    <n v="85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8500"/>
    <n v="56"/>
    <x v="2"/>
    <x v="0"/>
    <s v="USD"/>
    <n v="1409547600"/>
    <n v="1406986278"/>
    <b v="0"/>
    <n v="3"/>
    <b v="0"/>
    <s v="theater/spaces"/>
    <n v="6.5882352941176473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8500"/>
    <n v="470"/>
    <x v="2"/>
    <x v="0"/>
    <s v="USD"/>
    <n v="1430851680"/>
    <n v="1428340931"/>
    <b v="0"/>
    <n v="6"/>
    <b v="0"/>
    <s v="theater/spaces"/>
    <n v="5.5294117647058827E-2"/>
    <n v="78.333333333333329"/>
    <x v="1"/>
    <x v="38"/>
  </r>
  <r>
    <n v="3085"/>
    <x v="3084"/>
    <s v="Get behind a new music venue in our city by helping with equipment! We're pre-selling tickets to our party and offering other perks."/>
    <n v="8500"/>
    <n v="610"/>
    <x v="2"/>
    <x v="0"/>
    <s v="USD"/>
    <n v="1443561159"/>
    <n v="1440969159"/>
    <b v="0"/>
    <n v="9"/>
    <b v="0"/>
    <s v="theater/spaces"/>
    <n v="7.1764705882352939E-2"/>
    <n v="67.777777777777771"/>
    <x v="1"/>
    <x v="38"/>
  </r>
  <r>
    <n v="3086"/>
    <x v="3085"/>
    <s v="A memorable theatre experience in the middle of Genoa's old town. Summer is coming and we have no intention to stop making you laugh."/>
    <n v="8500"/>
    <n v="50"/>
    <x v="2"/>
    <x v="13"/>
    <s v="EUR"/>
    <n v="1439827559"/>
    <n v="1434643559"/>
    <b v="0"/>
    <n v="3"/>
    <b v="0"/>
    <s v="theater/spaces"/>
    <n v="5.8823529411764705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8500"/>
    <n v="125"/>
    <x v="2"/>
    <x v="0"/>
    <s v="USD"/>
    <n v="1482294990"/>
    <n v="1477107390"/>
    <b v="0"/>
    <n v="2"/>
    <b v="0"/>
    <s v="theater/spaces"/>
    <n v="1.4705882352941176E-2"/>
    <n v="62.5"/>
    <x v="1"/>
    <x v="38"/>
  </r>
  <r>
    <n v="3088"/>
    <x v="3087"/>
    <s v="We believe it's time to open a visitor's center that highlights the small towns of the upper Midwest."/>
    <n v="8500"/>
    <n v="126"/>
    <x v="2"/>
    <x v="0"/>
    <s v="USD"/>
    <n v="1420724460"/>
    <n v="1418046247"/>
    <b v="0"/>
    <n v="3"/>
    <b v="0"/>
    <s v="theater/spaces"/>
    <n v="1.4823529411764706E-2"/>
    <n v="42"/>
    <x v="1"/>
    <x v="38"/>
  </r>
  <r>
    <n v="3089"/>
    <x v="3088"/>
    <s v="A community space in Somerville, MA to celebrate the beautiful intersection of sports and creativity."/>
    <n v="8500"/>
    <n v="5854"/>
    <x v="2"/>
    <x v="0"/>
    <s v="USD"/>
    <n v="1468029540"/>
    <n v="1465304483"/>
    <b v="0"/>
    <n v="45"/>
    <b v="0"/>
    <s v="theater/spaces"/>
    <n v="0.68870588235294117"/>
    <n v="130.0888888888889"/>
    <x v="1"/>
    <x v="38"/>
  </r>
  <r>
    <n v="3090"/>
    <x v="3089"/>
    <s v="To create a space by restoring a historic church in Burlington, Ky where community theater, dance and music and art can be performed."/>
    <n v="8500"/>
    <n v="11432"/>
    <x v="2"/>
    <x v="0"/>
    <s v="USD"/>
    <n v="1430505545"/>
    <n v="1425325145"/>
    <b v="0"/>
    <n v="9"/>
    <b v="0"/>
    <s v="theater/spaces"/>
    <n v="1.3449411764705883"/>
    <n v="1270.2222222222222"/>
    <x v="1"/>
    <x v="38"/>
  </r>
  <r>
    <n v="3091"/>
    <x v="3090"/>
    <s v="Roanoke, Virginia's first long-form improv theatre company. Producing improv and scripted theatre, with a dynamic training program."/>
    <n v="8500"/>
    <n v="796"/>
    <x v="2"/>
    <x v="0"/>
    <s v="USD"/>
    <n v="1471214743"/>
    <n v="1468622743"/>
    <b v="0"/>
    <n v="9"/>
    <b v="0"/>
    <s v="theater/spaces"/>
    <n v="9.3647058823529417E-2"/>
    <n v="88.444444444444443"/>
    <x v="1"/>
    <x v="38"/>
  </r>
  <r>
    <n v="3092"/>
    <x v="3091"/>
    <s v="Our goal is to purchase a theater on the Upper East Side of Manhattan that will act as a home for four theater companies."/>
    <n v="8500"/>
    <n v="1183.19"/>
    <x v="2"/>
    <x v="0"/>
    <s v="USD"/>
    <n v="1444946400"/>
    <n v="1441723912"/>
    <b v="0"/>
    <n v="21"/>
    <b v="0"/>
    <s v="theater/spaces"/>
    <n v="0.13919882352941176"/>
    <n v="56.342380952380957"/>
    <x v="1"/>
    <x v="38"/>
  </r>
  <r>
    <n v="3093"/>
    <x v="3092"/>
    <s v="Jump in the deep end of the provocative and darkly humourous, POOL (NO WATER)...to be performed in a Pool!  Directed by Gordon McCall."/>
    <n v="8500"/>
    <n v="910"/>
    <x v="2"/>
    <x v="5"/>
    <s v="CAD"/>
    <n v="1401595140"/>
    <n v="1398980941"/>
    <b v="0"/>
    <n v="17"/>
    <b v="0"/>
    <s v="theater/spaces"/>
    <n v="0.10705882352941176"/>
    <n v="53.529411764705884"/>
    <x v="1"/>
    <x v="38"/>
  </r>
  <r>
    <n v="3094"/>
    <x v="3093"/>
    <s v="This is a Kickstarter to help with the start up costs for Illusionist, Chris Lengyel's Summer 2016 Tour!"/>
    <n v="8500"/>
    <n v="25"/>
    <x v="2"/>
    <x v="0"/>
    <s v="USD"/>
    <n v="1442775956"/>
    <n v="1437591956"/>
    <b v="0"/>
    <n v="1"/>
    <b v="0"/>
    <s v="theater/spaces"/>
    <n v="2.9411764705882353E-3"/>
    <n v="25"/>
    <x v="1"/>
    <x v="38"/>
  </r>
  <r>
    <n v="3095"/>
    <x v="3094"/>
    <s v="We are a small theatre company looking to provide world class theatre to the working class in the Greater New York area."/>
    <n v="8500"/>
    <n v="50"/>
    <x v="2"/>
    <x v="0"/>
    <s v="USD"/>
    <n v="1470011780"/>
    <n v="1464827780"/>
    <b v="0"/>
    <n v="1"/>
    <b v="0"/>
    <s v="theater/spaces"/>
    <n v="5.8823529411764705E-3"/>
    <n v="50"/>
    <x v="1"/>
    <x v="38"/>
  </r>
  <r>
    <n v="3096"/>
    <x v="3095"/>
    <s v="To create a learning center for acting and all art types including anything that expresses the emotion of the human spirit."/>
    <n v="8500"/>
    <n v="795"/>
    <x v="2"/>
    <x v="0"/>
    <s v="USD"/>
    <n v="1432151326"/>
    <n v="1429559326"/>
    <b v="0"/>
    <n v="14"/>
    <b v="0"/>
    <s v="theater/spaces"/>
    <n v="9.3529411764705889E-2"/>
    <n v="56.785714285714285"/>
    <x v="1"/>
    <x v="38"/>
  </r>
  <r>
    <n v="3097"/>
    <x v="3096"/>
    <s v="The Bunker makes theatre with purpose: We provide ambitious artists a home in which to share their work with adventurous audiences."/>
    <n v="8500"/>
    <n v="1715"/>
    <x v="2"/>
    <x v="1"/>
    <s v="GBP"/>
    <n v="1475848800"/>
    <n v="1474027501"/>
    <b v="0"/>
    <n v="42"/>
    <b v="0"/>
    <s v="theater/spaces"/>
    <n v="0.20176470588235293"/>
    <n v="40.833333333333336"/>
    <x v="1"/>
    <x v="38"/>
  </r>
  <r>
    <n v="3098"/>
    <x v="3097"/>
    <s v="A magical space, full of fairytale favorites, designed to make each individual have a unique experience; children's dreams made real."/>
    <n v="8500"/>
    <n v="1758"/>
    <x v="2"/>
    <x v="0"/>
    <s v="USD"/>
    <n v="1454890620"/>
    <n v="1450724449"/>
    <b v="0"/>
    <n v="27"/>
    <b v="0"/>
    <s v="theater/spaces"/>
    <n v="0.20682352941176471"/>
    <n v="65.111111111111114"/>
    <x v="1"/>
    <x v="38"/>
  </r>
  <r>
    <n v="3099"/>
    <x v="3098"/>
    <s v="I would like to screen this documentary at CSU at their Black Studies Dept. Looking to fly panelist in. Hoping to screen nationwide. &lt;3"/>
    <n v="8500"/>
    <n v="278"/>
    <x v="2"/>
    <x v="0"/>
    <s v="USD"/>
    <n v="1455251591"/>
    <n v="1452659591"/>
    <b v="0"/>
    <n v="5"/>
    <b v="0"/>
    <s v="theater/spaces"/>
    <n v="3.2705882352941175E-2"/>
    <n v="55.6"/>
    <x v="1"/>
    <x v="38"/>
  </r>
  <r>
    <n v="3100"/>
    <x v="3099"/>
    <s v="Friends for Change, a group of girls between the ages of 12 and 18 are building an outdoor Amphitheater as a gift to our community!"/>
    <n v="8500"/>
    <n v="1827"/>
    <x v="2"/>
    <x v="0"/>
    <s v="USD"/>
    <n v="1413816975"/>
    <n v="1411224975"/>
    <b v="0"/>
    <n v="13"/>
    <b v="0"/>
    <s v="theater/spaces"/>
    <n v="0.214941176470588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8500"/>
    <n v="300"/>
    <x v="2"/>
    <x v="6"/>
    <s v="EUR"/>
    <n v="1437033360"/>
    <n v="1434445937"/>
    <b v="0"/>
    <n v="12"/>
    <b v="0"/>
    <s v="theater/spaces"/>
    <n v="3.5294117647058823E-2"/>
    <n v="25"/>
    <x v="1"/>
    <x v="38"/>
  </r>
  <r>
    <n v="3102"/>
    <x v="3101"/>
    <s v="Imagine being able to take a performance anywhere! Meet the Theatre Bath Bus - a magical performance space where anything is possible."/>
    <n v="8500"/>
    <n v="6258"/>
    <x v="2"/>
    <x v="1"/>
    <s v="GBP"/>
    <n v="1471939818"/>
    <n v="1467619818"/>
    <b v="0"/>
    <n v="90"/>
    <b v="0"/>
    <s v="theater/spaces"/>
    <n v="0.7362352941176471"/>
    <n v="69.533333333333331"/>
    <x v="1"/>
    <x v="38"/>
  </r>
  <r>
    <n v="3103"/>
    <x v="3102"/>
    <s v="Creating a place for local artists to perform, at substantially less cost for them"/>
    <n v="8500"/>
    <n v="11"/>
    <x v="2"/>
    <x v="0"/>
    <s v="USD"/>
    <n v="1434080706"/>
    <n v="1428896706"/>
    <b v="0"/>
    <n v="2"/>
    <b v="0"/>
    <s v="theater/spaces"/>
    <n v="1.2941176470588236E-3"/>
    <n v="5.5"/>
    <x v="1"/>
    <x v="38"/>
  </r>
  <r>
    <n v="3104"/>
    <x v="3103"/>
    <s v="The Loft is CQEAP's latest studio. Located in Rockhampton's CBD we'll be running performing arts workshops for 5yrs to adults."/>
    <n v="8500"/>
    <n v="1185"/>
    <x v="2"/>
    <x v="2"/>
    <s v="AUD"/>
    <n v="1422928800"/>
    <n v="1420235311"/>
    <b v="0"/>
    <n v="5"/>
    <b v="0"/>
    <s v="theater/spaces"/>
    <n v="0.13941176470588235"/>
    <n v="237"/>
    <x v="1"/>
    <x v="38"/>
  </r>
  <r>
    <n v="3105"/>
    <x v="3104"/>
    <s v="My hope is to raise $5845 and replace old stained and mismatched border curtains, cyclorama curtain, and backdrop."/>
    <n v="8500"/>
    <n v="2476"/>
    <x v="2"/>
    <x v="0"/>
    <s v="USD"/>
    <n v="1413694800"/>
    <n v="1408986916"/>
    <b v="0"/>
    <n v="31"/>
    <b v="0"/>
    <s v="theater/spaces"/>
    <n v="0.29129411764705881"/>
    <n v="79.870967741935488"/>
    <x v="1"/>
    <x v="38"/>
  </r>
  <r>
    <n v="3106"/>
    <x v="3105"/>
    <s v="Help fund the exciting first collaboration between Hotel Echo and Bristol Cathedral: WILD MEN, a show commemorating those lost in WW1."/>
    <n v="8500"/>
    <n v="41"/>
    <x v="2"/>
    <x v="1"/>
    <s v="GBP"/>
    <n v="1442440800"/>
    <n v="1440497876"/>
    <b v="0"/>
    <n v="4"/>
    <b v="0"/>
    <s v="theater/spaces"/>
    <n v="4.8235294117647057E-3"/>
    <n v="10.25"/>
    <x v="1"/>
    <x v="38"/>
  </r>
  <r>
    <n v="3107"/>
    <x v="3106"/>
    <s v="When opportunity knocks, we answer!  Help expand the ravishingly talented troupe into a new and exciting market and venue!"/>
    <n v="8500"/>
    <n v="7905"/>
    <x v="2"/>
    <x v="0"/>
    <s v="USD"/>
    <n v="1431372751"/>
    <n v="1430767951"/>
    <b v="0"/>
    <n v="29"/>
    <b v="0"/>
    <s v="theater/spaces"/>
    <n v="0.93"/>
    <n v="272.58620689655174"/>
    <x v="1"/>
    <x v="38"/>
  </r>
  <r>
    <n v="3108"/>
    <x v="3107"/>
    <s v="We need a permanent home for the theater!"/>
    <n v="8500"/>
    <n v="26"/>
    <x v="2"/>
    <x v="0"/>
    <s v="USD"/>
    <n v="1430234394"/>
    <n v="1425053994"/>
    <b v="0"/>
    <n v="2"/>
    <b v="0"/>
    <s v="theater/spaces"/>
    <n v="3.0588235294117649E-3"/>
    <n v="13"/>
    <x v="1"/>
    <x v="38"/>
  </r>
  <r>
    <n v="3109"/>
    <x v="3108"/>
    <s v="Help us exceed our goal to convert the Sidney Auto Vue Drive-In from 35mm to digital. This will cost upwards of $75,000. Thank you!"/>
    <n v="8500"/>
    <n v="6633"/>
    <x v="2"/>
    <x v="0"/>
    <s v="USD"/>
    <n v="1409194810"/>
    <n v="1406170810"/>
    <b v="0"/>
    <n v="114"/>
    <b v="0"/>
    <s v="theater/spaces"/>
    <n v="0.78035294117647058"/>
    <n v="58.184210526315788"/>
    <x v="1"/>
    <x v="38"/>
  </r>
  <r>
    <n v="3110"/>
    <x v="3109"/>
    <s v="Cat People Unite! It's time we get a space of our own to relax, socialize and learn! Join the Catmunity!"/>
    <n v="8500"/>
    <n v="10"/>
    <x v="2"/>
    <x v="0"/>
    <s v="USD"/>
    <n v="1487465119"/>
    <n v="1484009119"/>
    <b v="0"/>
    <n v="1"/>
    <b v="0"/>
    <s v="theater/spaces"/>
    <n v="1.176470588235294E-3"/>
    <n v="10"/>
    <x v="1"/>
    <x v="38"/>
  </r>
  <r>
    <n v="3111"/>
    <x v="3110"/>
    <s v="Help All Puppet Players perform it's 2015 season in a beautiful 200 seat theater for an entire year."/>
    <n v="8500"/>
    <n v="5328"/>
    <x v="2"/>
    <x v="0"/>
    <s v="USD"/>
    <n v="1412432220"/>
    <n v="1409753820"/>
    <b v="0"/>
    <n v="76"/>
    <b v="0"/>
    <s v="theater/spaces"/>
    <n v="0.62682352941176467"/>
    <n v="70.10526315789474"/>
    <x v="1"/>
    <x v="38"/>
  </r>
  <r>
    <n v="3112"/>
    <x v="3111"/>
    <s v="Children only have a short period of time to live care free, play hard, get dirty, I want to help every child in my Town play everyday."/>
    <n v="8500"/>
    <n v="521"/>
    <x v="2"/>
    <x v="0"/>
    <s v="USD"/>
    <n v="1477968934"/>
    <n v="1472784934"/>
    <b v="0"/>
    <n v="9"/>
    <b v="0"/>
    <s v="theater/spaces"/>
    <n v="6.1294117647058825E-2"/>
    <n v="57.888888888888886"/>
    <x v="1"/>
    <x v="38"/>
  </r>
  <r>
    <n v="3113"/>
    <x v="3112"/>
    <s v="An arts and craft beer theater showcasing local talent, locally crafted beer and providing performance and rehearsal space."/>
    <n v="8500"/>
    <n v="4635"/>
    <x v="2"/>
    <x v="0"/>
    <s v="USD"/>
    <n v="1429291982"/>
    <n v="1426699982"/>
    <b v="0"/>
    <n v="37"/>
    <b v="0"/>
    <s v="theater/spaces"/>
    <n v="0.54529411764705882"/>
    <n v="125.27027027027027"/>
    <x v="1"/>
    <x v="38"/>
  </r>
  <r>
    <n v="3114"/>
    <x v="3113"/>
    <s v="A scary place to bring your friends. Interactive so that the people that were scared before get to scare others later. A diner on site."/>
    <n v="85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8500"/>
    <n v="300"/>
    <x v="2"/>
    <x v="11"/>
    <s v="SEK"/>
    <n v="1465123427"/>
    <n v="1462531427"/>
    <b v="0"/>
    <n v="1"/>
    <b v="0"/>
    <s v="theater/spaces"/>
    <n v="3.5294117647058823E-2"/>
    <n v="300"/>
    <x v="1"/>
    <x v="38"/>
  </r>
  <r>
    <n v="3116"/>
    <x v="3115"/>
    <s v="Creating a consuite for CoreCon. A focus on the insanity of asylums and early medical practices from history."/>
    <n v="8500"/>
    <n v="430"/>
    <x v="2"/>
    <x v="0"/>
    <s v="USD"/>
    <n v="1427890925"/>
    <n v="1426681325"/>
    <b v="0"/>
    <n v="10"/>
    <b v="0"/>
    <s v="theater/spaces"/>
    <n v="5.0588235294117649E-2"/>
    <n v="43"/>
    <x v="1"/>
    <x v="38"/>
  </r>
  <r>
    <n v="3117"/>
    <x v="3116"/>
    <s v="Performing Arts workshops, for young people aged 5 -16, exploring how the sea has shaped Cowes as a settlement."/>
    <n v="8500"/>
    <n v="1"/>
    <x v="2"/>
    <x v="1"/>
    <s v="GBP"/>
    <n v="1464354720"/>
    <n v="1463648360"/>
    <b v="0"/>
    <n v="1"/>
    <b v="0"/>
    <s v="theater/spaces"/>
    <n v="1.1764705882352942E-4"/>
    <n v="1"/>
    <x v="1"/>
    <x v="38"/>
  </r>
  <r>
    <n v="3118"/>
    <x v="3117"/>
    <s v="a magical place for all kind of people, like a fairytaile in all colours"/>
    <n v="8500"/>
    <n v="1550"/>
    <x v="2"/>
    <x v="11"/>
    <s v="SEK"/>
    <n v="1467473723"/>
    <n v="1465832123"/>
    <b v="0"/>
    <n v="2"/>
    <b v="0"/>
    <s v="theater/spaces"/>
    <n v="0.18235294117647058"/>
    <n v="775"/>
    <x v="1"/>
    <x v="38"/>
  </r>
  <r>
    <n v="3119"/>
    <x v="3118"/>
    <s v="An Information center downTOWN Buffalo...find directions to places of interest, events, eateries, lodging, maps, postcards and books."/>
    <n v="8500"/>
    <n v="5"/>
    <x v="2"/>
    <x v="0"/>
    <s v="USD"/>
    <n v="1427414732"/>
    <n v="1424826332"/>
    <b v="0"/>
    <n v="1"/>
    <b v="0"/>
    <s v="theater/spaces"/>
    <n v="5.8823529411764701E-4"/>
    <n v="5"/>
    <x v="1"/>
    <x v="38"/>
  </r>
  <r>
    <n v="3120"/>
    <x v="3119"/>
    <s v="Wij willen Tropicana het subtropisch zwemparadijs van Rotterdam op een nieuwe locatie gaan bouwen."/>
    <n v="8500"/>
    <n v="128"/>
    <x v="2"/>
    <x v="9"/>
    <s v="EUR"/>
    <n v="1462484196"/>
    <n v="1457303796"/>
    <b v="0"/>
    <n v="10"/>
    <b v="0"/>
    <s v="theater/spaces"/>
    <n v="1.5058823529411765E-2"/>
    <n v="12.8"/>
    <x v="1"/>
    <x v="38"/>
  </r>
  <r>
    <n v="3121"/>
    <x v="3120"/>
    <s v="I going to build a theatre for a local ant farm so that Ants can put on their theatre productions."/>
    <n v="8500"/>
    <n v="10"/>
    <x v="1"/>
    <x v="5"/>
    <s v="CAD"/>
    <n v="1411748335"/>
    <n v="1406564335"/>
    <b v="0"/>
    <n v="1"/>
    <b v="0"/>
    <s v="theater/spaces"/>
    <n v="1.176470588235294E-3"/>
    <n v="10"/>
    <x v="1"/>
    <x v="38"/>
  </r>
  <r>
    <n v="3122"/>
    <x v="3121"/>
    <s v="cancelled until further notice"/>
    <n v="8500"/>
    <n v="116"/>
    <x v="1"/>
    <x v="0"/>
    <s v="USD"/>
    <n v="1478733732"/>
    <n v="1478298132"/>
    <b v="0"/>
    <n v="2"/>
    <b v="0"/>
    <s v="theater/spaces"/>
    <n v="1.3647058823529411E-2"/>
    <n v="58"/>
    <x v="1"/>
    <x v="38"/>
  </r>
  <r>
    <n v="3123"/>
    <x v="3122"/>
    <s v="The Larchmont Playhouse is threatened! Help save the theater by becoming a Preservation Member of The Larchmont Playhouse."/>
    <n v="8500"/>
    <n v="85192"/>
    <x v="1"/>
    <x v="0"/>
    <s v="USD"/>
    <n v="1468108198"/>
    <n v="1465516198"/>
    <b v="0"/>
    <n v="348"/>
    <b v="0"/>
    <s v="theater/spaces"/>
    <n v="10.022588235294117"/>
    <n v="244.80459770114942"/>
    <x v="1"/>
    <x v="38"/>
  </r>
  <r>
    <n v="3124"/>
    <x v="3123"/>
    <s v="A place where kids/ teens' dreams come true, and one finds there home without sparkly red shoes!"/>
    <n v="8500"/>
    <n v="26"/>
    <x v="1"/>
    <x v="0"/>
    <s v="USD"/>
    <n v="1422902601"/>
    <n v="1417718601"/>
    <b v="0"/>
    <n v="4"/>
    <b v="0"/>
    <s v="theater/spaces"/>
    <n v="3.0588235294117649E-3"/>
    <n v="6.5"/>
    <x v="1"/>
    <x v="38"/>
  </r>
  <r>
    <n v="3125"/>
    <x v="3124"/>
    <s v="N/A"/>
    <n v="85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8500"/>
    <n v="1040"/>
    <x v="1"/>
    <x v="0"/>
    <s v="USD"/>
    <n v="1459121162"/>
    <n v="1456532762"/>
    <b v="0"/>
    <n v="17"/>
    <b v="0"/>
    <s v="theater/spaces"/>
    <n v="0.12235294117647059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85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8500"/>
    <n v="16291"/>
    <x v="3"/>
    <x v="0"/>
    <s v="USD"/>
    <n v="1489690141"/>
    <n v="1487101741"/>
    <b v="0"/>
    <n v="117"/>
    <b v="0"/>
    <s v="theater/plays"/>
    <n v="1.9165882352941177"/>
    <n v="139.23931623931625"/>
    <x v="1"/>
    <x v="6"/>
  </r>
  <r>
    <n v="3129"/>
    <x v="3128"/>
    <s v="The DE sheds light on the reality of what happens in college. Marcus Rashad created this play to help prepare future/current students"/>
    <n v="8500"/>
    <n v="10"/>
    <x v="3"/>
    <x v="0"/>
    <s v="USD"/>
    <n v="1492542819"/>
    <n v="1489090419"/>
    <b v="0"/>
    <n v="1"/>
    <b v="0"/>
    <s v="theater/plays"/>
    <n v="1.176470588235294E-3"/>
    <n v="10"/>
    <x v="1"/>
    <x v="6"/>
  </r>
  <r>
    <n v="3130"/>
    <x v="3129"/>
    <s v="A shockingly relevant modern take on a 2,000-year-old tragedy that confronts current gender politics."/>
    <n v="8500"/>
    <n v="375"/>
    <x v="3"/>
    <x v="0"/>
    <s v="USD"/>
    <n v="1492145940"/>
    <n v="1489504916"/>
    <b v="0"/>
    <n v="4"/>
    <b v="0"/>
    <s v="theater/plays"/>
    <n v="4.4117647058823532E-2"/>
    <n v="93.75"/>
    <x v="1"/>
    <x v="6"/>
  </r>
  <r>
    <n v="3131"/>
    <x v="3130"/>
    <s v="A Staged Reading of &quot;Snake Eyes,&quot; a new play by Alex Rafala"/>
    <n v="8500"/>
    <n v="645"/>
    <x v="3"/>
    <x v="0"/>
    <s v="USD"/>
    <n v="1491656045"/>
    <n v="1489067645"/>
    <b v="0"/>
    <n v="12"/>
    <b v="0"/>
    <s v="theater/plays"/>
    <n v="7.588235294117647E-2"/>
    <n v="53.75"/>
    <x v="1"/>
    <x v="6"/>
  </r>
  <r>
    <n v="3132"/>
    <x v="3131"/>
    <s v="Smells Like Money, Drips Like Honey, Taste Like Mocha, Better Run AWAY"/>
    <n v="8500"/>
    <n v="10"/>
    <x v="3"/>
    <x v="0"/>
    <s v="USD"/>
    <n v="1492759460"/>
    <n v="1487579060"/>
    <b v="0"/>
    <n v="1"/>
    <b v="0"/>
    <s v="theater/plays"/>
    <n v="1.176470588235294E-3"/>
    <n v="10"/>
    <x v="1"/>
    <x v="6"/>
  </r>
  <r>
    <n v="3133"/>
    <x v="3132"/>
    <s v="TwentySomething is taking Hell Has No Fury to Edinburgh! _x000a_We're looking for your support to get us there."/>
    <n v="8500"/>
    <n v="540"/>
    <x v="3"/>
    <x v="1"/>
    <s v="GBP"/>
    <n v="1490358834"/>
    <n v="1487770434"/>
    <b v="0"/>
    <n v="16"/>
    <b v="0"/>
    <s v="theater/plays"/>
    <n v="6.3529411764705876E-2"/>
    <n v="33.75"/>
    <x v="1"/>
    <x v="6"/>
  </r>
  <r>
    <n v="3134"/>
    <x v="3133"/>
    <s v="Time Zone Theatre &amp; Arteria Theatre present this emotional thriller about Love, Loss and what happens when life goes on, but you can't."/>
    <n v="8500"/>
    <n v="225"/>
    <x v="3"/>
    <x v="1"/>
    <s v="GBP"/>
    <n v="1490631419"/>
    <n v="1488820619"/>
    <b v="0"/>
    <n v="12"/>
    <b v="0"/>
    <s v="theater/plays"/>
    <n v="2.6470588235294117E-2"/>
    <n v="18.75"/>
    <x v="1"/>
    <x v="6"/>
  </r>
  <r>
    <n v="3135"/>
    <x v="3134"/>
    <s v="SEVEN tells the true stories of 7 women who bravely fought for the well-being of women, families, and children around the globe."/>
    <n v="8500"/>
    <n v="162"/>
    <x v="3"/>
    <x v="0"/>
    <s v="USD"/>
    <n v="1491277121"/>
    <n v="1489376321"/>
    <b v="0"/>
    <n v="7"/>
    <b v="0"/>
    <s v="theater/plays"/>
    <n v="1.9058823529411763E-2"/>
    <n v="23.142857142857142"/>
    <x v="1"/>
    <x v="6"/>
  </r>
  <r>
    <n v="3136"/>
    <x v="3135"/>
    <s v="Help emberfly theatre put on their first production Heroines and pay our actors and creative team! Follow us @emberflytheatre"/>
    <n v="8500"/>
    <n v="639"/>
    <x v="3"/>
    <x v="1"/>
    <s v="GBP"/>
    <n v="1491001140"/>
    <n v="1487847954"/>
    <b v="0"/>
    <n v="22"/>
    <b v="0"/>
    <s v="theater/plays"/>
    <n v="7.5176470588235289E-2"/>
    <n v="29.045454545454547"/>
    <x v="1"/>
    <x v="6"/>
  </r>
  <r>
    <n v="3137"/>
    <x v="3136"/>
    <s v="Set in 1930s Chinatown, evocative of old world South Jackson Street during the Jazz era."/>
    <n v="8500"/>
    <n v="50"/>
    <x v="3"/>
    <x v="0"/>
    <s v="USD"/>
    <n v="1493838720"/>
    <n v="1489439669"/>
    <b v="0"/>
    <n v="1"/>
    <b v="0"/>
    <s v="theater/plays"/>
    <n v="5.8823529411764705E-3"/>
    <n v="50"/>
    <x v="1"/>
    <x v="6"/>
  </r>
  <r>
    <n v="3138"/>
    <x v="3137"/>
    <s v="A UWE Drama Society adaptation of Timberlake Wertenbaker's play. Funding needed for costumes/props to make the show a success. Thanks."/>
    <n v="85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8500"/>
    <n v="2700"/>
    <x v="3"/>
    <x v="14"/>
    <s v="MXN"/>
    <n v="1490416380"/>
    <n v="1487485760"/>
    <b v="0"/>
    <n v="6"/>
    <b v="0"/>
    <s v="theater/plays"/>
    <n v="0.31764705882352939"/>
    <n v="450"/>
    <x v="1"/>
    <x v="6"/>
  </r>
  <r>
    <n v="3140"/>
    <x v="3139"/>
    <s v="ReminiSens offers an Enchanting Time Travel experience: have diner at the court of Versailles and interact with the nobles of the time!"/>
    <n v="8500"/>
    <n v="96"/>
    <x v="3"/>
    <x v="6"/>
    <s v="EUR"/>
    <n v="1491581703"/>
    <n v="1488993303"/>
    <b v="0"/>
    <n v="4"/>
    <b v="0"/>
    <s v="theater/plays"/>
    <n v="1.1294117647058824E-2"/>
    <n v="24"/>
    <x v="1"/>
    <x v="6"/>
  </r>
  <r>
    <n v="3141"/>
    <x v="3140"/>
    <s v="We are a theatre society from the Groningen University in the Netherlands. _x000a_We would be more than happy for some help funding the play."/>
    <n v="8500"/>
    <n v="258"/>
    <x v="3"/>
    <x v="9"/>
    <s v="EUR"/>
    <n v="1492372800"/>
    <n v="1488823488"/>
    <b v="0"/>
    <n v="8"/>
    <b v="0"/>
    <s v="theater/plays"/>
    <n v="3.0352941176470589E-2"/>
    <n v="32.25"/>
    <x v="1"/>
    <x v="6"/>
  </r>
  <r>
    <n v="3142"/>
    <x v="3141"/>
    <s v="Our aim is to deliver a powerful piece of theatre to audiences across the UK, including Edinburgh Fringe (2017)."/>
    <n v="8500"/>
    <n v="45"/>
    <x v="3"/>
    <x v="1"/>
    <s v="GBP"/>
    <n v="1489922339"/>
    <n v="1487333939"/>
    <b v="0"/>
    <n v="3"/>
    <b v="0"/>
    <s v="theater/plays"/>
    <n v="5.2941176470588233E-3"/>
    <n v="15"/>
    <x v="1"/>
    <x v="6"/>
  </r>
  <r>
    <n v="3143"/>
    <x v="3142"/>
    <s v="THE POIGNANT EXPLORATION OF WHAT IT MEANS TO SAY GOODBYE._x000a_Stripped Raw brings Liam Borrett's debut play 'This is Living' to Wiltshire."/>
    <n v="85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8500"/>
    <n v="7540"/>
    <x v="3"/>
    <x v="0"/>
    <s v="USD"/>
    <n v="1489903200"/>
    <n v="1488459307"/>
    <b v="0"/>
    <n v="30"/>
    <b v="0"/>
    <s v="theater/plays"/>
    <n v="0.88705882352941179"/>
    <n v="251.33333333333334"/>
    <x v="1"/>
    <x v="6"/>
  </r>
  <r>
    <n v="3145"/>
    <x v="3144"/>
    <s v="Dominion Theatre Company is the first community dinner theatre  to be established in Arlington TX."/>
    <n v="85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8500"/>
    <n v="5250"/>
    <x v="3"/>
    <x v="14"/>
    <s v="MXN"/>
    <n v="1492356166"/>
    <n v="1488471766"/>
    <b v="0"/>
    <n v="12"/>
    <b v="0"/>
    <s v="theater/plays"/>
    <n v="0.61764705882352944"/>
    <n v="437.5"/>
    <x v="1"/>
    <x v="6"/>
  </r>
  <r>
    <n v="3147"/>
    <x v="3146"/>
    <s v="A play that uses photography to tell the story of a friendship forged during the demolition of New York's Pennsylvania Station."/>
    <n v="8500"/>
    <n v="23505"/>
    <x v="0"/>
    <x v="0"/>
    <s v="USD"/>
    <n v="1415319355"/>
    <n v="1411859755"/>
    <b v="1"/>
    <n v="213"/>
    <b v="1"/>
    <s v="theater/plays"/>
    <n v="2.7652941176470587"/>
    <n v="110.35211267605634"/>
    <x v="1"/>
    <x v="6"/>
  </r>
  <r>
    <n v="3148"/>
    <x v="3147"/>
    <s v="Help fund The Aurora Project, an immersive science fiction epic."/>
    <n v="8500"/>
    <n v="2361"/>
    <x v="0"/>
    <x v="0"/>
    <s v="USD"/>
    <n v="1412136000"/>
    <n v="1410278284"/>
    <b v="1"/>
    <n v="57"/>
    <b v="1"/>
    <s v="theater/plays"/>
    <n v="0.27776470588235291"/>
    <n v="41.421052631578945"/>
    <x v="1"/>
    <x v="6"/>
  </r>
  <r>
    <n v="3149"/>
    <x v="3148"/>
    <s v="A student led production at Northwestern U. of an adaptation by Frank Galati of the classic book Kafka on the Shore by Haruki Murakmi."/>
    <n v="8500"/>
    <n v="1300"/>
    <x v="0"/>
    <x v="0"/>
    <s v="USD"/>
    <n v="1354845600"/>
    <n v="1352766300"/>
    <b v="1"/>
    <n v="25"/>
    <b v="1"/>
    <s v="theater/plays"/>
    <n v="0.15294117647058825"/>
    <n v="52"/>
    <x v="1"/>
    <x v="6"/>
  </r>
  <r>
    <n v="3150"/>
    <x v="3149"/>
    <s v="SELLER DOOR is a new comedy about a Barker, the people he gets to go through a door and what happens to those people after they go through the door."/>
    <n v="8500"/>
    <n v="3535"/>
    <x v="0"/>
    <x v="0"/>
    <s v="USD"/>
    <n v="1295928000"/>
    <n v="1288160403"/>
    <b v="1"/>
    <n v="104"/>
    <b v="1"/>
    <s v="theater/plays"/>
    <n v="0.41588235294117648"/>
    <n v="33.990384615384613"/>
    <x v="1"/>
    <x v="6"/>
  </r>
  <r>
    <n v="3151"/>
    <x v="3150"/>
    <s v="A Multi-Media Puppet Show, with large cable control puppets to tell a hilarious story for all ages."/>
    <n v="8500"/>
    <n v="3514"/>
    <x v="0"/>
    <x v="0"/>
    <s v="USD"/>
    <n v="1410379774"/>
    <n v="1407787774"/>
    <b v="1"/>
    <n v="34"/>
    <b v="1"/>
    <s v="theater/plays"/>
    <n v="0.41341176470588237"/>
    <n v="103.35294117647059"/>
    <x v="1"/>
    <x v="6"/>
  </r>
  <r>
    <n v="3152"/>
    <x v="3151"/>
    <s v="'Gilead' is an original theatre piece inspired by Margaret Atwood's 'The Handmaid's Tale'. (Brighton Fringe 2014)"/>
    <n v="8500"/>
    <n v="2331"/>
    <x v="0"/>
    <x v="1"/>
    <s v="GBP"/>
    <n v="1383425367"/>
    <n v="1380833367"/>
    <b v="1"/>
    <n v="67"/>
    <b v="1"/>
    <s v="theater/plays"/>
    <n v="0.27423529411764708"/>
    <n v="34.791044776119406"/>
    <x v="1"/>
    <x v="6"/>
  </r>
  <r>
    <n v="3153"/>
    <x v="3152"/>
    <s v="A stage production of Terminator 2: Judgment Day, composed entirely of the words of William Shakespeare"/>
    <n v="8500"/>
    <n v="10067.5"/>
    <x v="0"/>
    <x v="0"/>
    <s v="USD"/>
    <n v="1304225940"/>
    <n v="1301542937"/>
    <b v="1"/>
    <n v="241"/>
    <b v="1"/>
    <s v="theater/plays"/>
    <n v="1.1844117647058823"/>
    <n v="41.773858921161825"/>
    <x v="1"/>
    <x v="6"/>
  </r>
  <r>
    <n v="3154"/>
    <x v="3153"/>
    <s v="Hilarious play about two parents obsessed with getting their kid into the best pre-school and are willing to do ANYTHING to get him in!"/>
    <n v="8500"/>
    <n v="7905"/>
    <x v="0"/>
    <x v="0"/>
    <s v="USD"/>
    <n v="1333310458"/>
    <n v="1330722058"/>
    <b v="1"/>
    <n v="123"/>
    <b v="1"/>
    <s v="theater/plays"/>
    <n v="0.93"/>
    <n v="64.268292682926827"/>
    <x v="1"/>
    <x v="6"/>
  </r>
  <r>
    <n v="3155"/>
    <x v="3154"/>
    <s v="We want to take our stage adaptation of Studio Ghibli's 'Princess Mononoke' to more people.  Help us do it!"/>
    <n v="8500"/>
    <n v="9425.23"/>
    <x v="0"/>
    <x v="1"/>
    <s v="GBP"/>
    <n v="1356004725"/>
    <n v="1353412725"/>
    <b v="1"/>
    <n v="302"/>
    <b v="1"/>
    <s v="theater/plays"/>
    <n v="1.1088505882352941"/>
    <n v="31.209370860927152"/>
    <x v="1"/>
    <x v="6"/>
  </r>
  <r>
    <n v="3156"/>
    <x v="3155"/>
    <s v="First Love/Worst Love is an examination of love and its mutability, as expressed through twelve stories and five actors on one stage."/>
    <n v="8500"/>
    <n v="5600"/>
    <x v="0"/>
    <x v="0"/>
    <s v="USD"/>
    <n v="1338591144"/>
    <n v="1335567144"/>
    <b v="1"/>
    <n v="89"/>
    <b v="1"/>
    <s v="theater/plays"/>
    <n v="0.6588235294117647"/>
    <n v="62.921348314606739"/>
    <x v="1"/>
    <x v="6"/>
  </r>
  <r>
    <n v="3157"/>
    <x v="3156"/>
    <s v="Four Directors.  Four One Acts.  Four Genres.  For You."/>
    <n v="8500"/>
    <n v="4040"/>
    <x v="0"/>
    <x v="0"/>
    <s v="USD"/>
    <n v="1405746000"/>
    <n v="1404932105"/>
    <b v="1"/>
    <n v="41"/>
    <b v="1"/>
    <s v="theater/plays"/>
    <n v="0.47529411764705881"/>
    <n v="98.536585365853654"/>
    <x v="1"/>
    <x v="6"/>
  </r>
  <r>
    <n v="3158"/>
    <x v="3157"/>
    <s v="A 40s crime-noir play using nursery rhyme characters."/>
    <n v="8500"/>
    <n v="5700"/>
    <x v="0"/>
    <x v="0"/>
    <s v="USD"/>
    <n v="1374523752"/>
    <n v="1371931752"/>
    <b v="1"/>
    <n v="69"/>
    <b v="1"/>
    <s v="theater/plays"/>
    <n v="0.6705882352941176"/>
    <n v="82.608695652173907"/>
    <x v="1"/>
    <x v="6"/>
  </r>
  <r>
    <n v="3159"/>
    <x v="3158"/>
    <s v="WAXWING is an exciting new world premiere of mythic (perhaps even apocalyptic!) proportions."/>
    <n v="8500"/>
    <n v="2002.22"/>
    <x v="0"/>
    <x v="0"/>
    <s v="USD"/>
    <n v="1326927600"/>
    <n v="1323221761"/>
    <b v="1"/>
    <n v="52"/>
    <b v="1"/>
    <s v="theater/plays"/>
    <n v="0.23555529411764706"/>
    <n v="38.504230769230773"/>
    <x v="1"/>
    <x v="6"/>
  </r>
  <r>
    <n v="3160"/>
    <x v="3159"/>
    <s v="Two stories by Anton Chekhov adapted for the stage and performed back-to-back in a stunning live theatrical performance."/>
    <n v="8500"/>
    <n v="4569"/>
    <x v="0"/>
    <x v="0"/>
    <s v="USD"/>
    <n v="1407905940"/>
    <n v="1405923687"/>
    <b v="1"/>
    <n v="57"/>
    <b v="1"/>
    <s v="theater/plays"/>
    <n v="0.5375294117647059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8500"/>
    <n v="2102"/>
    <x v="0"/>
    <x v="1"/>
    <s v="GBP"/>
    <n v="1413377522"/>
    <n v="1410785522"/>
    <b v="1"/>
    <n v="74"/>
    <b v="1"/>
    <s v="theater/plays"/>
    <n v="0.24729411764705883"/>
    <n v="28.405405405405407"/>
    <x v="1"/>
    <x v="6"/>
  </r>
  <r>
    <n v="3162"/>
    <x v="3161"/>
    <s v="Radio show meets interactive novel, accompanied by live foley, music, and audience participation. YOU choose what happens next!"/>
    <n v="8500"/>
    <n v="5086"/>
    <x v="0"/>
    <x v="0"/>
    <s v="USD"/>
    <n v="1404698400"/>
    <n v="1402331262"/>
    <b v="1"/>
    <n v="63"/>
    <b v="1"/>
    <s v="theater/plays"/>
    <n v="0.59835294117647064"/>
    <n v="80.730158730158735"/>
    <x v="1"/>
    <x v="6"/>
  </r>
  <r>
    <n v="3163"/>
    <x v="3162"/>
    <s v="We are a group of actors reviving a play called &quot;Sonny Under the Assumption&quot; to bring to Toronto, Canada this summer..."/>
    <n v="8500"/>
    <n v="14450"/>
    <x v="0"/>
    <x v="0"/>
    <s v="USD"/>
    <n v="1402855525"/>
    <n v="1400263525"/>
    <b v="1"/>
    <n v="72"/>
    <b v="1"/>
    <s v="theater/plays"/>
    <n v="1.7"/>
    <n v="200.69444444444446"/>
    <x v="1"/>
    <x v="6"/>
  </r>
  <r>
    <n v="3164"/>
    <x v="3163"/>
    <s v="Better than Shakespeare! Theatre Companyâ€™s inaugural production, â€œMuch Ado About Something.â€ The Something is Aliens."/>
    <n v="8500"/>
    <n v="2669"/>
    <x v="0"/>
    <x v="0"/>
    <s v="USD"/>
    <n v="1402341615"/>
    <n v="1399490415"/>
    <b v="1"/>
    <n v="71"/>
    <b v="1"/>
    <s v="theater/plays"/>
    <n v="0.314"/>
    <n v="37.591549295774648"/>
    <x v="1"/>
    <x v="6"/>
  </r>
  <r>
    <n v="3165"/>
    <x v="3164"/>
    <s v="THE MOON PLAY is a new play written by Carolyn Gilliam. The play follows an astronaut on the moon who has lost his reason to explore."/>
    <n v="8500"/>
    <n v="1220"/>
    <x v="0"/>
    <x v="0"/>
    <s v="USD"/>
    <n v="1304395140"/>
    <n v="1302493760"/>
    <b v="1"/>
    <n v="21"/>
    <b v="1"/>
    <s v="theater/plays"/>
    <n v="0.14352941176470588"/>
    <n v="58.095238095238095"/>
    <x v="1"/>
    <x v="6"/>
  </r>
  <r>
    <n v="3166"/>
    <x v="3165"/>
    <s v="VERDIGRIS: A play written by Jim Beaver, star of Supernatural and Deadwood, opening March 2015 at Theatre West in Los Angeles."/>
    <n v="8500"/>
    <n v="56079.83"/>
    <x v="0"/>
    <x v="0"/>
    <s v="USD"/>
    <n v="1416988740"/>
    <n v="1414514153"/>
    <b v="1"/>
    <n v="930"/>
    <b v="1"/>
    <s v="theater/plays"/>
    <n v="6.5976270588235293"/>
    <n v="60.300892473118282"/>
    <x v="1"/>
    <x v="6"/>
  </r>
  <r>
    <n v="3167"/>
    <x v="3166"/>
    <s v="What is destiny? Explore it with us this August at FringeNYC."/>
    <n v="8500"/>
    <n v="3485"/>
    <x v="0"/>
    <x v="0"/>
    <s v="USD"/>
    <n v="1406952781"/>
    <n v="1405743181"/>
    <b v="1"/>
    <n v="55"/>
    <b v="1"/>
    <s v="theater/plays"/>
    <n v="0.41"/>
    <n v="63.363636363636367"/>
    <x v="1"/>
    <x v="6"/>
  </r>
  <r>
    <n v="3168"/>
    <x v="3167"/>
    <s v="A dazzling aerial show that brings to life the whimsical and romantic short stories of beloved fantasy author Italo Calvino."/>
    <n v="8500"/>
    <n v="3105"/>
    <x v="0"/>
    <x v="0"/>
    <s v="USD"/>
    <n v="1402696800"/>
    <n v="1399948353"/>
    <b v="1"/>
    <n v="61"/>
    <b v="1"/>
    <s v="theater/plays"/>
    <n v="0.36529411764705882"/>
    <n v="50.901639344262293"/>
    <x v="1"/>
    <x v="6"/>
  </r>
  <r>
    <n v="3169"/>
    <x v="3168"/>
    <s v="We're bringing The Window to the Cherry Lane Theater in January 2014."/>
    <n v="8500"/>
    <n v="8241"/>
    <x v="0"/>
    <x v="0"/>
    <s v="USD"/>
    <n v="1386910740"/>
    <n v="1384364561"/>
    <b v="1"/>
    <n v="82"/>
    <b v="1"/>
    <s v="theater/plays"/>
    <n v="0.96952941176470586"/>
    <n v="100.5"/>
    <x v="1"/>
    <x v="6"/>
  </r>
  <r>
    <n v="3170"/>
    <x v="3169"/>
    <s v="An emotionally-charged journey through the history of black women in America told in reverse."/>
    <n v="8500"/>
    <n v="2245"/>
    <x v="0"/>
    <x v="0"/>
    <s v="USD"/>
    <n v="1404273600"/>
    <n v="1401414944"/>
    <b v="1"/>
    <n v="71"/>
    <b v="1"/>
    <s v="theater/plays"/>
    <n v="0.2641176470588235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8500"/>
    <n v="7617"/>
    <x v="0"/>
    <x v="1"/>
    <s v="GBP"/>
    <n v="1462545358"/>
    <n v="1459953358"/>
    <b v="1"/>
    <n v="117"/>
    <b v="1"/>
    <s v="theater/plays"/>
    <n v="0.896117647058823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8500"/>
    <n v="2300"/>
    <x v="0"/>
    <x v="0"/>
    <s v="USD"/>
    <n v="1329240668"/>
    <n v="1326648668"/>
    <b v="1"/>
    <n v="29"/>
    <b v="1"/>
    <s v="theater/plays"/>
    <n v="0.27058823529411763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8500"/>
    <n v="10300"/>
    <x v="0"/>
    <x v="0"/>
    <s v="USD"/>
    <n v="1411765492"/>
    <n v="1409173492"/>
    <b v="1"/>
    <n v="74"/>
    <b v="1"/>
    <s v="theater/plays"/>
    <n v="1.2117647058823529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8500"/>
    <n v="3034"/>
    <x v="0"/>
    <x v="0"/>
    <s v="USD"/>
    <n v="1408999508"/>
    <n v="1407789908"/>
    <b v="1"/>
    <n v="23"/>
    <b v="1"/>
    <s v="theater/plays"/>
    <n v="0.35694117647058826"/>
    <n v="131.91304347826087"/>
    <x v="1"/>
    <x v="6"/>
  </r>
  <r>
    <n v="3175"/>
    <x v="3174"/>
    <s v="One Year Lease Theater Company's world premiere theater production of THE KILLING ROOM, by playwright Daniel Keene, March 2011 in NYC."/>
    <n v="8500"/>
    <n v="5478"/>
    <x v="0"/>
    <x v="0"/>
    <s v="USD"/>
    <n v="1297977427"/>
    <n v="1292793427"/>
    <b v="1"/>
    <n v="60"/>
    <b v="1"/>
    <s v="theater/plays"/>
    <n v="0.64447058823529413"/>
    <n v="91.3"/>
    <x v="1"/>
    <x v="6"/>
  </r>
  <r>
    <n v="3176"/>
    <x v="3175"/>
    <s v="Romeo and Juliet at Moody's Pub is an adapted, 90-minute version of Shakespeare's classic tragedy, performed for free in a restaurant"/>
    <n v="8500"/>
    <n v="2182"/>
    <x v="0"/>
    <x v="0"/>
    <s v="USD"/>
    <n v="1376838000"/>
    <n v="1374531631"/>
    <b v="1"/>
    <n v="55"/>
    <b v="1"/>
    <s v="theater/plays"/>
    <n v="0.25670588235294117"/>
    <n v="39.672727272727272"/>
    <x v="1"/>
    <x v="6"/>
  </r>
  <r>
    <n v="3177"/>
    <x v="3176"/>
    <s v="This one-man play made a splash on the west coast. Help shine a spotlight on this rock &amp; roll spectacle in NEW YORK CITY_x0008_!"/>
    <n v="8500"/>
    <n v="2935"/>
    <x v="0"/>
    <x v="0"/>
    <s v="USD"/>
    <n v="1403366409"/>
    <n v="1400774409"/>
    <b v="1"/>
    <n v="51"/>
    <b v="1"/>
    <s v="theater/plays"/>
    <n v="0.34529411764705881"/>
    <n v="57.549019607843135"/>
    <x v="1"/>
    <x v="6"/>
  </r>
  <r>
    <n v="3178"/>
    <x v="3177"/>
    <s v="Cutting Off Kate Bush is a one-woman show written &amp; performed by Lucy Benson-Brown, premiering at the Edinburgh Fringe Festival 2014"/>
    <n v="8500"/>
    <n v="2576"/>
    <x v="0"/>
    <x v="1"/>
    <s v="GBP"/>
    <n v="1405521075"/>
    <n v="1402929075"/>
    <b v="1"/>
    <n v="78"/>
    <b v="1"/>
    <s v="theater/plays"/>
    <n v="0.30305882352941177"/>
    <n v="33.025641025641029"/>
    <x v="1"/>
    <x v="6"/>
  </r>
  <r>
    <n v="3179"/>
    <x v="3178"/>
    <s v="A Sci-fi play in several vignettes that will narrate an alternate history in the mid-20th century."/>
    <n v="8500"/>
    <n v="4794.82"/>
    <x v="0"/>
    <x v="0"/>
    <s v="USD"/>
    <n v="1367859071"/>
    <n v="1365699071"/>
    <b v="1"/>
    <n v="62"/>
    <b v="1"/>
    <s v="theater/plays"/>
    <n v="0.56409647058823531"/>
    <n v="77.335806451612896"/>
    <x v="1"/>
    <x v="6"/>
  </r>
  <r>
    <n v="3180"/>
    <x v="3179"/>
    <s v="A new tale of witches, fairies, cat-hunters and and bone-boilers from London theatre company Broken Glass."/>
    <n v="8500"/>
    <n v="1437"/>
    <x v="0"/>
    <x v="1"/>
    <s v="GBP"/>
    <n v="1403258049"/>
    <n v="1400666049"/>
    <b v="1"/>
    <n v="45"/>
    <b v="1"/>
    <s v="theater/plays"/>
    <n v="0.16905882352941176"/>
    <n v="31.933333333333334"/>
    <x v="1"/>
    <x v="6"/>
  </r>
  <r>
    <n v="3181"/>
    <x v="3180"/>
    <s v="ENDURING SONG by award-winning Bear Trap Theatre, is a sweeping historical epic about love, loss and family set in the First Crusade."/>
    <n v="8500"/>
    <n v="545"/>
    <x v="0"/>
    <x v="1"/>
    <s v="GBP"/>
    <n v="1402848000"/>
    <n v="1400570787"/>
    <b v="1"/>
    <n v="15"/>
    <b v="1"/>
    <s v="theater/plays"/>
    <n v="6.4117647058823529E-2"/>
    <n v="36.333333333333336"/>
    <x v="1"/>
    <x v="6"/>
  </r>
  <r>
    <n v="3182"/>
    <x v="3181"/>
    <s v="FRANK, a newborn company, presents Wallace Shawn's famously unproduced,&quot;A Thought in Three Parts.&quot;_x000a_Be FRANK with us!"/>
    <n v="8500"/>
    <n v="7062"/>
    <x v="0"/>
    <x v="0"/>
    <s v="USD"/>
    <n v="1328029200"/>
    <n v="1323211621"/>
    <b v="1"/>
    <n v="151"/>
    <b v="1"/>
    <s v="theater/plays"/>
    <n v="0.83082352941176474"/>
    <n v="46.768211920529801"/>
    <x v="1"/>
    <x v="6"/>
  </r>
  <r>
    <n v="3183"/>
    <x v="3182"/>
    <s v="Anton Chekhov's The Seagull. An outdoor Amphitheater in Manhattan. Trees. A River. Daybreak."/>
    <n v="8500"/>
    <n v="2725"/>
    <x v="0"/>
    <x v="0"/>
    <s v="USD"/>
    <n v="1377284669"/>
    <n v="1375729469"/>
    <b v="1"/>
    <n v="68"/>
    <b v="1"/>
    <s v="theater/plays"/>
    <n v="0.32058823529411767"/>
    <n v="40.073529411764703"/>
    <x v="1"/>
    <x v="6"/>
  </r>
  <r>
    <n v="3184"/>
    <x v="3183"/>
    <s v="Equus is the story of a psychiatrist treating a teenaged boy who blinds six horses with a metal spike."/>
    <n v="8500"/>
    <n v="4610"/>
    <x v="0"/>
    <x v="0"/>
    <s v="USD"/>
    <n v="1404258631"/>
    <n v="1401666631"/>
    <b v="1"/>
    <n v="46"/>
    <b v="1"/>
    <s v="theater/plays"/>
    <n v="0.54235294117647059"/>
    <n v="100.21739130434783"/>
    <x v="1"/>
    <x v="6"/>
  </r>
  <r>
    <n v="3185"/>
    <x v="3184"/>
    <s v="I've written, and am producing, a fun new play with a gorgeous cast for this year's Edfringe and it just needs a little extra dough :)"/>
    <n v="8500"/>
    <n v="1000"/>
    <x v="0"/>
    <x v="1"/>
    <s v="GBP"/>
    <n v="1405553241"/>
    <n v="1404948441"/>
    <b v="1"/>
    <n v="24"/>
    <b v="1"/>
    <s v="theater/plays"/>
    <n v="0.11764705882352941"/>
    <n v="41.666666666666664"/>
    <x v="1"/>
    <x v="6"/>
  </r>
  <r>
    <n v="3186"/>
    <x v="3185"/>
    <s v="Honest is an exciting and dark new play by Bristol based writer Alice Nicholas, touring the South of England and London this October."/>
    <n v="8500"/>
    <n v="3270"/>
    <x v="0"/>
    <x v="1"/>
    <s v="GBP"/>
    <n v="1410901200"/>
    <n v="1408313438"/>
    <b v="1"/>
    <n v="70"/>
    <b v="1"/>
    <s v="theater/plays"/>
    <n v="0.38470588235294118"/>
    <n v="46.714285714285715"/>
    <x v="1"/>
    <x v="6"/>
  </r>
  <r>
    <n v="3187"/>
    <x v="3186"/>
    <s v="Award-winning OSR Performance Ensemble brings the creepy, unlikely, bittersweet, macabre &amp; beautiful world of Neil Gaiman to the stage."/>
    <n v="8500"/>
    <n v="17444"/>
    <x v="0"/>
    <x v="0"/>
    <s v="USD"/>
    <n v="1407167973"/>
    <n v="1405439973"/>
    <b v="1"/>
    <n v="244"/>
    <b v="1"/>
    <s v="theater/plays"/>
    <n v="2.0522352941176472"/>
    <n v="71.491803278688522"/>
    <x v="1"/>
    <x v="6"/>
  </r>
  <r>
    <n v="3188"/>
    <x v="3187"/>
    <s v="A revue show featuring the very best of the last century of musical theatre from aspiring young producers &amp; performers at RWCMD"/>
    <n v="8500"/>
    <n v="130"/>
    <x v="2"/>
    <x v="1"/>
    <s v="GBP"/>
    <n v="1433930302"/>
    <n v="1432115902"/>
    <b v="0"/>
    <n v="9"/>
    <b v="0"/>
    <s v="theater/musical"/>
    <n v="1.5294117647058824E-2"/>
    <n v="14.444444444444445"/>
    <x v="1"/>
    <x v="40"/>
  </r>
  <r>
    <n v="3189"/>
    <x v="3188"/>
    <s v="Det Ã¤r tio Ã¥r sedan sist! Musikalen Hednadotter med sÃ¥ngarna frÃ¥n orginaluppsÃ¤ttningen sjunger musikalen i Konsertform."/>
    <n v="8500"/>
    <n v="6780"/>
    <x v="2"/>
    <x v="11"/>
    <s v="SEK"/>
    <n v="1432455532"/>
    <n v="1429863532"/>
    <b v="0"/>
    <n v="19"/>
    <b v="0"/>
    <s v="theater/musical"/>
    <n v="0.79764705882352938"/>
    <n v="356.84210526315792"/>
    <x v="1"/>
    <x v="40"/>
  </r>
  <r>
    <n v="3190"/>
    <x v="3189"/>
    <s v="Call It A Day Productions is putting on their first full production in December and every little bit helps!"/>
    <n v="85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8500"/>
    <n v="151"/>
    <x v="2"/>
    <x v="0"/>
    <s v="USD"/>
    <n v="1471370869"/>
    <n v="1466186869"/>
    <b v="0"/>
    <n v="4"/>
    <b v="0"/>
    <s v="theater/musical"/>
    <n v="1.7764705882352943E-2"/>
    <n v="37.75"/>
    <x v="1"/>
    <x v="40"/>
  </r>
  <r>
    <n v="3192"/>
    <x v="3191"/>
    <s v="This project challenges social issues affecting young people in areas of deprivation within the Belfast area (Northern Ireland)."/>
    <n v="8500"/>
    <n v="102"/>
    <x v="2"/>
    <x v="1"/>
    <s v="GBP"/>
    <n v="1425160800"/>
    <n v="1421274859"/>
    <b v="0"/>
    <n v="8"/>
    <b v="0"/>
    <s v="theater/musical"/>
    <n v="1.2E-2"/>
    <n v="12.75"/>
    <x v="1"/>
    <x v="40"/>
  </r>
  <r>
    <n v="3193"/>
    <x v="3192"/>
    <s v="Bringing Richard O'Brien's sequel to legendary Rocky Horror to the stage for the first time. First London, then...The World!"/>
    <n v="8500"/>
    <n v="587"/>
    <x v="2"/>
    <x v="1"/>
    <s v="GBP"/>
    <n v="1424474056"/>
    <n v="1420586056"/>
    <b v="0"/>
    <n v="24"/>
    <b v="0"/>
    <s v="theater/musical"/>
    <n v="6.905882352941177E-2"/>
    <n v="24.458333333333332"/>
    <x v="1"/>
    <x v="40"/>
  </r>
  <r>
    <n v="3194"/>
    <x v="3193"/>
    <s v="P.A.C.K (Performing Arts Camp for Kids) Musical Theater, Instrumental Music, Vocal Music, Dance, Visual Arts, and Physical Education!"/>
    <n v="85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8500"/>
    <n v="2070"/>
    <x v="2"/>
    <x v="0"/>
    <s v="USD"/>
    <n v="1423750542"/>
    <n v="1421158542"/>
    <b v="0"/>
    <n v="39"/>
    <b v="0"/>
    <s v="theater/musical"/>
    <n v="0.24352941176470588"/>
    <n v="53.07692307692308"/>
    <x v="1"/>
    <x v="40"/>
  </r>
  <r>
    <n v="3196"/>
    <x v="3195"/>
    <s v="Help five college students as they journey to bring their groundbreaking new musical &quot;Our Modern Lives&quot; to Broadway!"/>
    <n v="8500"/>
    <n v="1800"/>
    <x v="2"/>
    <x v="0"/>
    <s v="USD"/>
    <n v="1438437600"/>
    <n v="1433254875"/>
    <b v="0"/>
    <n v="6"/>
    <b v="0"/>
    <s v="theater/musical"/>
    <n v="0.21176470588235294"/>
    <n v="300"/>
    <x v="1"/>
    <x v="40"/>
  </r>
  <r>
    <n v="3197"/>
    <x v="3196"/>
    <s v="This years most important stage project for young artists in our region. www.ungespor.no"/>
    <n v="8500"/>
    <n v="1145"/>
    <x v="2"/>
    <x v="10"/>
    <s v="NOK"/>
    <n v="1423050618"/>
    <n v="1420458618"/>
    <b v="0"/>
    <n v="4"/>
    <b v="0"/>
    <s v="theater/musical"/>
    <n v="0.13470588235294118"/>
    <n v="286.25"/>
    <x v="1"/>
    <x v="40"/>
  </r>
  <r>
    <n v="3198"/>
    <x v="3197"/>
    <s v="Hadbjerg skole opsÃ¦tter i april musicalen The Fireflies, der blev skrevet og opfÃ¸rt i koncentrationslejren Theresienstadt i 1943 og 45."/>
    <n v="8500"/>
    <n v="110"/>
    <x v="2"/>
    <x v="8"/>
    <s v="DKK"/>
    <n v="1424081477"/>
    <n v="1420798277"/>
    <b v="0"/>
    <n v="3"/>
    <b v="0"/>
    <s v="theater/musical"/>
    <n v="1.2941176470588235E-2"/>
    <n v="36.666666666666664"/>
    <x v="1"/>
    <x v="40"/>
  </r>
  <r>
    <n v="3199"/>
    <x v="3198"/>
    <s v="The Milburn Stone Theatre needs your help to bring its high-flying next blockbuster musical, TARZAN, to life!"/>
    <n v="8500"/>
    <n v="2608"/>
    <x v="2"/>
    <x v="0"/>
    <s v="USD"/>
    <n v="1410037200"/>
    <n v="1407435418"/>
    <b v="0"/>
    <n v="53"/>
    <b v="0"/>
    <s v="theater/musical"/>
    <n v="0.30682352941176472"/>
    <n v="49.20754716981132"/>
    <x v="1"/>
    <x v="40"/>
  </r>
  <r>
    <n v="3200"/>
    <x v="3199"/>
    <s v="An extremely unique musical play with an exciting, fun filled, dramatic twist. You will discover what lies ahead on the Road to Kingdom"/>
    <n v="8500"/>
    <n v="1"/>
    <x v="2"/>
    <x v="0"/>
    <s v="USD"/>
    <n v="1461994440"/>
    <n v="1459410101"/>
    <b v="0"/>
    <n v="1"/>
    <b v="0"/>
    <s v="theater/musical"/>
    <n v="1.1764705882352942E-4"/>
    <n v="1"/>
    <x v="1"/>
    <x v="40"/>
  </r>
  <r>
    <n v="3201"/>
    <x v="3200"/>
    <s v="Nothing Changes is a modern musical version of the Ragged Trousered Philanthropists exploring the inequalities of &quot;austerity Britain&quot;"/>
    <n v="8500"/>
    <n v="25"/>
    <x v="2"/>
    <x v="1"/>
    <s v="GBP"/>
    <n v="1409509477"/>
    <n v="1407695077"/>
    <b v="0"/>
    <n v="2"/>
    <b v="0"/>
    <s v="theater/musical"/>
    <n v="2.9411764705882353E-3"/>
    <n v="12.5"/>
    <x v="1"/>
    <x v="40"/>
  </r>
  <r>
    <n v="3202"/>
    <x v="3201"/>
    <s v="Falling in love at Christmas should never be a drag! A rocking musical about four lives intersecting at a nightclub at Christmas."/>
    <n v="8500"/>
    <n v="2726"/>
    <x v="2"/>
    <x v="0"/>
    <s v="USD"/>
    <n v="1450072740"/>
    <n v="1445027346"/>
    <b v="0"/>
    <n v="25"/>
    <b v="0"/>
    <s v="theater/musical"/>
    <n v="0.32070588235294117"/>
    <n v="109.04"/>
    <x v="1"/>
    <x v="40"/>
  </r>
  <r>
    <n v="3203"/>
    <x v="3202"/>
    <s v="Escape from Reality's 1st Season &quot;Defying Gravity&quot; including The Last Five Years, Godspell, and Aida."/>
    <n v="8500"/>
    <n v="250"/>
    <x v="2"/>
    <x v="0"/>
    <s v="USD"/>
    <n v="1443224622"/>
    <n v="1440632622"/>
    <b v="0"/>
    <n v="6"/>
    <b v="0"/>
    <s v="theater/musical"/>
    <n v="2.9411764705882353E-2"/>
    <n v="41.666666666666664"/>
    <x v="1"/>
    <x v="40"/>
  </r>
  <r>
    <n v="3204"/>
    <x v="3203"/>
    <s v="Based on the hit game, Trip and Grace's marriage is falling apart. It's up to the audience to determine the fate of their relationship."/>
    <n v="8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500"/>
    <n v="273"/>
    <x v="2"/>
    <x v="1"/>
    <s v="GBP"/>
    <n v="1430470772"/>
    <n v="1427878772"/>
    <b v="0"/>
    <n v="12"/>
    <b v="0"/>
    <s v="theater/musical"/>
    <n v="3.2117647058823529E-2"/>
    <n v="22.75"/>
    <x v="1"/>
    <x v="40"/>
  </r>
  <r>
    <n v="3206"/>
    <x v="3205"/>
    <s v="PTYA is a non-profit musical theater group for kids ages 7-18 that teaches the importance of self expression through the arts."/>
    <n v="85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8500"/>
    <n v="2550"/>
    <x v="2"/>
    <x v="0"/>
    <s v="USD"/>
    <n v="1429767607"/>
    <n v="1424587207"/>
    <b v="0"/>
    <n v="36"/>
    <b v="0"/>
    <s v="theater/musical"/>
    <n v="0.3"/>
    <n v="70.833333333333329"/>
    <x v="1"/>
    <x v="40"/>
  </r>
  <r>
    <n v="3208"/>
    <x v="3207"/>
    <s v="The political and personal collide in a raw and intimate look at a pre-9/11 America: &quot;The Coming World&quot; by Christopher Shinn"/>
    <n v="8500"/>
    <n v="5175"/>
    <x v="0"/>
    <x v="0"/>
    <s v="USD"/>
    <n v="1406557877"/>
    <n v="1404743477"/>
    <b v="1"/>
    <n v="82"/>
    <b v="1"/>
    <s v="theater/plays"/>
    <n v="0.60882352941176465"/>
    <n v="63.109756097560975"/>
    <x v="1"/>
    <x v="6"/>
  </r>
  <r>
    <n v="3209"/>
    <x v="3208"/>
    <s v="The hysterical and heartbreaking story of artist Jack Kirby, &quot;the King of the Comics,&quot; at the 2014 Comic Book Theater Festival"/>
    <n v="8500"/>
    <n v="11335.7"/>
    <x v="0"/>
    <x v="0"/>
    <s v="USD"/>
    <n v="1403305200"/>
    <n v="1400512658"/>
    <b v="1"/>
    <n v="226"/>
    <b v="1"/>
    <s v="theater/plays"/>
    <n v="1.3336117647058825"/>
    <n v="50.157964601769912"/>
    <x v="1"/>
    <x v="6"/>
  </r>
  <r>
    <n v="3210"/>
    <x v="3209"/>
    <s v="The Red Herring is a new play full of wickedly fast dialogue, a joke for every sentence, and more puns than you can shake a stick at."/>
    <n v="8500"/>
    <n v="3773"/>
    <x v="0"/>
    <x v="0"/>
    <s v="USD"/>
    <n v="1338523140"/>
    <n v="1334442519"/>
    <b v="1"/>
    <n v="60"/>
    <b v="1"/>
    <s v="theater/plays"/>
    <n v="0.44388235294117645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8500"/>
    <n v="27541"/>
    <x v="0"/>
    <x v="0"/>
    <s v="USD"/>
    <n v="1408068000"/>
    <n v="1405346680"/>
    <b v="1"/>
    <n v="322"/>
    <b v="1"/>
    <s v="theater/plays"/>
    <n v="3.2401176470588235"/>
    <n v="85.531055900621112"/>
    <x v="1"/>
    <x v="6"/>
  </r>
  <r>
    <n v="3212"/>
    <x v="3211"/>
    <s v="Help us bring our production of Campo Maldito to New York AND San Francisco!"/>
    <n v="8500"/>
    <n v="5050"/>
    <x v="0"/>
    <x v="0"/>
    <s v="USD"/>
    <n v="1407524751"/>
    <n v="1404932751"/>
    <b v="1"/>
    <n v="94"/>
    <b v="1"/>
    <s v="theater/plays"/>
    <n v="0.59411764705882353"/>
    <n v="53.723404255319146"/>
    <x v="1"/>
    <x v="6"/>
  </r>
  <r>
    <n v="3213"/>
    <x v="3212"/>
    <s v="3 boys, 1 white dress and a hoover collide in this explosive new play by John Fitzpatrick. Life's a wedding disco. Let's dance."/>
    <n v="8500"/>
    <n v="6007"/>
    <x v="0"/>
    <x v="1"/>
    <s v="GBP"/>
    <n v="1437934759"/>
    <n v="1434478759"/>
    <b v="1"/>
    <n v="47"/>
    <b v="1"/>
    <s v="theater/plays"/>
    <n v="0.70670588235294118"/>
    <n v="127.80851063829788"/>
    <x v="1"/>
    <x v="6"/>
  </r>
  <r>
    <n v="3214"/>
    <x v="3213"/>
    <s v="Sexting, selfies and social media pressures that affect young people  connected 24/7.  Mistakes happen but now they can remain forever!"/>
    <n v="8500"/>
    <n v="12256"/>
    <x v="0"/>
    <x v="1"/>
    <s v="GBP"/>
    <n v="1452038100"/>
    <n v="1448823673"/>
    <b v="1"/>
    <n v="115"/>
    <b v="1"/>
    <s v="theater/plays"/>
    <n v="1.441882352941176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8500"/>
    <n v="35123"/>
    <x v="0"/>
    <x v="0"/>
    <s v="USD"/>
    <n v="1441857540"/>
    <n v="1438617471"/>
    <b v="1"/>
    <n v="134"/>
    <b v="1"/>
    <s v="theater/plays"/>
    <n v="4.1321176470588235"/>
    <n v="262.11194029850748"/>
    <x v="1"/>
    <x v="6"/>
  </r>
  <r>
    <n v="3216"/>
    <x v="3215"/>
    <s v="Brute (winner of the 2015 IdeasTap Underbelly Award) is new writing based on the true story of a rather twisted, horrible schoolgirl."/>
    <n v="8500"/>
    <n v="2001"/>
    <x v="0"/>
    <x v="1"/>
    <s v="GBP"/>
    <n v="1436625000"/>
    <n v="1433934371"/>
    <b v="1"/>
    <n v="35"/>
    <b v="1"/>
    <s v="theater/plays"/>
    <n v="0.23541176470588235"/>
    <n v="57.171428571428571"/>
    <x v="1"/>
    <x v="6"/>
  </r>
  <r>
    <n v="3217"/>
    <x v="3216"/>
    <s v="Wake Up Call is a comedic play about a group of hotel employees working on Christmas Eve."/>
    <n v="8500"/>
    <n v="5221"/>
    <x v="0"/>
    <x v="0"/>
    <s v="USD"/>
    <n v="1478264784"/>
    <n v="1475672784"/>
    <b v="1"/>
    <n v="104"/>
    <b v="1"/>
    <s v="theater/plays"/>
    <n v="0.6142352941176471"/>
    <n v="50.20192307692308"/>
    <x v="1"/>
    <x v="6"/>
  </r>
  <r>
    <n v="3218"/>
    <x v="3217"/>
    <s v="A brave &amp; relevant play that looks at the lives of 7 real women who served in the US Armed Forces. Authentic stories that need telling."/>
    <n v="8500"/>
    <n v="12252"/>
    <x v="0"/>
    <x v="1"/>
    <s v="GBP"/>
    <n v="1419984000"/>
    <n v="1417132986"/>
    <b v="1"/>
    <n v="184"/>
    <b v="1"/>
    <s v="theater/plays"/>
    <n v="1.4414117647058824"/>
    <n v="66.586956521739125"/>
    <x v="1"/>
    <x v="6"/>
  </r>
  <r>
    <n v="3219"/>
    <x v="3218"/>
    <s v="Eyes Closed is a collaborative play and docudrama about New Yorkers and their dreams."/>
    <n v="8500"/>
    <n v="20022"/>
    <x v="0"/>
    <x v="0"/>
    <s v="USD"/>
    <n v="1427063747"/>
    <n v="1424043347"/>
    <b v="1"/>
    <n v="119"/>
    <b v="1"/>
    <s v="theater/plays"/>
    <n v="2.3555294117647061"/>
    <n v="168.25210084033614"/>
    <x v="1"/>
    <x v="6"/>
  </r>
  <r>
    <n v="3220"/>
    <x v="3219"/>
    <s v="A sci-fi thriller for the stage opening March 10 in Los Angeles."/>
    <n v="8500"/>
    <n v="15126"/>
    <x v="0"/>
    <x v="0"/>
    <s v="USD"/>
    <n v="1489352400"/>
    <n v="1486411204"/>
    <b v="1"/>
    <n v="59"/>
    <b v="1"/>
    <s v="theater/plays"/>
    <n v="1.7795294117647058"/>
    <n v="256.37288135593218"/>
    <x v="1"/>
    <x v="6"/>
  </r>
  <r>
    <n v="3221"/>
    <x v="3220"/>
    <s v="A one-man show about love, loss, and motorways, written &amp; performed by Ben Norris. Help us get to the 2015 Edinburgh Fringe and beyond!"/>
    <n v="8500"/>
    <n v="4137"/>
    <x v="0"/>
    <x v="1"/>
    <s v="GBP"/>
    <n v="1436114603"/>
    <n v="1433090603"/>
    <b v="1"/>
    <n v="113"/>
    <b v="1"/>
    <s v="theater/plays"/>
    <n v="0.48670588235294115"/>
    <n v="36.610619469026545"/>
    <x v="1"/>
    <x v="6"/>
  </r>
  <r>
    <n v="3222"/>
    <x v="3221"/>
    <s v="Shakespeare's classic re-imagined as a spoken and signed production for deaf and hearing audiences"/>
    <n v="8500"/>
    <n v="3120"/>
    <x v="0"/>
    <x v="0"/>
    <s v="USD"/>
    <n v="1445722140"/>
    <n v="1443016697"/>
    <b v="1"/>
    <n v="84"/>
    <b v="1"/>
    <s v="theater/plays"/>
    <n v="0.36705882352941177"/>
    <n v="37.142857142857146"/>
    <x v="1"/>
    <x v="6"/>
  </r>
  <r>
    <n v="3223"/>
    <x v="3222"/>
    <s v="Bringing David Lindsay-Abaire's award-winning story of our times to the East Bay."/>
    <n v="8500"/>
    <n v="3395"/>
    <x v="0"/>
    <x v="0"/>
    <s v="USD"/>
    <n v="1440100976"/>
    <n v="1437508976"/>
    <b v="1"/>
    <n v="74"/>
    <b v="1"/>
    <s v="theater/plays"/>
    <n v="0.39941176470588236"/>
    <n v="45.878378378378379"/>
    <x v="1"/>
    <x v="6"/>
  </r>
  <r>
    <n v="3224"/>
    <x v="3223"/>
    <s v="Neil LaBute and Marco Calvani reunite once again for the unique, international collaboration that is ADA: Author directing Author."/>
    <n v="8500"/>
    <n v="30610"/>
    <x v="0"/>
    <x v="0"/>
    <s v="USD"/>
    <n v="1484024400"/>
    <n v="1479932713"/>
    <b v="1"/>
    <n v="216"/>
    <b v="1"/>
    <s v="theater/plays"/>
    <n v="3.6011764705882352"/>
    <n v="141.71296296296296"/>
    <x v="1"/>
    <x v="6"/>
  </r>
  <r>
    <n v="3225"/>
    <x v="3224"/>
    <s v="Bare Theatre brings one of Shakespeare's most accessible early comedies to life free to the public across the NC Triangle"/>
    <n v="8500"/>
    <n v="2047"/>
    <x v="0"/>
    <x v="0"/>
    <s v="USD"/>
    <n v="1464987600"/>
    <n v="1463145938"/>
    <b v="1"/>
    <n v="39"/>
    <b v="1"/>
    <s v="theater/plays"/>
    <n v="0.24082352941176471"/>
    <n v="52.487179487179489"/>
    <x v="1"/>
    <x v="6"/>
  </r>
  <r>
    <n v="3226"/>
    <x v="3225"/>
    <s v="Trip The Light Theatre needs YOUR help to fund it's second run of its debut production 'The Sun Shining On her Hands' in London."/>
    <n v="8500"/>
    <n v="1250"/>
    <x v="0"/>
    <x v="1"/>
    <s v="GBP"/>
    <n v="1446213612"/>
    <n v="1443621612"/>
    <b v="1"/>
    <n v="21"/>
    <b v="1"/>
    <s v="theater/plays"/>
    <n v="0.14705882352941177"/>
    <n v="59.523809523809526"/>
    <x v="1"/>
    <x v="6"/>
  </r>
  <r>
    <n v="3227"/>
    <x v="3226"/>
    <s v="a colder water than here is a new play by Matt Jones and directed by Lily McLeish that will be perfomed at VAULT Festival from 1-5 Feb"/>
    <n v="8500"/>
    <n v="1500"/>
    <x v="0"/>
    <x v="1"/>
    <s v="GBP"/>
    <n v="1484687436"/>
    <n v="1482095436"/>
    <b v="0"/>
    <n v="30"/>
    <b v="1"/>
    <s v="theater/plays"/>
    <n v="0.17647058823529413"/>
    <n v="50"/>
    <x v="1"/>
    <x v="6"/>
  </r>
  <r>
    <n v="3228"/>
    <x v="3227"/>
    <s v="A Season of Powerful Women. A Season of Defiance."/>
    <n v="8500"/>
    <n v="7164"/>
    <x v="0"/>
    <x v="0"/>
    <s v="USD"/>
    <n v="1450328340"/>
    <n v="1447606884"/>
    <b v="1"/>
    <n v="37"/>
    <b v="1"/>
    <s v="theater/plays"/>
    <n v="0.84282352941176475"/>
    <n v="193.62162162162161"/>
    <x v="1"/>
    <x v="6"/>
  </r>
  <r>
    <n v="3229"/>
    <x v="3228"/>
    <s v="After electrifying audiences in Seattle and Tashkent, The Seagull Project embarks on a brand new journey."/>
    <n v="8500"/>
    <n v="21573"/>
    <x v="0"/>
    <x v="0"/>
    <s v="USD"/>
    <n v="1416470398"/>
    <n v="1413874798"/>
    <b v="1"/>
    <n v="202"/>
    <b v="1"/>
    <s v="theater/plays"/>
    <n v="2.5379999999999998"/>
    <n v="106.79702970297029"/>
    <x v="1"/>
    <x v="6"/>
  </r>
  <r>
    <n v="3230"/>
    <x v="3229"/>
    <s v="Recently under fire for its cheeky and contextual revisiting of an ancient comedy, this show has lost funding and needs your support!"/>
    <n v="8500"/>
    <n v="2857"/>
    <x v="0"/>
    <x v="0"/>
    <s v="USD"/>
    <n v="1412135940"/>
    <n v="1410840126"/>
    <b v="1"/>
    <n v="37"/>
    <b v="1"/>
    <s v="theater/plays"/>
    <n v="0.33611764705882352"/>
    <n v="77.21621621621621"/>
    <x v="1"/>
    <x v="6"/>
  </r>
  <r>
    <n v="3231"/>
    <x v="3230"/>
    <s v="Help us reach our &quot;stretch goal&quot; of $2000! We are an adult group specializing in adapting works of fiction for the stage."/>
    <n v="8500"/>
    <n v="1610"/>
    <x v="0"/>
    <x v="0"/>
    <s v="USD"/>
    <n v="1460846347"/>
    <n v="1458254347"/>
    <b v="0"/>
    <n v="28"/>
    <b v="1"/>
    <s v="theater/plays"/>
    <n v="0.18941176470588236"/>
    <n v="57.5"/>
    <x v="1"/>
    <x v="6"/>
  </r>
  <r>
    <n v="3232"/>
    <x v="3231"/>
    <s v="Honorable Men - Yorick's 10th season of free, outdoor Shakespeare.  Featuring Henry IV, part 1 and Julius Caesar."/>
    <n v="8500"/>
    <n v="1312"/>
    <x v="0"/>
    <x v="0"/>
    <s v="USD"/>
    <n v="1462334340"/>
    <n v="1459711917"/>
    <b v="1"/>
    <n v="26"/>
    <b v="1"/>
    <s v="theater/plays"/>
    <n v="0.15435294117647058"/>
    <n v="50.46153846153846"/>
    <x v="1"/>
    <x v="6"/>
  </r>
  <r>
    <n v="3233"/>
    <x v="3232"/>
    <s v="64 Squares is an autobiographical one-man exploration of the internal chess game played to reconcile relationships."/>
    <n v="8500"/>
    <n v="5940"/>
    <x v="0"/>
    <x v="0"/>
    <s v="USD"/>
    <n v="1488482355"/>
    <n v="1485890355"/>
    <b v="0"/>
    <n v="61"/>
    <b v="1"/>
    <s v="theater/plays"/>
    <n v="0.69882352941176473"/>
    <n v="97.377049180327873"/>
    <x v="1"/>
    <x v="6"/>
  </r>
  <r>
    <n v="3234"/>
    <x v="3233"/>
    <s v="Get Repetitive Beats to Vaults! A high octane play set in Oxford  during one of the most influential &amp; hedonistic movements in music."/>
    <n v="8500"/>
    <n v="4015.71"/>
    <x v="0"/>
    <x v="1"/>
    <s v="GBP"/>
    <n v="1485991860"/>
    <n v="1483124208"/>
    <b v="0"/>
    <n v="115"/>
    <b v="1"/>
    <s v="theater/plays"/>
    <n v="0.47243647058823529"/>
    <n v="34.91921739130435"/>
    <x v="1"/>
    <x v="6"/>
  </r>
  <r>
    <n v="3235"/>
    <x v="3234"/>
    <s v="Bring the spectacular PLEASE EXCUSE MY DEAR AUNT SALLY to Edinburgh this August for a 4-week run at the prestigious Pleasance Theatre!"/>
    <n v="8500"/>
    <n v="15481"/>
    <x v="0"/>
    <x v="0"/>
    <s v="USD"/>
    <n v="1467361251"/>
    <n v="1464769251"/>
    <b v="1"/>
    <n v="181"/>
    <b v="1"/>
    <s v="theater/plays"/>
    <n v="1.8212941176470587"/>
    <n v="85.530386740331494"/>
    <x v="1"/>
    <x v="6"/>
  </r>
  <r>
    <n v="3236"/>
    <x v="3235"/>
    <s v="A dark comedy exploring the importance of art, homelessness, and finding your own path.  World Premiere 3/27/17 at IRT Theater in NYC."/>
    <n v="8500"/>
    <n v="20120"/>
    <x v="0"/>
    <x v="0"/>
    <s v="USD"/>
    <n v="1482962433"/>
    <n v="1480370433"/>
    <b v="0"/>
    <n v="110"/>
    <b v="1"/>
    <s v="theater/plays"/>
    <n v="2.3670588235294119"/>
    <n v="182.90909090909091"/>
    <x v="1"/>
    <x v="6"/>
  </r>
  <r>
    <n v="3237"/>
    <x v="3236"/>
    <s v="An annual campaign supporting our intensive for artists 25 and under."/>
    <n v="8500"/>
    <n v="35275.64"/>
    <x v="0"/>
    <x v="0"/>
    <s v="USD"/>
    <n v="1443499140"/>
    <n v="1441452184"/>
    <b v="1"/>
    <n v="269"/>
    <b v="1"/>
    <s v="theater/plays"/>
    <n v="4.1500752941176469"/>
    <n v="131.13620817843866"/>
    <x v="1"/>
    <x v="6"/>
  </r>
  <r>
    <n v="3238"/>
    <x v="3237"/>
    <s v="A bit of role-play never hurt anyone, right? Two maids play a game of murder. Genet's THE MAIDS in a visceral production by ALL BARE."/>
    <n v="8500"/>
    <n v="3145"/>
    <x v="0"/>
    <x v="1"/>
    <s v="GBP"/>
    <n v="1435752898"/>
    <n v="1433160898"/>
    <b v="1"/>
    <n v="79"/>
    <b v="1"/>
    <s v="theater/plays"/>
    <n v="0.37"/>
    <n v="39.810126582278478"/>
    <x v="1"/>
    <x v="6"/>
  </r>
  <r>
    <n v="3239"/>
    <x v="3238"/>
    <s v="The first regional library-touring show from new UK company Librarian Theatre - transforming local libraries into magical theatres"/>
    <n v="8500"/>
    <n v="6208.98"/>
    <x v="0"/>
    <x v="1"/>
    <s v="GBP"/>
    <n v="1445817540"/>
    <n v="1443665293"/>
    <b v="1"/>
    <n v="104"/>
    <b v="1"/>
    <s v="theater/plays"/>
    <n v="0.73046823529411764"/>
    <n v="59.701730769230764"/>
    <x v="1"/>
    <x v="6"/>
  </r>
  <r>
    <n v="3240"/>
    <x v="3239"/>
    <s v="An inventive (re)telling of Princess Sophia Duleep Singhâ€™s journey, from an aristocratic upbringing to a life of political activism."/>
    <n v="8500"/>
    <n v="3017"/>
    <x v="0"/>
    <x v="1"/>
    <s v="GBP"/>
    <n v="1487286000"/>
    <n v="1484843948"/>
    <b v="0"/>
    <n v="34"/>
    <b v="1"/>
    <s v="theater/plays"/>
    <n v="0.3549411764705882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8500"/>
    <n v="12730.42"/>
    <x v="0"/>
    <x v="0"/>
    <s v="USD"/>
    <n v="1411150092"/>
    <n v="1408558092"/>
    <b v="1"/>
    <n v="183"/>
    <b v="1"/>
    <s v="theater/plays"/>
    <n v="1.4976964705882354"/>
    <n v="69.56513661202186"/>
    <x v="1"/>
    <x v="6"/>
  </r>
  <r>
    <n v="3243"/>
    <x v="3242"/>
    <s v="Live Source's world premiere of a new play by Jaclyn Backhaus, premiering at the New Ohio Theatre October 30th-November 8th."/>
    <n v="8500"/>
    <n v="8227"/>
    <x v="0"/>
    <x v="0"/>
    <s v="USD"/>
    <n v="1444348800"/>
    <n v="1442283562"/>
    <b v="1"/>
    <n v="71"/>
    <b v="1"/>
    <s v="theater/plays"/>
    <n v="0.96788235294117642"/>
    <n v="115.87323943661971"/>
    <x v="1"/>
    <x v="6"/>
  </r>
  <r>
    <n v="3244"/>
    <x v="3243"/>
    <s v="'Time Please' is a black comedy set in a failing public house in a run-down part of town, where things are about to get messy."/>
    <n v="8500"/>
    <n v="1647"/>
    <x v="0"/>
    <x v="1"/>
    <s v="GBP"/>
    <n v="1480613982"/>
    <n v="1478018382"/>
    <b v="0"/>
    <n v="69"/>
    <b v="1"/>
    <s v="theater/plays"/>
    <n v="0.19376470588235295"/>
    <n v="23.869565217391305"/>
    <x v="1"/>
    <x v="6"/>
  </r>
  <r>
    <n v="3245"/>
    <x v="3244"/>
    <s v="Five playwrights volunteer at New York's largest soup kitchen and develop a play around the people they meet."/>
    <n v="8500"/>
    <n v="21904"/>
    <x v="0"/>
    <x v="0"/>
    <s v="USD"/>
    <n v="1434074400"/>
    <n v="1431354258"/>
    <b v="0"/>
    <n v="270"/>
    <b v="1"/>
    <s v="theater/plays"/>
    <n v="2.5769411764705881"/>
    <n v="81.125925925925927"/>
    <x v="1"/>
    <x v="6"/>
  </r>
  <r>
    <n v="3246"/>
    <x v="3245"/>
    <s v="The Gray Man isnâ€™t real. Heâ€™s a ghost story, a boogeyman, a tale mothers make up to keep their children safe."/>
    <n v="8500"/>
    <n v="11122"/>
    <x v="0"/>
    <x v="0"/>
    <s v="USD"/>
    <n v="1442030340"/>
    <n v="1439551200"/>
    <b v="1"/>
    <n v="193"/>
    <b v="1"/>
    <s v="theater/plays"/>
    <n v="1.3084705882352941"/>
    <n v="57.626943005181346"/>
    <x v="1"/>
    <x v="6"/>
  </r>
  <r>
    <n v="3247"/>
    <x v="3246"/>
    <s v="Open Letter Theatre presents 'Boys' by Ella Hickson, at 2015's Edinburgh Fringe Festival! Four students, one flat, one last party!"/>
    <n v="8500"/>
    <n v="2646.5"/>
    <x v="0"/>
    <x v="1"/>
    <s v="GBP"/>
    <n v="1436696712"/>
    <n v="1434104712"/>
    <b v="1"/>
    <n v="57"/>
    <b v="1"/>
    <s v="theater/plays"/>
    <n v="0.31135294117647061"/>
    <n v="46.429824561403507"/>
    <x v="1"/>
    <x v="6"/>
  </r>
  <r>
    <n v="3248"/>
    <x v="3247"/>
    <s v="Honest Accomplice Theatre produces theatre for social change."/>
    <n v="8500"/>
    <n v="12095"/>
    <x v="0"/>
    <x v="0"/>
    <s v="USD"/>
    <n v="1428178757"/>
    <n v="1425590357"/>
    <b v="1"/>
    <n v="200"/>
    <b v="1"/>
    <s v="theater/plays"/>
    <n v="1.4229411764705882"/>
    <n v="60.475000000000001"/>
    <x v="1"/>
    <x v="6"/>
  </r>
  <r>
    <n v="3249"/>
    <x v="3248"/>
    <s v="A new work about guilt, trauma, love, and change; this original play tells the story of a boy and a girl who love and lose each other."/>
    <n v="8500"/>
    <n v="5771"/>
    <x v="0"/>
    <x v="0"/>
    <s v="USD"/>
    <n v="1434822914"/>
    <n v="1432230914"/>
    <b v="1"/>
    <n v="88"/>
    <b v="1"/>
    <s v="theater/plays"/>
    <n v="0.67894117647058827"/>
    <n v="65.579545454545453"/>
    <x v="1"/>
    <x v="6"/>
  </r>
  <r>
    <n v="3250"/>
    <x v="3249"/>
    <s v="The birth-child of The Moving Company, Theatre de la Jeune Lune &amp; William Shakespeare:  A wild new production of Love's Labour's Lost."/>
    <n v="8500"/>
    <n v="25388"/>
    <x v="0"/>
    <x v="0"/>
    <s v="USD"/>
    <n v="1415213324"/>
    <n v="1412617724"/>
    <b v="1"/>
    <n v="213"/>
    <b v="1"/>
    <s v="theater/plays"/>
    <n v="2.9868235294117649"/>
    <n v="119.1924882629108"/>
    <x v="1"/>
    <x v="6"/>
  </r>
  <r>
    <n v="3251"/>
    <x v="3250"/>
    <s v="Self-Titled: A Live (Theatrical) Mixtape. An evening of short plays and music inspired by the works of Jimi, Aretha, Sting and Rufus!"/>
    <n v="8500"/>
    <n v="1661"/>
    <x v="0"/>
    <x v="0"/>
    <s v="USD"/>
    <n v="1434907966"/>
    <n v="1432315966"/>
    <b v="1"/>
    <n v="20"/>
    <b v="1"/>
    <s v="theater/plays"/>
    <n v="0.19541176470588234"/>
    <n v="83.05"/>
    <x v="1"/>
    <x v="6"/>
  </r>
  <r>
    <n v="3252"/>
    <x v="3251"/>
    <s v="How do we navigate the boundaries between friendship, sexual intimacy and obsessive desire?"/>
    <n v="8500"/>
    <n v="2876"/>
    <x v="0"/>
    <x v="1"/>
    <s v="GBP"/>
    <n v="1473247240"/>
    <n v="1470655240"/>
    <b v="1"/>
    <n v="50"/>
    <b v="1"/>
    <s v="theater/plays"/>
    <n v="0.33835294117647058"/>
    <n v="57.52"/>
    <x v="1"/>
    <x v="6"/>
  </r>
  <r>
    <n v="3253"/>
    <x v="3252"/>
    <s v="Can you ever truly feel what someone else is feeling?_x000a_Do you want to?"/>
    <n v="8500"/>
    <n v="20365"/>
    <x v="0"/>
    <x v="0"/>
    <s v="USD"/>
    <n v="1473306300"/>
    <n v="1471701028"/>
    <b v="1"/>
    <n v="115"/>
    <b v="1"/>
    <s v="theater/plays"/>
    <n v="2.3958823529411766"/>
    <n v="177.08695652173913"/>
    <x v="1"/>
    <x v="6"/>
  </r>
  <r>
    <n v="3254"/>
    <x v="3253"/>
    <s v="Please help me bring 'The Bad Arm', which has toured America for 6 years, to the biggest &amp; best arts festival in the world: Edinburgh!"/>
    <n v="8500"/>
    <n v="13163.5"/>
    <x v="0"/>
    <x v="1"/>
    <s v="GBP"/>
    <n v="1427331809"/>
    <n v="1424743409"/>
    <b v="1"/>
    <n v="186"/>
    <b v="1"/>
    <s v="theater/plays"/>
    <n v="1.548647058823529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8500"/>
    <n v="525"/>
    <x v="0"/>
    <x v="1"/>
    <s v="GBP"/>
    <n v="1412706375"/>
    <n v="1410114375"/>
    <b v="1"/>
    <n v="18"/>
    <b v="1"/>
    <s v="theater/plays"/>
    <n v="6.1764705882352944E-2"/>
    <n v="29.166666666666668"/>
    <x v="1"/>
    <x v="6"/>
  </r>
  <r>
    <n v="3256"/>
    <x v="3255"/>
    <s v="Our 16th year promises to be bigger and better than ever but we need your help to bring the show to life!"/>
    <n v="8500"/>
    <n v="12806"/>
    <x v="0"/>
    <x v="0"/>
    <s v="USD"/>
    <n v="1433995140"/>
    <n v="1432129577"/>
    <b v="1"/>
    <n v="176"/>
    <b v="1"/>
    <s v="theater/plays"/>
    <n v="1.5065882352941176"/>
    <n v="72.76136363636364"/>
    <x v="1"/>
    <x v="6"/>
  </r>
  <r>
    <n v="3257"/>
    <x v="3256"/>
    <s v="A week long run of Tennessee Williams's 'Hello From Bertha' &amp; '27 Wagons Full of Cotton' to raise awareness of Abuse &amp; Prostitution."/>
    <n v="8500"/>
    <n v="2125.9899999999998"/>
    <x v="0"/>
    <x v="1"/>
    <s v="GBP"/>
    <n v="1487769952"/>
    <n v="1485177952"/>
    <b v="0"/>
    <n v="41"/>
    <b v="1"/>
    <s v="theater/plays"/>
    <n v="0.25011647058823527"/>
    <n v="51.853414634146333"/>
    <x v="1"/>
    <x v="6"/>
  </r>
  <r>
    <n v="3258"/>
    <x v="3257"/>
    <s v="A guy named Walt steals a book and plans to sell it to get his life on track... until his wife finds out."/>
    <n v="8500"/>
    <n v="7365"/>
    <x v="0"/>
    <x v="0"/>
    <s v="USD"/>
    <n v="1420751861"/>
    <n v="1418159861"/>
    <b v="1"/>
    <n v="75"/>
    <b v="1"/>
    <s v="theater/plays"/>
    <n v="0.8664705882352941"/>
    <n v="98.2"/>
    <x v="1"/>
    <x v="6"/>
  </r>
  <r>
    <n v="3259"/>
    <x v="3258"/>
    <s v="The Human Faces Tour - Every Story Sacred. This tour is about laughter, grief, and identity in the human striving toward wholeness"/>
    <n v="8500"/>
    <n v="24418.6"/>
    <x v="0"/>
    <x v="0"/>
    <s v="USD"/>
    <n v="1475294340"/>
    <n v="1472753745"/>
    <b v="1"/>
    <n v="97"/>
    <b v="1"/>
    <s v="theater/plays"/>
    <n v="2.872776470588235"/>
    <n v="251.7381443298969"/>
    <x v="1"/>
    <x v="6"/>
  </r>
  <r>
    <n v="3260"/>
    <x v="3259"/>
    <s v="We're looking to raise money to continue bringing Brooklyn the vanishing art form of marionette puppetry."/>
    <n v="8500"/>
    <n v="5462"/>
    <x v="0"/>
    <x v="0"/>
    <s v="USD"/>
    <n v="1448903318"/>
    <n v="1445875718"/>
    <b v="1"/>
    <n v="73"/>
    <b v="1"/>
    <s v="theater/plays"/>
    <n v="0.64258823529411768"/>
    <n v="74.821917808219183"/>
    <x v="1"/>
    <x v="6"/>
  </r>
  <r>
    <n v="3261"/>
    <x v="3260"/>
    <s v="Six Spartanburg-based professional actors perform A Midsummer Night's Dream outdoors in downtown Spartanburg."/>
    <n v="8500"/>
    <n v="3315"/>
    <x v="0"/>
    <x v="0"/>
    <s v="USD"/>
    <n v="1437067476"/>
    <n v="1434475476"/>
    <b v="1"/>
    <n v="49"/>
    <b v="1"/>
    <s v="theater/plays"/>
    <n v="0.39"/>
    <n v="67.65306122448979"/>
    <x v="1"/>
    <x v="6"/>
  </r>
  <r>
    <n v="3262"/>
    <x v="3261"/>
    <s v="A one-woman theatrical exploration of the prison system and its inhabitants."/>
    <n v="8500"/>
    <n v="12571"/>
    <x v="0"/>
    <x v="0"/>
    <s v="USD"/>
    <n v="1419220800"/>
    <n v="1416555262"/>
    <b v="1"/>
    <n v="134"/>
    <b v="1"/>
    <s v="theater/plays"/>
    <n v="1.4789411764705882"/>
    <n v="93.81343283582089"/>
    <x v="1"/>
    <x v="6"/>
  </r>
  <r>
    <n v="3263"/>
    <x v="3262"/>
    <s v="Shakespeare's bloodiest tragedy, performed and produced exclusively by women."/>
    <n v="8500"/>
    <n v="2804.16"/>
    <x v="0"/>
    <x v="0"/>
    <s v="USD"/>
    <n v="1446238800"/>
    <n v="1444220588"/>
    <b v="1"/>
    <n v="68"/>
    <b v="1"/>
    <s v="theater/plays"/>
    <n v="0.3299011764705882"/>
    <n v="41.237647058823526"/>
    <x v="1"/>
    <x v="6"/>
  </r>
  <r>
    <n v="3264"/>
    <x v="3263"/>
    <s v="The three part comedic saga of Kapow-i GoGo, who saves the world.  Again.  And again."/>
    <n v="8500"/>
    <n v="2575"/>
    <x v="0"/>
    <x v="0"/>
    <s v="USD"/>
    <n v="1422482400"/>
    <n v="1421089938"/>
    <b v="1"/>
    <n v="49"/>
    <b v="1"/>
    <s v="theater/plays"/>
    <n v="0.30294117647058821"/>
    <n v="52.551020408163268"/>
    <x v="1"/>
    <x v="6"/>
  </r>
  <r>
    <n v="3265"/>
    <x v="3264"/>
    <s v="A theatrical play on Alzheimerâ€™s and the challenges of loving a person who keeps disappearing."/>
    <n v="8500"/>
    <n v="4428"/>
    <x v="0"/>
    <x v="17"/>
    <s v="EUR"/>
    <n v="1449162000"/>
    <n v="1446570315"/>
    <b v="1"/>
    <n v="63"/>
    <b v="1"/>
    <s v="theater/plays"/>
    <n v="0.52094117647058824"/>
    <n v="70.285714285714292"/>
    <x v="1"/>
    <x v="6"/>
  </r>
  <r>
    <n v="3266"/>
    <x v="3265"/>
    <s v="An original version of Shakespeare's masterpiece that emphasizes family and explores the destruction of blood ties"/>
    <n v="8500"/>
    <n v="7877"/>
    <x v="0"/>
    <x v="0"/>
    <s v="USD"/>
    <n v="1434142800"/>
    <n v="1431435122"/>
    <b v="1"/>
    <n v="163"/>
    <b v="1"/>
    <s v="theater/plays"/>
    <n v="0.92670588235294116"/>
    <n v="48.325153374233132"/>
    <x v="1"/>
    <x v="6"/>
  </r>
  <r>
    <n v="3267"/>
    <x v="3266"/>
    <s v="Experience the great American novel like never before.... Through the magic of live storytelling in an epic and threadbare sort of way."/>
    <n v="8500"/>
    <n v="15315"/>
    <x v="0"/>
    <x v="0"/>
    <s v="USD"/>
    <n v="1437156660"/>
    <n v="1434564660"/>
    <b v="1"/>
    <n v="288"/>
    <b v="1"/>
    <s v="theater/plays"/>
    <n v="1.8017647058823529"/>
    <n v="53.177083333333336"/>
    <x v="1"/>
    <x v="6"/>
  </r>
  <r>
    <n v="3268"/>
    <x v="3267"/>
    <s v="EgoPo's The Hairy Ape has been invited to the Provincetown Theater Festival! Help us support our artists on this exciting tour."/>
    <n v="8500"/>
    <n v="2560"/>
    <x v="0"/>
    <x v="0"/>
    <s v="USD"/>
    <n v="1472074928"/>
    <n v="1470692528"/>
    <b v="1"/>
    <n v="42"/>
    <b v="1"/>
    <s v="theater/plays"/>
    <n v="0.30117647058823527"/>
    <n v="60.952380952380949"/>
    <x v="1"/>
    <x v="6"/>
  </r>
  <r>
    <n v="3269"/>
    <x v="3268"/>
    <s v="Cicada Studios presents, as their inaugural production, a new-writing world premiere at the Edinburgh Fringe Festival 2015."/>
    <n v="8500"/>
    <n v="8120"/>
    <x v="0"/>
    <x v="1"/>
    <s v="GBP"/>
    <n v="1434452400"/>
    <n v="1431509397"/>
    <b v="1"/>
    <n v="70"/>
    <b v="1"/>
    <s v="theater/plays"/>
    <n v="0.95529411764705885"/>
    <n v="116"/>
    <x v="1"/>
    <x v="6"/>
  </r>
  <r>
    <n v="3270"/>
    <x v="3269"/>
    <s v="Once again Smoke &amp; Oakum Theatre is heading up to the Edinburgh Festival with its latest show, 'Cornermen'. Welcome to our Kickstarter!"/>
    <n v="8500"/>
    <n v="1830"/>
    <x v="0"/>
    <x v="1"/>
    <s v="GBP"/>
    <n v="1436705265"/>
    <n v="1434113265"/>
    <b v="1"/>
    <n v="30"/>
    <b v="1"/>
    <s v="theater/plays"/>
    <n v="0.21529411764705883"/>
    <n v="61"/>
    <x v="1"/>
    <x v="6"/>
  </r>
  <r>
    <n v="3271"/>
    <x v="3270"/>
    <s v="A razor sharp satire to darken your Christmas."/>
    <n v="8500"/>
    <n v="1950"/>
    <x v="0"/>
    <x v="1"/>
    <s v="GBP"/>
    <n v="1414927775"/>
    <n v="1412332175"/>
    <b v="1"/>
    <n v="51"/>
    <b v="1"/>
    <s v="theater/plays"/>
    <n v="0.22941176470588234"/>
    <n v="38.235294117647058"/>
    <x v="1"/>
    <x v="6"/>
  </r>
  <r>
    <n v="3272"/>
    <x v="3271"/>
    <s v="A new original play that follows two Israeli singles navigate the humorous and confusing dating scene of NYC."/>
    <n v="8500"/>
    <n v="15443"/>
    <x v="0"/>
    <x v="0"/>
    <s v="USD"/>
    <n v="1446814809"/>
    <n v="1444219209"/>
    <b v="1"/>
    <n v="145"/>
    <b v="1"/>
    <s v="theater/plays"/>
    <n v="1.8168235294117647"/>
    <n v="106.50344827586207"/>
    <x v="1"/>
    <x v="6"/>
  </r>
  <r>
    <n v="3273"/>
    <x v="3272"/>
    <s v="We're bringing Tuscany to the Cherry Lane Theatre with a new play about memory and how we deal with people we love but we can't stand."/>
    <n v="8500"/>
    <n v="4296"/>
    <x v="0"/>
    <x v="0"/>
    <s v="USD"/>
    <n v="1473879600"/>
    <n v="1472498042"/>
    <b v="1"/>
    <n v="21"/>
    <b v="1"/>
    <s v="theater/plays"/>
    <n v="0.50541176470588234"/>
    <n v="204.57142857142858"/>
    <x v="1"/>
    <x v="6"/>
  </r>
  <r>
    <n v="3274"/>
    <x v="3273"/>
    <s v="Austin Pendleton directs a rare revival of Tennessee Williams' Orpheus Descending. (photos by Michael Halsband and Talfoto)"/>
    <n v="8500"/>
    <n v="15705"/>
    <x v="0"/>
    <x v="0"/>
    <s v="USD"/>
    <n v="1458075600"/>
    <n v="1454259272"/>
    <b v="1"/>
    <n v="286"/>
    <b v="1"/>
    <s v="theater/plays"/>
    <n v="1.8476470588235294"/>
    <n v="54.912587412587413"/>
    <x v="1"/>
    <x v="6"/>
  </r>
  <r>
    <n v="3275"/>
    <x v="3274"/>
    <s v="The Whitelisted Theatre Company is a non-profit arts organization dedicated to producing the most relevant European plays in NYC."/>
    <n v="8500"/>
    <n v="1805"/>
    <x v="0"/>
    <x v="0"/>
    <s v="USD"/>
    <n v="1423456200"/>
    <n v="1421183271"/>
    <b v="1"/>
    <n v="12"/>
    <b v="1"/>
    <s v="theater/plays"/>
    <n v="0.21235294117647058"/>
    <n v="150.41666666666666"/>
    <x v="1"/>
    <x v="6"/>
  </r>
  <r>
    <n v="3276"/>
    <x v="3275"/>
    <s v="In 2016, KO Theatre presents a world premiere play in Toronto, ON about faith, home, and the secrets we keep from those we love."/>
    <n v="8500"/>
    <n v="5258"/>
    <x v="0"/>
    <x v="5"/>
    <s v="CAD"/>
    <n v="1459483140"/>
    <n v="1456526879"/>
    <b v="1"/>
    <n v="100"/>
    <b v="1"/>
    <s v="theater/plays"/>
    <n v="0.61858823529411766"/>
    <n v="52.58"/>
    <x v="1"/>
    <x v="6"/>
  </r>
  <r>
    <n v="3277"/>
    <x v="3276"/>
    <s v="One of the most popular American plays of the last decade comes to London for its international premiere. Festive and bittersweet."/>
    <n v="8500"/>
    <n v="5430"/>
    <x v="0"/>
    <x v="1"/>
    <s v="GBP"/>
    <n v="1416331406"/>
    <n v="1413735806"/>
    <b v="1"/>
    <n v="100"/>
    <b v="1"/>
    <s v="theater/plays"/>
    <n v="0.63882352941176468"/>
    <n v="54.3"/>
    <x v="1"/>
    <x v="6"/>
  </r>
  <r>
    <n v="3278"/>
    <x v="3277"/>
    <s v="This Victorian gothic tragedy tells the untold story of Estella Havisham. Combining puppetry, music and striking digital projections."/>
    <n v="8500"/>
    <n v="2585"/>
    <x v="0"/>
    <x v="1"/>
    <s v="GBP"/>
    <n v="1433017303"/>
    <n v="1430425303"/>
    <b v="1"/>
    <n v="34"/>
    <b v="1"/>
    <s v="theater/plays"/>
    <n v="0.3041176470588235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8500"/>
    <n v="6628"/>
    <x v="0"/>
    <x v="0"/>
    <s v="USD"/>
    <n v="1459474059"/>
    <n v="1456885659"/>
    <b v="0"/>
    <n v="63"/>
    <b v="1"/>
    <s v="theater/plays"/>
    <n v="0.77976470588235292"/>
    <n v="105.2063492063492"/>
    <x v="1"/>
    <x v="6"/>
  </r>
  <r>
    <n v="3280"/>
    <x v="3279"/>
    <s v="Support CPS students' travel to North Carolina to interview community members and produce the documentary play, Greensboro: A Requiem."/>
    <n v="8500"/>
    <n v="2060"/>
    <x v="0"/>
    <x v="0"/>
    <s v="USD"/>
    <n v="1433134800"/>
    <n v="1430158198"/>
    <b v="0"/>
    <n v="30"/>
    <b v="1"/>
    <s v="theater/plays"/>
    <n v="0.24235294117647058"/>
    <n v="68.666666666666671"/>
    <x v="1"/>
    <x v="6"/>
  </r>
  <r>
    <n v="3281"/>
    <x v="3280"/>
    <s v="&quot;This is how theater should connect to people&quot;  Margo Jefferson, Pulitzer Prize winning critic"/>
    <n v="8500"/>
    <n v="6080"/>
    <x v="0"/>
    <x v="0"/>
    <s v="USD"/>
    <n v="1441153705"/>
    <n v="1438561705"/>
    <b v="0"/>
    <n v="47"/>
    <b v="1"/>
    <s v="theater/plays"/>
    <n v="0.71529411764705886"/>
    <n v="129.36170212765958"/>
    <x v="1"/>
    <x v="6"/>
  </r>
  <r>
    <n v="3282"/>
    <x v="3281"/>
    <s v="Two long-time pals, comedy veterans, have written a hilarious new play. Neil Simon-ish w modern social mores. Let's help them stage it."/>
    <n v="8500"/>
    <n v="31820.5"/>
    <x v="0"/>
    <x v="0"/>
    <s v="USD"/>
    <n v="1461904788"/>
    <n v="1458103188"/>
    <b v="0"/>
    <n v="237"/>
    <b v="1"/>
    <s v="theater/plays"/>
    <n v="3.7435882352941174"/>
    <n v="134.26371308016877"/>
    <x v="1"/>
    <x v="6"/>
  </r>
  <r>
    <n v="3283"/>
    <x v="3282"/>
    <s v="'Gretel and Hansel' by Sam Leeves - an inclusive, multi-sensory theatre production for children aged seven to eleven and their families"/>
    <n v="8500"/>
    <n v="838"/>
    <x v="0"/>
    <x v="1"/>
    <s v="GBP"/>
    <n v="1455138000"/>
    <n v="1452448298"/>
    <b v="0"/>
    <n v="47"/>
    <b v="1"/>
    <s v="theater/plays"/>
    <n v="9.8588235294117643E-2"/>
    <n v="17.829787234042552"/>
    <x v="1"/>
    <x v="6"/>
  </r>
  <r>
    <n v="3284"/>
    <x v="3283"/>
    <s v="Black Enough is an LSU student-staged performance exploring the effects of white supremacy on the black community."/>
    <n v="8500"/>
    <n v="3048"/>
    <x v="0"/>
    <x v="0"/>
    <s v="USD"/>
    <n v="1454047140"/>
    <n v="1452546853"/>
    <b v="0"/>
    <n v="15"/>
    <b v="1"/>
    <s v="theater/plays"/>
    <n v="0.35858823529411765"/>
    <n v="203.2"/>
    <x v="1"/>
    <x v="6"/>
  </r>
  <r>
    <n v="3285"/>
    <x v="3284"/>
    <s v="A new play by Matthew Gasda"/>
    <n v="8500"/>
    <n v="5604"/>
    <x v="0"/>
    <x v="0"/>
    <s v="USD"/>
    <n v="1488258000"/>
    <n v="1485556626"/>
    <b v="0"/>
    <n v="81"/>
    <b v="1"/>
    <s v="theater/plays"/>
    <n v="0.65929411764705881"/>
    <n v="69.18518518518519"/>
    <x v="1"/>
    <x v="6"/>
  </r>
  <r>
    <n v="3286"/>
    <x v="3285"/>
    <s v="An ensemble-driven play inspired by real-life accounts about six young women who lost their fathers on 9/11. August 2016 at FringeNYC!"/>
    <n v="8500"/>
    <n v="15265"/>
    <x v="0"/>
    <x v="0"/>
    <s v="USD"/>
    <n v="1471291782"/>
    <n v="1468699782"/>
    <b v="0"/>
    <n v="122"/>
    <b v="1"/>
    <s v="theater/plays"/>
    <n v="1.7958823529411765"/>
    <n v="125.12295081967213"/>
    <x v="1"/>
    <x v="6"/>
  </r>
  <r>
    <n v="3287"/>
    <x v="3286"/>
    <s v="An inspirational one-man play about crisis, community, and the search for wholeness."/>
    <n v="8500"/>
    <n v="2500"/>
    <x v="0"/>
    <x v="5"/>
    <s v="CAD"/>
    <n v="1448733628"/>
    <n v="1446573628"/>
    <b v="0"/>
    <n v="34"/>
    <b v="1"/>
    <s v="theater/plays"/>
    <n v="0.29411764705882354"/>
    <n v="73.529411764705884"/>
    <x v="1"/>
    <x v="6"/>
  </r>
  <r>
    <n v="3288"/>
    <x v="3287"/>
    <s v="Cancer patient Anne Bartram's bucket list wish, is to have her new play performed at a London venue and reviewed by a national paper."/>
    <n v="8500"/>
    <n v="10026.49"/>
    <x v="0"/>
    <x v="1"/>
    <s v="GBP"/>
    <n v="1466463600"/>
    <n v="1463337315"/>
    <b v="0"/>
    <n v="207"/>
    <b v="1"/>
    <s v="theater/plays"/>
    <n v="1.1795870588235293"/>
    <n v="48.437149758454105"/>
    <x v="1"/>
    <x v="6"/>
  </r>
  <r>
    <n v="3289"/>
    <x v="3288"/>
    <s v="Ampersand Theatre's debut appearance at Edinburgh is in 2017 as Conversations With Rats opens at theSpace on the Mile, please help!"/>
    <n v="8500"/>
    <n v="665.21"/>
    <x v="0"/>
    <x v="1"/>
    <s v="GBP"/>
    <n v="1487580602"/>
    <n v="1485161402"/>
    <b v="0"/>
    <n v="25"/>
    <b v="1"/>
    <s v="theater/plays"/>
    <n v="7.826000000000001E-2"/>
    <n v="26.608400000000003"/>
    <x v="1"/>
    <x v="6"/>
  </r>
  <r>
    <n v="3290"/>
    <x v="3289"/>
    <s v="Pregnancy. Viagra. Murder. Nutella. What more could you want?_x000a__x000a_Help get JunkBox Theatre to Edinburgh Fringe 2017!"/>
    <n v="8500"/>
    <n v="2424"/>
    <x v="0"/>
    <x v="1"/>
    <s v="GBP"/>
    <n v="1489234891"/>
    <n v="1486642891"/>
    <b v="0"/>
    <n v="72"/>
    <b v="1"/>
    <s v="theater/plays"/>
    <n v="0.28517647058823531"/>
    <n v="33.666666666666664"/>
    <x v="1"/>
    <x v="6"/>
  </r>
  <r>
    <n v="3291"/>
    <x v="3290"/>
    <s v="We are raising funds for our second production. This will be the first NYC Equity production of THE DRESSER since 1982. www.TETCNY.org"/>
    <n v="8500"/>
    <n v="570"/>
    <x v="0"/>
    <x v="0"/>
    <s v="USD"/>
    <n v="1442462340"/>
    <n v="1439743900"/>
    <b v="0"/>
    <n v="14"/>
    <b v="1"/>
    <s v="theater/plays"/>
    <n v="6.7058823529411768E-2"/>
    <n v="40.714285714285715"/>
    <x v="1"/>
    <x v="6"/>
  </r>
  <r>
    <n v="3292"/>
    <x v="3291"/>
    <s v="Iver Heath Drama Club is a not-for-profit community group and this year we are performing DICK WHITTINGTON."/>
    <n v="8500"/>
    <n v="289"/>
    <x v="0"/>
    <x v="1"/>
    <s v="GBP"/>
    <n v="1449257348"/>
    <n v="1444069748"/>
    <b v="0"/>
    <n v="15"/>
    <b v="1"/>
    <s v="theater/plays"/>
    <n v="3.4000000000000002E-2"/>
    <n v="19.266666666666666"/>
    <x v="1"/>
    <x v="6"/>
  </r>
  <r>
    <n v="3293"/>
    <x v="3292"/>
    <s v="In 1917 Rudolf Steiner's Threefold Social Organism was an attempt to save a devastated Europe. 100 years later do we have a new chance?"/>
    <n v="8500"/>
    <n v="7670"/>
    <x v="0"/>
    <x v="4"/>
    <s v="NZD"/>
    <n v="1488622352"/>
    <n v="1486030352"/>
    <b v="0"/>
    <n v="91"/>
    <b v="1"/>
    <s v="theater/plays"/>
    <n v="0.90235294117647058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8500"/>
    <n v="710"/>
    <x v="0"/>
    <x v="1"/>
    <s v="GBP"/>
    <n v="1434459554"/>
    <n v="1431867554"/>
    <b v="0"/>
    <n v="24"/>
    <b v="1"/>
    <s v="theater/plays"/>
    <n v="8.352941176470588E-2"/>
    <n v="29.583333333333332"/>
    <x v="1"/>
    <x v="6"/>
  </r>
  <r>
    <n v="3295"/>
    <x v="3294"/>
    <s v="A comedic drama about The Devil and his quest to take a bride and to Hell with the consequences, no matter what they may be."/>
    <n v="8500"/>
    <n v="720.01"/>
    <x v="0"/>
    <x v="1"/>
    <s v="GBP"/>
    <n v="1474886229"/>
    <n v="1472294229"/>
    <b v="0"/>
    <n v="27"/>
    <b v="1"/>
    <s v="theater/plays"/>
    <n v="8.4707058823529413E-2"/>
    <n v="26.667037037037037"/>
    <x v="1"/>
    <x v="6"/>
  </r>
  <r>
    <n v="3296"/>
    <x v="3295"/>
    <s v="A dark theatrical comedy about four actors recording a warped radio version of Lewis Carroll's 'Alice's Adventures in Wonderland'."/>
    <n v="8500"/>
    <n v="2161"/>
    <x v="0"/>
    <x v="1"/>
    <s v="GBP"/>
    <n v="1448229600"/>
    <n v="1446401372"/>
    <b v="0"/>
    <n v="47"/>
    <b v="1"/>
    <s v="theater/plays"/>
    <n v="0.25423529411764706"/>
    <n v="45.978723404255319"/>
    <x v="1"/>
    <x v="6"/>
  </r>
  <r>
    <n v="3297"/>
    <x v="3296"/>
    <s v="A father loses his family in a freak plane crash and goes on to murder the air traffic controller he holds responsible."/>
    <n v="8500"/>
    <n v="5504"/>
    <x v="0"/>
    <x v="1"/>
    <s v="GBP"/>
    <n v="1438037940"/>
    <n v="1436380256"/>
    <b v="0"/>
    <n v="44"/>
    <b v="1"/>
    <s v="theater/plays"/>
    <n v="0.64752941176470591"/>
    <n v="125.09090909090909"/>
    <x v="1"/>
    <x v="6"/>
  </r>
  <r>
    <n v="3298"/>
    <x v="3297"/>
    <s v="A stylishly sinister story about blood, guns, and raw ambition. You can help Great Minds bring the world's most dangerous play to life!"/>
    <n v="8500"/>
    <n v="10173"/>
    <x v="0"/>
    <x v="0"/>
    <s v="USD"/>
    <n v="1442102400"/>
    <n v="1440370768"/>
    <b v="0"/>
    <n v="72"/>
    <b v="1"/>
    <s v="theater/plays"/>
    <n v="1.1968235294117646"/>
    <n v="141.29166666666666"/>
    <x v="1"/>
    <x v="6"/>
  </r>
  <r>
    <n v="3299"/>
    <x v="3298"/>
    <s v="A quick-witted original comedy that follows a group of eccentric friends as they attend an engagement party gone terribly wrong!"/>
    <n v="8500"/>
    <n v="3486"/>
    <x v="0"/>
    <x v="0"/>
    <s v="USD"/>
    <n v="1444860063"/>
    <n v="1442268063"/>
    <b v="0"/>
    <n v="63"/>
    <b v="1"/>
    <s v="theater/plays"/>
    <n v="0.41011764705882353"/>
    <n v="55.333333333333336"/>
    <x v="1"/>
    <x v="6"/>
  </r>
  <r>
    <n v="3300"/>
    <x v="3299"/>
    <s v="A subversive parody about the two people for whom the hills were NOT alive with THE SOUND OF MUSIC."/>
    <n v="8500"/>
    <n v="4085"/>
    <x v="0"/>
    <x v="0"/>
    <s v="USD"/>
    <n v="1430329862"/>
    <n v="1428515462"/>
    <b v="0"/>
    <n v="88"/>
    <b v="1"/>
    <s v="theater/plays"/>
    <n v="0.48058823529411765"/>
    <n v="46.420454545454547"/>
    <x v="1"/>
    <x v="6"/>
  </r>
  <r>
    <n v="3301"/>
    <x v="3300"/>
    <s v="The US premiere of the controversial new Polish play the authorities don't want you to see, staged by an award-winning director."/>
    <n v="8500"/>
    <n v="4004"/>
    <x v="0"/>
    <x v="0"/>
    <s v="USD"/>
    <n v="1470034740"/>
    <n v="1466185176"/>
    <b v="0"/>
    <n v="70"/>
    <b v="1"/>
    <s v="theater/plays"/>
    <n v="0.47105882352941175"/>
    <n v="57.2"/>
    <x v="1"/>
    <x v="6"/>
  </r>
  <r>
    <n v="3302"/>
    <x v="3301"/>
    <s v="FilosofÃ­a de los anÃ³nimos"/>
    <n v="8500"/>
    <n v="8685"/>
    <x v="0"/>
    <x v="3"/>
    <s v="EUR"/>
    <n v="1481099176"/>
    <n v="1478507176"/>
    <b v="0"/>
    <n v="50"/>
    <b v="1"/>
    <s v="theater/plays"/>
    <n v="1.0217647058823529"/>
    <n v="173.7"/>
    <x v="1"/>
    <x v="6"/>
  </r>
  <r>
    <n v="3303"/>
    <x v="3302"/>
    <s v="VisiÃ³n Latino Theatre Company was founded by three young latino professionals sharing the stories of everyday latinos."/>
    <n v="8500"/>
    <n v="2086"/>
    <x v="0"/>
    <x v="0"/>
    <s v="USD"/>
    <n v="1427553484"/>
    <n v="1424533084"/>
    <b v="0"/>
    <n v="35"/>
    <b v="1"/>
    <s v="theater/plays"/>
    <n v="0.24541176470588236"/>
    <n v="59.6"/>
    <x v="1"/>
    <x v="6"/>
  </r>
  <r>
    <n v="3304"/>
    <x v="3303"/>
    <s v="A musical comedy production celebrating the unique, lovable, insufferable ski culture of the modern day mountain town."/>
    <n v="8500"/>
    <n v="15677.5"/>
    <x v="0"/>
    <x v="0"/>
    <s v="USD"/>
    <n v="1482418752"/>
    <n v="1479826752"/>
    <b v="0"/>
    <n v="175"/>
    <b v="1"/>
    <s v="theater/plays"/>
    <n v="1.8444117647058824"/>
    <n v="89.585714285714289"/>
    <x v="1"/>
    <x v="6"/>
  </r>
  <r>
    <n v="3305"/>
    <x v="3304"/>
    <s v="The Judgement of Paris is an exciting, inspirational poem set to run Oct. 2, 3 &amp; 4 at Plays &amp; Players, but we need funding and fans."/>
    <n v="8500"/>
    <n v="4081"/>
    <x v="0"/>
    <x v="0"/>
    <s v="USD"/>
    <n v="1438374748"/>
    <n v="1435782748"/>
    <b v="0"/>
    <n v="20"/>
    <b v="1"/>
    <s v="theater/plays"/>
    <n v="0.48011764705882354"/>
    <n v="204.05"/>
    <x v="1"/>
    <x v="6"/>
  </r>
  <r>
    <n v="3306"/>
    <x v="3305"/>
    <s v="The Shakespeare All-Stars are producing &quot;The Complete Works of William Shakespeare (Abridged)&quot; June 23 - July 3. This time with ladies!"/>
    <n v="8500"/>
    <n v="2630"/>
    <x v="0"/>
    <x v="0"/>
    <s v="USD"/>
    <n v="1465527600"/>
    <n v="1462252542"/>
    <b v="0"/>
    <n v="54"/>
    <b v="1"/>
    <s v="theater/plays"/>
    <n v="0.30941176470588233"/>
    <n v="48.703703703703702"/>
    <x v="1"/>
    <x v="6"/>
  </r>
  <r>
    <n v="3307"/>
    <x v="3306"/>
    <s v="A group of Stanford students are going to present Jean-Paul Sartre's play, The Respectful Prostitute, at the end of Spring quarter."/>
    <n v="8500"/>
    <n v="1066.8"/>
    <x v="0"/>
    <x v="0"/>
    <s v="USD"/>
    <n v="1463275339"/>
    <n v="1460683339"/>
    <b v="0"/>
    <n v="20"/>
    <b v="1"/>
    <s v="theater/plays"/>
    <n v="0.12550588235294116"/>
    <n v="53.339999999999996"/>
    <x v="1"/>
    <x v="6"/>
  </r>
  <r>
    <n v="3308"/>
    <x v="3307"/>
    <s v="Descend into the dark world of steampunk noir in this thrilling new play, written by Maggie Lee and directed by Amy Poisson!"/>
    <n v="8500"/>
    <n v="4280"/>
    <x v="0"/>
    <x v="0"/>
    <s v="USD"/>
    <n v="1460581365"/>
    <n v="1458766965"/>
    <b v="0"/>
    <n v="57"/>
    <b v="1"/>
    <s v="theater/plays"/>
    <n v="0.50352941176470589"/>
    <n v="75.087719298245617"/>
    <x v="1"/>
    <x v="6"/>
  </r>
  <r>
    <n v="3309"/>
    <x v="3308"/>
    <s v="Two unlikely friends, a garage, tinned beans &amp; the end of the world."/>
    <n v="8500"/>
    <n v="558"/>
    <x v="0"/>
    <x v="1"/>
    <s v="GBP"/>
    <n v="1476632178"/>
    <n v="1473953778"/>
    <b v="0"/>
    <n v="31"/>
    <b v="1"/>
    <s v="theater/plays"/>
    <n v="6.5647058823529406E-2"/>
    <n v="18"/>
    <x v="1"/>
    <x v="6"/>
  </r>
  <r>
    <n v="3310"/>
    <x v="3309"/>
    <s v="A new play about coming coming home, recovery, and trying to find God in the process."/>
    <n v="8500"/>
    <n v="6505"/>
    <x v="0"/>
    <x v="0"/>
    <s v="USD"/>
    <n v="1444169825"/>
    <n v="1441577825"/>
    <b v="0"/>
    <n v="31"/>
    <b v="1"/>
    <s v="theater/plays"/>
    <n v="0.7652941176470587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8500"/>
    <n v="2746"/>
    <x v="0"/>
    <x v="0"/>
    <s v="USD"/>
    <n v="1445065210"/>
    <n v="1442473210"/>
    <b v="0"/>
    <n v="45"/>
    <b v="1"/>
    <s v="theater/plays"/>
    <n v="0.32305882352941179"/>
    <n v="61.022222222222226"/>
    <x v="1"/>
    <x v="6"/>
  </r>
  <r>
    <n v="3312"/>
    <x v="3311"/>
    <s v="Bare Theatre presents one of Shakespeare's most notorious characters in the final chapter of the War of the Roses saga."/>
    <n v="8500"/>
    <n v="2501"/>
    <x v="0"/>
    <x v="0"/>
    <s v="USD"/>
    <n v="1478901600"/>
    <n v="1477077946"/>
    <b v="0"/>
    <n v="41"/>
    <b v="1"/>
    <s v="theater/plays"/>
    <n v="0.29423529411764704"/>
    <n v="61"/>
    <x v="1"/>
    <x v="6"/>
  </r>
  <r>
    <n v="3313"/>
    <x v="3312"/>
    <s v="A modern reworking of Shakespeare's histories and tragedies in iambic pentameter to talk of death, love, and race."/>
    <n v="8500"/>
    <n v="2321"/>
    <x v="0"/>
    <x v="0"/>
    <s v="USD"/>
    <n v="1453856400"/>
    <n v="1452664317"/>
    <b v="0"/>
    <n v="29"/>
    <b v="1"/>
    <s v="theater/plays"/>
    <n v="0.27305882352941174"/>
    <n v="80.034482758620683"/>
    <x v="1"/>
    <x v="6"/>
  </r>
  <r>
    <n v="3314"/>
    <x v="3313"/>
    <s v="I want to add a new perspective to the cycling safety debate by taking my play THE WHITE BIKE to the Edinburgh Festival of Cycling"/>
    <n v="8500"/>
    <n v="1686"/>
    <x v="0"/>
    <x v="1"/>
    <s v="GBP"/>
    <n v="1431115500"/>
    <n v="1428733511"/>
    <b v="0"/>
    <n v="58"/>
    <b v="1"/>
    <s v="theater/plays"/>
    <n v="0.19835294117647059"/>
    <n v="29.068965517241381"/>
    <x v="1"/>
    <x v="6"/>
  </r>
  <r>
    <n v="3315"/>
    <x v="3314"/>
    <s v="Help Prospero take its Dark Retelling of the &quot;Red&quot; story to Edinburgh! The Forest breathes and waits...will you join us?"/>
    <n v="8500"/>
    <n v="4400"/>
    <x v="0"/>
    <x v="1"/>
    <s v="GBP"/>
    <n v="1462519041"/>
    <n v="1459927041"/>
    <b v="0"/>
    <n v="89"/>
    <b v="1"/>
    <s v="theater/plays"/>
    <n v="0.51764705882352946"/>
    <n v="49.438202247191015"/>
    <x v="1"/>
    <x v="6"/>
  </r>
  <r>
    <n v="3316"/>
    <x v="3315"/>
    <s v="Gorgeousness that which sits in the root of Loveness._x000a_Other than this there is no endearment for or otherwise_x000a_to describe."/>
    <n v="8500"/>
    <n v="11747.18"/>
    <x v="0"/>
    <x v="0"/>
    <s v="USD"/>
    <n v="1407506040"/>
    <n v="1404680075"/>
    <b v="0"/>
    <n v="125"/>
    <b v="1"/>
    <s v="theater/plays"/>
    <n v="1.3820211764705883"/>
    <n v="93.977440000000001"/>
    <x v="1"/>
    <x v="6"/>
  </r>
  <r>
    <n v="3317"/>
    <x v="3316"/>
    <s v="Andy Boyd's epic new satire about heroes and villains, humankind's search for glory, and fascism in America"/>
    <n v="8500"/>
    <n v="1115"/>
    <x v="0"/>
    <x v="0"/>
    <s v="USD"/>
    <n v="1465347424"/>
    <n v="1462755424"/>
    <b v="0"/>
    <n v="18"/>
    <b v="1"/>
    <s v="theater/plays"/>
    <n v="0.13117647058823528"/>
    <n v="61.944444444444443"/>
    <x v="1"/>
    <x v="6"/>
  </r>
  <r>
    <n v="3318"/>
    <x v="3317"/>
    <s v="Help us strengthen and inspire disability arts in Atlantic Canada"/>
    <n v="8500"/>
    <n v="2512"/>
    <x v="0"/>
    <x v="5"/>
    <s v="CAD"/>
    <n v="1460341800"/>
    <n v="1456902893"/>
    <b v="0"/>
    <n v="32"/>
    <b v="1"/>
    <s v="theater/plays"/>
    <n v="0.29552941176470587"/>
    <n v="78.5"/>
    <x v="1"/>
    <x v="6"/>
  </r>
  <r>
    <n v="3319"/>
    <x v="3318"/>
    <s v="Down the Rabbit Hole is an exciting new play by Not Just Theatre Productions. To be performed at Matthew's Yard Theatre in Feb 2015"/>
    <n v="8500"/>
    <n v="540"/>
    <x v="0"/>
    <x v="1"/>
    <s v="GBP"/>
    <n v="1422712986"/>
    <n v="1418824986"/>
    <b v="0"/>
    <n v="16"/>
    <b v="1"/>
    <s v="theater/plays"/>
    <n v="6.3529411764705876E-2"/>
    <n v="33.75"/>
    <x v="1"/>
    <x v="6"/>
  </r>
  <r>
    <n v="3320"/>
    <x v="3319"/>
    <s v="Imaginary Theater Company presents two modern day tall tales about family, resilience and redemption."/>
    <n v="8500"/>
    <n v="2525"/>
    <x v="0"/>
    <x v="0"/>
    <s v="USD"/>
    <n v="1466557557"/>
    <n v="1463965557"/>
    <b v="0"/>
    <n v="38"/>
    <b v="1"/>
    <s v="theater/plays"/>
    <n v="0.29705882352941176"/>
    <n v="66.44736842105263"/>
    <x v="1"/>
    <x v="6"/>
  </r>
  <r>
    <n v="3321"/>
    <x v="3320"/>
    <s v="Help WSC Avant Bard bring to life the US premiere of a theatrical retelling of 1001 Nights, adapted by Hanan al Shaykh &amp; Tim Supple!"/>
    <n v="8500"/>
    <n v="537"/>
    <x v="0"/>
    <x v="0"/>
    <s v="USD"/>
    <n v="1413431940"/>
    <n v="1412216665"/>
    <b v="0"/>
    <n v="15"/>
    <b v="1"/>
    <s v="theater/plays"/>
    <n v="6.3176470588235292E-2"/>
    <n v="35.799999999999997"/>
    <x v="1"/>
    <x v="6"/>
  </r>
  <r>
    <n v="3322"/>
    <x v="3321"/>
    <s v="Familiar Strangers follows the journey of a community of people living homeless on the streets in and around Tompkins Square Park."/>
    <n v="8500"/>
    <n v="3350"/>
    <x v="0"/>
    <x v="0"/>
    <s v="USD"/>
    <n v="1466567700"/>
    <n v="1464653696"/>
    <b v="0"/>
    <n v="23"/>
    <b v="1"/>
    <s v="theater/plays"/>
    <n v="0.39411764705882352"/>
    <n v="145.65217391304347"/>
    <x v="1"/>
    <x v="6"/>
  </r>
  <r>
    <n v="3323"/>
    <x v="3322"/>
    <s v="Young adult theatre makers from London are raising money to cover costs for touring with their current production MigrantsÂ´ Rhapsody."/>
    <n v="8500"/>
    <n v="1259"/>
    <x v="0"/>
    <x v="1"/>
    <s v="GBP"/>
    <n v="1474793208"/>
    <n v="1472201208"/>
    <b v="0"/>
    <n v="49"/>
    <b v="1"/>
    <s v="theater/plays"/>
    <n v="0.14811764705882352"/>
    <n v="25.693877551020407"/>
    <x v="1"/>
    <x v="6"/>
  </r>
  <r>
    <n v="3324"/>
    <x v="3323"/>
    <s v="The play tells the story of Jim and Doyler and their friendship on the brink of Irish independence."/>
    <n v="8500"/>
    <n v="1525"/>
    <x v="0"/>
    <x v="17"/>
    <s v="EUR"/>
    <n v="1465135190"/>
    <n v="1463925590"/>
    <b v="0"/>
    <n v="10"/>
    <b v="1"/>
    <s v="theater/plays"/>
    <n v="0.17941176470588235"/>
    <n v="152.5"/>
    <x v="1"/>
    <x v="6"/>
  </r>
  <r>
    <n v="3325"/>
    <x v="3324"/>
    <s v="Innovative Theatre Company Needs You To Reach Funding Requirements. We Are So Close We Can Smell It! Thank You In Advance."/>
    <n v="8500"/>
    <n v="450"/>
    <x v="0"/>
    <x v="1"/>
    <s v="GBP"/>
    <n v="1428256277"/>
    <n v="1425235877"/>
    <b v="0"/>
    <n v="15"/>
    <b v="1"/>
    <s v="theater/plays"/>
    <n v="5.2941176470588235E-2"/>
    <n v="30"/>
    <x v="1"/>
    <x v="6"/>
  </r>
  <r>
    <n v="3326"/>
    <x v="3325"/>
    <s v="An edgy, hilarious, compassionate and honest show to help caregivers find courage, trust their instincts and above all, to laugh."/>
    <n v="8500"/>
    <n v="8110"/>
    <x v="0"/>
    <x v="0"/>
    <s v="USD"/>
    <n v="1425830905"/>
    <n v="1423242505"/>
    <b v="0"/>
    <n v="57"/>
    <b v="1"/>
    <s v="theater/plays"/>
    <n v="0.95411764705882351"/>
    <n v="142.28070175438597"/>
    <x v="1"/>
    <x v="6"/>
  </r>
  <r>
    <n v="3327"/>
    <x v="3326"/>
    <s v="After 3 successful nights last year, Itch+Scratch are back. New writing, live music and party fun. Best New Theatre, Great Night Out."/>
    <n v="8500"/>
    <n v="810"/>
    <x v="0"/>
    <x v="1"/>
    <s v="GBP"/>
    <n v="1462697966"/>
    <n v="1460105966"/>
    <b v="0"/>
    <n v="33"/>
    <b v="1"/>
    <s v="theater/plays"/>
    <n v="9.5294117647058821E-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8500"/>
    <n v="2635"/>
    <x v="0"/>
    <x v="0"/>
    <s v="USD"/>
    <n v="1404522000"/>
    <n v="1404308883"/>
    <b v="0"/>
    <n v="9"/>
    <b v="1"/>
    <s v="theater/plays"/>
    <n v="0.31"/>
    <n v="292.77777777777777"/>
    <x v="1"/>
    <x v="6"/>
  </r>
  <r>
    <n v="3329"/>
    <x v="3328"/>
    <s v="Jestia and Raedon is a brand new romantic comedy play going to the Edinburgh Fringe Festival this summer."/>
    <n v="8500"/>
    <n v="1168"/>
    <x v="0"/>
    <x v="1"/>
    <s v="GBP"/>
    <n v="1406502000"/>
    <n v="1405583108"/>
    <b v="0"/>
    <n v="26"/>
    <b v="1"/>
    <s v="theater/plays"/>
    <n v="0.13741176470588234"/>
    <n v="44.92307692307692"/>
    <x v="1"/>
    <x v="6"/>
  </r>
  <r>
    <n v="3330"/>
    <x v="3329"/>
    <s v="&quot;Tissue&quot; is a play about Breast Cancer. Produced by MonkeyBond theatre co.ltd to raise awareness for Breast cancer."/>
    <n v="8500"/>
    <n v="1594"/>
    <x v="0"/>
    <x v="1"/>
    <s v="GBP"/>
    <n v="1427919468"/>
    <n v="1425331068"/>
    <b v="0"/>
    <n v="69"/>
    <b v="1"/>
    <s v="theater/plays"/>
    <n v="0.18752941176470589"/>
    <n v="23.10144927536232"/>
    <x v="1"/>
    <x v="6"/>
  </r>
  <r>
    <n v="3331"/>
    <x v="3330"/>
    <s v="Battle Stage Plays is seeking to raise funds to cover developmental costs and move closer towards touring our dynamic hit stage plays."/>
    <n v="8500"/>
    <n v="5226"/>
    <x v="0"/>
    <x v="0"/>
    <s v="USD"/>
    <n v="1444149886"/>
    <n v="1441125886"/>
    <b v="0"/>
    <n v="65"/>
    <b v="1"/>
    <s v="theater/plays"/>
    <n v="0.61482352941176466"/>
    <n v="80.400000000000006"/>
    <x v="1"/>
    <x v="6"/>
  </r>
  <r>
    <n v="3332"/>
    <x v="3331"/>
    <s v="Two marine biologists are at odds during an important expedition. When a stranded shark refuses to die, things get weird."/>
    <n v="8500"/>
    <n v="6000"/>
    <x v="0"/>
    <x v="0"/>
    <s v="USD"/>
    <n v="1405802330"/>
    <n v="1403210330"/>
    <b v="0"/>
    <n v="83"/>
    <b v="1"/>
    <s v="theater/plays"/>
    <n v="0.70588235294117652"/>
    <n v="72.289156626506028"/>
    <x v="1"/>
    <x v="6"/>
  </r>
  <r>
    <n v="3333"/>
    <x v="3332"/>
    <s v="Providence's Latino theater, ECAS Theater, is headed to Cuba in July to premiere an original Cuban play there. Help us make history!"/>
    <n v="8500"/>
    <n v="3660"/>
    <x v="0"/>
    <x v="0"/>
    <s v="USD"/>
    <n v="1434384880"/>
    <n v="1432484080"/>
    <b v="0"/>
    <n v="111"/>
    <b v="1"/>
    <s v="theater/plays"/>
    <n v="0.43058823529411766"/>
    <n v="32.972972972972975"/>
    <x v="1"/>
    <x v="6"/>
  </r>
  <r>
    <n v="3334"/>
    <x v="3333"/>
    <s v="The Saltbox Theatre Collective is a brand new not-for-profit theatre company in Illinois."/>
    <n v="8500"/>
    <n v="5366"/>
    <x v="0"/>
    <x v="0"/>
    <s v="USD"/>
    <n v="1438259422"/>
    <n v="1435667422"/>
    <b v="0"/>
    <n v="46"/>
    <b v="1"/>
    <s v="theater/plays"/>
    <n v="0.63129411764705878"/>
    <n v="116.65217391304348"/>
    <x v="1"/>
    <x v="6"/>
  </r>
  <r>
    <n v="3335"/>
    <x v="3334"/>
    <s v="Phantom Pain - a new play promoting mental health awareness written and performed by fledgling theatre company Unhinged Creations."/>
    <n v="8500"/>
    <n v="5016"/>
    <x v="0"/>
    <x v="1"/>
    <s v="GBP"/>
    <n v="1407106800"/>
    <n v="1404749446"/>
    <b v="0"/>
    <n v="63"/>
    <b v="1"/>
    <s v="theater/plays"/>
    <n v="0.59011764705882352"/>
    <n v="79.61904761904762"/>
    <x v="1"/>
    <x v="6"/>
  </r>
  <r>
    <n v="3336"/>
    <x v="3335"/>
    <s v="A theatrical adaptation of Oscar Wilde's short stories, presented by Suitcase Civilians at The Space, April 5-10 2016."/>
    <n v="8500"/>
    <n v="250"/>
    <x v="0"/>
    <x v="1"/>
    <s v="GBP"/>
    <n v="1459845246"/>
    <n v="1457429646"/>
    <b v="0"/>
    <n v="9"/>
    <b v="1"/>
    <s v="theater/plays"/>
    <n v="2.9411764705882353E-2"/>
    <n v="27.777777777777779"/>
    <x v="1"/>
    <x v="6"/>
  </r>
  <r>
    <n v="3337"/>
    <x v="3336"/>
    <s v="StoneCrabs is thrilled to bring to the UK the first English production of Philipp LÃ¶hleâ€™s play Das Ding (The Thing)."/>
    <n v="8500"/>
    <n v="2755"/>
    <x v="0"/>
    <x v="1"/>
    <s v="GBP"/>
    <n v="1412974800"/>
    <n v="1411109167"/>
    <b v="0"/>
    <n v="34"/>
    <b v="1"/>
    <s v="theater/plays"/>
    <n v="0.32411764705882351"/>
    <n v="81.029411764705884"/>
    <x v="1"/>
    <x v="6"/>
  </r>
  <r>
    <n v="3338"/>
    <x v="3337"/>
    <s v="Join Estelle Parsons in support of Theater That Looks and Sounds Like America"/>
    <n v="8500"/>
    <n v="15327"/>
    <x v="0"/>
    <x v="0"/>
    <s v="USD"/>
    <n v="1487944080"/>
    <n v="1486129680"/>
    <b v="0"/>
    <n v="112"/>
    <b v="1"/>
    <s v="theater/plays"/>
    <n v="1.8031764705882354"/>
    <n v="136.84821428571428"/>
    <x v="1"/>
    <x v="6"/>
  </r>
  <r>
    <n v="3339"/>
    <x v="3338"/>
    <s v="FPLA presents FRIENDS IN TRANSIENT PLACES by Jonathan Caren: a magical story of modern life."/>
    <n v="8500"/>
    <n v="8348"/>
    <x v="0"/>
    <x v="0"/>
    <s v="USD"/>
    <n v="1469721518"/>
    <n v="1467129518"/>
    <b v="0"/>
    <n v="47"/>
    <b v="1"/>
    <s v="theater/plays"/>
    <n v="0.98211764705882354"/>
    <n v="177.61702127659575"/>
    <x v="1"/>
    <x v="6"/>
  </r>
  <r>
    <n v="3340"/>
    <x v="3339"/>
    <s v="The Eno River Players is a community theater in Durham, North Carolina. We are trying to raise money to get our second show on its feet"/>
    <n v="8500"/>
    <n v="4145"/>
    <x v="0"/>
    <x v="0"/>
    <s v="USD"/>
    <n v="1481066554"/>
    <n v="1478906554"/>
    <b v="0"/>
    <n v="38"/>
    <b v="1"/>
    <s v="theater/plays"/>
    <n v="0.48764705882352943"/>
    <n v="109.07894736842105"/>
    <x v="1"/>
    <x v="6"/>
  </r>
  <r>
    <n v="3341"/>
    <x v="3340"/>
    <s v="A London flat, two stories play simultaneously. Irish mapmaker 1821, Iranian artist present day. Each senses the other. Worlds collide."/>
    <n v="8500"/>
    <n v="3350"/>
    <x v="0"/>
    <x v="1"/>
    <s v="GBP"/>
    <n v="1465750800"/>
    <n v="1463771421"/>
    <b v="0"/>
    <n v="28"/>
    <b v="1"/>
    <s v="theater/plays"/>
    <n v="0.39411764705882352"/>
    <n v="119.64285714285714"/>
    <x v="1"/>
    <x v="6"/>
  </r>
  <r>
    <n v="3342"/>
    <x v="3341"/>
    <s v="We believe in the power of stories to change the world. Theatre that inspires transformation."/>
    <n v="8500"/>
    <n v="6100"/>
    <x v="0"/>
    <x v="0"/>
    <s v="USD"/>
    <n v="1427864340"/>
    <n v="1425020810"/>
    <b v="0"/>
    <n v="78"/>
    <b v="1"/>
    <s v="theater/plays"/>
    <n v="0.71764705882352942"/>
    <n v="78.205128205128204"/>
    <x v="1"/>
    <x v="6"/>
  </r>
  <r>
    <n v="3343"/>
    <x v="3342"/>
    <s v="Two sisters make a set of paper dolls which take them on a journey across lands, creating memories along the way."/>
    <n v="8500"/>
    <n v="1200"/>
    <x v="0"/>
    <x v="1"/>
    <s v="GBP"/>
    <n v="1460553480"/>
    <n v="1458770384"/>
    <b v="0"/>
    <n v="23"/>
    <b v="1"/>
    <s v="theater/plays"/>
    <n v="0.14117647058823529"/>
    <n v="52.173913043478258"/>
    <x v="1"/>
    <x v="6"/>
  </r>
  <r>
    <n v="3344"/>
    <x v="3343"/>
    <s v="We are a company of crafted and trained actors, writers and directors dedicated to the principles set by the legendary Group Theatre."/>
    <n v="8500"/>
    <n v="4565"/>
    <x v="0"/>
    <x v="0"/>
    <s v="USD"/>
    <n v="1409374093"/>
    <n v="1406782093"/>
    <b v="0"/>
    <n v="40"/>
    <b v="1"/>
    <s v="theater/plays"/>
    <n v="0.53705882352941181"/>
    <n v="114.125"/>
    <x v="1"/>
    <x v="6"/>
  </r>
  <r>
    <n v="3345"/>
    <x v="3344"/>
    <s v="Please help us raise funds for the production costs of a world premiere production of a play that will raise awareness for spina bifida"/>
    <n v="8500"/>
    <n v="650"/>
    <x v="0"/>
    <x v="0"/>
    <s v="USD"/>
    <n v="1429317420"/>
    <n v="1424226768"/>
    <b v="0"/>
    <n v="13"/>
    <b v="1"/>
    <s v="theater/plays"/>
    <n v="7.6470588235294124E-2"/>
    <n v="50"/>
    <x v="1"/>
    <x v="6"/>
  </r>
  <r>
    <n v="3346"/>
    <x v="3345"/>
    <s v="Tempest opens Feb. 25. Please support Shakespeare, the arts and community youth theater! Be a part of something special!"/>
    <n v="8500"/>
    <n v="1650"/>
    <x v="0"/>
    <x v="0"/>
    <s v="USD"/>
    <n v="1424910910"/>
    <n v="1424306110"/>
    <b v="0"/>
    <n v="18"/>
    <b v="1"/>
    <s v="theater/plays"/>
    <n v="0.19411764705882353"/>
    <n v="91.666666666666671"/>
    <x v="1"/>
    <x v="6"/>
  </r>
  <r>
    <n v="3347"/>
    <x v="3346"/>
    <s v="The Hope Theatre is fundraising for their second in-house show, the London premiere of Sea Life by Lucy Catherine opening 24th May 2016"/>
    <n v="8500"/>
    <n v="2389"/>
    <x v="0"/>
    <x v="1"/>
    <s v="GBP"/>
    <n v="1462741200"/>
    <n v="1461503654"/>
    <b v="0"/>
    <n v="22"/>
    <b v="1"/>
    <s v="theater/plays"/>
    <n v="0.28105882352941175"/>
    <n v="108.59090909090909"/>
    <x v="1"/>
    <x v="6"/>
  </r>
  <r>
    <n v="3348"/>
    <x v="3265"/>
    <s v="Old Hat's new production explores the bleak culture of war and the cosmic powers of guilt and imagination in Shakespeare's tragedy."/>
    <n v="8500"/>
    <n v="5516"/>
    <x v="0"/>
    <x v="0"/>
    <s v="USD"/>
    <n v="1461988740"/>
    <n v="1459949080"/>
    <b v="0"/>
    <n v="79"/>
    <b v="1"/>
    <s v="theater/plays"/>
    <n v="0.64894117647058824"/>
    <n v="69.822784810126578"/>
    <x v="1"/>
    <x v="6"/>
  </r>
  <r>
    <n v="3349"/>
    <x v="3347"/>
    <s v="In this ninety-minute adaptation of the classic Shakespeare play, a cast of nine women asks the question: What even is virginity anyway"/>
    <n v="8500"/>
    <n v="1534"/>
    <x v="0"/>
    <x v="0"/>
    <s v="USD"/>
    <n v="1465837200"/>
    <n v="1463971172"/>
    <b v="0"/>
    <n v="14"/>
    <b v="1"/>
    <s v="theater/plays"/>
    <n v="0.1804705882352941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8500"/>
    <n v="3655"/>
    <x v="0"/>
    <x v="19"/>
    <s v="EUR"/>
    <n v="1448838000"/>
    <n v="1445791811"/>
    <b v="0"/>
    <n v="51"/>
    <b v="1"/>
    <s v="theater/plays"/>
    <n v="0.43"/>
    <n v="71.666666666666671"/>
    <x v="1"/>
    <x v="6"/>
  </r>
  <r>
    <n v="3351"/>
    <x v="3349"/>
    <s v="A thrilling 'steampunk' reworking of the infamous gothic horror novel by a powerhouse ensemble will leave you begging to be bitten."/>
    <n v="8500"/>
    <n v="5055"/>
    <x v="0"/>
    <x v="1"/>
    <s v="GBP"/>
    <n v="1406113200"/>
    <n v="1402910965"/>
    <b v="0"/>
    <n v="54"/>
    <b v="1"/>
    <s v="theater/plays"/>
    <n v="0.5947058823529412"/>
    <n v="93.611111111111114"/>
    <x v="1"/>
    <x v="6"/>
  </r>
  <r>
    <n v="3352"/>
    <x v="3350"/>
    <s v="Actors creating more theatre in Brighton. A LOT MORE. Classics, contemporary, new writing, Shakespeare, foreign translations and more."/>
    <n v="8500"/>
    <n v="5376"/>
    <x v="0"/>
    <x v="1"/>
    <s v="GBP"/>
    <n v="1467414000"/>
    <n v="1462492178"/>
    <b v="0"/>
    <n v="70"/>
    <b v="1"/>
    <s v="theater/plays"/>
    <n v="0.63247058823529412"/>
    <n v="76.8"/>
    <x v="1"/>
    <x v="6"/>
  </r>
  <r>
    <n v="3353"/>
    <x v="3351"/>
    <s v="A new spoken word play, written by Paul Hewitt, in 3 parts about love and fate, inspired by the Ruba'iyat of Omar Khayyam."/>
    <n v="8500"/>
    <n v="1575"/>
    <x v="0"/>
    <x v="1"/>
    <s v="GBP"/>
    <n v="1462230000"/>
    <n v="1461061350"/>
    <b v="0"/>
    <n v="44"/>
    <b v="1"/>
    <s v="theater/plays"/>
    <n v="0.18529411764705883"/>
    <n v="35.795454545454547"/>
    <x v="1"/>
    <x v="6"/>
  </r>
  <r>
    <n v="3354"/>
    <x v="3352"/>
    <s v="Help Strangeloop Theatre create and support new work by sponsoring our 2015-2016 season."/>
    <n v="8500"/>
    <n v="3058"/>
    <x v="0"/>
    <x v="0"/>
    <s v="USD"/>
    <n v="1446091260"/>
    <n v="1443029206"/>
    <b v="0"/>
    <n v="55"/>
    <b v="1"/>
    <s v="theater/plays"/>
    <n v="0.35976470588235293"/>
    <n v="55.6"/>
    <x v="1"/>
    <x v="6"/>
  </r>
  <r>
    <n v="3355"/>
    <x v="3353"/>
    <s v="Help get Jelly Beans to the Theatre503 stage. An important piece of new writing by Dan Pick, produced by Kuleshov Theatre"/>
    <n v="8500"/>
    <n v="2210"/>
    <x v="0"/>
    <x v="1"/>
    <s v="GBP"/>
    <n v="1462879020"/>
    <n v="1461941527"/>
    <b v="0"/>
    <n v="15"/>
    <b v="1"/>
    <s v="theater/plays"/>
    <n v="0.26"/>
    <n v="147.33333333333334"/>
    <x v="1"/>
    <x v="6"/>
  </r>
  <r>
    <n v="3356"/>
    <x v="3354"/>
    <s v="30 days to raise Â£1500 - to run drama workshops about the plays themes with girls (aged 13-18) who are in need! GIRL POWER!"/>
    <n v="8500"/>
    <n v="1521"/>
    <x v="0"/>
    <x v="1"/>
    <s v="GBP"/>
    <n v="1468611272"/>
    <n v="1466019272"/>
    <b v="0"/>
    <n v="27"/>
    <b v="1"/>
    <s v="theater/plays"/>
    <n v="0.17894117647058824"/>
    <n v="56.333333333333336"/>
    <x v="1"/>
    <x v="6"/>
  </r>
  <r>
    <n v="3357"/>
    <x v="3355"/>
    <s v="Two strangers on a bridge in the dead of night, a game of dominoes, and a value ready meal - by upcoming HighTide Escalator Playwright."/>
    <n v="8500"/>
    <n v="2020"/>
    <x v="0"/>
    <x v="1"/>
    <s v="GBP"/>
    <n v="1406887310"/>
    <n v="1404295310"/>
    <b v="0"/>
    <n v="21"/>
    <b v="1"/>
    <s v="theater/plays"/>
    <n v="0.23764705882352941"/>
    <n v="96.19047619047619"/>
    <x v="1"/>
    <x v="6"/>
  </r>
  <r>
    <n v="3358"/>
    <x v="3356"/>
    <s v="Alef productions, LLC is proud to present a World Premiere Play about Acceptance, Relationships,  Mortality and Love!"/>
    <n v="8500"/>
    <n v="10299"/>
    <x v="0"/>
    <x v="0"/>
    <s v="USD"/>
    <n v="1416385679"/>
    <n v="1413790079"/>
    <b v="0"/>
    <n v="162"/>
    <b v="1"/>
    <s v="theater/plays"/>
    <n v="1.2116470588235295"/>
    <n v="63.574074074074076"/>
    <x v="1"/>
    <x v="6"/>
  </r>
  <r>
    <n v="3359"/>
    <x v="3357"/>
    <s v="A Theatrical Production Celebrating the Lebanese Culture and the Human Spirit in Time of War."/>
    <n v="8500"/>
    <n v="4250"/>
    <x v="0"/>
    <x v="0"/>
    <s v="USD"/>
    <n v="1487985734"/>
    <n v="1484097734"/>
    <b v="0"/>
    <n v="23"/>
    <b v="1"/>
    <s v="theater/plays"/>
    <n v="0.5"/>
    <n v="184.78260869565219"/>
    <x v="1"/>
    <x v="6"/>
  </r>
  <r>
    <n v="3360"/>
    <x v="3358"/>
    <s v="World Premiere, an M1 Singapore Fringe Festival 2017 commission."/>
    <n v="8500"/>
    <n v="9124"/>
    <x v="0"/>
    <x v="20"/>
    <s v="SGD"/>
    <n v="1481731140"/>
    <n v="1479866343"/>
    <b v="0"/>
    <n v="72"/>
    <b v="1"/>
    <s v="theater/plays"/>
    <n v="1.0734117647058823"/>
    <n v="126.72222222222223"/>
    <x v="1"/>
    <x v="6"/>
  </r>
  <r>
    <n v="3361"/>
    <x v="3359"/>
    <s v="KNOW Theatre has been invited to bring our production of Vieux CarrÃ© to the Provincetown Tennessee Williams Theatre Festival!"/>
    <n v="8500"/>
    <n v="5673"/>
    <x v="0"/>
    <x v="0"/>
    <s v="USD"/>
    <n v="1409587140"/>
    <n v="1408062990"/>
    <b v="0"/>
    <n v="68"/>
    <b v="1"/>
    <s v="theater/plays"/>
    <n v="0.66741176470588237"/>
    <n v="83.42647058823529"/>
    <x v="1"/>
    <x v="6"/>
  </r>
  <r>
    <n v="3362"/>
    <x v="3360"/>
    <s v="Oscar Wilde's classic romantic farce like you have never seen it before. Bigger. Louder. Sexier.  And covered with glitter."/>
    <n v="8500"/>
    <n v="1090"/>
    <x v="0"/>
    <x v="0"/>
    <s v="USD"/>
    <n v="1425704100"/>
    <n v="1424484717"/>
    <b v="0"/>
    <n v="20"/>
    <b v="1"/>
    <s v="theater/plays"/>
    <n v="0.12823529411764706"/>
    <n v="54.5"/>
    <x v="1"/>
    <x v="6"/>
  </r>
  <r>
    <n v="3363"/>
    <x v="3361"/>
    <s v="A first play about a first kiss, Making the Move is going to the Edinburgh Fringe festival.  Join the party, fall in love.  Help us!"/>
    <n v="8500"/>
    <n v="7860"/>
    <x v="0"/>
    <x v="0"/>
    <s v="USD"/>
    <n v="1408464000"/>
    <n v="1406831445"/>
    <b v="0"/>
    <n v="26"/>
    <b v="1"/>
    <s v="theater/plays"/>
    <n v="0.92470588235294116"/>
    <n v="302.30769230769232"/>
    <x v="1"/>
    <x v="6"/>
  </r>
  <r>
    <n v="3364"/>
    <x v="3362"/>
    <s v="Cancel The SunshineÂ is a new play that explores living with a mental health condition in an honest, witty and articulate way."/>
    <n v="8500"/>
    <n v="3178"/>
    <x v="0"/>
    <x v="1"/>
    <s v="GBP"/>
    <n v="1458075600"/>
    <n v="1456183649"/>
    <b v="0"/>
    <n v="72"/>
    <b v="1"/>
    <s v="theater/plays"/>
    <n v="0.37388235294117644"/>
    <n v="44.138888888888886"/>
    <x v="1"/>
    <x v="6"/>
  </r>
  <r>
    <n v="3365"/>
    <x v="3363"/>
    <s v="A dazzling dramatic musical drama that takes place inside a Charm City Church! Help us finance a play that is back by popular demand!"/>
    <n v="8500"/>
    <n v="2600"/>
    <x v="0"/>
    <x v="0"/>
    <s v="USD"/>
    <n v="1449973592"/>
    <n v="1447381592"/>
    <b v="0"/>
    <n v="3"/>
    <b v="1"/>
    <s v="theater/plays"/>
    <n v="0.30588235294117649"/>
    <n v="866.66666666666663"/>
    <x v="1"/>
    <x v="6"/>
  </r>
  <r>
    <n v="3366"/>
    <x v="3364"/>
    <s v="The Series will consist of free staged readings of Shakespeare's plays, brought to life by professional actors in Montclair, NJ."/>
    <n v="8500"/>
    <n v="1105"/>
    <x v="0"/>
    <x v="0"/>
    <s v="USD"/>
    <n v="1431481037"/>
    <n v="1428889037"/>
    <b v="0"/>
    <n v="18"/>
    <b v="1"/>
    <s v="theater/plays"/>
    <n v="0.13"/>
    <n v="61.388888888888886"/>
    <x v="1"/>
    <x v="6"/>
  </r>
  <r>
    <n v="3367"/>
    <x v="3365"/>
    <s v="An intense new play exploring how far you would go to protect your family.  Employing new graduates to give their careers a kickstart."/>
    <n v="8500"/>
    <n v="890"/>
    <x v="0"/>
    <x v="1"/>
    <s v="GBP"/>
    <n v="1438467894"/>
    <n v="1436307894"/>
    <b v="0"/>
    <n v="30"/>
    <b v="1"/>
    <s v="theater/plays"/>
    <n v="0.10470588235294118"/>
    <n v="29.666666666666668"/>
    <x v="1"/>
    <x v="6"/>
  </r>
  <r>
    <n v="3368"/>
    <x v="3366"/>
    <s v="Help a non-profit community theatre create an unforgettable production of J.M. Barrie's classic play."/>
    <n v="8500"/>
    <n v="1046"/>
    <x v="0"/>
    <x v="0"/>
    <s v="USD"/>
    <n v="1420088400"/>
    <n v="1416977259"/>
    <b v="0"/>
    <n v="23"/>
    <b v="1"/>
    <s v="theater/plays"/>
    <n v="0.12305882352941176"/>
    <n v="45.478260869565219"/>
    <x v="1"/>
    <x v="6"/>
  </r>
  <r>
    <n v="3369"/>
    <x v="3367"/>
    <s v="How far would you go for revenge? The Collector is a dark thriller of regret, retribution and broken masculinity."/>
    <n v="8500"/>
    <n v="5195"/>
    <x v="0"/>
    <x v="17"/>
    <s v="EUR"/>
    <n v="1484441980"/>
    <n v="1479257980"/>
    <b v="0"/>
    <n v="54"/>
    <b v="1"/>
    <s v="theater/plays"/>
    <n v="0.61117647058823532"/>
    <n v="96.203703703703709"/>
    <x v="1"/>
    <x v="6"/>
  </r>
  <r>
    <n v="3370"/>
    <x v="3368"/>
    <s v="I'm Alright. A story of young women, told by young women, for the world."/>
    <n v="8500"/>
    <n v="1766"/>
    <x v="0"/>
    <x v="0"/>
    <s v="USD"/>
    <n v="1481961600"/>
    <n v="1479283285"/>
    <b v="0"/>
    <n v="26"/>
    <b v="1"/>
    <s v="theater/plays"/>
    <n v="0.20776470588235293"/>
    <n v="67.92307692307692"/>
    <x v="1"/>
    <x v="6"/>
  </r>
  <r>
    <n v="3371"/>
    <x v="3369"/>
    <s v="Help support Red Planet, a new science fiction play based off the Mars One exploration."/>
    <n v="8500"/>
    <n v="277"/>
    <x v="0"/>
    <x v="0"/>
    <s v="USD"/>
    <n v="1449089965"/>
    <n v="1446670765"/>
    <b v="0"/>
    <n v="9"/>
    <b v="1"/>
    <s v="theater/plays"/>
    <n v="3.2588235294117647E-2"/>
    <n v="30.777777777777779"/>
    <x v="1"/>
    <x v="6"/>
  </r>
  <r>
    <n v="3372"/>
    <x v="3370"/>
    <s v="This play tells the story of the toxicity of sensationalism shown through one man's struggle with notoriety."/>
    <n v="8500"/>
    <n v="1035"/>
    <x v="0"/>
    <x v="0"/>
    <s v="USD"/>
    <n v="1408942740"/>
    <n v="1407157756"/>
    <b v="0"/>
    <n v="27"/>
    <b v="1"/>
    <s v="theater/plays"/>
    <n v="0.12176470588235294"/>
    <n v="38.333333333333336"/>
    <x v="1"/>
    <x v="6"/>
  </r>
  <r>
    <n v="3373"/>
    <x v="3371"/>
    <s v="The Rules is a brand new black-comedy, serial-killer-romance debuting at the Edinburgh Fringe this August and we need your help!"/>
    <n v="8500"/>
    <n v="2005"/>
    <x v="0"/>
    <x v="1"/>
    <s v="GBP"/>
    <n v="1437235200"/>
    <n v="1435177840"/>
    <b v="0"/>
    <n v="30"/>
    <b v="1"/>
    <s v="theater/plays"/>
    <n v="0.23588235294117646"/>
    <n v="66.833333333333329"/>
    <x v="1"/>
    <x v="6"/>
  </r>
  <r>
    <n v="3374"/>
    <x v="3372"/>
    <s v="A rare  production of World acclaimed playwright Howard Barker's groundbreaking &amp; provocative 'The Castle'."/>
    <n v="8500"/>
    <n v="3730"/>
    <x v="0"/>
    <x v="5"/>
    <s v="CAD"/>
    <n v="1446053616"/>
    <n v="1443461616"/>
    <b v="0"/>
    <n v="52"/>
    <b v="1"/>
    <s v="theater/plays"/>
    <n v="0.43882352941176472"/>
    <n v="71.730769230769226"/>
    <x v="1"/>
    <x v="6"/>
  </r>
  <r>
    <n v="3375"/>
    <x v="3373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s v="theater/plays"/>
    <n v="0.35294117647058826"/>
    <n v="176.47058823529412"/>
    <x v="1"/>
    <x v="6"/>
  </r>
  <r>
    <n v="3376"/>
    <x v="3374"/>
    <s v="3 college grads struggling to fund their social network. 1 bratty blackmailing student. 1 dreamy Asian business man. 1 awesome play."/>
    <n v="8500"/>
    <n v="8001"/>
    <x v="0"/>
    <x v="0"/>
    <s v="USD"/>
    <n v="1429976994"/>
    <n v="1424796594"/>
    <b v="0"/>
    <n v="19"/>
    <b v="1"/>
    <s v="theater/plays"/>
    <n v="0.94129411764705884"/>
    <n v="421.10526315789474"/>
    <x v="1"/>
    <x v="6"/>
  </r>
  <r>
    <n v="3377"/>
    <x v="3375"/>
    <s v="An empowering play about war time code breaker Alan Turing which tells the real story of a hero vilified for his sexuality and suicide."/>
    <n v="8500"/>
    <n v="8084"/>
    <x v="0"/>
    <x v="1"/>
    <s v="GBP"/>
    <n v="1426870560"/>
    <n v="1424280899"/>
    <b v="0"/>
    <n v="77"/>
    <b v="1"/>
    <s v="theater/plays"/>
    <n v="0.95105882352941173"/>
    <n v="104.98701298701299"/>
    <x v="1"/>
    <x v="6"/>
  </r>
  <r>
    <n v="3378"/>
    <x v="3376"/>
    <s v="'Can you ever find acceptance in death?' _x000a_Rose of June is a piece of theatre exploring the stages of grief. Unity Theatre - September"/>
    <n v="8500"/>
    <n v="592"/>
    <x v="0"/>
    <x v="1"/>
    <s v="GBP"/>
    <n v="1409490480"/>
    <n v="1407400306"/>
    <b v="0"/>
    <n v="21"/>
    <b v="1"/>
    <s v="theater/plays"/>
    <n v="6.9647058823529409E-2"/>
    <n v="28.19047619047619"/>
    <x v="1"/>
    <x v="6"/>
  </r>
  <r>
    <n v="3379"/>
    <x v="3377"/>
    <s v="A play by Alexei Arbuzov about the lives of three teenagers during the Nazi siege of Leningrad, 1942, in a new adaptation by Nick Dear."/>
    <n v="8500"/>
    <n v="2073"/>
    <x v="0"/>
    <x v="1"/>
    <s v="GBP"/>
    <n v="1440630000"/>
    <n v="1439122800"/>
    <b v="0"/>
    <n v="38"/>
    <b v="1"/>
    <s v="theater/plays"/>
    <n v="0.24388235294117647"/>
    <n v="54.55263157894737"/>
    <x v="1"/>
    <x v="6"/>
  </r>
  <r>
    <n v="3380"/>
    <x v="3378"/>
    <s v="A Hard Rain is a new play that takes place on the eve of the Stonewall riots in the â€˜hiddenâ€™ gay bars of 1969 Greenwich Village."/>
    <n v="8500"/>
    <n v="3133"/>
    <x v="0"/>
    <x v="0"/>
    <s v="USD"/>
    <n v="1417305178"/>
    <n v="1414277578"/>
    <b v="0"/>
    <n v="28"/>
    <b v="1"/>
    <s v="theater/plays"/>
    <n v="0.36858823529411766"/>
    <n v="111.89285714285714"/>
    <x v="1"/>
    <x v="6"/>
  </r>
  <r>
    <n v="3381"/>
    <x v="3379"/>
    <s v="A creative art therapy project for Syrian children. Romeo &amp; Juliet are lovers separated by war. Romeo in Jordan &amp; Juliet in Syria."/>
    <n v="8500"/>
    <n v="4090"/>
    <x v="0"/>
    <x v="0"/>
    <s v="USD"/>
    <n v="1426044383"/>
    <n v="1423455983"/>
    <b v="0"/>
    <n v="48"/>
    <b v="1"/>
    <s v="theater/plays"/>
    <n v="0.48117647058823532"/>
    <n v="85.208333333333329"/>
    <x v="1"/>
    <x v="6"/>
  </r>
  <r>
    <n v="3382"/>
    <x v="3380"/>
    <s v="Peter Brook Award Nominees Empty Deck need Â£3500 to get 'Cosmic Fear or The Day Brad Pitt Got Paranoia' to the Edinburgh Fringe!"/>
    <n v="8500"/>
    <n v="3526"/>
    <x v="0"/>
    <x v="1"/>
    <s v="GBP"/>
    <n v="1470092340"/>
    <n v="1467973256"/>
    <b v="0"/>
    <n v="46"/>
    <b v="1"/>
    <s v="theater/plays"/>
    <n v="0.4148235294117647"/>
    <n v="76.652173913043484"/>
    <x v="1"/>
    <x v="6"/>
  </r>
  <r>
    <n v="3383"/>
    <x v="3381"/>
    <s v="Art imitates life: This prophetic 1960 satire follows presidential candidates who stop at nothing to capture their party's nomination."/>
    <n v="8500"/>
    <n v="1955"/>
    <x v="0"/>
    <x v="0"/>
    <s v="USD"/>
    <n v="1466707620"/>
    <n v="1464979620"/>
    <b v="0"/>
    <n v="30"/>
    <b v="1"/>
    <s v="theater/plays"/>
    <n v="0.23"/>
    <n v="65.166666666666671"/>
    <x v="1"/>
    <x v="6"/>
  </r>
  <r>
    <n v="3384"/>
    <x v="3382"/>
    <s v="Six gay men, emotional baggage, and online dating: what could go wrong? A play about looking for love and finding something better."/>
    <n v="8500"/>
    <n v="6000.66"/>
    <x v="0"/>
    <x v="0"/>
    <s v="USD"/>
    <n v="1448074800"/>
    <n v="1444874768"/>
    <b v="0"/>
    <n v="64"/>
    <b v="1"/>
    <s v="theater/plays"/>
    <n v="0.70596000000000003"/>
    <n v="93.760312499999998"/>
    <x v="1"/>
    <x v="6"/>
  </r>
  <r>
    <n v="3385"/>
    <x v="3383"/>
    <s v="An Equity Reading of a new play; Intimate drama about a family dealing with consequence of actions after a school shooting."/>
    <n v="8500"/>
    <n v="2000"/>
    <x v="0"/>
    <x v="0"/>
    <s v="USD"/>
    <n v="1418244552"/>
    <n v="1415652552"/>
    <b v="0"/>
    <n v="15"/>
    <b v="1"/>
    <s v="theater/plays"/>
    <n v="0.23529411764705882"/>
    <n v="133.33333333333334"/>
    <x v="1"/>
    <x v="6"/>
  </r>
  <r>
    <n v="3386"/>
    <x v="3384"/>
    <s v="Stories from the Bronx make for an uncommon play. Help us finish funding this production, supported by the Kevin Spacey Foundation."/>
    <n v="8500"/>
    <n v="2100"/>
    <x v="0"/>
    <x v="0"/>
    <s v="USD"/>
    <n v="1417620506"/>
    <n v="1415028506"/>
    <b v="0"/>
    <n v="41"/>
    <b v="1"/>
    <s v="theater/plays"/>
    <n v="0.24705882352941178"/>
    <n v="51.219512195121951"/>
    <x v="1"/>
    <x v="6"/>
  </r>
  <r>
    <n v="3387"/>
    <x v="3385"/>
    <s v="Pollyanna just completed an extremely successful run of this new educational play and wants to tour to more under-served communities."/>
    <n v="8500"/>
    <n v="3506"/>
    <x v="0"/>
    <x v="0"/>
    <s v="USD"/>
    <n v="1418581088"/>
    <n v="1415125088"/>
    <b v="0"/>
    <n v="35"/>
    <b v="1"/>
    <s v="theater/plays"/>
    <n v="0.41247058823529414"/>
    <n v="100.17142857142858"/>
    <x v="1"/>
    <x v="6"/>
  </r>
  <r>
    <n v="3388"/>
    <x v="3386"/>
    <s v="ICONS is a unique new play about the Amazon warrior women from Greek myth and re-imagines them from a contemporary female perspective."/>
    <n v="8500"/>
    <n v="1557"/>
    <x v="0"/>
    <x v="1"/>
    <s v="GBP"/>
    <n v="1434625441"/>
    <n v="1432033441"/>
    <b v="0"/>
    <n v="45"/>
    <b v="1"/>
    <s v="theater/plays"/>
    <n v="0.1831764705882353"/>
    <n v="34.6"/>
    <x v="1"/>
    <x v="6"/>
  </r>
  <r>
    <n v="3389"/>
    <x v="3387"/>
    <s v="Chimera Ensemble is launching 2 inaugural theater productions, and we need support to do high quality work!"/>
    <n v="8500"/>
    <n v="11450"/>
    <x v="0"/>
    <x v="0"/>
    <s v="USD"/>
    <n v="1464960682"/>
    <n v="1462368682"/>
    <b v="0"/>
    <n v="62"/>
    <b v="1"/>
    <s v="theater/plays"/>
    <n v="1.3470588235294119"/>
    <n v="184.67741935483872"/>
    <x v="1"/>
    <x v="6"/>
  </r>
  <r>
    <n v="3390"/>
    <x v="3388"/>
    <s v="1140 Productions adapts Shakespeare's 'Romeo and Juliet' for a contemporary audience. It's a raw, melancholic spin on the classic tale."/>
    <n v="8500"/>
    <n v="1536"/>
    <x v="0"/>
    <x v="0"/>
    <s v="USD"/>
    <n v="1405017345"/>
    <n v="1403721345"/>
    <b v="0"/>
    <n v="22"/>
    <b v="1"/>
    <s v="theater/plays"/>
    <n v="0.18070588235294119"/>
    <n v="69.818181818181813"/>
    <x v="1"/>
    <x v="6"/>
  </r>
  <r>
    <n v="3391"/>
    <x v="3389"/>
    <s v="New play about the comfort and the danger of living with memories. Gay themes. Experienced team looking to present first reading"/>
    <n v="8500"/>
    <n v="1115"/>
    <x v="0"/>
    <x v="0"/>
    <s v="USD"/>
    <n v="1407536880"/>
    <n v="1404997548"/>
    <b v="0"/>
    <n v="18"/>
    <b v="1"/>
    <s v="theater/plays"/>
    <n v="0.13117647058823528"/>
    <n v="61.944444444444443"/>
    <x v="1"/>
    <x v="6"/>
  </r>
  <r>
    <n v="3392"/>
    <x v="3390"/>
    <s v="Life is more than the days you have left. 1 in 3 tells of two normal people &amp; their confrontation with mortality and the dice of fate."/>
    <n v="8500"/>
    <n v="500"/>
    <x v="0"/>
    <x v="1"/>
    <s v="GBP"/>
    <n v="1462565855"/>
    <n v="1458245855"/>
    <b v="0"/>
    <n v="12"/>
    <b v="1"/>
    <s v="theater/plays"/>
    <n v="5.8823529411764705E-2"/>
    <n v="41.666666666666664"/>
    <x v="1"/>
    <x v="6"/>
  </r>
  <r>
    <n v="3393"/>
    <x v="3391"/>
    <s v="hiSTORYstage presents a film noir-style comedy mystery with a Shakespearean twist performed as a 1944 radio drama."/>
    <n v="8500"/>
    <n v="1587"/>
    <x v="0"/>
    <x v="0"/>
    <s v="USD"/>
    <n v="1415234760"/>
    <n v="1413065230"/>
    <b v="0"/>
    <n v="44"/>
    <b v="1"/>
    <s v="theater/plays"/>
    <n v="0.18670588235294117"/>
    <n v="36.06818181818182"/>
    <x v="1"/>
    <x v="6"/>
  </r>
  <r>
    <n v="3394"/>
    <x v="3392"/>
    <s v="Ambitious, Edinburgh-based company, Thrive Theatre, are bringing their brand new comedy BUFFER to the 2014 Edinburgh Fringe!"/>
    <n v="8500"/>
    <n v="783"/>
    <x v="0"/>
    <x v="1"/>
    <s v="GBP"/>
    <n v="1406470645"/>
    <n v="1403878645"/>
    <b v="0"/>
    <n v="27"/>
    <b v="1"/>
    <s v="theater/plays"/>
    <n v="9.2117647058823526E-2"/>
    <n v="29"/>
    <x v="1"/>
    <x v="6"/>
  </r>
  <r>
    <n v="3395"/>
    <x v="3393"/>
    <s v="Miramar is a a darkly funny play exploring what it is we call â€˜homeâ€™."/>
    <n v="8500"/>
    <n v="920"/>
    <x v="0"/>
    <x v="1"/>
    <s v="GBP"/>
    <n v="1433009400"/>
    <n v="1431795944"/>
    <b v="0"/>
    <n v="38"/>
    <b v="1"/>
    <s v="theater/plays"/>
    <n v="0.10823529411764705"/>
    <n v="24.210526315789473"/>
    <x v="1"/>
    <x v="6"/>
  </r>
  <r>
    <n v="3396"/>
    <x v="3394"/>
    <s v="&quot;Rainbowtown&quot; is a new play for kids. Help us bring it to the Main Line during the 2014 Philadelphia Fringe Festival!"/>
    <n v="8500"/>
    <n v="1565"/>
    <x v="0"/>
    <x v="0"/>
    <s v="USD"/>
    <n v="1401595140"/>
    <n v="1399286589"/>
    <b v="0"/>
    <n v="28"/>
    <b v="1"/>
    <s v="theater/plays"/>
    <n v="0.18411764705882352"/>
    <n v="55.892857142857146"/>
    <x v="1"/>
    <x v="6"/>
  </r>
  <r>
    <n v="3397"/>
    <x v="3395"/>
    <s v="Help a group of recovering alcoholics bring Samuel Beckett's classic to a seaside town!"/>
    <n v="8500"/>
    <n v="280"/>
    <x v="0"/>
    <x v="1"/>
    <s v="GBP"/>
    <n v="1455832800"/>
    <n v="1452338929"/>
    <b v="0"/>
    <n v="24"/>
    <b v="1"/>
    <s v="theater/plays"/>
    <n v="3.2941176470588238E-2"/>
    <n v="11.666666666666666"/>
    <x v="1"/>
    <x v="6"/>
  </r>
  <r>
    <n v="3398"/>
    <x v="3396"/>
    <s v="We're mounting a theatrical adaptation of Lord of the Flies completely student directed, produced, designed, managed and performed."/>
    <n v="8500"/>
    <n v="4443"/>
    <x v="0"/>
    <x v="0"/>
    <s v="USD"/>
    <n v="1416589200"/>
    <n v="1414605776"/>
    <b v="0"/>
    <n v="65"/>
    <b v="1"/>
    <s v="theater/plays"/>
    <n v="0.52270588235294113"/>
    <n v="68.353846153846149"/>
    <x v="1"/>
    <x v="6"/>
  </r>
  <r>
    <n v="3399"/>
    <x v="3397"/>
    <s v="13 young people have taken over Spinning Wheel Theatre to choose, produce and create their own show from scratch."/>
    <n v="8500"/>
    <n v="1245"/>
    <x v="0"/>
    <x v="1"/>
    <s v="GBP"/>
    <n v="1424556325"/>
    <n v="1421964325"/>
    <b v="0"/>
    <n v="46"/>
    <b v="1"/>
    <s v="theater/plays"/>
    <n v="0.14647058823529413"/>
    <n v="27.065217391304348"/>
    <x v="1"/>
    <x v="6"/>
  </r>
  <r>
    <n v="3400"/>
    <x v="3398"/>
    <s v="A hilarious comedy starring Sarah, a recent grad, who uses the magic of a mystical open mic to solve the problems of her relationships."/>
    <n v="8500"/>
    <n v="10041"/>
    <x v="0"/>
    <x v="0"/>
    <s v="USD"/>
    <n v="1409266414"/>
    <n v="1405378414"/>
    <b v="0"/>
    <n v="85"/>
    <b v="1"/>
    <s v="theater/plays"/>
    <n v="1.1812941176470588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s v="theater/plays"/>
    <n v="0.347529411764705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8500"/>
    <n v="16465"/>
    <x v="0"/>
    <x v="0"/>
    <s v="USD"/>
    <n v="1447295460"/>
    <n v="1444747843"/>
    <b v="0"/>
    <n v="165"/>
    <b v="1"/>
    <s v="theater/plays"/>
    <n v="1.9370588235294117"/>
    <n v="99.787878787878782"/>
    <x v="1"/>
    <x v="6"/>
  </r>
  <r>
    <n v="3403"/>
    <x v="3401"/>
    <s v="Two worlds, one bond - no turning back._x000a_A dark comedy about domestic abuse and the power of an unlikely friendship"/>
    <n v="8500"/>
    <n v="2000"/>
    <x v="0"/>
    <x v="1"/>
    <s v="GBP"/>
    <n v="1435230324"/>
    <n v="1432638324"/>
    <b v="0"/>
    <n v="17"/>
    <b v="1"/>
    <s v="theater/plays"/>
    <n v="0.23529411764705882"/>
    <n v="117.64705882352941"/>
    <x v="1"/>
    <x v="6"/>
  </r>
  <r>
    <n v="3404"/>
    <x v="3402"/>
    <s v="The Montclair Shakespeare Series presents staged readings of Shakespeare's work in historic venues throughout the summer in Montclair."/>
    <n v="8500"/>
    <n v="610"/>
    <x v="0"/>
    <x v="0"/>
    <s v="USD"/>
    <n v="1434542702"/>
    <n v="1432814702"/>
    <b v="0"/>
    <n v="3"/>
    <b v="1"/>
    <s v="theater/plays"/>
    <n v="7.1764705882352939E-2"/>
    <n v="203.33333333333334"/>
    <x v="1"/>
    <x v="6"/>
  </r>
  <r>
    <n v="3405"/>
    <x v="3403"/>
    <s v="We are Seance Theatre Group trying to fund our first performance, Noel Coward's hysterical comedy farce, Blithe Spirit."/>
    <n v="8500"/>
    <n v="481.5"/>
    <x v="0"/>
    <x v="1"/>
    <s v="GBP"/>
    <n v="1456876740"/>
    <n v="1455063886"/>
    <b v="0"/>
    <n v="17"/>
    <b v="1"/>
    <s v="theater/plays"/>
    <n v="5.6647058823529411E-2"/>
    <n v="28.323529411764707"/>
    <x v="1"/>
    <x v="6"/>
  </r>
  <r>
    <n v="3406"/>
    <x v="3404"/>
    <s v="A funny and moving new play about two families dealing with aging parents in very different ways!"/>
    <n v="8500"/>
    <n v="10031"/>
    <x v="0"/>
    <x v="0"/>
    <s v="USD"/>
    <n v="1405511376"/>
    <n v="1401623376"/>
    <b v="0"/>
    <n v="91"/>
    <b v="1"/>
    <s v="theater/plays"/>
    <n v="1.1801176470588235"/>
    <n v="110.23076923076923"/>
    <x v="1"/>
    <x v="6"/>
  </r>
  <r>
    <n v="3407"/>
    <x v="3405"/>
    <s v="Biddy is 24. Biddy is a hopeless romantic. Biddy always wanted to be a vegan. Find out what happens_x000a_when Biddy gets sectioned."/>
    <n v="8500"/>
    <n v="2142"/>
    <x v="0"/>
    <x v="1"/>
    <s v="GBP"/>
    <n v="1404641289"/>
    <n v="1402049289"/>
    <b v="0"/>
    <n v="67"/>
    <b v="1"/>
    <s v="theater/plays"/>
    <n v="0.252"/>
    <n v="31.970149253731343"/>
    <x v="1"/>
    <x v="6"/>
  </r>
  <r>
    <n v="3408"/>
    <x v="3406"/>
    <s v="Help us take &quot;She Has a Name&quot;, the human trafficking story of one victim, on tour to all over Northern and Central California."/>
    <n v="8500"/>
    <n v="1055"/>
    <x v="0"/>
    <x v="0"/>
    <s v="USD"/>
    <n v="1405727304"/>
    <n v="1403135304"/>
    <b v="0"/>
    <n v="18"/>
    <b v="1"/>
    <s v="theater/plays"/>
    <n v="0.12411764705882353"/>
    <n v="58.611111111111114"/>
    <x v="1"/>
    <x v="6"/>
  </r>
  <r>
    <n v="3409"/>
    <x v="3407"/>
    <s v="Exciting and visceral new-writing that challenges the way we view the fine line between war and terror..."/>
    <n v="8500"/>
    <n v="618"/>
    <x v="0"/>
    <x v="1"/>
    <s v="GBP"/>
    <n v="1469998680"/>
    <n v="1466710358"/>
    <b v="0"/>
    <n v="21"/>
    <b v="1"/>
    <s v="theater/plays"/>
    <n v="7.2705882352941176E-2"/>
    <n v="29.428571428571427"/>
    <x v="1"/>
    <x v="6"/>
  </r>
  <r>
    <n v="3410"/>
    <x v="3408"/>
    <s v="Join us in a campaign benefitting the southland company and its interdisciplinary artistic efforts in Los Angeles."/>
    <n v="8500"/>
    <n v="3255"/>
    <x v="0"/>
    <x v="0"/>
    <s v="USD"/>
    <n v="1465196400"/>
    <n v="1462841990"/>
    <b v="0"/>
    <n v="40"/>
    <b v="1"/>
    <s v="theater/plays"/>
    <n v="0.38294117647058823"/>
    <n v="81.375"/>
    <x v="1"/>
    <x v="6"/>
  </r>
  <r>
    <n v="3411"/>
    <x v="3409"/>
    <s v="The world's Boarding School history is brutal. But in this acclaimed play, Natives run the school, and Whites are being assimilated."/>
    <n v="8500"/>
    <n v="15535"/>
    <x v="0"/>
    <x v="0"/>
    <s v="USD"/>
    <n v="1444264372"/>
    <n v="1442536372"/>
    <b v="0"/>
    <n v="78"/>
    <b v="1"/>
    <s v="theater/plays"/>
    <n v="1.8276470588235294"/>
    <n v="199.16666666666666"/>
    <x v="1"/>
    <x v="6"/>
  </r>
  <r>
    <n v="3412"/>
    <x v="3410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s v="theater/plays"/>
    <n v="0.35294117647058826"/>
    <n v="115.38461538461539"/>
    <x v="1"/>
    <x v="6"/>
  </r>
  <r>
    <n v="3413"/>
    <x v="3411"/>
    <s v="The RC Players are beyond excited to be bringing this controversial, socially-minded show to Michigan's campus, but we need your help!"/>
    <n v="8500"/>
    <n v="650"/>
    <x v="0"/>
    <x v="0"/>
    <s v="USD"/>
    <n v="1425099540"/>
    <n v="1424280938"/>
    <b v="0"/>
    <n v="14"/>
    <b v="1"/>
    <s v="theater/plays"/>
    <n v="7.6470588235294124E-2"/>
    <n v="46.428571428571431"/>
    <x v="1"/>
    <x v="6"/>
  </r>
  <r>
    <n v="3414"/>
    <x v="3412"/>
    <s v="A new twist on our annual festival of fully-produced plays by member playwrights, performed by a talented ensemble cast!"/>
    <n v="8500"/>
    <n v="3105"/>
    <x v="0"/>
    <x v="0"/>
    <s v="USD"/>
    <n v="1480579140"/>
    <n v="1478030325"/>
    <b v="0"/>
    <n v="44"/>
    <b v="1"/>
    <s v="theater/plays"/>
    <n v="0.36529411764705882"/>
    <n v="70.568181818181813"/>
    <x v="1"/>
    <x v="6"/>
  </r>
  <r>
    <n v="3415"/>
    <x v="3413"/>
    <s v="We are raising funds to allow for enhanced scenic, costume, and lighting design. Every dollar helps!"/>
    <n v="8500"/>
    <n v="200"/>
    <x v="0"/>
    <x v="0"/>
    <s v="USD"/>
    <n v="1460935800"/>
    <n v="1459999656"/>
    <b v="0"/>
    <n v="9"/>
    <b v="1"/>
    <s v="theater/plays"/>
    <n v="2.3529411764705882E-2"/>
    <n v="22.222222222222221"/>
    <x v="1"/>
    <x v="6"/>
  </r>
  <r>
    <n v="3416"/>
    <x v="3414"/>
    <s v="Be part of bringing this witty, engaging &amp; important play by award-winning writer Silva Semerciyan to London's Theatre 503 this summer."/>
    <n v="8500"/>
    <n v="4784"/>
    <x v="0"/>
    <x v="1"/>
    <s v="GBP"/>
    <n v="1429813800"/>
    <n v="1427363645"/>
    <b v="0"/>
    <n v="30"/>
    <b v="1"/>
    <s v="theater/plays"/>
    <n v="0.56282352941176472"/>
    <n v="159.46666666666667"/>
    <x v="1"/>
    <x v="6"/>
  </r>
  <r>
    <n v="3417"/>
    <x v="3415"/>
    <s v="Fury Theatre is bringing Mamet's powerful play, Oleanna, to life!  Help us get ahead of funding so we can keep theater affordable."/>
    <n v="8500"/>
    <n v="1700.01"/>
    <x v="0"/>
    <x v="0"/>
    <s v="USD"/>
    <n v="1414284180"/>
    <n v="1410558948"/>
    <b v="0"/>
    <n v="45"/>
    <b v="1"/>
    <s v="theater/plays"/>
    <n v="0.20000117647058824"/>
    <n v="37.777999999999999"/>
    <x v="1"/>
    <x v="6"/>
  </r>
  <r>
    <n v="3418"/>
    <x v="3416"/>
    <s v="Atlanta SoloSchool brings a beloved children's play to the 4th Annual Festival of Russian Youth Theaters in Washington, DC on May 31."/>
    <n v="8500"/>
    <n v="4035"/>
    <x v="0"/>
    <x v="0"/>
    <s v="USD"/>
    <n v="1400875307"/>
    <n v="1398283307"/>
    <b v="0"/>
    <n v="56"/>
    <b v="1"/>
    <s v="theater/plays"/>
    <n v="0.4747058823529412"/>
    <n v="72.053571428571431"/>
    <x v="1"/>
    <x v="6"/>
  </r>
  <r>
    <n v="3419"/>
    <x v="3417"/>
    <s v="As part of the 400th anniversary of Shakespeareâ€™s death, AC Productions will present a new production of Hamlet adapted by Peter Reid"/>
    <n v="8500"/>
    <n v="2930"/>
    <x v="0"/>
    <x v="17"/>
    <s v="EUR"/>
    <n v="1459978200"/>
    <n v="1458416585"/>
    <b v="0"/>
    <n v="46"/>
    <b v="1"/>
    <s v="theater/plays"/>
    <n v="0.3447058823529412"/>
    <n v="63.695652173913047"/>
    <x v="1"/>
    <x v="6"/>
  </r>
  <r>
    <n v="3420"/>
    <x v="3418"/>
    <s v="A powerful and urgent tale of the first line of defence for the NHS. Based on true stories from junior doctors."/>
    <n v="8500"/>
    <n v="966"/>
    <x v="0"/>
    <x v="1"/>
    <s v="GBP"/>
    <n v="1455408000"/>
    <n v="1454638202"/>
    <b v="0"/>
    <n v="34"/>
    <b v="1"/>
    <s v="theater/plays"/>
    <n v="0.11364705882352941"/>
    <n v="28.411764705882351"/>
    <x v="1"/>
    <x v="6"/>
  </r>
  <r>
    <n v="3421"/>
    <x v="3419"/>
    <s v="Waterwell's New Works Lab @ PPAS is the country's leading development program for challenging new plays for young actors."/>
    <n v="8500"/>
    <n v="10115"/>
    <x v="0"/>
    <x v="0"/>
    <s v="USD"/>
    <n v="1425495563"/>
    <n v="1422903563"/>
    <b v="0"/>
    <n v="98"/>
    <b v="1"/>
    <s v="theater/plays"/>
    <n v="1.19"/>
    <n v="103.21428571428571"/>
    <x v="1"/>
    <x v="6"/>
  </r>
  <r>
    <n v="3422"/>
    <x v="3420"/>
    <s v="Developing and presenting Rotimi Babatunde's stage adaptation of The Secret Lives of Baba Segi's Wives directed by Femi Elufowoju, jr"/>
    <n v="8500"/>
    <n v="3273"/>
    <x v="0"/>
    <x v="1"/>
    <s v="GBP"/>
    <n v="1450051200"/>
    <n v="1447594176"/>
    <b v="0"/>
    <n v="46"/>
    <b v="1"/>
    <s v="theater/plays"/>
    <n v="0.38505882352941179"/>
    <n v="71.152173913043484"/>
    <x v="1"/>
    <x v="6"/>
  </r>
  <r>
    <n v="3423"/>
    <x v="3421"/>
    <s v="Forest Hills Eastern's Student Run Show 2015. Our goal is to present a professional quality show on a budget."/>
    <n v="8500"/>
    <n v="350"/>
    <x v="0"/>
    <x v="0"/>
    <s v="USD"/>
    <n v="1429912341"/>
    <n v="1427320341"/>
    <b v="0"/>
    <n v="10"/>
    <b v="1"/>
    <s v="theater/plays"/>
    <n v="4.1176470588235294E-2"/>
    <n v="35"/>
    <x v="1"/>
    <x v="6"/>
  </r>
  <r>
    <n v="3424"/>
    <x v="3422"/>
    <s v="Maggie is a deaf girl determined to make a silent film masterpiece. Help us share her story with students across the state of Idaho."/>
    <n v="8500"/>
    <n v="6215"/>
    <x v="0"/>
    <x v="0"/>
    <s v="USD"/>
    <n v="1423119540"/>
    <n v="1421252084"/>
    <b v="0"/>
    <n v="76"/>
    <b v="1"/>
    <s v="theater/plays"/>
    <n v="0.73117647058823532"/>
    <n v="81.776315789473685"/>
    <x v="1"/>
    <x v="6"/>
  </r>
  <r>
    <n v="3425"/>
    <x v="3423"/>
    <s v="The Erlkings is a play that uses the writings of the perpetrators of the Columbine Shooting to explore the inner lives of these boys."/>
    <n v="8500"/>
    <n v="30891.1"/>
    <x v="0"/>
    <x v="0"/>
    <s v="USD"/>
    <n v="1412434136"/>
    <n v="1409669336"/>
    <b v="0"/>
    <n v="104"/>
    <b v="1"/>
    <s v="theater/plays"/>
    <n v="3.6342470588235294"/>
    <n v="297.02980769230766"/>
    <x v="1"/>
    <x v="6"/>
  </r>
  <r>
    <n v="3426"/>
    <x v="3424"/>
    <s v="Part ghost story, part cautionary tale, Holocene is a play about the end of our world, and the beginning of another."/>
    <n v="8500"/>
    <n v="4055"/>
    <x v="0"/>
    <x v="0"/>
    <s v="USD"/>
    <n v="1411264800"/>
    <n v="1409620903"/>
    <b v="0"/>
    <n v="87"/>
    <b v="1"/>
    <s v="theater/plays"/>
    <n v="0.47705882352941176"/>
    <n v="46.609195402298852"/>
    <x v="1"/>
    <x v="6"/>
  </r>
  <r>
    <n v="3427"/>
    <x v="3425"/>
    <s v="A new play developed in collaboration with graduating theatre makers, premiering at the Edinburgh Fringe Festival 2014."/>
    <n v="8500"/>
    <n v="1500"/>
    <x v="0"/>
    <x v="1"/>
    <s v="GBP"/>
    <n v="1404314952"/>
    <n v="1401722952"/>
    <b v="0"/>
    <n v="29"/>
    <b v="1"/>
    <s v="theater/plays"/>
    <n v="0.17647058823529413"/>
    <n v="51.724137931034484"/>
    <x v="1"/>
    <x v="6"/>
  </r>
  <r>
    <n v="3428"/>
    <x v="3426"/>
    <s v="The WORLD PREMIERE of Neil Smith's beautiful and thrilling new version of Strindberg's modern masterpiece - CREDITORS."/>
    <n v="8500"/>
    <n v="2055"/>
    <x v="0"/>
    <x v="1"/>
    <s v="GBP"/>
    <n v="1425142800"/>
    <n v="1422983847"/>
    <b v="0"/>
    <n v="51"/>
    <b v="1"/>
    <s v="theater/plays"/>
    <n v="0.24176470588235294"/>
    <n v="40.294117647058826"/>
    <x v="1"/>
    <x v="6"/>
  </r>
  <r>
    <n v="3429"/>
    <x v="3427"/>
    <s v="I would like to raise a small budget to put on my first play, Virtual Reality. To be put on at 53two, Manchester - 29th &amp; 30th Nov 16"/>
    <n v="8500"/>
    <n v="195"/>
    <x v="0"/>
    <x v="1"/>
    <s v="GBP"/>
    <n v="1478046661"/>
    <n v="1476837061"/>
    <b v="0"/>
    <n v="12"/>
    <b v="1"/>
    <s v="theater/plays"/>
    <n v="2.2941176470588236E-2"/>
    <n v="16.25"/>
    <x v="1"/>
    <x v="6"/>
  </r>
  <r>
    <n v="3430"/>
    <x v="3428"/>
    <s v="We need support for our play so we can promote awareness of kidney diseases and the effect it has on sufferers and their families."/>
    <n v="8500"/>
    <n v="2170.9899999999998"/>
    <x v="0"/>
    <x v="1"/>
    <s v="GBP"/>
    <n v="1406760101"/>
    <n v="1404168101"/>
    <b v="0"/>
    <n v="72"/>
    <b v="1"/>
    <s v="theater/plays"/>
    <n v="0.25541058823529411"/>
    <n v="30.152638888888887"/>
    <x v="1"/>
    <x v="6"/>
  </r>
  <r>
    <n v="3431"/>
    <x v="3429"/>
    <s v="Our 1st full season!  We need your help to fund costumes, sets, props &amp; help bringing these wonderful shows to the stage!"/>
    <n v="8500"/>
    <n v="2000"/>
    <x v="0"/>
    <x v="0"/>
    <s v="USD"/>
    <n v="1408383153"/>
    <n v="1405791153"/>
    <b v="0"/>
    <n v="21"/>
    <b v="1"/>
    <s v="theater/plays"/>
    <n v="0.23529411764705882"/>
    <n v="95.238095238095241"/>
    <x v="1"/>
    <x v="6"/>
  </r>
  <r>
    <n v="3432"/>
    <x v="3430"/>
    <s v="Bare Theatre stages A.R. Gurney's Pulitzer Finalist script about a relationship spanning a lifetime and long distance."/>
    <n v="8500"/>
    <n v="2193"/>
    <x v="0"/>
    <x v="0"/>
    <s v="USD"/>
    <n v="1454709600"/>
    <n v="1452520614"/>
    <b v="0"/>
    <n v="42"/>
    <b v="1"/>
    <s v="theater/plays"/>
    <n v="0.25800000000000001"/>
    <n v="52.214285714285715"/>
    <x v="1"/>
    <x v="6"/>
  </r>
  <r>
    <n v="3433"/>
    <x v="3431"/>
    <s v="death&amp;pretzels presents their first Chicago based project:_x000a_The Dybbuk by S. Ansky"/>
    <n v="8500"/>
    <n v="9525"/>
    <x v="0"/>
    <x v="0"/>
    <s v="USD"/>
    <n v="1402974000"/>
    <n v="1400290255"/>
    <b v="0"/>
    <n v="71"/>
    <b v="1"/>
    <s v="theater/plays"/>
    <n v="1.1205882352941177"/>
    <n v="134.1549295774648"/>
    <x v="1"/>
    <x v="6"/>
  </r>
  <r>
    <n v="3434"/>
    <x v="3432"/>
    <s v="Bringing Tennessee Williams, Shakespeare, and 8 world class actors to Longview, Washington to build a play in and for the community."/>
    <n v="8500"/>
    <n v="10555"/>
    <x v="0"/>
    <x v="0"/>
    <s v="USD"/>
    <n v="1404983269"/>
    <n v="1402391269"/>
    <b v="0"/>
    <n v="168"/>
    <b v="1"/>
    <s v="theater/plays"/>
    <n v="1.2417647058823529"/>
    <n v="62.827380952380949"/>
    <x v="1"/>
    <x v="6"/>
  </r>
  <r>
    <n v="3435"/>
    <x v="3433"/>
    <s v="People Of Interest is providing free tickets to &quot;Campo Maldito&quot; for Tenderloin residents who could not otherwise afford to see it."/>
    <n v="8500"/>
    <n v="1120"/>
    <x v="0"/>
    <x v="0"/>
    <s v="USD"/>
    <n v="1470538800"/>
    <n v="1469112493"/>
    <b v="0"/>
    <n v="19"/>
    <b v="1"/>
    <s v="theater/plays"/>
    <n v="0.13176470588235295"/>
    <n v="58.94736842105263"/>
    <x v="1"/>
    <x v="6"/>
  </r>
  <r>
    <n v="3436"/>
    <x v="3434"/>
    <s v="Please help us fund &quot;Damselfly&quot; - The Play ( put on by Saints on Stage Alumni &amp; sponsored by Mothers Against Medical Error)"/>
    <n v="8500"/>
    <n v="5295"/>
    <x v="0"/>
    <x v="0"/>
    <s v="USD"/>
    <n v="1408638480"/>
    <n v="1406811593"/>
    <b v="0"/>
    <n v="37"/>
    <b v="1"/>
    <s v="theater/plays"/>
    <n v="0.62294117647058822"/>
    <n v="143.1081081081081"/>
    <x v="1"/>
    <x v="6"/>
  </r>
  <r>
    <n v="3437"/>
    <x v="3435"/>
    <s v="Join people who stutter as they come together to support Stuttering &amp; Alzheimer's organizations. Everyone's voice is heard right now!!"/>
    <n v="8500"/>
    <n v="3030"/>
    <x v="0"/>
    <x v="0"/>
    <s v="USD"/>
    <n v="1440003820"/>
    <n v="1437411820"/>
    <b v="0"/>
    <n v="36"/>
    <b v="1"/>
    <s v="theater/plays"/>
    <n v="0.35647058823529409"/>
    <n v="84.166666666666671"/>
    <x v="1"/>
    <x v="6"/>
  </r>
  <r>
    <n v="3438"/>
    <x v="3436"/>
    <s v="Klippies is the debut play from Johannesburg-born writer Jessica SiÃ¢n, premiering at the Southwark Playhouse, London in May 2015."/>
    <n v="8500"/>
    <n v="2605"/>
    <x v="0"/>
    <x v="1"/>
    <s v="GBP"/>
    <n v="1430600400"/>
    <n v="1428358567"/>
    <b v="0"/>
    <n v="14"/>
    <b v="1"/>
    <s v="theater/plays"/>
    <n v="0.30647058823529411"/>
    <n v="186.07142857142858"/>
    <x v="1"/>
    <x v="6"/>
  </r>
  <r>
    <n v="3439"/>
    <x v="3437"/>
    <s v="Help a small theater produce an original adaptation of Lewis Carroll's classic story."/>
    <n v="8500"/>
    <n v="1616.14"/>
    <x v="0"/>
    <x v="0"/>
    <s v="USD"/>
    <n v="1453179540"/>
    <n v="1452030730"/>
    <b v="0"/>
    <n v="18"/>
    <b v="1"/>
    <s v="theater/plays"/>
    <n v="0.19013411764705884"/>
    <n v="89.785555555555561"/>
    <x v="1"/>
    <x v="6"/>
  </r>
  <r>
    <n v="3440"/>
    <x v="3438"/>
    <s v="LA-based team of professional actors and directors taking Rajiv Joseph's harrowing and romantic play to the Boulder community."/>
    <n v="8500"/>
    <n v="5260.92"/>
    <x v="0"/>
    <x v="0"/>
    <s v="USD"/>
    <n v="1405095300"/>
    <n v="1403146628"/>
    <b v="0"/>
    <n v="82"/>
    <b v="1"/>
    <s v="theater/plays"/>
    <n v="0.6189317647058824"/>
    <n v="64.157560975609755"/>
    <x v="1"/>
    <x v="6"/>
  </r>
  <r>
    <n v="3441"/>
    <x v="3439"/>
    <s v="We are producing the play Bug, by Tracy Letts.  This will be an inspiring show, and a great way to bring help to a great LA charity."/>
    <n v="8500"/>
    <n v="2565"/>
    <x v="0"/>
    <x v="0"/>
    <s v="USD"/>
    <n v="1447445820"/>
    <n v="1445077121"/>
    <b v="0"/>
    <n v="43"/>
    <b v="1"/>
    <s v="theater/plays"/>
    <n v="0.30176470588235293"/>
    <n v="59.651162790697676"/>
    <x v="1"/>
    <x v="6"/>
  </r>
  <r>
    <n v="3442"/>
    <x v="3440"/>
    <s v="An Evening of Radio aims to showcase original work written by undergraduate playwriting students in the style of live staged readings."/>
    <n v="8500"/>
    <n v="250"/>
    <x v="0"/>
    <x v="0"/>
    <s v="USD"/>
    <n v="1433016672"/>
    <n v="1430424672"/>
    <b v="0"/>
    <n v="8"/>
    <b v="1"/>
    <s v="theater/plays"/>
    <n v="2.9411764705882353E-2"/>
    <n v="31.25"/>
    <x v="1"/>
    <x v="6"/>
  </r>
  <r>
    <n v="3443"/>
    <x v="3441"/>
    <s v="A new play about dual-faced identities in the gay community, particularly among those who are deaf and those living with HIV."/>
    <n v="8500"/>
    <n v="1855"/>
    <x v="0"/>
    <x v="0"/>
    <s v="USD"/>
    <n v="1410266146"/>
    <n v="1407674146"/>
    <b v="0"/>
    <n v="45"/>
    <b v="1"/>
    <s v="theater/plays"/>
    <n v="0.21823529411764706"/>
    <n v="41.222222222222221"/>
    <x v="1"/>
    <x v="6"/>
  </r>
  <r>
    <n v="3444"/>
    <x v="3442"/>
    <s v="WE NEED YOUR HELP! We are a small town youth arts ensemble, training kids excited about theatre. We need dollars. We need YOU!"/>
    <n v="8500"/>
    <n v="867"/>
    <x v="0"/>
    <x v="2"/>
    <s v="AUD"/>
    <n v="1465394340"/>
    <n v="1464677986"/>
    <b v="0"/>
    <n v="20"/>
    <b v="1"/>
    <s v="theater/plays"/>
    <n v="0.10199999999999999"/>
    <n v="43.35"/>
    <x v="1"/>
    <x v="6"/>
  </r>
  <r>
    <n v="3445"/>
    <x v="3443"/>
    <s v="Rehearsal &amp; development of our first project as Axon Theatre: &quot;The Star-Spangled Girl&quot; in South Wales."/>
    <n v="8500"/>
    <n v="2000"/>
    <x v="0"/>
    <x v="1"/>
    <s v="GBP"/>
    <n v="1445604236"/>
    <n v="1443185036"/>
    <b v="0"/>
    <n v="31"/>
    <b v="1"/>
    <s v="theater/plays"/>
    <n v="0.23529411764705882"/>
    <n v="64.516129032258064"/>
    <x v="1"/>
    <x v="6"/>
  </r>
  <r>
    <n v="3446"/>
    <x v="3444"/>
    <s v="Pope Head: The Secret Life of Francis Bacon â€“ A solo show celebrating the artist. Touring a land Down Under 12 Feb - 14 March '15."/>
    <n v="8500"/>
    <n v="1082"/>
    <x v="0"/>
    <x v="1"/>
    <s v="GBP"/>
    <n v="1423138800"/>
    <n v="1421092725"/>
    <b v="0"/>
    <n v="25"/>
    <b v="1"/>
    <s v="theater/plays"/>
    <n v="0.12729411764705884"/>
    <n v="43.28"/>
    <x v="1"/>
    <x v="6"/>
  </r>
  <r>
    <n v="3447"/>
    <x v="3445"/>
    <s v="&quot;He was a poet, a vagrant, a philosopher, a lady's man and a hard drinker&quot;"/>
    <n v="8500"/>
    <n v="1078"/>
    <x v="0"/>
    <x v="0"/>
    <s v="USD"/>
    <n v="1458332412"/>
    <n v="1454448012"/>
    <b v="0"/>
    <n v="14"/>
    <b v="1"/>
    <s v="theater/plays"/>
    <n v="0.1268235294117647"/>
    <n v="77"/>
    <x v="1"/>
    <x v="6"/>
  </r>
  <r>
    <n v="3448"/>
    <x v="3446"/>
    <s v="The Mount-- a new play based off the life of Edith Wharton-- is having its premiere reading AT the real Mount in Lenox, MA!"/>
    <n v="8500"/>
    <n v="2305"/>
    <x v="0"/>
    <x v="0"/>
    <s v="USD"/>
    <n v="1418784689"/>
    <n v="1416192689"/>
    <b v="0"/>
    <n v="45"/>
    <b v="1"/>
    <s v="theater/plays"/>
    <n v="0.2711764705882353"/>
    <n v="51.222222222222221"/>
    <x v="1"/>
    <x v="6"/>
  </r>
  <r>
    <n v="3449"/>
    <x v="3447"/>
    <s v="Help us produce this original play! The play will be presented at the LSTFI July 12-14. Follow us on Facebook."/>
    <n v="8500"/>
    <n v="1365"/>
    <x v="0"/>
    <x v="0"/>
    <s v="USD"/>
    <n v="1468036800"/>
    <n v="1465607738"/>
    <b v="0"/>
    <n v="20"/>
    <b v="1"/>
    <s v="theater/plays"/>
    <n v="0.16058823529411764"/>
    <n v="68.25"/>
    <x v="1"/>
    <x v="6"/>
  </r>
  <r>
    <n v="3450"/>
    <x v="3448"/>
    <s v="The Beautiful House' is a story of modern mummification and the present day post-humanist crisis in our relationship with death."/>
    <n v="8500"/>
    <n v="760"/>
    <x v="0"/>
    <x v="1"/>
    <s v="GBP"/>
    <n v="1427990071"/>
    <n v="1422809671"/>
    <b v="0"/>
    <n v="39"/>
    <b v="1"/>
    <s v="theater/plays"/>
    <n v="8.9411764705882357E-2"/>
    <n v="19.487179487179485"/>
    <x v="1"/>
    <x v="6"/>
  </r>
  <r>
    <n v="3451"/>
    <x v="3449"/>
    <s v="I'm a high school student in New Jersey planning on producing and directing a Twilight Zone Play for a &quot;One Act&quot; competition."/>
    <n v="8500"/>
    <n v="658"/>
    <x v="0"/>
    <x v="0"/>
    <s v="USD"/>
    <n v="1429636927"/>
    <n v="1427304127"/>
    <b v="0"/>
    <n v="16"/>
    <b v="1"/>
    <s v="theater/plays"/>
    <n v="7.7411764705882347E-2"/>
    <n v="41.125"/>
    <x v="1"/>
    <x v="6"/>
  </r>
  <r>
    <n v="3452"/>
    <x v="3450"/>
    <s v="hiSTORYstage presents Eric Overmyer's story of three 19th century women on a journey through time, and space, all the way to 1955!"/>
    <n v="8500"/>
    <n v="1532"/>
    <x v="0"/>
    <x v="0"/>
    <s v="USD"/>
    <n v="1406087940"/>
    <n v="1404141626"/>
    <b v="0"/>
    <n v="37"/>
    <b v="1"/>
    <s v="theater/plays"/>
    <n v="0.18023529411764705"/>
    <n v="41.405405405405403"/>
    <x v="1"/>
    <x v="6"/>
  </r>
  <r>
    <n v="3453"/>
    <x v="3451"/>
    <s v="A full length comedy, Patagonia follows Grason and Jerry on their journey through a magical, South-American rainforest."/>
    <n v="8500"/>
    <n v="385"/>
    <x v="0"/>
    <x v="1"/>
    <s v="GBP"/>
    <n v="1471130956"/>
    <n v="1465946956"/>
    <b v="0"/>
    <n v="14"/>
    <b v="1"/>
    <s v="theater/plays"/>
    <n v="4.5294117647058825E-2"/>
    <n v="27.5"/>
    <x v="1"/>
    <x v="6"/>
  </r>
  <r>
    <n v="3454"/>
    <x v="3452"/>
    <s v="Knee Slappers new production coming to Camden Fringe 2014! Presenting this off the wall, dark comedy for lovers of the bizzare. Groovy."/>
    <n v="8500"/>
    <n v="705"/>
    <x v="0"/>
    <x v="1"/>
    <s v="GBP"/>
    <n v="1406825159"/>
    <n v="1404233159"/>
    <b v="0"/>
    <n v="21"/>
    <b v="1"/>
    <s v="theater/plays"/>
    <n v="8.294117647058824E-2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8500"/>
    <n v="10065"/>
    <x v="0"/>
    <x v="0"/>
    <s v="USD"/>
    <n v="1476381627"/>
    <n v="1473789627"/>
    <b v="0"/>
    <n v="69"/>
    <b v="1"/>
    <s v="theater/plays"/>
    <n v="1.184117647058823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8500"/>
    <n v="5739"/>
    <x v="0"/>
    <x v="0"/>
    <s v="USD"/>
    <n v="1406876340"/>
    <n v="1404190567"/>
    <b v="0"/>
    <n v="16"/>
    <b v="1"/>
    <s v="theater/plays"/>
    <n v="0.67517647058823527"/>
    <n v="358.6875"/>
    <x v="1"/>
    <x v="6"/>
  </r>
  <r>
    <n v="3457"/>
    <x v="3455"/>
    <s v="Robots, Space Battles, Mystery, and Intrigue. Nothing is Impossible..."/>
    <n v="8500"/>
    <n v="2804"/>
    <x v="0"/>
    <x v="0"/>
    <s v="USD"/>
    <n v="1423720740"/>
    <n v="1421081857"/>
    <b v="0"/>
    <n v="55"/>
    <b v="1"/>
    <s v="theater/plays"/>
    <n v="0.32988235294117646"/>
    <n v="50.981818181818184"/>
    <x v="1"/>
    <x v="6"/>
  </r>
  <r>
    <n v="3458"/>
    <x v="3456"/>
    <s v="I promised my mother on her deathbed that I would tell the world MY story, so here it goes...crossing fingers, 2015 SF FRINGE"/>
    <n v="8500"/>
    <n v="1216"/>
    <x v="0"/>
    <x v="0"/>
    <s v="USD"/>
    <n v="1422937620"/>
    <n v="1420606303"/>
    <b v="0"/>
    <n v="27"/>
    <b v="1"/>
    <s v="theater/plays"/>
    <n v="0.14305882352941177"/>
    <n v="45.037037037037038"/>
    <x v="1"/>
    <x v="6"/>
  </r>
  <r>
    <n v="3459"/>
    <x v="3457"/>
    <s v="Cyril needs your help to MAKE new puppet friends to accompany him on a magical journey through storytelling, puppetry and clown."/>
    <n v="8500"/>
    <n v="631"/>
    <x v="0"/>
    <x v="1"/>
    <s v="GBP"/>
    <n v="1463743860"/>
    <n v="1461151860"/>
    <b v="0"/>
    <n v="36"/>
    <b v="1"/>
    <s v="theater/plays"/>
    <n v="7.4235294117647052E-2"/>
    <n v="17.527777777777779"/>
    <x v="1"/>
    <x v="6"/>
  </r>
  <r>
    <n v="3460"/>
    <x v="3458"/>
    <s v="'Pushers' is an exciting new play and the first project for brand new theatre company, Ain't Got No Home Productions."/>
    <n v="8500"/>
    <n v="950"/>
    <x v="0"/>
    <x v="1"/>
    <s v="GBP"/>
    <n v="1408106352"/>
    <n v="1406896752"/>
    <b v="0"/>
    <n v="19"/>
    <b v="1"/>
    <s v="theater/plays"/>
    <n v="0.11176470588235295"/>
    <n v="50"/>
    <x v="1"/>
    <x v="6"/>
  </r>
  <r>
    <n v="3461"/>
    <x v="3459"/>
    <s v="A new production of Twelfth Night with an ambitious and enthusiastic group of high school students who love Shakespeare and teamwork."/>
    <n v="8500"/>
    <n v="695"/>
    <x v="0"/>
    <x v="0"/>
    <s v="USD"/>
    <n v="1477710000"/>
    <n v="1475248279"/>
    <b v="0"/>
    <n v="12"/>
    <b v="1"/>
    <s v="theater/plays"/>
    <n v="8.1764705882352948E-2"/>
    <n v="57.916666666666664"/>
    <x v="1"/>
    <x v="6"/>
  </r>
  <r>
    <n v="3462"/>
    <x v="3460"/>
    <s v="Help the Upstart Crows of Santa Fe bring Shakespeare's Julius Caesar to life with quality wooden stage swords!"/>
    <n v="8500"/>
    <n v="505"/>
    <x v="0"/>
    <x v="0"/>
    <s v="USD"/>
    <n v="1436551200"/>
    <n v="1435181628"/>
    <b v="0"/>
    <n v="17"/>
    <b v="1"/>
    <s v="theater/plays"/>
    <n v="5.9411764705882351E-2"/>
    <n v="29.705882352941178"/>
    <x v="1"/>
    <x v="6"/>
  </r>
  <r>
    <n v="3463"/>
    <x v="3461"/>
    <s v="Uncalled For is finally bringing their latest work of intelligently reckless stream-of-consciousness sketch comedy to Toronto."/>
    <n v="8500"/>
    <n v="10338"/>
    <x v="0"/>
    <x v="5"/>
    <s v="CAD"/>
    <n v="1476158340"/>
    <n v="1472594585"/>
    <b v="0"/>
    <n v="114"/>
    <b v="1"/>
    <s v="theater/plays"/>
    <n v="1.2162352941176471"/>
    <n v="90.684210526315795"/>
    <x v="1"/>
    <x v="6"/>
  </r>
  <r>
    <n v="3464"/>
    <x v="3462"/>
    <s v="Why Do We Know More About Kim Kardashian Than Abigail Adams?  Let's produce and publish a play about women who MAKE and MADE history!"/>
    <n v="8500"/>
    <n v="5116.18"/>
    <x v="0"/>
    <x v="0"/>
    <s v="USD"/>
    <n v="1471921637"/>
    <n v="1469329637"/>
    <b v="0"/>
    <n v="93"/>
    <b v="1"/>
    <s v="theater/plays"/>
    <n v="0.60190352941176473"/>
    <n v="55.012688172043013"/>
    <x v="1"/>
    <x v="6"/>
  </r>
  <r>
    <n v="3465"/>
    <x v="3463"/>
    <s v="Family Duels is a tragicomedy about family, filth, fraud and fornication. Please help us bring Crooked Tree to the Camden Fringe."/>
    <n v="8500"/>
    <n v="2060"/>
    <x v="0"/>
    <x v="1"/>
    <s v="GBP"/>
    <n v="1439136000"/>
    <n v="1436972472"/>
    <b v="0"/>
    <n v="36"/>
    <b v="1"/>
    <s v="theater/plays"/>
    <n v="0.24235294117647058"/>
    <n v="57.222222222222221"/>
    <x v="1"/>
    <x v="6"/>
  </r>
  <r>
    <n v="3466"/>
    <x v="3464"/>
    <s v="The Spotlight Youth Theater is a program where every participant has a moment in the spotlight."/>
    <n v="8500"/>
    <n v="4450"/>
    <x v="0"/>
    <x v="0"/>
    <s v="USD"/>
    <n v="1461108450"/>
    <n v="1455928050"/>
    <b v="0"/>
    <n v="61"/>
    <b v="1"/>
    <s v="theater/plays"/>
    <n v="0.52352941176470591"/>
    <n v="72.950819672131146"/>
    <x v="1"/>
    <x v="6"/>
  </r>
  <r>
    <n v="3467"/>
    <x v="3465"/>
    <s v="Venus in Fur, By David Ives."/>
    <n v="8500"/>
    <n v="3030"/>
    <x v="0"/>
    <x v="0"/>
    <s v="USD"/>
    <n v="1426864032"/>
    <n v="1424275632"/>
    <b v="0"/>
    <n v="47"/>
    <b v="1"/>
    <s v="theater/plays"/>
    <n v="0.35647058823529409"/>
    <n v="64.468085106382972"/>
    <x v="1"/>
    <x v="6"/>
  </r>
  <r>
    <n v="3468"/>
    <x v="3466"/>
    <s v="Amidst the atrocities of WWII, two women transcend enemy lines to make the ultimate heroic sacrifice."/>
    <n v="8500"/>
    <n v="12178"/>
    <x v="0"/>
    <x v="0"/>
    <s v="USD"/>
    <n v="1474426800"/>
    <n v="1471976529"/>
    <b v="0"/>
    <n v="17"/>
    <b v="1"/>
    <s v="theater/plays"/>
    <n v="1.4327058823529413"/>
    <n v="716.35294117647061"/>
    <x v="1"/>
    <x v="6"/>
  </r>
  <r>
    <n v="3469"/>
    <x v="3467"/>
    <s v="Original plays written, performed, and produced by young and diverse theater artists - alumni from Hostos Lincoln Academy in the Bronx."/>
    <n v="8500"/>
    <n v="3175"/>
    <x v="0"/>
    <x v="0"/>
    <s v="USD"/>
    <n v="1461857045"/>
    <n v="1459265045"/>
    <b v="0"/>
    <n v="63"/>
    <b v="1"/>
    <s v="theater/plays"/>
    <n v="0.37352941176470589"/>
    <n v="50.396825396825399"/>
    <x v="1"/>
    <x v="6"/>
  </r>
  <r>
    <n v="3470"/>
    <x v="3468"/>
    <s v="The New Artist's Circle is a theatre company dedicated to bringing the arts to young people."/>
    <n v="8500"/>
    <n v="375"/>
    <x v="0"/>
    <x v="0"/>
    <s v="USD"/>
    <n v="1468618680"/>
    <n v="1465345902"/>
    <b v="0"/>
    <n v="9"/>
    <b v="1"/>
    <s v="theater/plays"/>
    <n v="4.4117647058823532E-2"/>
    <n v="41.666666666666664"/>
    <x v="1"/>
    <x v="6"/>
  </r>
  <r>
    <n v="3471"/>
    <x v="3469"/>
    <s v="Fast paced, two hander which uses headphone verbatim technique to give an insight into the everyday lives of Leeds city locals."/>
    <n v="8500"/>
    <n v="1073"/>
    <x v="0"/>
    <x v="1"/>
    <s v="GBP"/>
    <n v="1409515200"/>
    <n v="1405971690"/>
    <b v="0"/>
    <n v="30"/>
    <b v="1"/>
    <s v="theater/plays"/>
    <n v="0.12623529411764706"/>
    <n v="35.766666666666666"/>
    <x v="1"/>
    <x v="6"/>
  </r>
  <r>
    <n v="3472"/>
    <x v="3470"/>
    <s v="Raising funds for Dandelion Theatre's Chicago production of 'Body Awareness' by the Pulitzer Prize-winning playwright Annie Baker."/>
    <n v="8500"/>
    <n v="2041"/>
    <x v="0"/>
    <x v="0"/>
    <s v="USD"/>
    <n v="1415253540"/>
    <n v="1413432331"/>
    <b v="0"/>
    <n v="23"/>
    <b v="1"/>
    <s v="theater/plays"/>
    <n v="0.24011764705882352"/>
    <n v="88.739130434782609"/>
    <x v="1"/>
    <x v="6"/>
  </r>
  <r>
    <n v="3473"/>
    <x v="3471"/>
    <s v="A modern telling of the Greek myth. Sisyphus defies the Gods and attempts to change the world order... but can he overcome his fate?"/>
    <n v="8500"/>
    <n v="4900"/>
    <x v="0"/>
    <x v="0"/>
    <s v="USD"/>
    <n v="1426883220"/>
    <n v="1425067296"/>
    <b v="0"/>
    <n v="33"/>
    <b v="1"/>
    <s v="theater/plays"/>
    <n v="0.57647058823529407"/>
    <n v="148.4848484848485"/>
    <x v="1"/>
    <x v="6"/>
  </r>
  <r>
    <n v="3474"/>
    <x v="3472"/>
    <s v="Help us get actor-writer Ian Bonar's debut play - a hilarious, heartbreaking story of grief and loss - to the 2016 Edinburgh Fringe."/>
    <n v="8500"/>
    <n v="2020"/>
    <x v="0"/>
    <x v="1"/>
    <s v="GBP"/>
    <n v="1469016131"/>
    <n v="1466424131"/>
    <b v="0"/>
    <n v="39"/>
    <b v="1"/>
    <s v="theater/plays"/>
    <n v="0.23764705882352941"/>
    <n v="51.794871794871796"/>
    <x v="1"/>
    <x v="6"/>
  </r>
  <r>
    <n v="3475"/>
    <x v="3473"/>
    <s v="Score is a musical play inspired by true stories of parents who have recovered from addiction and regained their children."/>
    <n v="8500"/>
    <n v="340"/>
    <x v="0"/>
    <x v="1"/>
    <s v="GBP"/>
    <n v="1414972800"/>
    <n v="1412629704"/>
    <b v="0"/>
    <n v="17"/>
    <b v="1"/>
    <s v="theater/plays"/>
    <n v="0.04"/>
    <n v="20"/>
    <x v="1"/>
    <x v="6"/>
  </r>
  <r>
    <n v="3476"/>
    <x v="3474"/>
    <s v="Meet the Martins; a modern family dealing with modern issues in a way that is as All-American as apple pie, James Dean and repression."/>
    <n v="8500"/>
    <n v="312"/>
    <x v="0"/>
    <x v="0"/>
    <s v="USD"/>
    <n v="1414378800"/>
    <n v="1412836990"/>
    <b v="0"/>
    <n v="6"/>
    <b v="1"/>
    <s v="theater/plays"/>
    <n v="3.6705882352941178E-2"/>
    <n v="52"/>
    <x v="1"/>
    <x v="6"/>
  </r>
  <r>
    <n v="3477"/>
    <x v="3475"/>
    <s v="8 ten-minute plays, written, directed, rehearsed, and fully produced in only 24 hours! Are we crazy? You bet we are!"/>
    <n v="8500"/>
    <n v="2076"/>
    <x v="0"/>
    <x v="0"/>
    <s v="USD"/>
    <n v="1431831600"/>
    <n v="1430761243"/>
    <b v="0"/>
    <n v="39"/>
    <b v="1"/>
    <s v="theater/plays"/>
    <n v="0.24423529411764705"/>
    <n v="53.230769230769234"/>
    <x v="1"/>
    <x v="6"/>
  </r>
  <r>
    <n v="3478"/>
    <x v="3476"/>
    <s v="Bare Theatre takes on Shakespeare's most notorious &quot;problem play,&quot; which asks how far we are willing to go to do what is right."/>
    <n v="8500"/>
    <n v="2257"/>
    <x v="0"/>
    <x v="0"/>
    <s v="USD"/>
    <n v="1426539600"/>
    <n v="1424296822"/>
    <b v="0"/>
    <n v="57"/>
    <b v="1"/>
    <s v="theater/plays"/>
    <n v="0.2655294117647059"/>
    <n v="39.596491228070178"/>
    <x v="1"/>
    <x v="6"/>
  </r>
  <r>
    <n v="3479"/>
    <x v="3477"/>
    <s v="A new comedy about what happened to a band of foolhardy actors when the Puritans closed the theatres in the 1640s."/>
    <n v="8500"/>
    <n v="1918"/>
    <x v="0"/>
    <x v="1"/>
    <s v="GBP"/>
    <n v="1403382680"/>
    <n v="1400790680"/>
    <b v="0"/>
    <n v="56"/>
    <b v="1"/>
    <s v="theater/plays"/>
    <n v="0.22564705882352942"/>
    <n v="34.25"/>
    <x v="1"/>
    <x v="6"/>
  </r>
  <r>
    <n v="3480"/>
    <x v="3478"/>
    <s v="Georgia is a play that looks at the taboo topic of rape in a relationship.  It's a play about perspectives and various viewpoints."/>
    <n v="8500"/>
    <n v="2140"/>
    <x v="0"/>
    <x v="0"/>
    <s v="USD"/>
    <n v="1436562000"/>
    <n v="1434440227"/>
    <b v="0"/>
    <n v="13"/>
    <b v="1"/>
    <s v="theater/plays"/>
    <n v="0.25176470588235295"/>
    <n v="164.61538461538461"/>
    <x v="1"/>
    <x v="6"/>
  </r>
  <r>
    <n v="3481"/>
    <x v="3479"/>
    <s v="One of Australia's greatest theatres needs your help. Please help us refurnish, fit out and restore this legendary storytelling venue."/>
    <n v="8500"/>
    <n v="11880"/>
    <x v="0"/>
    <x v="2"/>
    <s v="AUD"/>
    <n v="1420178188"/>
    <n v="1418709388"/>
    <b v="0"/>
    <n v="95"/>
    <b v="1"/>
    <s v="theater/plays"/>
    <n v="1.3976470588235295"/>
    <n v="125.05263157894737"/>
    <x v="1"/>
    <x v="6"/>
  </r>
  <r>
    <n v="3482"/>
    <x v="3480"/>
    <s v="Critically-acclaimed new-writing company Old Trunk make their Edinburgh debut alternating their two darkly comic plays."/>
    <n v="8500"/>
    <n v="4150"/>
    <x v="0"/>
    <x v="1"/>
    <s v="GBP"/>
    <n v="1404671466"/>
    <n v="1402079466"/>
    <b v="0"/>
    <n v="80"/>
    <b v="1"/>
    <s v="theater/plays"/>
    <n v="0.48823529411764705"/>
    <n v="51.875"/>
    <x v="1"/>
    <x v="6"/>
  </r>
  <r>
    <n v="3483"/>
    <x v="3481"/>
    <s v="Join 5 high school teachers in the lounge of every high school in America.  Hear what they never say in the classroom."/>
    <n v="8500"/>
    <n v="5358"/>
    <x v="0"/>
    <x v="0"/>
    <s v="USD"/>
    <n v="1404403381"/>
    <n v="1401811381"/>
    <b v="0"/>
    <n v="133"/>
    <b v="1"/>
    <s v="theater/plays"/>
    <n v="0.63035294117647056"/>
    <n v="40.285714285714285"/>
    <x v="1"/>
    <x v="6"/>
  </r>
  <r>
    <n v="3484"/>
    <x v="3482"/>
    <s v="MACBETH IN THE BASEMENT will premiere at the Capital Fringe Festival in July 2016. A teenage kingâ€™s rise and fall in a vicious game."/>
    <n v="8500"/>
    <n v="2856"/>
    <x v="0"/>
    <x v="0"/>
    <s v="USD"/>
    <n v="1466014499"/>
    <n v="1463422499"/>
    <b v="0"/>
    <n v="44"/>
    <b v="1"/>
    <s v="theater/plays"/>
    <n v="0.3360000000000000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8500"/>
    <n v="1660"/>
    <x v="0"/>
    <x v="0"/>
    <s v="USD"/>
    <n v="1454431080"/>
    <n v="1451839080"/>
    <b v="0"/>
    <n v="30"/>
    <b v="1"/>
    <s v="theater/plays"/>
    <n v="0.19529411764705881"/>
    <n v="55.333333333333336"/>
    <x v="1"/>
    <x v="6"/>
  </r>
  <r>
    <n v="3486"/>
    <x v="3484"/>
    <s v="Dorothy Parker's unforgettable characters come to life onstage in &quot;Might As Well Live&quot; at the 2015 Hollywood Fringe Festival."/>
    <n v="8500"/>
    <n v="4656"/>
    <x v="0"/>
    <x v="0"/>
    <s v="USD"/>
    <n v="1433314740"/>
    <n v="1430600401"/>
    <b v="0"/>
    <n v="56"/>
    <b v="1"/>
    <s v="theater/plays"/>
    <n v="0.54776470588235293"/>
    <n v="83.142857142857139"/>
    <x v="1"/>
    <x v="6"/>
  </r>
  <r>
    <n v="3487"/>
    <x v="3485"/>
    <s v="Jericho Creek is an original production by Fledgling Theatre Company which will be performed at The Cockpit Theatre in July 2015"/>
    <n v="8500"/>
    <n v="2555"/>
    <x v="0"/>
    <x v="1"/>
    <s v="GBP"/>
    <n v="1435185252"/>
    <n v="1432593252"/>
    <b v="0"/>
    <n v="66"/>
    <b v="1"/>
    <s v="theater/plays"/>
    <n v="0.30058823529411766"/>
    <n v="38.712121212121211"/>
    <x v="1"/>
    <x v="6"/>
  </r>
  <r>
    <n v="3488"/>
    <x v="3486"/>
    <s v="GTP has been protected financially by The Director since 2012. Now it's time for the community. Do you want GTP? Are we worth it?"/>
    <n v="8500"/>
    <n v="3636"/>
    <x v="0"/>
    <x v="0"/>
    <s v="USD"/>
    <n v="1429286400"/>
    <n v="1427221560"/>
    <b v="0"/>
    <n v="29"/>
    <b v="1"/>
    <s v="theater/plays"/>
    <n v="0.42776470588235294"/>
    <n v="125.37931034482759"/>
    <x v="1"/>
    <x v="6"/>
  </r>
  <r>
    <n v="3489"/>
    <x v="3487"/>
    <s v="A brilliant play by Will Eno. An exciting, young theatre company. A production that promises to wow. You wouldn't want to miss it."/>
    <n v="8500"/>
    <n v="5635"/>
    <x v="0"/>
    <x v="1"/>
    <s v="GBP"/>
    <n v="1400965200"/>
    <n v="1398352531"/>
    <b v="0"/>
    <n v="72"/>
    <b v="1"/>
    <s v="theater/plays"/>
    <n v="0.66294117647058826"/>
    <n v="78.263888888888886"/>
    <x v="1"/>
    <x v="6"/>
  </r>
  <r>
    <n v="3490"/>
    <x v="3488"/>
    <s v="The 2016 Resident class is producing a family play about one kid's quest to fly. Help us inspire the next generation of theatre lovers!"/>
    <n v="8500"/>
    <n v="1275"/>
    <x v="0"/>
    <x v="0"/>
    <s v="USD"/>
    <n v="1460574924"/>
    <n v="1457982924"/>
    <b v="0"/>
    <n v="27"/>
    <b v="1"/>
    <s v="theater/plays"/>
    <n v="0.15"/>
    <n v="47.222222222222221"/>
    <x v="1"/>
    <x v="6"/>
  </r>
  <r>
    <n v="3491"/>
    <x v="3489"/>
    <s v="Shakespeare Company at UCLA presents The Tempest under the stars in the Fowler Museum Amphitheater. Bring your blankets and enjoy!"/>
    <n v="8500"/>
    <n v="791"/>
    <x v="0"/>
    <x v="0"/>
    <s v="USD"/>
    <n v="1431928784"/>
    <n v="1430114384"/>
    <b v="0"/>
    <n v="10"/>
    <b v="1"/>
    <s v="theater/plays"/>
    <n v="9.3058823529411763E-2"/>
    <n v="79.099999999999994"/>
    <x v="1"/>
    <x v="6"/>
  </r>
  <r>
    <n v="3492"/>
    <x v="3490"/>
    <s v="We have the Blackbox Fellowship at Boston Playwright's Theatre, now all we need is your support to produce Kevin's new play!"/>
    <n v="8500"/>
    <n v="4000.22"/>
    <x v="0"/>
    <x v="0"/>
    <s v="USD"/>
    <n v="1445818397"/>
    <n v="1442794397"/>
    <b v="0"/>
    <n v="35"/>
    <b v="1"/>
    <s v="theater/plays"/>
    <n v="0.47061411764705879"/>
    <n v="114.29199999999999"/>
    <x v="1"/>
    <x v="6"/>
  </r>
  <r>
    <n v="3493"/>
    <x v="3491"/>
    <s v="We need your help purchasing a stage for our production of the Wizard of Oz! This program is helping children with autism. Thank you!"/>
    <n v="8500"/>
    <n v="1500"/>
    <x v="0"/>
    <x v="0"/>
    <s v="USD"/>
    <n v="1408252260"/>
    <n v="1406580436"/>
    <b v="0"/>
    <n v="29"/>
    <b v="1"/>
    <s v="theater/plays"/>
    <n v="0.17647058823529413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8500"/>
    <n v="400"/>
    <x v="0"/>
    <x v="0"/>
    <s v="USD"/>
    <n v="1480140000"/>
    <n v="1479186575"/>
    <b v="0"/>
    <n v="13"/>
    <b v="1"/>
    <s v="theater/plays"/>
    <n v="4.7058823529411764E-2"/>
    <n v="30.76923076923077"/>
    <x v="1"/>
    <x v="6"/>
  </r>
  <r>
    <n v="3495"/>
    <x v="3493"/>
    <s v="A one-woman show by Canadian artist Tina Milo. it is a multimedia show about an actress auditioning for a role of a depressed woman."/>
    <n v="8500"/>
    <n v="5343"/>
    <x v="0"/>
    <x v="5"/>
    <s v="CAD"/>
    <n v="1414862280"/>
    <n v="1412360309"/>
    <b v="0"/>
    <n v="72"/>
    <b v="1"/>
    <s v="theater/plays"/>
    <n v="0.62858823529411767"/>
    <n v="74.208333333333329"/>
    <x v="1"/>
    <x v="6"/>
  </r>
  <r>
    <n v="3496"/>
    <x v="3494"/>
    <s v="A one-woman play based on Lizzie Borden who was accused of the brutal hatchet murders of her father and step-mother.  Workshop Oct NYC."/>
    <n v="8500"/>
    <n v="3732"/>
    <x v="0"/>
    <x v="0"/>
    <s v="USD"/>
    <n v="1473625166"/>
    <n v="1470169166"/>
    <b v="0"/>
    <n v="78"/>
    <b v="1"/>
    <s v="theater/plays"/>
    <n v="0.43905882352941178"/>
    <n v="47.846153846153847"/>
    <x v="1"/>
    <x v="6"/>
  </r>
  <r>
    <n v="3497"/>
    <x v="3495"/>
    <s v="We've been invited to the San Diego International Fringe Festival. Can you help us get there? Special performances in SLC and OREM."/>
    <n v="8500"/>
    <n v="1686"/>
    <x v="0"/>
    <x v="0"/>
    <s v="USD"/>
    <n v="1464904800"/>
    <n v="1463852904"/>
    <b v="0"/>
    <n v="49"/>
    <b v="1"/>
    <s v="theater/plays"/>
    <n v="0.19835294117647059"/>
    <n v="34.408163265306122"/>
    <x v="1"/>
    <x v="6"/>
  </r>
  <r>
    <n v="3498"/>
    <x v="3496"/>
    <s v="This solo show has the power to profoundly impact new mothers and those that love them and to educate &amp; change how we support them."/>
    <n v="8500"/>
    <n v="1690"/>
    <x v="0"/>
    <x v="5"/>
    <s v="CAD"/>
    <n v="1464471840"/>
    <n v="1459309704"/>
    <b v="0"/>
    <n v="42"/>
    <b v="1"/>
    <s v="theater/plays"/>
    <n v="0.1988235294117647"/>
    <n v="40.238095238095241"/>
    <x v="1"/>
    <x v="6"/>
  </r>
  <r>
    <n v="3499"/>
    <x v="3497"/>
    <s v="Figure 8 Troupe's debut performance! A stunning piece of theatre written by premier female playwright Maria Irene Fornes."/>
    <n v="8500"/>
    <n v="2110"/>
    <x v="0"/>
    <x v="0"/>
    <s v="USD"/>
    <n v="1435733940"/>
    <n v="1431046325"/>
    <b v="0"/>
    <n v="35"/>
    <b v="1"/>
    <s v="theater/plays"/>
    <n v="0.24823529411764705"/>
    <n v="60.285714285714285"/>
    <x v="1"/>
    <x v="6"/>
  </r>
  <r>
    <n v="3500"/>
    <x v="3498"/>
    <s v="A minimalist, post-modern production of the classic play, performed and produced by aspiring theater undergraduates at UMass Amherst."/>
    <n v="8500"/>
    <n v="1063"/>
    <x v="0"/>
    <x v="0"/>
    <s v="USD"/>
    <n v="1457326740"/>
    <n v="1455919438"/>
    <b v="0"/>
    <n v="42"/>
    <b v="1"/>
    <s v="theater/plays"/>
    <n v="0.12505882352941178"/>
    <n v="25.30952380952381"/>
    <x v="1"/>
    <x v="6"/>
  </r>
  <r>
    <n v="3501"/>
    <x v="3499"/>
    <s v="'Pig' by Alex Oates is an urgent and dark comedy with live music that discusses the vital issue of the state of our police force."/>
    <n v="8500"/>
    <n v="1510"/>
    <x v="0"/>
    <x v="1"/>
    <s v="GBP"/>
    <n v="1441995595"/>
    <n v="1439835595"/>
    <b v="0"/>
    <n v="42"/>
    <b v="1"/>
    <s v="theater/plays"/>
    <n v="0.17764705882352941"/>
    <n v="35.952380952380949"/>
    <x v="1"/>
    <x v="6"/>
  </r>
  <r>
    <n v="3502"/>
    <x v="3500"/>
    <s v="Dickhead is a play about one man's struggle with the dicks in his head. If you want to know more stop being a twat and put out...please"/>
    <n v="8500"/>
    <n v="4216"/>
    <x v="0"/>
    <x v="0"/>
    <s v="USD"/>
    <n v="1458100740"/>
    <n v="1456862924"/>
    <b v="0"/>
    <n v="31"/>
    <b v="1"/>
    <s v="theater/plays"/>
    <n v="0.496"/>
    <n v="136"/>
    <x v="1"/>
    <x v="6"/>
  </r>
  <r>
    <n v="3503"/>
    <x v="3501"/>
    <s v="A group of Sicilian immigrants in New York struggle to deal with conflict from both within the family and from without."/>
    <n v="8500"/>
    <n v="2689"/>
    <x v="0"/>
    <x v="1"/>
    <s v="GBP"/>
    <n v="1469359728"/>
    <n v="1466767728"/>
    <b v="0"/>
    <n v="38"/>
    <b v="1"/>
    <s v="theater/plays"/>
    <n v="0.31635294117647061"/>
    <n v="70.763157894736835"/>
    <x v="1"/>
    <x v="6"/>
  </r>
  <r>
    <n v="3504"/>
    <x v="3502"/>
    <s v="The Sterling Lion Theater Company is a non-profit theater group established for the benefit of the Connecticut lower Naugatuck Valley."/>
    <n v="8500"/>
    <n v="1000"/>
    <x v="0"/>
    <x v="0"/>
    <s v="USD"/>
    <n v="1447959491"/>
    <n v="1445363891"/>
    <b v="0"/>
    <n v="8"/>
    <b v="1"/>
    <s v="theater/plays"/>
    <n v="0.11764705882352941"/>
    <n v="125"/>
    <x v="1"/>
    <x v="6"/>
  </r>
  <r>
    <n v="3505"/>
    <x v="3503"/>
    <s v="Four myths._x000a_Four writers._x000a_Four new takes._x000a__x000a_The Four Disgracers comes to the stage to launch a new theatre group, Ixion."/>
    <n v="8500"/>
    <n v="2594"/>
    <x v="0"/>
    <x v="0"/>
    <s v="USD"/>
    <n v="1399953600"/>
    <n v="1398983245"/>
    <b v="0"/>
    <n v="39"/>
    <b v="1"/>
    <s v="theater/plays"/>
    <n v="0.30517647058823527"/>
    <n v="66.512820512820511"/>
    <x v="1"/>
    <x v="6"/>
  </r>
  <r>
    <n v="3506"/>
    <x v="3504"/>
    <s v="The Secret is a historical drama about a lawyer who worked for the Spanish Inquisition &amp; crossed the Atlantic with Menendez in 1565."/>
    <n v="8500"/>
    <n v="3045"/>
    <x v="0"/>
    <x v="0"/>
    <s v="USD"/>
    <n v="1408815440"/>
    <n v="1404927440"/>
    <b v="0"/>
    <n v="29"/>
    <b v="1"/>
    <s v="theater/plays"/>
    <n v="0.35823529411764704"/>
    <n v="105"/>
    <x v="1"/>
    <x v="6"/>
  </r>
  <r>
    <n v="3507"/>
    <x v="3505"/>
    <s v="Please help our troupe bring our first project from planning to reality! Join us on one exciting ride!"/>
    <n v="8500"/>
    <n v="10440"/>
    <x v="0"/>
    <x v="0"/>
    <s v="USD"/>
    <n v="1464732537"/>
    <n v="1462140537"/>
    <b v="0"/>
    <n v="72"/>
    <b v="1"/>
    <s v="theater/plays"/>
    <n v="1.2282352941176471"/>
    <n v="145"/>
    <x v="1"/>
    <x v="6"/>
  </r>
  <r>
    <n v="3508"/>
    <x v="3506"/>
    <s v="Roll The Dice Theatre Company revolves around taking risks in the game of life vicariously through beloved childhood games."/>
    <n v="8500"/>
    <n v="180"/>
    <x v="0"/>
    <x v="1"/>
    <s v="GBP"/>
    <n v="1462914000"/>
    <n v="1460914253"/>
    <b v="0"/>
    <n v="15"/>
    <b v="1"/>
    <s v="theater/plays"/>
    <n v="2.1176470588235293E-2"/>
    <n v="12"/>
    <x v="1"/>
    <x v="6"/>
  </r>
  <r>
    <n v="3509"/>
    <x v="3507"/>
    <s v="PL@Y is an original comedic fantasy spectacle inspired by the original music of the Amboys and classic rabbit-hole fiction archetypes"/>
    <n v="8500"/>
    <n v="3190"/>
    <x v="0"/>
    <x v="0"/>
    <s v="USD"/>
    <n v="1416545700"/>
    <n v="1415392666"/>
    <b v="0"/>
    <n v="33"/>
    <b v="1"/>
    <s v="theater/plays"/>
    <n v="0.37529411764705883"/>
    <n v="96.666666666666671"/>
    <x v="1"/>
    <x v="6"/>
  </r>
  <r>
    <n v="3510"/>
    <x v="3508"/>
    <s v="The Uncommon Loons return with Much Ado for a 2nd production of Shakespeare in Minnesota's Nature on the banks of the Mississippi!"/>
    <n v="8500"/>
    <n v="905"/>
    <x v="0"/>
    <x v="0"/>
    <s v="USD"/>
    <n v="1404312846"/>
    <n v="1402584846"/>
    <b v="0"/>
    <n v="15"/>
    <b v="1"/>
    <s v="theater/plays"/>
    <n v="0.10647058823529412"/>
    <n v="60.333333333333336"/>
    <x v="1"/>
    <x v="6"/>
  </r>
  <r>
    <n v="3511"/>
    <x v="3509"/>
    <s v="The world premiere of the first full-length play by Eve Leigh, at the intimate Finborough Theatre in London."/>
    <n v="8500"/>
    <n v="1518"/>
    <x v="0"/>
    <x v="1"/>
    <s v="GBP"/>
    <n v="1415385000"/>
    <n v="1413406695"/>
    <b v="0"/>
    <n v="19"/>
    <b v="1"/>
    <s v="theater/plays"/>
    <n v="0.17858823529411766"/>
    <n v="79.89473684210526"/>
    <x v="1"/>
    <x v="6"/>
  </r>
  <r>
    <n v="3512"/>
    <x v="3510"/>
    <s v="We're making a hard hitting, innovative play which will open your eyes to what mental illness is like in the mind of the sufferer."/>
    <n v="8500"/>
    <n v="1000"/>
    <x v="0"/>
    <x v="1"/>
    <s v="GBP"/>
    <n v="1429789992"/>
    <n v="1424609592"/>
    <b v="0"/>
    <n v="17"/>
    <b v="1"/>
    <s v="theater/plays"/>
    <n v="0.11764705882352941"/>
    <n v="58.823529411764703"/>
    <x v="1"/>
    <x v="6"/>
  </r>
  <r>
    <n v="3513"/>
    <x v="3511"/>
    <s v="Brazos Valley TROUPE is taking an original work, Truth AND Consequences, to the Texas Nonprofit Theaters 2014 Youth Conference"/>
    <n v="8500"/>
    <n v="3315"/>
    <x v="0"/>
    <x v="0"/>
    <s v="USD"/>
    <n v="1401857940"/>
    <n v="1400725112"/>
    <b v="0"/>
    <n v="44"/>
    <b v="1"/>
    <s v="theater/plays"/>
    <n v="0.39"/>
    <n v="75.340909090909093"/>
    <x v="1"/>
    <x v="6"/>
  </r>
  <r>
    <n v="3514"/>
    <x v="3512"/>
    <s v="My play &quot;In the Hour Before the Bars Open&quot; has won an award from KCACTF, but I need to present the play in Georgia to receive it!"/>
    <n v="8500"/>
    <n v="550"/>
    <x v="0"/>
    <x v="0"/>
    <s v="USD"/>
    <n v="1422853140"/>
    <n v="1421439552"/>
    <b v="0"/>
    <n v="10"/>
    <b v="1"/>
    <s v="theater/plays"/>
    <n v="6.4705882352941183E-2"/>
    <n v="55"/>
    <x v="1"/>
    <x v="6"/>
  </r>
  <r>
    <n v="3515"/>
    <x v="3513"/>
    <s v="We are casting an all-inclusive production of Shakespeare's Twelfth Night in a non-traditional performance space."/>
    <n v="8500"/>
    <n v="3080"/>
    <x v="0"/>
    <x v="0"/>
    <s v="USD"/>
    <n v="1433097171"/>
    <n v="1430505171"/>
    <b v="0"/>
    <n v="46"/>
    <b v="1"/>
    <s v="theater/plays"/>
    <n v="0.3623529411764706"/>
    <n v="66.956521739130437"/>
    <x v="1"/>
    <x v="6"/>
  </r>
  <r>
    <n v="3516"/>
    <x v="3514"/>
    <s v="A new play about a lesser known yet pivotal event in American history, about a group of WWI Veterans fighting for their rights."/>
    <n v="8500"/>
    <n v="2500"/>
    <x v="0"/>
    <x v="0"/>
    <s v="USD"/>
    <n v="1410145200"/>
    <n v="1407197670"/>
    <b v="0"/>
    <n v="11"/>
    <b v="1"/>
    <s v="theater/plays"/>
    <n v="0.29411764705882354"/>
    <n v="227.27272727272728"/>
    <x v="1"/>
    <x v="6"/>
  </r>
  <r>
    <n v="3517"/>
    <x v="3515"/>
    <s v="Support an outstanding cast of actors to take on a professional production of a masterpiece of modern theatre"/>
    <n v="8500"/>
    <n v="4000"/>
    <x v="0"/>
    <x v="1"/>
    <s v="GBP"/>
    <n v="1404471600"/>
    <n v="1401910634"/>
    <b v="0"/>
    <n v="13"/>
    <b v="1"/>
    <s v="theater/plays"/>
    <n v="0.47058823529411764"/>
    <n v="307.69230769230768"/>
    <x v="1"/>
    <x v="6"/>
  </r>
  <r>
    <n v="3518"/>
    <x v="3516"/>
    <s v="One play.  Two theaters.  See the story from both sides and then decide for yourself - who are the BEASTS OF BAVERLY GROVE?"/>
    <n v="8500"/>
    <n v="1650.69"/>
    <x v="0"/>
    <x v="0"/>
    <s v="USD"/>
    <n v="1412259660"/>
    <n v="1410461299"/>
    <b v="0"/>
    <n v="33"/>
    <b v="1"/>
    <s v="theater/plays"/>
    <n v="0.19419882352941178"/>
    <n v="50.020909090909093"/>
    <x v="1"/>
    <x v="6"/>
  </r>
  <r>
    <n v="3519"/>
    <x v="3517"/>
    <s v="Bookstory is a tiny puppet musical with some very big ideas that tells the story of the story in the digital age"/>
    <n v="8500"/>
    <n v="2027"/>
    <x v="0"/>
    <x v="1"/>
    <s v="GBP"/>
    <n v="1425478950"/>
    <n v="1422886950"/>
    <b v="0"/>
    <n v="28"/>
    <b v="1"/>
    <s v="theater/plays"/>
    <n v="0.23847058823529413"/>
    <n v="72.392857142857139"/>
    <x v="1"/>
    <x v="6"/>
  </r>
  <r>
    <n v="3520"/>
    <x v="3518"/>
    <s v="Help us to bring &quot;Protocols&quot; at the 2015 Camden Fringe. The most controversial play of the year."/>
    <n v="8500"/>
    <n v="2015"/>
    <x v="0"/>
    <x v="1"/>
    <s v="GBP"/>
    <n v="1441547220"/>
    <n v="1439322412"/>
    <b v="0"/>
    <n v="21"/>
    <b v="1"/>
    <s v="theater/plays"/>
    <n v="0.23705882352941177"/>
    <n v="95.952380952380949"/>
    <x v="1"/>
    <x v="6"/>
  </r>
  <r>
    <n v="3521"/>
    <x v="3519"/>
    <s v="A professionally directed/acted workshop &amp; reading for a new play depicting sexual addiction and its crippling effect on relationships."/>
    <n v="8500"/>
    <n v="593"/>
    <x v="0"/>
    <x v="0"/>
    <s v="USD"/>
    <n v="1411980020"/>
    <n v="1409388020"/>
    <b v="0"/>
    <n v="13"/>
    <b v="1"/>
    <s v="theater/plays"/>
    <n v="6.9764705882352937E-2"/>
    <n v="45.615384615384613"/>
    <x v="1"/>
    <x v="6"/>
  </r>
  <r>
    <n v="3522"/>
    <x v="3520"/>
    <s v="New show with 2 performers and an original score, bringing the true story of this forgotten WW1 heroine to audiences in the southwest."/>
    <n v="8500"/>
    <n v="1395"/>
    <x v="0"/>
    <x v="1"/>
    <s v="GBP"/>
    <n v="1442311560"/>
    <n v="1439924246"/>
    <b v="0"/>
    <n v="34"/>
    <b v="1"/>
    <s v="theater/plays"/>
    <n v="0.16411764705882353"/>
    <n v="41.029411764705884"/>
    <x v="1"/>
    <x v="6"/>
  </r>
  <r>
    <n v="3523"/>
    <x v="3521"/>
    <s v="An old play about our world. Set in 1970s England, Magnificence is a gut-wrenching story of radicalisation, idealism and pity."/>
    <n v="8500"/>
    <n v="4546"/>
    <x v="0"/>
    <x v="1"/>
    <s v="GBP"/>
    <n v="1474844400"/>
    <n v="1469871148"/>
    <b v="0"/>
    <n v="80"/>
    <b v="1"/>
    <s v="theater/plays"/>
    <n v="0.5348235294117647"/>
    <n v="56.825000000000003"/>
    <x v="1"/>
    <x v="6"/>
  </r>
  <r>
    <n v="3524"/>
    <x v="3522"/>
    <s v="A West Texas matriarch is enraged by the news that her gay grandson has been the victim of a hate crime committed by his own father."/>
    <n v="8500"/>
    <n v="10156"/>
    <x v="0"/>
    <x v="0"/>
    <s v="USD"/>
    <n v="1410580800"/>
    <n v="1409336373"/>
    <b v="0"/>
    <n v="74"/>
    <b v="1"/>
    <s v="theater/plays"/>
    <n v="1.1948235294117646"/>
    <n v="137.24324324324326"/>
    <x v="1"/>
    <x v="6"/>
  </r>
  <r>
    <n v="3525"/>
    <x v="3523"/>
    <s v="The Attic interns present Tennessee Williams's &quot;Talk to Me Like the Rain and Let Me Listen&quot; performing at The Flea Theater!"/>
    <n v="8500"/>
    <n v="530"/>
    <x v="0"/>
    <x v="0"/>
    <s v="USD"/>
    <n v="1439136000"/>
    <n v="1438188106"/>
    <b v="0"/>
    <n v="7"/>
    <b v="1"/>
    <s v="theater/plays"/>
    <n v="6.235294117647059E-2"/>
    <n v="75.714285714285708"/>
    <x v="1"/>
    <x v="6"/>
  </r>
  <r>
    <n v="3526"/>
    <x v="3524"/>
    <s v="By day we perform Acts of Kindness, by night we perform free theater, all sustained by the love of our neighbors, not ticket prices."/>
    <n v="8500"/>
    <n v="3366"/>
    <x v="0"/>
    <x v="0"/>
    <s v="USD"/>
    <n v="1461823140"/>
    <n v="1459411371"/>
    <b v="0"/>
    <n v="34"/>
    <b v="1"/>
    <s v="theater/plays"/>
    <n v="0.39600000000000002"/>
    <n v="99"/>
    <x v="1"/>
    <x v="6"/>
  </r>
  <r>
    <n v="3527"/>
    <x v="3525"/>
    <s v="A 'tasty' new drama ~&quot;Booker T Washington of Tuskegee, Alabama, dined with the President (Roosevelt) last evening.&quot;~ the White House."/>
    <n v="8500"/>
    <n v="7015"/>
    <x v="0"/>
    <x v="0"/>
    <s v="USD"/>
    <n v="1436587140"/>
    <n v="1434069205"/>
    <b v="0"/>
    <n v="86"/>
    <b v="1"/>
    <s v="theater/plays"/>
    <n v="0.82529411764705884"/>
    <n v="81.569767441860463"/>
    <x v="1"/>
    <x v="6"/>
  </r>
  <r>
    <n v="3528"/>
    <x v="3526"/>
    <s v="pluck. productions present their first four-week run - the world premiere of David K. Barnes' BIRTHDAY SUIT at the Old Red Lion."/>
    <n v="8500"/>
    <n v="1669"/>
    <x v="0"/>
    <x v="1"/>
    <s v="GBP"/>
    <n v="1484740918"/>
    <n v="1483012918"/>
    <b v="0"/>
    <n v="37"/>
    <b v="1"/>
    <s v="theater/plays"/>
    <n v="0.19635294117647059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8500"/>
    <n v="660"/>
    <x v="0"/>
    <x v="0"/>
    <s v="USD"/>
    <n v="1436749200"/>
    <n v="1434997018"/>
    <b v="0"/>
    <n v="18"/>
    <b v="1"/>
    <s v="theater/plays"/>
    <n v="7.7647058823529416E-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8500"/>
    <n v="2750"/>
    <x v="0"/>
    <x v="1"/>
    <s v="GBP"/>
    <n v="1460318400"/>
    <n v="1457881057"/>
    <b v="0"/>
    <n v="22"/>
    <b v="1"/>
    <s v="theater/plays"/>
    <n v="0.3235294117647059"/>
    <n v="125"/>
    <x v="1"/>
    <x v="6"/>
  </r>
  <r>
    <n v="3531"/>
    <x v="3529"/>
    <s v="A political comedy for a crazy election year"/>
    <n v="8500"/>
    <n v="1280"/>
    <x v="0"/>
    <x v="0"/>
    <s v="USD"/>
    <n v="1467301334"/>
    <n v="1464709334"/>
    <b v="0"/>
    <n v="26"/>
    <b v="1"/>
    <s v="theater/plays"/>
    <n v="0.15058823529411763"/>
    <n v="49.230769230769234"/>
    <x v="1"/>
    <x v="6"/>
  </r>
  <r>
    <n v="3532"/>
    <x v="3530"/>
    <s v="Our goal: To produce a stirring one-woman show historically based on African-American womenâ€™s experiences, struggles, and journeys."/>
    <n v="8500"/>
    <n v="1142"/>
    <x v="0"/>
    <x v="0"/>
    <s v="USD"/>
    <n v="1411012740"/>
    <n v="1409667827"/>
    <b v="0"/>
    <n v="27"/>
    <b v="1"/>
    <s v="theater/plays"/>
    <n v="0.13435294117647059"/>
    <n v="42.296296296296298"/>
    <x v="1"/>
    <x v="6"/>
  </r>
  <r>
    <n v="3533"/>
    <x v="3531"/>
    <s v="Two shows! (we're feeling particularly ambitious). Help us produce Eurydice and The Effect of Gamma Rays on Man-in-the-Moon Marigolds!"/>
    <n v="8500"/>
    <n v="631"/>
    <x v="0"/>
    <x v="0"/>
    <s v="USD"/>
    <n v="1447269367"/>
    <n v="1444673767"/>
    <b v="0"/>
    <n v="8"/>
    <b v="1"/>
    <s v="theater/plays"/>
    <n v="7.4235294117647052E-2"/>
    <n v="78.875"/>
    <x v="1"/>
    <x v="6"/>
  </r>
  <r>
    <n v="3534"/>
    <x v="3532"/>
    <s v="A Theatrical Prequel to Hell's Rebels, the current Pathfinder Adventure Path from Paizo Publishing"/>
    <n v="8500"/>
    <n v="7810"/>
    <x v="0"/>
    <x v="0"/>
    <s v="USD"/>
    <n v="1443711623"/>
    <n v="1440687623"/>
    <b v="0"/>
    <n v="204"/>
    <b v="1"/>
    <s v="theater/plays"/>
    <n v="0.91882352941176471"/>
    <n v="38.284313725490193"/>
    <x v="1"/>
    <x v="6"/>
  </r>
  <r>
    <n v="3535"/>
    <x v="3533"/>
    <s v="On the 60th anniversary of Twelve Angry Men, 12 female writers create 12 short pieces about what makes them angry."/>
    <n v="8500"/>
    <n v="2063"/>
    <x v="0"/>
    <x v="1"/>
    <s v="GBP"/>
    <n v="1443808800"/>
    <n v="1441120910"/>
    <b v="0"/>
    <n v="46"/>
    <b v="1"/>
    <s v="theater/plays"/>
    <n v="0.24270588235294119"/>
    <n v="44.847826086956523"/>
    <x v="1"/>
    <x v="6"/>
  </r>
  <r>
    <n v="3536"/>
    <x v="3534"/>
    <s v="&quot;Inteligent, Inspired and Inimitable&quot; Nottingham's leading two man improv show is heading to Dave's Leicester Comedy Festival."/>
    <n v="8500"/>
    <n v="230"/>
    <x v="0"/>
    <x v="1"/>
    <s v="GBP"/>
    <n v="1450612740"/>
    <n v="1448040425"/>
    <b v="0"/>
    <n v="17"/>
    <b v="1"/>
    <s v="theater/plays"/>
    <n v="2.7058823529411764E-2"/>
    <n v="13.529411764705882"/>
    <x v="1"/>
    <x v="6"/>
  </r>
  <r>
    <n v="3537"/>
    <x v="3535"/>
    <s v="A fast-pace, zany comedy involving six actors performing seven usually untold Grimm Fairy Tales about giants, witches, demons and more!"/>
    <n v="8500"/>
    <n v="1218"/>
    <x v="0"/>
    <x v="5"/>
    <s v="CAD"/>
    <n v="1416211140"/>
    <n v="1413016216"/>
    <b v="0"/>
    <n v="28"/>
    <b v="1"/>
    <s v="theater/plays"/>
    <n v="0.14329411764705882"/>
    <n v="43.5"/>
    <x v="1"/>
    <x v="6"/>
  </r>
  <r>
    <n v="3538"/>
    <x v="3536"/>
    <s v="A play about riverside homelessness, inspired by true events. Shows at Brunel Museum, 240 Project and similar community organisations."/>
    <n v="8500"/>
    <n v="2569"/>
    <x v="0"/>
    <x v="1"/>
    <s v="GBP"/>
    <n v="1471428340"/>
    <n v="1469009140"/>
    <b v="0"/>
    <n v="83"/>
    <b v="1"/>
    <s v="theater/plays"/>
    <n v="0.30223529411764705"/>
    <n v="30.951807228915662"/>
    <x v="1"/>
    <x v="6"/>
  </r>
  <r>
    <n v="3539"/>
    <x v="3537"/>
    <s v="A searing new play that takes  an unflinching look at the terrible costs of police shootings in the African American community."/>
    <n v="8500"/>
    <n v="718"/>
    <x v="0"/>
    <x v="0"/>
    <s v="USD"/>
    <n v="1473358122"/>
    <n v="1471543722"/>
    <b v="0"/>
    <n v="13"/>
    <b v="1"/>
    <s v="theater/plays"/>
    <n v="8.4470588235294117E-2"/>
    <n v="55.230769230769234"/>
    <x v="1"/>
    <x v="6"/>
  </r>
  <r>
    <n v="3540"/>
    <x v="3538"/>
    <s v="A brand new stage adaptation of the Libby Purves/Nicholas Heiney book. A new work involving music, poetry and fajitas. #timetochange"/>
    <n v="8500"/>
    <n v="369"/>
    <x v="0"/>
    <x v="1"/>
    <s v="GBP"/>
    <n v="1466899491"/>
    <n v="1464307491"/>
    <b v="0"/>
    <n v="8"/>
    <b v="1"/>
    <s v="theater/plays"/>
    <n v="4.3411764705882351E-2"/>
    <n v="46.125"/>
    <x v="1"/>
    <x v="6"/>
  </r>
  <r>
    <n v="3541"/>
    <x v="3539"/>
    <s v="Yellowbelly Theatre needs your help to bring this incredible play of love, lust and mistaken identity to life in our debut performance!"/>
    <n v="8500"/>
    <n v="1260"/>
    <x v="0"/>
    <x v="1"/>
    <s v="GBP"/>
    <n v="1441042275"/>
    <n v="1438882275"/>
    <b v="0"/>
    <n v="32"/>
    <b v="1"/>
    <s v="theater/plays"/>
    <n v="0.14823529411764705"/>
    <n v="39.375"/>
    <x v="1"/>
    <x v="6"/>
  </r>
  <r>
    <n v="3542"/>
    <x v="3540"/>
    <s v="Ancient Greece. Giddy, champagne soaked debauchery celebrating the Trojan War's end leads to a shocking and deadly surprise."/>
    <n v="8500"/>
    <n v="5623"/>
    <x v="0"/>
    <x v="0"/>
    <s v="USD"/>
    <n v="1410099822"/>
    <n v="1404915822"/>
    <b v="0"/>
    <n v="85"/>
    <b v="1"/>
    <s v="theater/plays"/>
    <n v="0.66152941176470592"/>
    <n v="66.152941176470591"/>
    <x v="1"/>
    <x v="6"/>
  </r>
  <r>
    <n v="3543"/>
    <x v="3541"/>
    <s v="A circus theater show. An escaped carousel horse and a beautiful wire dancer let the fantasies run wild."/>
    <n v="8500"/>
    <n v="1570"/>
    <x v="0"/>
    <x v="12"/>
    <s v="EUR"/>
    <n v="1435255659"/>
    <n v="1432663659"/>
    <b v="0"/>
    <n v="29"/>
    <b v="1"/>
    <s v="theater/plays"/>
    <n v="0.18470588235294116"/>
    <n v="54.137931034482762"/>
    <x v="1"/>
    <x v="6"/>
  </r>
  <r>
    <n v="3544"/>
    <x v="3542"/>
    <s v="Death &amp; Pretzels presents the world premiere of Paul Pasulka's Gruoch, or Lady Macbeth"/>
    <n v="8500"/>
    <n v="2500"/>
    <x v="0"/>
    <x v="0"/>
    <s v="USD"/>
    <n v="1425758257"/>
    <n v="1423166257"/>
    <b v="0"/>
    <n v="24"/>
    <b v="1"/>
    <s v="theater/plays"/>
    <n v="0.29411764705882354"/>
    <n v="104.16666666666667"/>
    <x v="1"/>
    <x v="6"/>
  </r>
  <r>
    <n v="3545"/>
    <x v="3543"/>
    <s v="FUND our teens in Shakespeare's comedy &quot;The Merchant of Venice&quot;. Donating pays for our venue/insurance located in Woodland, CA."/>
    <n v="8500"/>
    <n v="251"/>
    <x v="0"/>
    <x v="0"/>
    <s v="USD"/>
    <n v="1428780159"/>
    <n v="1426188159"/>
    <b v="0"/>
    <n v="8"/>
    <b v="1"/>
    <s v="theater/plays"/>
    <n v="2.9529411764705884E-2"/>
    <n v="31.375"/>
    <x v="1"/>
    <x v="6"/>
  </r>
  <r>
    <n v="3546"/>
    <x v="3544"/>
    <s v="Help us produce this revealing play about Nazi-resistance member Dietrich Bonhoeffer and his final years of incarceration during WWII."/>
    <n v="8500"/>
    <n v="1125"/>
    <x v="0"/>
    <x v="0"/>
    <s v="USD"/>
    <n v="1427860740"/>
    <n v="1426002684"/>
    <b v="0"/>
    <n v="19"/>
    <b v="1"/>
    <s v="theater/plays"/>
    <n v="0.13235294117647059"/>
    <n v="59.210526315789473"/>
    <x v="1"/>
    <x v="6"/>
  </r>
  <r>
    <n v="3547"/>
    <x v="3545"/>
    <s v="Help to bring this heart warming story of Ray Didinger's relationship with his boyhood hero Tommy McDonald to life."/>
    <n v="8500"/>
    <n v="40043.25"/>
    <x v="0"/>
    <x v="0"/>
    <s v="USD"/>
    <n v="1463198340"/>
    <n v="1461117201"/>
    <b v="0"/>
    <n v="336"/>
    <b v="1"/>
    <s v="theater/plays"/>
    <n v="4.7109705882352939"/>
    <n v="119.17633928571429"/>
    <x v="1"/>
    <x v="6"/>
  </r>
  <r>
    <n v="3548"/>
    <x v="3546"/>
    <s v="We're putting together a production of THE UNDERSTUDY by Theresa Rebeck and hope you'll help us share this story."/>
    <n v="8500"/>
    <n v="2140"/>
    <x v="0"/>
    <x v="0"/>
    <s v="USD"/>
    <n v="1457139600"/>
    <n v="1455230214"/>
    <b v="0"/>
    <n v="13"/>
    <b v="1"/>
    <s v="theater/plays"/>
    <n v="0.25176470588235295"/>
    <n v="164.61538461538461"/>
    <x v="1"/>
    <x v="6"/>
  </r>
  <r>
    <n v="3549"/>
    <x v="3547"/>
    <s v="Help us bring to life tales of hardship, danger and community of extraordinary women working in WW1 munitions factories."/>
    <n v="8500"/>
    <n v="1020"/>
    <x v="0"/>
    <x v="1"/>
    <s v="GBP"/>
    <n v="1441358873"/>
    <n v="1438939673"/>
    <b v="0"/>
    <n v="42"/>
    <b v="1"/>
    <s v="theater/plays"/>
    <n v="0.12"/>
    <n v="24.285714285714285"/>
    <x v="1"/>
    <x v="6"/>
  </r>
  <r>
    <n v="3550"/>
    <x v="3548"/>
    <s v="MOONFACE explores the formative f***k-ups of adolescence. Fresh, incisive new writing. Monologue, movement and striking naturalism."/>
    <n v="8500"/>
    <n v="2620"/>
    <x v="0"/>
    <x v="1"/>
    <s v="GBP"/>
    <n v="1462224398"/>
    <n v="1459632398"/>
    <b v="0"/>
    <n v="64"/>
    <b v="1"/>
    <s v="theater/plays"/>
    <n v="0.30823529411764705"/>
    <n v="40.9375"/>
    <x v="1"/>
    <x v="6"/>
  </r>
  <r>
    <n v="3551"/>
    <x v="3549"/>
    <s v="UASPA is a performing arts high school producing its 2014 Theatre Showcase featuring our strongest performances and original work."/>
    <n v="8500"/>
    <n v="1527.5"/>
    <x v="0"/>
    <x v="0"/>
    <s v="USD"/>
    <n v="1400796420"/>
    <n v="1398342170"/>
    <b v="0"/>
    <n v="25"/>
    <b v="1"/>
    <s v="theater/plays"/>
    <n v="0.17970588235294119"/>
    <n v="61.1"/>
    <x v="1"/>
    <x v="6"/>
  </r>
  <r>
    <n v="3552"/>
    <x v="3550"/>
    <s v="Support Lock&amp;Key Theatre's 'Timon of Athens' by donating to our printing! Every penny goes to posters, programmes, flyers and scripts."/>
    <n v="8500"/>
    <n v="773"/>
    <x v="0"/>
    <x v="1"/>
    <s v="GBP"/>
    <n v="1403964324"/>
    <n v="1401372324"/>
    <b v="0"/>
    <n v="20"/>
    <b v="1"/>
    <s v="theater/plays"/>
    <n v="9.0941176470588234E-2"/>
    <n v="38.65"/>
    <x v="1"/>
    <x v="6"/>
  </r>
  <r>
    <n v="3553"/>
    <x v="3551"/>
    <s v="Professional actors bring to life the true stories of 5 African-Americans struggling with mental health and their search for healing."/>
    <n v="8500"/>
    <n v="5845"/>
    <x v="0"/>
    <x v="0"/>
    <s v="USD"/>
    <n v="1439337600"/>
    <n v="1436575280"/>
    <b v="0"/>
    <n v="104"/>
    <b v="1"/>
    <s v="theater/plays"/>
    <n v="0.68764705882352939"/>
    <n v="56.20192307692308"/>
    <x v="1"/>
    <x v="6"/>
  </r>
  <r>
    <n v="3554"/>
    <x v="3552"/>
    <s v="MASKS is a dramedy dealing with what it means to be alive, the reliability of identity, and what it means to suffer."/>
    <n v="8500"/>
    <n v="5671.11"/>
    <x v="0"/>
    <x v="0"/>
    <s v="USD"/>
    <n v="1423674000"/>
    <n v="1421025159"/>
    <b v="0"/>
    <n v="53"/>
    <b v="1"/>
    <s v="theater/plays"/>
    <n v="0.66718941176470581"/>
    <n v="107.00207547169811"/>
    <x v="1"/>
    <x v="6"/>
  </r>
  <r>
    <n v="3555"/>
    <x v="3553"/>
    <s v="Baby Living Room is a project created by Spazio Farma Mestre for children: free theatre for kids as sustainable education for families"/>
    <n v="8500"/>
    <n v="2400"/>
    <x v="0"/>
    <x v="13"/>
    <s v="EUR"/>
    <n v="1479382594"/>
    <n v="1476786994"/>
    <b v="0"/>
    <n v="14"/>
    <b v="1"/>
    <s v="theater/plays"/>
    <n v="0.28235294117647058"/>
    <n v="171.42857142857142"/>
    <x v="1"/>
    <x v="6"/>
  </r>
  <r>
    <n v="3556"/>
    <x v="3554"/>
    <s v="'Immortal', a play about five English Air Bombers in WW2, is an exciting first project for the brand new Production Company, GreanTea."/>
    <n v="8500"/>
    <n v="2210"/>
    <x v="0"/>
    <x v="1"/>
    <s v="GBP"/>
    <n v="1408289724"/>
    <n v="1403105724"/>
    <b v="0"/>
    <n v="20"/>
    <b v="1"/>
    <s v="theater/plays"/>
    <n v="0.26"/>
    <n v="110.5"/>
    <x v="1"/>
    <x v="6"/>
  </r>
  <r>
    <n v="3557"/>
    <x v="3555"/>
    <s v="A play by April Yvette Thompson. A Gullah Healer Woman and an Afro-Cuban Priest forge a new world of magic &amp; dreams in Jim Crow Miami."/>
    <n v="8500"/>
    <n v="100036"/>
    <x v="0"/>
    <x v="0"/>
    <s v="USD"/>
    <n v="1399271911"/>
    <n v="1396334311"/>
    <b v="0"/>
    <n v="558"/>
    <b v="1"/>
    <s v="theater/plays"/>
    <n v="11.768941176470587"/>
    <n v="179.27598566308242"/>
    <x v="1"/>
    <x v="6"/>
  </r>
  <r>
    <n v="3558"/>
    <x v="3556"/>
    <s v="We're making a show about sex. Because it's important, everyone wants to talk about it and it's at the start of everything."/>
    <n v="8500"/>
    <n v="504"/>
    <x v="0"/>
    <x v="1"/>
    <s v="GBP"/>
    <n v="1435352400"/>
    <n v="1431718575"/>
    <b v="0"/>
    <n v="22"/>
    <b v="1"/>
    <s v="theater/plays"/>
    <n v="5.9294117647058824E-2"/>
    <n v="22.90909090909091"/>
    <x v="1"/>
    <x v="6"/>
  </r>
  <r>
    <n v="3559"/>
    <x v="3557"/>
    <s v="A theatre company designed to help young people to come out of their shell. Offering workshops and original shows directly to schools."/>
    <n v="8500"/>
    <n v="1035"/>
    <x v="0"/>
    <x v="2"/>
    <s v="AUD"/>
    <n v="1438333080"/>
    <n v="1436408308"/>
    <b v="0"/>
    <n v="24"/>
    <b v="1"/>
    <s v="theater/plays"/>
    <n v="0.12176470588235294"/>
    <n v="43.125"/>
    <x v="1"/>
    <x v="6"/>
  </r>
  <r>
    <n v="3560"/>
    <x v="3558"/>
    <s v="The world premiere of an endearing play about love, friendship, men's styling putty, Dungeons &amp; Dragons &amp; our capacity for forbearance."/>
    <n v="8500"/>
    <n v="3470"/>
    <x v="0"/>
    <x v="5"/>
    <s v="CAD"/>
    <n v="1432694700"/>
    <n v="1429651266"/>
    <b v="0"/>
    <n v="74"/>
    <b v="1"/>
    <s v="theater/plays"/>
    <n v="0.40823529411764709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8500"/>
    <n v="2560"/>
    <x v="0"/>
    <x v="0"/>
    <s v="USD"/>
    <n v="1438799760"/>
    <n v="1437236378"/>
    <b v="0"/>
    <n v="54"/>
    <b v="1"/>
    <s v="theater/plays"/>
    <n v="0.30117647058823527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8500"/>
    <n v="469"/>
    <x v="0"/>
    <x v="1"/>
    <s v="GBP"/>
    <n v="1457906400"/>
    <n v="1457115427"/>
    <b v="0"/>
    <n v="31"/>
    <b v="1"/>
    <s v="theater/plays"/>
    <n v="5.5176470588235292E-2"/>
    <n v="15.129032258064516"/>
    <x v="1"/>
    <x v="6"/>
  </r>
  <r>
    <n v="3563"/>
    <x v="3561"/>
    <s v="Written a solo show about celebrity, and I'll be performing it at the famous Just The Tonic this Edinburgh Fringe - Help me get there!"/>
    <n v="8500"/>
    <n v="527.45000000000005"/>
    <x v="0"/>
    <x v="1"/>
    <s v="GBP"/>
    <n v="1470078000"/>
    <n v="1467648456"/>
    <b v="0"/>
    <n v="25"/>
    <b v="1"/>
    <s v="theater/plays"/>
    <n v="6.2052941176470595E-2"/>
    <n v="21.098000000000003"/>
    <x v="1"/>
    <x v="6"/>
  </r>
  <r>
    <n v="3564"/>
    <x v="3562"/>
    <s v="Multi Award-Winng play THE PILLOWMAN coming to the Arts Centre Theatre, Aberdeen"/>
    <n v="8500"/>
    <n v="1005"/>
    <x v="0"/>
    <x v="1"/>
    <s v="GBP"/>
    <n v="1444060800"/>
    <n v="1440082649"/>
    <b v="0"/>
    <n v="17"/>
    <b v="1"/>
    <s v="theater/plays"/>
    <n v="0.11823529411764706"/>
    <n v="59.117647058823529"/>
    <x v="1"/>
    <x v="6"/>
  </r>
  <r>
    <n v="3565"/>
    <x v="3563"/>
    <s v="The Honeymoon is Over is a romantic comedy about a recently eloped couple learning the dynamics of living together for the first time."/>
    <n v="8500"/>
    <n v="1175"/>
    <x v="0"/>
    <x v="0"/>
    <s v="USD"/>
    <n v="1420048208"/>
    <n v="1417456208"/>
    <b v="0"/>
    <n v="12"/>
    <b v="1"/>
    <s v="theater/plays"/>
    <n v="0.138235294117647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8500"/>
    <n v="2095"/>
    <x v="0"/>
    <x v="1"/>
    <s v="GBP"/>
    <n v="1422015083"/>
    <n v="1419423083"/>
    <b v="0"/>
    <n v="38"/>
    <b v="1"/>
    <s v="theater/plays"/>
    <n v="0.24647058823529411"/>
    <n v="55.131578947368418"/>
    <x v="1"/>
    <x v="6"/>
  </r>
  <r>
    <n v="3567"/>
    <x v="3565"/>
    <s v="First stage adaptation of Sarah Moore Fitzgerald's beautiful novel about Alzheimer's and time travel with a live folk score."/>
    <n v="8500"/>
    <n v="1088"/>
    <x v="0"/>
    <x v="1"/>
    <s v="GBP"/>
    <n v="1433964444"/>
    <n v="1431372444"/>
    <b v="0"/>
    <n v="41"/>
    <b v="1"/>
    <s v="theater/plays"/>
    <n v="0.128"/>
    <n v="26.536585365853657"/>
    <x v="1"/>
    <x v="6"/>
  </r>
  <r>
    <n v="3568"/>
    <x v="3566"/>
    <s v="GK. Jr (for student actors 12 and under) will bring George Macdonald's story to life. 10+ speaking parts &amp; many non-speaking parts!"/>
    <n v="8500"/>
    <n v="1110"/>
    <x v="0"/>
    <x v="0"/>
    <s v="USD"/>
    <n v="1410975994"/>
    <n v="1408383994"/>
    <b v="0"/>
    <n v="19"/>
    <b v="1"/>
    <s v="theater/plays"/>
    <n v="0.13058823529411764"/>
    <n v="58.421052631578945"/>
    <x v="1"/>
    <x v="6"/>
  </r>
  <r>
    <n v="3569"/>
    <x v="3567"/>
    <s v="In 2015, Green Light is producing 3 shows of new plays exclusively written, directed and created by women- help make it happen!"/>
    <n v="8500"/>
    <n v="5024"/>
    <x v="0"/>
    <x v="0"/>
    <s v="USD"/>
    <n v="1420734696"/>
    <n v="1418142696"/>
    <b v="0"/>
    <n v="41"/>
    <b v="1"/>
    <s v="theater/plays"/>
    <n v="0.59105882352941175"/>
    <n v="122.53658536585365"/>
    <x v="1"/>
    <x v="6"/>
  </r>
  <r>
    <n v="3570"/>
    <x v="3568"/>
    <s v="Theatre Machine presents an all-new adaptation of Maxim Gorky's classic of Russian theatre, The Lower Depths."/>
    <n v="8500"/>
    <n v="2287"/>
    <x v="0"/>
    <x v="0"/>
    <s v="USD"/>
    <n v="1420009200"/>
    <n v="1417593483"/>
    <b v="0"/>
    <n v="26"/>
    <b v="1"/>
    <s v="theater/plays"/>
    <n v="0.26905882352941174"/>
    <n v="87.961538461538467"/>
    <x v="1"/>
    <x v="6"/>
  </r>
  <r>
    <n v="3571"/>
    <x v="3569"/>
    <s v="Support Kuleshovâ€™s first full length production; help to build the set and bring a fierce and important new play to life"/>
    <n v="8500"/>
    <n v="1831"/>
    <x v="0"/>
    <x v="1"/>
    <s v="GBP"/>
    <n v="1414701413"/>
    <n v="1412109413"/>
    <b v="0"/>
    <n v="25"/>
    <b v="1"/>
    <s v="theater/plays"/>
    <n v="0.21541176470588236"/>
    <n v="73.239999999999995"/>
    <x v="1"/>
    <x v="6"/>
  </r>
  <r>
    <n v="3572"/>
    <x v="3570"/>
    <s v="A darkly comic one woman show by Abram Rooney as part of The Camden Fringe 2015."/>
    <n v="8500"/>
    <n v="500"/>
    <x v="0"/>
    <x v="1"/>
    <s v="GBP"/>
    <n v="1434894082"/>
    <n v="1432302082"/>
    <b v="0"/>
    <n v="9"/>
    <b v="1"/>
    <s v="theater/plays"/>
    <n v="5.8823529411764705E-2"/>
    <n v="55.555555555555557"/>
    <x v="1"/>
    <x v="6"/>
  </r>
  <r>
    <n v="3573"/>
    <x v="3571"/>
    <s v="London based theatre makers collaborating to create a new show about the history of HipHop."/>
    <n v="8500"/>
    <n v="3084"/>
    <x v="0"/>
    <x v="1"/>
    <s v="GBP"/>
    <n v="1415440846"/>
    <n v="1412845246"/>
    <b v="0"/>
    <n v="78"/>
    <b v="1"/>
    <s v="theater/plays"/>
    <n v="0.36282352941176471"/>
    <n v="39.53846153846154"/>
    <x v="1"/>
    <x v="6"/>
  </r>
  <r>
    <n v="3574"/>
    <x v="3572"/>
    <s v="Help Galli Theater continue to bring fairytales to children in English &amp; German in our theater and to institutions serving children."/>
    <n v="8500"/>
    <n v="6155"/>
    <x v="0"/>
    <x v="0"/>
    <s v="USD"/>
    <n v="1415921848"/>
    <n v="1413326248"/>
    <b v="0"/>
    <n v="45"/>
    <b v="1"/>
    <s v="theater/plays"/>
    <n v="0.7241176470588235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8500"/>
    <n v="10133"/>
    <x v="0"/>
    <x v="0"/>
    <s v="USD"/>
    <n v="1470887940"/>
    <n v="1468176527"/>
    <b v="0"/>
    <n v="102"/>
    <b v="1"/>
    <s v="theater/plays"/>
    <n v="1.1921176470588235"/>
    <n v="99.343137254901961"/>
    <x v="1"/>
    <x v="6"/>
  </r>
  <r>
    <n v="3576"/>
    <x v="3574"/>
    <s v="Vote here for whatever show you want to see next year! No gimmick, no stretch goals, just a simple vote and a free ticket."/>
    <n v="8500"/>
    <n v="100"/>
    <x v="0"/>
    <x v="0"/>
    <s v="USD"/>
    <n v="1480947054"/>
    <n v="1475759454"/>
    <b v="0"/>
    <n v="5"/>
    <b v="1"/>
    <s v="theater/plays"/>
    <n v="1.1764705882352941E-2"/>
    <n v="20"/>
    <x v="1"/>
    <x v="6"/>
  </r>
  <r>
    <n v="3577"/>
    <x v="3575"/>
    <s v="Our goal is to bring this story of one town's processing of tragedy and their own community identity to Utah County."/>
    <n v="8500"/>
    <n v="780"/>
    <x v="0"/>
    <x v="0"/>
    <s v="USD"/>
    <n v="1430029680"/>
    <n v="1427741583"/>
    <b v="0"/>
    <n v="27"/>
    <b v="1"/>
    <s v="theater/plays"/>
    <n v="9.1764705882352943E-2"/>
    <n v="28.888888888888889"/>
    <x v="1"/>
    <x v="6"/>
  </r>
  <r>
    <n v="3578"/>
    <x v="3576"/>
    <s v="An unsparing, slightly surreal look at the effects of the private rented sector on two young women. Based on real events."/>
    <n v="8500"/>
    <n v="1500.2"/>
    <x v="0"/>
    <x v="1"/>
    <s v="GBP"/>
    <n v="1462037777"/>
    <n v="1459445777"/>
    <b v="0"/>
    <n v="37"/>
    <b v="1"/>
    <s v="theater/plays"/>
    <n v="0.17649411764705883"/>
    <n v="40.545945945945945"/>
    <x v="1"/>
    <x v="6"/>
  </r>
  <r>
    <n v="3579"/>
    <x v="3577"/>
    <s v="Following success with 'The Canada Boys' and 'Parachute', we are looking for financial help from the community with our new production"/>
    <n v="8500"/>
    <n v="500"/>
    <x v="0"/>
    <x v="1"/>
    <s v="GBP"/>
    <n v="1459444656"/>
    <n v="1456856256"/>
    <b v="0"/>
    <n v="14"/>
    <b v="1"/>
    <s v="theater/plays"/>
    <n v="5.8823529411764705E-2"/>
    <n v="35.714285714285715"/>
    <x v="1"/>
    <x v="6"/>
  </r>
  <r>
    <n v="3580"/>
    <x v="3578"/>
    <s v="Annabel Lost combines visual art and performance poetry to tell the story of two orphaned refugees, Quetzal and Rhime."/>
    <n v="8500"/>
    <n v="1025"/>
    <x v="0"/>
    <x v="0"/>
    <s v="USD"/>
    <n v="1425185940"/>
    <n v="1421900022"/>
    <b v="0"/>
    <n v="27"/>
    <b v="1"/>
    <s v="theater/plays"/>
    <n v="0.12058823529411765"/>
    <n v="37.962962962962962"/>
    <x v="1"/>
    <x v="6"/>
  </r>
  <r>
    <n v="3581"/>
    <x v="3579"/>
    <s v="An extraordinary, punchy and provocative new play, providing a voice for women to address their sexuality and self worth. #EDFREAK"/>
    <n v="8500"/>
    <n v="1500"/>
    <x v="0"/>
    <x v="1"/>
    <s v="GBP"/>
    <n v="1406719110"/>
    <n v="1405509510"/>
    <b v="0"/>
    <n v="45"/>
    <b v="1"/>
    <s v="theater/plays"/>
    <n v="0.17647058823529413"/>
    <n v="33.333333333333336"/>
    <x v="1"/>
    <x v="6"/>
  </r>
  <r>
    <n v="3582"/>
    <x v="3580"/>
    <s v="A contemporary American play touching on the scorching realities of growing up in the Millennial generation."/>
    <n v="8500"/>
    <n v="2870"/>
    <x v="0"/>
    <x v="0"/>
    <s v="USD"/>
    <n v="1459822682"/>
    <n v="1458613082"/>
    <b v="0"/>
    <n v="49"/>
    <b v="1"/>
    <s v="theater/plays"/>
    <n v="0.33764705882352941"/>
    <n v="58.571428571428569"/>
    <x v="1"/>
    <x v="6"/>
  </r>
  <r>
    <n v="3583"/>
    <x v="3581"/>
    <s v="Bumbling architect Romeo and handsome contractor Mario meet their match while building a balcony for Verona, NJ siren, Juliet."/>
    <n v="8500"/>
    <n v="3255"/>
    <x v="0"/>
    <x v="0"/>
    <s v="USD"/>
    <n v="1460970805"/>
    <n v="1455790405"/>
    <b v="0"/>
    <n v="24"/>
    <b v="1"/>
    <s v="theater/plays"/>
    <n v="0.38294117647058823"/>
    <n v="135.625"/>
    <x v="1"/>
    <x v="6"/>
  </r>
  <r>
    <n v="3584"/>
    <x v="3582"/>
    <s v="Critically-acclaimed Old Trunk are back with their new play. _x000a_PRAMKICKER. _x000a__x000a_Written by Sadie Hasler &amp; directed by Sarah Mayhew."/>
    <n v="8500"/>
    <n v="3465"/>
    <x v="0"/>
    <x v="1"/>
    <s v="GBP"/>
    <n v="1436772944"/>
    <n v="1434180944"/>
    <b v="0"/>
    <n v="112"/>
    <b v="1"/>
    <s v="theater/plays"/>
    <n v="0.40764705882352942"/>
    <n v="30.9375"/>
    <x v="1"/>
    <x v="6"/>
  </r>
  <r>
    <n v="3585"/>
    <x v="3583"/>
    <s v="The world premiere of a play, a true story about love, loss, and a man reaching back in time as the only way to move forward."/>
    <n v="8500"/>
    <n v="4050"/>
    <x v="0"/>
    <x v="0"/>
    <s v="USD"/>
    <n v="1419181890"/>
    <n v="1416589890"/>
    <b v="0"/>
    <n v="23"/>
    <b v="1"/>
    <s v="theater/plays"/>
    <n v="0.47647058823529409"/>
    <n v="176.08695652173913"/>
    <x v="1"/>
    <x v="6"/>
  </r>
  <r>
    <n v="3586"/>
    <x v="3584"/>
    <s v="See Theatre In A New Light"/>
    <n v="8500"/>
    <n v="8207"/>
    <x v="0"/>
    <x v="0"/>
    <s v="USD"/>
    <n v="1474649070"/>
    <n v="1469465070"/>
    <b v="0"/>
    <n v="54"/>
    <b v="1"/>
    <s v="theater/plays"/>
    <n v="0.96552941176470586"/>
    <n v="151.9814814814815"/>
    <x v="1"/>
    <x v="6"/>
  </r>
  <r>
    <n v="3587"/>
    <x v="3585"/>
    <s v="The GSA BA (Hons) Acting class of 2016 are taking a transfer of their GSA Production to The Cockpit Theatre in London"/>
    <n v="8500"/>
    <n v="633"/>
    <x v="0"/>
    <x v="1"/>
    <s v="GBP"/>
    <n v="1467054000"/>
    <n v="1463144254"/>
    <b v="0"/>
    <n v="28"/>
    <b v="1"/>
    <s v="theater/plays"/>
    <n v="7.4470588235294122E-2"/>
    <n v="22.607142857142858"/>
    <x v="1"/>
    <x v="6"/>
  </r>
  <r>
    <n v="3588"/>
    <x v="3586"/>
    <s v="Touring the fast-paced, playful and poignant story of three twenty-somethings in a mental-health support group."/>
    <n v="8500"/>
    <n v="201"/>
    <x v="0"/>
    <x v="1"/>
    <s v="GBP"/>
    <n v="1430348400"/>
    <n v="1428436410"/>
    <b v="0"/>
    <n v="11"/>
    <b v="1"/>
    <s v="theater/plays"/>
    <n v="2.3647058823529413E-2"/>
    <n v="18.272727272727273"/>
    <x v="1"/>
    <x v="6"/>
  </r>
  <r>
    <n v="3589"/>
    <x v="3587"/>
    <s v="After being officially selected for the 2015 FringeNYC Festival, we are looking for your help to put on this new and exciting play!"/>
    <n v="8500"/>
    <n v="5100"/>
    <x v="0"/>
    <x v="0"/>
    <s v="USD"/>
    <n v="1432654347"/>
    <n v="1430494347"/>
    <b v="0"/>
    <n v="62"/>
    <b v="1"/>
    <s v="theater/plays"/>
    <n v="0.6"/>
    <n v="82.258064516129039"/>
    <x v="1"/>
    <x v="6"/>
  </r>
  <r>
    <n v="3590"/>
    <x v="3588"/>
    <s v="Two men on trial for desertion, confined within a Glasshouse. How long can friendship last? How much can a man stand before he breaks?"/>
    <n v="8500"/>
    <n v="5003"/>
    <x v="0"/>
    <x v="1"/>
    <s v="GBP"/>
    <n v="1413792034"/>
    <n v="1411200034"/>
    <b v="0"/>
    <n v="73"/>
    <b v="1"/>
    <s v="theater/plays"/>
    <n v="0.58858823529411763"/>
    <n v="68.534246575342465"/>
    <x v="1"/>
    <x v="6"/>
  </r>
  <r>
    <n v="3591"/>
    <x v="3589"/>
    <s v="We are trying to produce a kid friendly show about an imaginative journey through space and time. Help us create our wonderland!!"/>
    <n v="8500"/>
    <n v="1225"/>
    <x v="0"/>
    <x v="0"/>
    <s v="USD"/>
    <n v="1422075540"/>
    <n v="1419979544"/>
    <b v="0"/>
    <n v="18"/>
    <b v="1"/>
    <s v="theater/plays"/>
    <n v="0.14411764705882352"/>
    <n v="68.055555555555557"/>
    <x v="1"/>
    <x v="6"/>
  </r>
  <r>
    <n v="3592"/>
    <x v="3590"/>
    <s v="Sex. Fish. A COMET THAT DESTROYS THE WORLD. boom a play by Peter Sinn Nachtrieb- Feb 19-21 at The Bridge in NYC."/>
    <n v="8500"/>
    <n v="2545"/>
    <x v="0"/>
    <x v="0"/>
    <s v="USD"/>
    <n v="1423630740"/>
    <n v="1418673307"/>
    <b v="0"/>
    <n v="35"/>
    <b v="1"/>
    <s v="theater/plays"/>
    <n v="0.29941176470588238"/>
    <n v="72.714285714285708"/>
    <x v="1"/>
    <x v="6"/>
  </r>
  <r>
    <n v="3593"/>
    <x v="3591"/>
    <s v="A staged reading for &quot;Lucy &amp; Vincente&quot; in NYC. A new play about Lucille Ball &amp; Vincente Minnelli in Hollywood, 1953."/>
    <n v="8500"/>
    <n v="3319"/>
    <x v="0"/>
    <x v="0"/>
    <s v="USD"/>
    <n v="1420489560"/>
    <n v="1417469639"/>
    <b v="0"/>
    <n v="43"/>
    <b v="1"/>
    <s v="theater/plays"/>
    <n v="0.39047058823529412"/>
    <n v="77.186046511627907"/>
    <x v="1"/>
    <x v="6"/>
  </r>
  <r>
    <n v="3594"/>
    <x v="3592"/>
    <s v="An adaptation that realizes the internal struggle of Ibsenâ€™s most renowned protagonist as she traverses a claustrophobic social world"/>
    <n v="8500"/>
    <n v="2015"/>
    <x v="0"/>
    <x v="0"/>
    <s v="USD"/>
    <n v="1472952982"/>
    <n v="1470792982"/>
    <b v="0"/>
    <n v="36"/>
    <b v="1"/>
    <s v="theater/plays"/>
    <n v="0.23705882352941177"/>
    <n v="55.972222222222221"/>
    <x v="1"/>
    <x v="6"/>
  </r>
  <r>
    <n v="3595"/>
    <x v="3593"/>
    <s v="A new theatre company staging Will Eno's The Flu Season in Seattle"/>
    <n v="8500"/>
    <n v="3081"/>
    <x v="0"/>
    <x v="0"/>
    <s v="USD"/>
    <n v="1426229940"/>
    <n v="1423959123"/>
    <b v="0"/>
    <n v="62"/>
    <b v="1"/>
    <s v="theater/plays"/>
    <n v="0.3624705882352941"/>
    <n v="49.693548387096776"/>
    <x v="1"/>
    <x v="6"/>
  </r>
  <r>
    <n v="3596"/>
    <x v="3594"/>
    <s v="A play about the last eight years of the life of Egon Schiele, one of the most influential Austrian Expressionist artists."/>
    <n v="8500"/>
    <n v="1185"/>
    <x v="0"/>
    <x v="5"/>
    <s v="CAD"/>
    <n v="1409072982"/>
    <n v="1407258582"/>
    <b v="0"/>
    <n v="15"/>
    <b v="1"/>
    <s v="theater/plays"/>
    <n v="0.13941176470588235"/>
    <n v="79"/>
    <x v="1"/>
    <x v="6"/>
  </r>
  <r>
    <n v="3597"/>
    <x v="3595"/>
    <s v="&quot;I think that I have my own will. I can stop this, I tell myself. But it's not true.&quot;"/>
    <n v="8500"/>
    <n v="2565"/>
    <x v="0"/>
    <x v="0"/>
    <s v="USD"/>
    <n v="1456984740"/>
    <n v="1455717790"/>
    <b v="0"/>
    <n v="33"/>
    <b v="1"/>
    <s v="theater/plays"/>
    <n v="0.30176470588235293"/>
    <n v="77.727272727272734"/>
    <x v="1"/>
    <x v="6"/>
  </r>
  <r>
    <n v="3598"/>
    <x v="3596"/>
    <s v="River City Theatre Company needs your support as we embark on our thirteenth production, CINDERELLA!"/>
    <n v="8500"/>
    <n v="1101"/>
    <x v="0"/>
    <x v="0"/>
    <s v="USD"/>
    <n v="1409720340"/>
    <n v="1408129822"/>
    <b v="0"/>
    <n v="27"/>
    <b v="1"/>
    <s v="theater/plays"/>
    <n v="0.12952941176470589"/>
    <n v="40.777777777777779"/>
    <x v="1"/>
    <x v="6"/>
  </r>
  <r>
    <n v="3599"/>
    <x v="3597"/>
    <s v="Help Chrysalis get this production off the ground!  An original play, we only need $500 to get this production on its feet!"/>
    <n v="8500"/>
    <n v="1010"/>
    <x v="0"/>
    <x v="0"/>
    <s v="USD"/>
    <n v="1440892800"/>
    <n v="1438715077"/>
    <b v="0"/>
    <n v="17"/>
    <b v="1"/>
    <s v="theater/plays"/>
    <n v="0.1188235294117647"/>
    <n v="59.411764705882355"/>
    <x v="1"/>
    <x v="6"/>
  </r>
  <r>
    <n v="3600"/>
    <x v="3598"/>
    <s v="The First Play From The Man Who Brought You The Black James Bond!"/>
    <n v="8500"/>
    <n v="13"/>
    <x v="0"/>
    <x v="0"/>
    <s v="USD"/>
    <n v="1476390164"/>
    <n v="1473970964"/>
    <b v="0"/>
    <n v="4"/>
    <b v="1"/>
    <s v="theater/plays"/>
    <n v="1.5294117647058824E-3"/>
    <n v="3.25"/>
    <x v="1"/>
    <x v="6"/>
  </r>
  <r>
    <n v="3601"/>
    <x v="3599"/>
    <s v="New play 'Pink Confetti' by Paul Roberts at The Courtyard Theatre produced by Etch and directed by Oliver Dawe."/>
    <n v="8500"/>
    <n v="2087"/>
    <x v="0"/>
    <x v="1"/>
    <s v="GBP"/>
    <n v="1421452682"/>
    <n v="1418860682"/>
    <b v="0"/>
    <n v="53"/>
    <b v="1"/>
    <s v="theater/plays"/>
    <n v="0.24552941176470588"/>
    <n v="39.377358490566039"/>
    <x v="1"/>
    <x v="6"/>
  </r>
  <r>
    <n v="3602"/>
    <x v="3600"/>
    <s v="A student directed and student performed production of Shakespeare's Macbeth in Milwaukee's beautiful Lake Park on June 3rd &amp; 4th"/>
    <n v="8500"/>
    <n v="4002"/>
    <x v="0"/>
    <x v="0"/>
    <s v="USD"/>
    <n v="1463520479"/>
    <n v="1458336479"/>
    <b v="0"/>
    <n v="49"/>
    <b v="1"/>
    <s v="theater/plays"/>
    <n v="0.4708235294117647"/>
    <n v="81.673469387755105"/>
    <x v="1"/>
    <x v="6"/>
  </r>
  <r>
    <n v="3603"/>
    <x v="3601"/>
    <s v="Help produce &quot;Thank You For Waiting,&quot; a new play that explores friendship, loss, and mental illness, at the 2016 Frigid Festival!"/>
    <n v="8500"/>
    <n v="2560"/>
    <x v="0"/>
    <x v="0"/>
    <s v="USD"/>
    <n v="1446759880"/>
    <n v="1444164280"/>
    <b v="0"/>
    <n v="57"/>
    <b v="1"/>
    <s v="theater/plays"/>
    <n v="0.3011764705882352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8500"/>
    <n v="3385"/>
    <x v="0"/>
    <x v="0"/>
    <s v="USD"/>
    <n v="1461913140"/>
    <n v="1461370956"/>
    <b v="0"/>
    <n v="69"/>
    <b v="1"/>
    <s v="theater/plays"/>
    <n v="0.39823529411764708"/>
    <n v="49.05797101449275"/>
    <x v="1"/>
    <x v="6"/>
  </r>
  <r>
    <n v="3605"/>
    <x v="3603"/>
    <s v="We are a new Theatre Company who are fundraising to put on a new production of the play 'The Blue Room' in High Wycombe and Maidenhead"/>
    <n v="8500"/>
    <n v="460"/>
    <x v="0"/>
    <x v="1"/>
    <s v="GBP"/>
    <n v="1455390126"/>
    <n v="1452798126"/>
    <b v="0"/>
    <n v="15"/>
    <b v="1"/>
    <s v="theater/plays"/>
    <n v="5.4117647058823527E-2"/>
    <n v="30.666666666666668"/>
    <x v="1"/>
    <x v="6"/>
  </r>
  <r>
    <n v="3606"/>
    <x v="3604"/>
    <s v="Support Swansea's youngest theatre company Critical Ambition, in their co-production of BLINK with Volcano and The Other Room."/>
    <n v="8500"/>
    <n v="3908"/>
    <x v="0"/>
    <x v="1"/>
    <s v="GBP"/>
    <n v="1471185057"/>
    <n v="1468593057"/>
    <b v="0"/>
    <n v="64"/>
    <b v="1"/>
    <s v="theater/plays"/>
    <n v="0.45976470588235296"/>
    <n v="61.0625"/>
    <x v="1"/>
    <x v="6"/>
  </r>
  <r>
    <n v="3607"/>
    <x v="3605"/>
    <s v="'E15' is a verbatim project that looks at the story of the Focus E15 Campaign"/>
    <n v="8500"/>
    <n v="580"/>
    <x v="0"/>
    <x v="1"/>
    <s v="GBP"/>
    <n v="1450137600"/>
    <n v="1448924882"/>
    <b v="0"/>
    <n v="20"/>
    <b v="1"/>
    <s v="theater/plays"/>
    <n v="6.8235294117647061E-2"/>
    <n v="29"/>
    <x v="1"/>
    <x v="6"/>
  </r>
  <r>
    <n v="3608"/>
    <x v="3606"/>
    <s v="Help us get the show on the road! Petrification is a new play about home, memory and identity and we need your help to tour."/>
    <n v="8500"/>
    <n v="800"/>
    <x v="0"/>
    <x v="1"/>
    <s v="GBP"/>
    <n v="1466172000"/>
    <n v="1463418090"/>
    <b v="0"/>
    <n v="27"/>
    <b v="1"/>
    <s v="theater/plays"/>
    <n v="9.4117647058823528E-2"/>
    <n v="29.62962962962963"/>
    <x v="1"/>
    <x v="6"/>
  </r>
  <r>
    <n v="3609"/>
    <x v="3607"/>
    <s v="KHOJALY is a new play that gives a voice to refugees the world over, telling the story of the survivors of the 1992 massacre in Khojaly"/>
    <n v="8500"/>
    <n v="3005"/>
    <x v="0"/>
    <x v="1"/>
    <s v="GBP"/>
    <n v="1459378085"/>
    <n v="1456789685"/>
    <b v="0"/>
    <n v="21"/>
    <b v="1"/>
    <s v="theater/plays"/>
    <n v="0.35352941176470587"/>
    <n v="143.0952380952381"/>
    <x v="1"/>
    <x v="6"/>
  </r>
  <r>
    <n v="3610"/>
    <x v="3608"/>
    <s v="The Florence Company premieres its first stage play at the Chelsea Theatre in London with an original piece of writing"/>
    <n v="8500"/>
    <n v="1623"/>
    <x v="0"/>
    <x v="1"/>
    <s v="GBP"/>
    <n v="1439806936"/>
    <n v="1437214936"/>
    <b v="0"/>
    <n v="31"/>
    <b v="1"/>
    <s v="theater/plays"/>
    <n v="0.19094117647058823"/>
    <n v="52.354838709677416"/>
    <x v="1"/>
    <x v="6"/>
  </r>
  <r>
    <n v="3611"/>
    <x v="3609"/>
    <s v="How do you retain a sense identity after losing your home, your family and your country? Leftovers is a play about refugees in Nairobi."/>
    <n v="8500"/>
    <n v="3400"/>
    <x v="0"/>
    <x v="1"/>
    <s v="GBP"/>
    <n v="1428483201"/>
    <n v="1425891201"/>
    <b v="0"/>
    <n v="51"/>
    <b v="1"/>
    <s v="theater/plays"/>
    <n v="0.4"/>
    <n v="66.666666666666671"/>
    <x v="1"/>
    <x v="6"/>
  </r>
  <r>
    <n v="3612"/>
    <x v="3610"/>
    <s v="A Harlem Hellfighter struggles to re-integrate into his community after heroically fighting for his country in WW1."/>
    <n v="8500"/>
    <n v="7220"/>
    <x v="0"/>
    <x v="5"/>
    <s v="CAD"/>
    <n v="1402334811"/>
    <n v="1401470811"/>
    <b v="0"/>
    <n v="57"/>
    <b v="1"/>
    <s v="theater/plays"/>
    <n v="0.84941176470588231"/>
    <n v="126.66666666666667"/>
    <x v="1"/>
    <x v="6"/>
  </r>
  <r>
    <n v="3613"/>
    <x v="3611"/>
    <s v="a woman walks into a bar except she looks like a man and no one's serving drinks. one night only"/>
    <n v="8500"/>
    <n v="1250"/>
    <x v="0"/>
    <x v="0"/>
    <s v="USD"/>
    <n v="1403964574"/>
    <n v="1401372574"/>
    <b v="0"/>
    <n v="20"/>
    <b v="1"/>
    <s v="theater/plays"/>
    <n v="0.14705882352941177"/>
    <n v="62.5"/>
    <x v="1"/>
    <x v="6"/>
  </r>
  <r>
    <n v="3614"/>
    <x v="3438"/>
    <s v="A production of &quot;Gruesome Playground Injuries&quot; by Rajiv Joseph July 24th-August 9th at The Bakery in Denver, CO."/>
    <n v="8500"/>
    <n v="2520"/>
    <x v="0"/>
    <x v="0"/>
    <s v="USD"/>
    <n v="1434675616"/>
    <n v="1432083616"/>
    <b v="0"/>
    <n v="71"/>
    <b v="1"/>
    <s v="theater/plays"/>
    <n v="0.2964705882352941"/>
    <n v="35.492957746478872"/>
    <x v="1"/>
    <x v="6"/>
  </r>
  <r>
    <n v="3615"/>
    <x v="3612"/>
    <s v="Bob is on the road. Bob is on the run. But from what? Will she make it to her destination and what will she find whens she gets there?"/>
    <n v="8500"/>
    <n v="2670"/>
    <x v="0"/>
    <x v="1"/>
    <s v="GBP"/>
    <n v="1449756896"/>
    <n v="1447164896"/>
    <b v="0"/>
    <n v="72"/>
    <b v="1"/>
    <s v="theater/plays"/>
    <n v="0.31411764705882356"/>
    <n v="37.083333333333336"/>
    <x v="1"/>
    <x v="6"/>
  </r>
  <r>
    <n v="3616"/>
    <x v="3613"/>
    <s v="A vibrant, gender-inverted film-noir adaptation of Shakespeare's brutal comedy Taming of the Shrew, a visceral physical spectacle."/>
    <n v="8500"/>
    <n v="3120"/>
    <x v="0"/>
    <x v="1"/>
    <s v="GBP"/>
    <n v="1426801664"/>
    <n v="1424213264"/>
    <b v="0"/>
    <n v="45"/>
    <b v="1"/>
    <s v="theater/plays"/>
    <n v="0.36705882352941177"/>
    <n v="69.333333333333329"/>
    <x v="1"/>
    <x v="6"/>
  </r>
  <r>
    <n v="3617"/>
    <x v="3614"/>
    <s v="Venue hire and payment of designer for a darkly comic, all female play about power - losing it, wanting it and fighting to get it back"/>
    <n v="8500"/>
    <n v="880"/>
    <x v="0"/>
    <x v="1"/>
    <s v="GBP"/>
    <n v="1488240000"/>
    <n v="1486996729"/>
    <b v="0"/>
    <n v="51"/>
    <b v="1"/>
    <s v="theater/plays"/>
    <n v="0.10352941176470588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8500"/>
    <n v="2020"/>
    <x v="0"/>
    <x v="1"/>
    <s v="GBP"/>
    <n v="1433343850"/>
    <n v="1430751850"/>
    <b v="0"/>
    <n v="56"/>
    <b v="1"/>
    <s v="theater/plays"/>
    <n v="0.23764705882352941"/>
    <n v="36.071428571428569"/>
    <x v="1"/>
    <x v="6"/>
  </r>
  <r>
    <n v="3619"/>
    <x v="3616"/>
    <s v="We are a fledgling theatre company based in Atlanta looking to fund our first show, Sincerity Forever by playwright Mac Wellman."/>
    <n v="8500"/>
    <n v="1130"/>
    <x v="0"/>
    <x v="0"/>
    <s v="USD"/>
    <n v="1479592800"/>
    <n v="1476760226"/>
    <b v="0"/>
    <n v="17"/>
    <b v="1"/>
    <s v="theater/plays"/>
    <n v="0.13294117647058823"/>
    <n v="66.470588235294116"/>
    <x v="1"/>
    <x v="6"/>
  </r>
  <r>
    <n v="3620"/>
    <x v="3617"/>
    <s v="An Irish show about mental illness though the eyes of the man experiencing it. Support this show and help get it to Boulder and NYC."/>
    <n v="8500"/>
    <n v="11045"/>
    <x v="0"/>
    <x v="0"/>
    <s v="USD"/>
    <n v="1425528000"/>
    <n v="1422916261"/>
    <b v="0"/>
    <n v="197"/>
    <b v="1"/>
    <s v="theater/plays"/>
    <n v="1.2994117647058823"/>
    <n v="56.065989847715734"/>
    <x v="1"/>
    <x v="6"/>
  </r>
  <r>
    <n v="3621"/>
    <x v="3618"/>
    <s v="Bare Theatre and Sonorous Road collaborate on the NC debut of  Allan Maule's gamer fantasy play that was extended in New York."/>
    <n v="8500"/>
    <n v="3292"/>
    <x v="0"/>
    <x v="0"/>
    <s v="USD"/>
    <n v="1475269200"/>
    <n v="1473200844"/>
    <b v="0"/>
    <n v="70"/>
    <b v="1"/>
    <s v="theater/plays"/>
    <n v="0.38729411764705884"/>
    <n v="47.028571428571432"/>
    <x v="1"/>
    <x v="6"/>
  </r>
  <r>
    <n v="3622"/>
    <x v="3619"/>
    <s v="5 actors. 39 characters. 1 epic adventure. Presented by the Cradle Theatre Company."/>
    <n v="8500"/>
    <n v="1000.99"/>
    <x v="0"/>
    <x v="0"/>
    <s v="USD"/>
    <n v="1411874580"/>
    <n v="1409030371"/>
    <b v="0"/>
    <n v="21"/>
    <b v="1"/>
    <s v="theater/plays"/>
    <n v="0.11776352941176471"/>
    <n v="47.666190476190479"/>
    <x v="1"/>
    <x v="6"/>
  </r>
  <r>
    <n v="3623"/>
    <x v="3620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s v="theater/plays"/>
    <n v="0.35294117647058826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8500"/>
    <n v="3148"/>
    <x v="0"/>
    <x v="0"/>
    <s v="USD"/>
    <n v="1471977290"/>
    <n v="1466793290"/>
    <b v="0"/>
    <n v="39"/>
    <b v="1"/>
    <s v="theater/plays"/>
    <n v="0.37035294117647061"/>
    <n v="80.717948717948715"/>
    <x v="1"/>
    <x v="6"/>
  </r>
  <r>
    <n v="3625"/>
    <x v="3622"/>
    <s v="Help us run Leithâ€™s acclaimed, year round pub theatre VPT as part of Edinburgh Fringe 2015. Presenting 72 short plays over two weeks."/>
    <n v="8500"/>
    <n v="3080"/>
    <x v="0"/>
    <x v="1"/>
    <s v="GBP"/>
    <n v="1435851577"/>
    <n v="1433259577"/>
    <b v="0"/>
    <n v="78"/>
    <b v="1"/>
    <s v="theater/plays"/>
    <n v="0.3623529411764706"/>
    <n v="39.487179487179489"/>
    <x v="1"/>
    <x v="6"/>
  </r>
  <r>
    <n v="3626"/>
    <x v="3623"/>
    <s v="The first four-week performance run for our dance-theatre company, Geste Records, to be performed at The Yard Theatre in September."/>
    <n v="8500"/>
    <n v="4073"/>
    <x v="0"/>
    <x v="1"/>
    <s v="GBP"/>
    <n v="1408204857"/>
    <n v="1406390457"/>
    <b v="0"/>
    <n v="48"/>
    <b v="1"/>
    <s v="theater/plays"/>
    <n v="0.47917647058823531"/>
    <n v="84.854166666666671"/>
    <x v="1"/>
    <x v="6"/>
  </r>
  <r>
    <n v="3627"/>
    <x v="3624"/>
    <s v="One Shot Theatre Company is an organization that promotes youth theatre for social change, putting on shows that open a social dialogue"/>
    <n v="8500"/>
    <n v="2000"/>
    <x v="0"/>
    <x v="0"/>
    <s v="USD"/>
    <n v="1463803140"/>
    <n v="1459446487"/>
    <b v="0"/>
    <n v="29"/>
    <b v="1"/>
    <s v="theater/plays"/>
    <n v="0.23529411764705882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85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8500"/>
    <n v="2"/>
    <x v="2"/>
    <x v="0"/>
    <s v="USD"/>
    <n v="1462467600"/>
    <n v="1457403364"/>
    <b v="0"/>
    <n v="2"/>
    <b v="0"/>
    <s v="theater/musical"/>
    <n v="2.3529411764705883E-4"/>
    <n v="1"/>
    <x v="1"/>
    <x v="40"/>
  </r>
  <r>
    <n v="3630"/>
    <x v="3627"/>
    <s v="The Jeremy Kyle Show offers so much subject matter to create an opera with.  Along with his brilliant put downs it could be excellent!"/>
    <n v="8500"/>
    <n v="1"/>
    <x v="2"/>
    <x v="1"/>
    <s v="GBP"/>
    <n v="1417295990"/>
    <n v="1414700390"/>
    <b v="0"/>
    <n v="1"/>
    <b v="0"/>
    <s v="theater/musical"/>
    <n v="1.1764705882352942E-4"/>
    <n v="1"/>
    <x v="1"/>
    <x v="40"/>
  </r>
  <r>
    <n v="3631"/>
    <x v="3628"/>
    <s v="A revival of Shadowbox Live's Off-Broadway Rock Opera to uncompromisingly explore the darker urges of humankind. But we need your help!"/>
    <n v="8500"/>
    <n v="8725"/>
    <x v="2"/>
    <x v="0"/>
    <s v="USD"/>
    <n v="1411444740"/>
    <n v="1409335497"/>
    <b v="0"/>
    <n v="59"/>
    <b v="0"/>
    <s v="theater/musical"/>
    <n v="1.026470588235294"/>
    <n v="147.88135593220338"/>
    <x v="1"/>
    <x v="40"/>
  </r>
  <r>
    <n v="3632"/>
    <x v="3629"/>
    <s v="A professional musical revue. First performed in 2013 as a short tour, to be embarking on a full length tour across the UK in 2015!"/>
    <n v="8500"/>
    <n v="100"/>
    <x v="2"/>
    <x v="1"/>
    <s v="GBP"/>
    <n v="1416781749"/>
    <n v="1415053749"/>
    <b v="0"/>
    <n v="1"/>
    <b v="0"/>
    <s v="theater/musical"/>
    <n v="1.1764705882352941E-2"/>
    <n v="100"/>
    <x v="1"/>
    <x v="40"/>
  </r>
  <r>
    <n v="3633"/>
    <x v="3630"/>
    <s v="SMOKEY AND THE BANDIT: THE MUSICAL_x000a_The classic film, characters and music you love, on stage, LIVE!"/>
    <n v="8500"/>
    <n v="1762"/>
    <x v="2"/>
    <x v="0"/>
    <s v="USD"/>
    <n v="1479517200"/>
    <n v="1475765867"/>
    <b v="0"/>
    <n v="31"/>
    <b v="0"/>
    <s v="theater/musical"/>
    <n v="0.20729411764705882"/>
    <n v="56.838709677419352"/>
    <x v="1"/>
    <x v="40"/>
  </r>
  <r>
    <n v="3634"/>
    <x v="3631"/>
    <s v="Alice is an original musical for all ages with a unique new story based on Alice's Adventures in Wonderland, premiering in summer 2017."/>
    <n v="8500"/>
    <n v="3185"/>
    <x v="2"/>
    <x v="5"/>
    <s v="CAD"/>
    <n v="1484366340"/>
    <n v="1480219174"/>
    <b v="0"/>
    <n v="18"/>
    <b v="0"/>
    <s v="theater/musical"/>
    <n v="0.37470588235294117"/>
    <n v="176.94444444444446"/>
    <x v="1"/>
    <x v="40"/>
  </r>
  <r>
    <n v="3635"/>
    <x v="3632"/>
    <s v="Mary's Son is a pop opera about Jesus and the hope he brings to all people."/>
    <n v="8500"/>
    <n v="1276"/>
    <x v="2"/>
    <x v="0"/>
    <s v="USD"/>
    <n v="1461186676"/>
    <n v="1458594676"/>
    <b v="0"/>
    <n v="10"/>
    <b v="0"/>
    <s v="theater/musical"/>
    <n v="0.15011764705882352"/>
    <n v="127.6"/>
    <x v="1"/>
    <x v="40"/>
  </r>
  <r>
    <n v="3636"/>
    <x v="3633"/>
    <s v="The Brotherâ€™s of B-block is a musical play. A new take on &quot;OZ&quot; _x000a_The Wizard of OZ meets HBO's OZ."/>
    <n v="85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8500"/>
    <n v="926"/>
    <x v="2"/>
    <x v="0"/>
    <s v="USD"/>
    <n v="1420130935"/>
    <n v="1417538935"/>
    <b v="0"/>
    <n v="14"/>
    <b v="0"/>
    <s v="theater/musical"/>
    <n v="0.10894117647058824"/>
    <n v="66.142857142857139"/>
    <x v="1"/>
    <x v="40"/>
  </r>
  <r>
    <n v="3638"/>
    <x v="3635"/>
    <s v="A rock and roll journey that explores love, loss, redemption, duality and ascension."/>
    <n v="8500"/>
    <n v="216"/>
    <x v="2"/>
    <x v="5"/>
    <s v="CAD"/>
    <n v="1429456132"/>
    <n v="1424275732"/>
    <b v="0"/>
    <n v="2"/>
    <b v="0"/>
    <s v="theater/musical"/>
    <n v="2.5411764705882352E-2"/>
    <n v="108"/>
    <x v="1"/>
    <x v="40"/>
  </r>
  <r>
    <n v="3639"/>
    <x v="3636"/>
    <s v="POE is a tragicomic musical about the life and works of Edgar Poe, with Death as his therapist helping him find peace in the beyond."/>
    <n v="8500"/>
    <n v="1"/>
    <x v="2"/>
    <x v="0"/>
    <s v="USD"/>
    <n v="1475853060"/>
    <n v="1470672906"/>
    <b v="0"/>
    <n v="1"/>
    <b v="0"/>
    <s v="theater/musical"/>
    <n v="1.1764705882352942E-4"/>
    <n v="1"/>
    <x v="1"/>
    <x v="40"/>
  </r>
  <r>
    <n v="3640"/>
    <x v="3637"/>
    <s v="Help us bring the SPRING AWAKENING to Frederick, MD! _x000a__x000a_We're producing a project for young adults and could use your help."/>
    <n v="8500"/>
    <n v="55"/>
    <x v="2"/>
    <x v="0"/>
    <s v="USD"/>
    <n v="1431283530"/>
    <n v="1428691530"/>
    <b v="0"/>
    <n v="3"/>
    <b v="0"/>
    <s v="theater/musical"/>
    <n v="6.4705882352941177E-3"/>
    <n v="18.333333333333332"/>
    <x v="1"/>
    <x v="40"/>
  </r>
  <r>
    <n v="3641"/>
    <x v="3638"/>
    <s v="See Pryor from his teenage years to his last breath featuring his past wives, closest friends. &amp; his fan favorite character Mudbone."/>
    <n v="85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8500"/>
    <n v="15"/>
    <x v="2"/>
    <x v="12"/>
    <s v="EUR"/>
    <n v="1448902800"/>
    <n v="1445369727"/>
    <b v="0"/>
    <n v="2"/>
    <b v="0"/>
    <s v="theater/musical"/>
    <n v="1.7647058823529412E-3"/>
    <n v="7.5"/>
    <x v="1"/>
    <x v="40"/>
  </r>
  <r>
    <n v="3643"/>
    <x v="3640"/>
    <s v="It feels like the first time. Like the very first time everyone's coming-of-age comes to the stage. Think 'Wicked', with bad acne."/>
    <n v="85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8500"/>
    <n v="821"/>
    <x v="2"/>
    <x v="0"/>
    <s v="USD"/>
    <n v="1457413140"/>
    <n v="1454996887"/>
    <b v="0"/>
    <n v="12"/>
    <b v="0"/>
    <s v="theater/musical"/>
    <n v="9.6588235294117641E-2"/>
    <n v="68.416666666666671"/>
    <x v="1"/>
    <x v="40"/>
  </r>
  <r>
    <n v="3645"/>
    <x v="3642"/>
    <s v="This new musical comedy empowers women and girls of all ages to be themselves in their shoes, whatever shoes they choose."/>
    <n v="8500"/>
    <n v="1"/>
    <x v="2"/>
    <x v="5"/>
    <s v="CAD"/>
    <n v="1479773838"/>
    <n v="1477178238"/>
    <b v="0"/>
    <n v="1"/>
    <b v="0"/>
    <s v="theater/musical"/>
    <n v="1.1764705882352942E-4"/>
    <n v="1"/>
    <x v="1"/>
    <x v="40"/>
  </r>
  <r>
    <n v="3646"/>
    <x v="3643"/>
    <s v="Develop demo materials for new, true story of teen Revolutionary War heroes - for hybrid film/live stage musical"/>
    <n v="8500"/>
    <n v="481"/>
    <x v="2"/>
    <x v="0"/>
    <s v="USD"/>
    <n v="1434497400"/>
    <n v="1431770802"/>
    <b v="0"/>
    <n v="8"/>
    <b v="0"/>
    <s v="theater/musical"/>
    <n v="5.6588235294117648E-2"/>
    <n v="60.125"/>
    <x v="1"/>
    <x v="40"/>
  </r>
  <r>
    <n v="3647"/>
    <x v="3644"/>
    <s v="Zachariah Sheldon is a brilliant, darkly twisted brand new musical with music from Mark Newton and script by Anthony Wilkes"/>
    <n v="8500"/>
    <n v="30"/>
    <x v="2"/>
    <x v="1"/>
    <s v="GBP"/>
    <n v="1475258327"/>
    <n v="1471370327"/>
    <b v="0"/>
    <n v="2"/>
    <b v="0"/>
    <s v="theater/musical"/>
    <n v="3.5294117647058825E-3"/>
    <n v="15"/>
    <x v="1"/>
    <x v="40"/>
  </r>
  <r>
    <n v="3648"/>
    <x v="3645"/>
    <s v="Help Moth Live! Support Moth and its artist collective to achieve its 2014/15 season."/>
    <n v="8500"/>
    <n v="40153"/>
    <x v="0"/>
    <x v="0"/>
    <s v="USD"/>
    <n v="1412492445"/>
    <n v="1409900445"/>
    <b v="0"/>
    <n v="73"/>
    <b v="1"/>
    <s v="theater/plays"/>
    <n v="4.7238823529411764"/>
    <n v="550.04109589041093"/>
    <x v="1"/>
    <x v="6"/>
  </r>
  <r>
    <n v="3649"/>
    <x v="3646"/>
    <s v="Monies raised will help offset production costs of  transportation of set and actors, theatre rental and advertising costs."/>
    <n v="8500"/>
    <n v="780"/>
    <x v="0"/>
    <x v="5"/>
    <s v="CAD"/>
    <n v="1402938394"/>
    <n v="1400691994"/>
    <b v="0"/>
    <n v="8"/>
    <b v="1"/>
    <s v="theater/plays"/>
    <n v="9.1764705882352943E-2"/>
    <n v="97.5"/>
    <x v="1"/>
    <x v="6"/>
  </r>
  <r>
    <n v="3650"/>
    <x v="3647"/>
    <s v="A terse and delicate dissection of male emotions from a rural perspective: fathers and sons, legacy and heritage, molasses and mud."/>
    <n v="8500"/>
    <n v="500"/>
    <x v="0"/>
    <x v="1"/>
    <s v="GBP"/>
    <n v="1454412584"/>
    <n v="1452598184"/>
    <b v="0"/>
    <n v="17"/>
    <b v="1"/>
    <s v="theater/plays"/>
    <n v="5.8823529411764705E-2"/>
    <n v="29.411764705882351"/>
    <x v="1"/>
    <x v="6"/>
  </r>
  <r>
    <n v="3651"/>
    <x v="3648"/>
    <s v="A Chicago staged reading of Jim Cartwright's 1992 play-with-music, &quot;The Rise and Fall of Little Voice.&quot;"/>
    <n v="8500"/>
    <n v="520"/>
    <x v="0"/>
    <x v="0"/>
    <s v="USD"/>
    <n v="1407686340"/>
    <n v="1404833442"/>
    <b v="0"/>
    <n v="9"/>
    <b v="1"/>
    <s v="theater/plays"/>
    <n v="6.1176470588235297E-2"/>
    <n v="57.777777777777779"/>
    <x v="1"/>
    <x v="6"/>
  </r>
  <r>
    <n v="3652"/>
    <x v="2866"/>
    <s v="A new take on a classic. Under the direction of Rosanna Saracino, We are exploring the darker elements of A Midsummer Night's Dream."/>
    <n v="8500"/>
    <n v="752"/>
    <x v="0"/>
    <x v="5"/>
    <s v="CAD"/>
    <n v="1472097540"/>
    <n v="1471188502"/>
    <b v="0"/>
    <n v="17"/>
    <b v="1"/>
    <s v="theater/plays"/>
    <n v="8.847058823529412E-2"/>
    <n v="44.235294117647058"/>
    <x v="1"/>
    <x v="6"/>
  </r>
  <r>
    <n v="3653"/>
    <x v="3649"/>
    <s v="ALLIE is a new dark comedy play which will premiere at the Edinburgh Festival Fringe 2015. Written and produced by Ruaraidh Murray."/>
    <n v="8500"/>
    <n v="2010"/>
    <x v="0"/>
    <x v="1"/>
    <s v="GBP"/>
    <n v="1438764207"/>
    <n v="1436172207"/>
    <b v="0"/>
    <n v="33"/>
    <b v="1"/>
    <s v="theater/plays"/>
    <n v="0.23647058823529413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8500"/>
    <n v="2616"/>
    <x v="0"/>
    <x v="1"/>
    <s v="GBP"/>
    <n v="1459702800"/>
    <n v="1457690386"/>
    <b v="0"/>
    <n v="38"/>
    <b v="1"/>
    <s v="theater/plays"/>
    <n v="0.30776470588235294"/>
    <n v="68.84210526315789"/>
    <x v="1"/>
    <x v="6"/>
  </r>
  <r>
    <n v="3655"/>
    <x v="3651"/>
    <s v="All aboard for the world premiere of a new steampunk-inspired train adventure play, written by Maggie Lee and directed by Amy Poisson!"/>
    <n v="8500"/>
    <n v="5813"/>
    <x v="0"/>
    <x v="0"/>
    <s v="USD"/>
    <n v="1437202740"/>
    <n v="1434654998"/>
    <b v="0"/>
    <n v="79"/>
    <b v="1"/>
    <s v="theater/plays"/>
    <n v="0.6838823529411765"/>
    <n v="73.582278481012665"/>
    <x v="1"/>
    <x v="6"/>
  </r>
  <r>
    <n v="3656"/>
    <x v="3652"/>
    <s v="Auch dieses Jahr soll wieder unter der Leitung von Christian Seiler &amp; Bruno Catalano ein Projekt der AG Theater stattfinden."/>
    <n v="8500"/>
    <n v="5291"/>
    <x v="0"/>
    <x v="16"/>
    <s v="CHF"/>
    <n v="1485989940"/>
    <n v="1483393836"/>
    <b v="0"/>
    <n v="46"/>
    <b v="1"/>
    <s v="theater/plays"/>
    <n v="0.62247058823529411"/>
    <n v="115.02173913043478"/>
    <x v="1"/>
    <x v="6"/>
  </r>
  <r>
    <n v="3657"/>
    <x v="3653"/>
    <s v="Vi mindes 400-Ã¥ret for Shakespeares dÃ¸d ved at producere en forestilling, som indeholder alt det, som vi kender Shakespeare for."/>
    <n v="8500"/>
    <n v="2215"/>
    <x v="0"/>
    <x v="8"/>
    <s v="DKK"/>
    <n v="1464817320"/>
    <n v="1462806419"/>
    <b v="0"/>
    <n v="20"/>
    <b v="1"/>
    <s v="theater/plays"/>
    <n v="0.26058823529411762"/>
    <n v="110.75"/>
    <x v="1"/>
    <x v="6"/>
  </r>
  <r>
    <n v="3658"/>
    <x v="3654"/>
    <s v="Life is hard when your own imaginary friend can't make time for you."/>
    <n v="8500"/>
    <n v="1510"/>
    <x v="0"/>
    <x v="0"/>
    <s v="USD"/>
    <n v="1404273540"/>
    <n v="1400272580"/>
    <b v="0"/>
    <n v="20"/>
    <b v="1"/>
    <s v="theater/plays"/>
    <n v="0.17764705882352941"/>
    <n v="75.5"/>
    <x v="1"/>
    <x v="6"/>
  </r>
  <r>
    <n v="3659"/>
    <x v="3655"/>
    <s v="We want you to analyze while we dramatize if people who romanticize can recognize true love in a disguise."/>
    <n v="8500"/>
    <n v="3061"/>
    <x v="0"/>
    <x v="0"/>
    <s v="USD"/>
    <n v="1426775940"/>
    <n v="1424414350"/>
    <b v="0"/>
    <n v="13"/>
    <b v="1"/>
    <s v="theater/plays"/>
    <n v="0.36011764705882354"/>
    <n v="235.46153846153845"/>
    <x v="1"/>
    <x v="6"/>
  </r>
  <r>
    <n v="3660"/>
    <x v="3656"/>
    <s v="We are a young company who have been accepted to put on our play at The Courtyard Theatre. We need Â£250 for flyers, props and costume!"/>
    <n v="8500"/>
    <n v="250"/>
    <x v="0"/>
    <x v="1"/>
    <s v="GBP"/>
    <n v="1419368925"/>
    <n v="1417208925"/>
    <b v="0"/>
    <n v="22"/>
    <b v="1"/>
    <s v="theater/plays"/>
    <n v="2.9411764705882353E-2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8500"/>
    <n v="3330"/>
    <x v="0"/>
    <x v="0"/>
    <s v="USD"/>
    <n v="1460260800"/>
    <n v="1458336672"/>
    <b v="0"/>
    <n v="36"/>
    <b v="1"/>
    <s v="theater/plays"/>
    <n v="0.39176470588235296"/>
    <n v="92.5"/>
    <x v="1"/>
    <x v="6"/>
  </r>
  <r>
    <n v="3662"/>
    <x v="3658"/>
    <s v="I'm an Inuit playwright chosen for the esteemed Arctic Circle Residency in Svalbard to write about 1800's Inuk woman guide, Tookoolito."/>
    <n v="8500"/>
    <n v="8114"/>
    <x v="0"/>
    <x v="5"/>
    <s v="CAD"/>
    <n v="1427775414"/>
    <n v="1425187014"/>
    <b v="0"/>
    <n v="40"/>
    <b v="1"/>
    <s v="theater/plays"/>
    <n v="0.95458823529411763"/>
    <n v="202.85"/>
    <x v="1"/>
    <x v="6"/>
  </r>
  <r>
    <n v="3663"/>
    <x v="3659"/>
    <s v="Each year our community comes together to put on a fun and funny family show. We need your help to keep our annual event going."/>
    <n v="8500"/>
    <n v="234"/>
    <x v="0"/>
    <x v="1"/>
    <s v="GBP"/>
    <n v="1482321030"/>
    <n v="1477133430"/>
    <b v="0"/>
    <n v="9"/>
    <b v="1"/>
    <s v="theater/plays"/>
    <n v="2.7529411764705882E-2"/>
    <n v="26"/>
    <x v="1"/>
    <x v="6"/>
  </r>
  <r>
    <n v="3664"/>
    <x v="3660"/>
    <s v="An Original Short Play: two young women search for answers about sexuality, the history they are taught, and their animal instincts."/>
    <n v="8500"/>
    <n v="875"/>
    <x v="0"/>
    <x v="0"/>
    <s v="USD"/>
    <n v="1466056689"/>
    <n v="1464847089"/>
    <b v="0"/>
    <n v="19"/>
    <b v="1"/>
    <s v="theater/plays"/>
    <n v="0.10294117647058823"/>
    <n v="46.05263157894737"/>
    <x v="1"/>
    <x v="6"/>
  </r>
  <r>
    <n v="3665"/>
    <x v="3661"/>
    <s v="A Fantastic creation about Napoleon, through his words and letters, sublimated by a musical score of rare beauty. Magnificent poetry!"/>
    <n v="8500"/>
    <n v="714"/>
    <x v="0"/>
    <x v="6"/>
    <s v="EUR"/>
    <n v="1446062040"/>
    <n v="1445109822"/>
    <b v="0"/>
    <n v="14"/>
    <b v="1"/>
    <s v="theater/plays"/>
    <n v="8.4000000000000005E-2"/>
    <n v="51"/>
    <x v="1"/>
    <x v="6"/>
  </r>
  <r>
    <n v="3666"/>
    <x v="3662"/>
    <s v="Artistic Internship @ Ojai Playwrights Conference"/>
    <n v="8500"/>
    <n v="1200"/>
    <x v="0"/>
    <x v="0"/>
    <s v="USD"/>
    <n v="1406185200"/>
    <n v="1404337382"/>
    <b v="0"/>
    <n v="38"/>
    <b v="1"/>
    <s v="theater/plays"/>
    <n v="0.14117647058823529"/>
    <n v="31.578947368421051"/>
    <x v="1"/>
    <x v="6"/>
  </r>
  <r>
    <n v="3667"/>
    <x v="3663"/>
    <s v="A short man takes his tall family to court for stealing his height. Help Small Things Theatre take this big story to EdFringe 2015!"/>
    <n v="8500"/>
    <n v="3095.11"/>
    <x v="0"/>
    <x v="1"/>
    <s v="GBP"/>
    <n v="1437261419"/>
    <n v="1434669419"/>
    <b v="0"/>
    <n v="58"/>
    <b v="1"/>
    <s v="theater/plays"/>
    <n v="0.36413058823529415"/>
    <n v="53.363965517241382"/>
    <x v="1"/>
    <x v="6"/>
  </r>
  <r>
    <n v="3668"/>
    <x v="3664"/>
    <s v="A stunning production of Michele Lowe's biting play, The Smell of the Kill.  Brought to you by Michael Sheeks and his friends &amp; heroes."/>
    <n v="8500"/>
    <n v="1035"/>
    <x v="0"/>
    <x v="0"/>
    <s v="USD"/>
    <n v="1437676380"/>
    <n v="1435670452"/>
    <b v="0"/>
    <n v="28"/>
    <b v="1"/>
    <s v="theater/plays"/>
    <n v="0.12176470588235294"/>
    <n v="36.964285714285715"/>
    <x v="1"/>
    <x v="6"/>
  </r>
  <r>
    <n v="3669"/>
    <x v="3665"/>
    <s v="Prowl Theatre Company is brand new. We are putting on our first play 'Sexual perversity in Chicago', from the 10th to the 16th August"/>
    <n v="8500"/>
    <n v="1382"/>
    <x v="0"/>
    <x v="1"/>
    <s v="GBP"/>
    <n v="1434039137"/>
    <n v="1431447137"/>
    <b v="0"/>
    <n v="17"/>
    <b v="1"/>
    <s v="theater/plays"/>
    <n v="0.16258823529411764"/>
    <n v="81.294117647058826"/>
    <x v="1"/>
    <x v="6"/>
  </r>
  <r>
    <n v="3670"/>
    <x v="3666"/>
    <s v="Debauchery, laughter, violence and politics. Why wouldn't you want help Drama Soc's production of 'Posh' be the best it can be?"/>
    <n v="8500"/>
    <n v="241"/>
    <x v="0"/>
    <x v="1"/>
    <s v="GBP"/>
    <n v="1433113200"/>
    <n v="1431951611"/>
    <b v="0"/>
    <n v="12"/>
    <b v="1"/>
    <s v="theater/plays"/>
    <n v="2.8352941176470588E-2"/>
    <n v="20.083333333333332"/>
    <x v="1"/>
    <x v="6"/>
  </r>
  <r>
    <n v="3671"/>
    <x v="3667"/>
    <s v="Bring a touring character education play about making wise choices to elementary students in Kentuckiana. Vote Kylie for President!"/>
    <n v="8500"/>
    <n v="3530"/>
    <x v="0"/>
    <x v="0"/>
    <s v="USD"/>
    <n v="1405915140"/>
    <n v="1404140667"/>
    <b v="0"/>
    <n v="40"/>
    <b v="1"/>
    <s v="theater/plays"/>
    <n v="0.41529411764705881"/>
    <n v="88.25"/>
    <x v="1"/>
    <x v="6"/>
  </r>
  <r>
    <n v="3672"/>
    <x v="3668"/>
    <s v="1984. An IRA bomb explodes at the Grand Hotel. Years on, the bomber and a victim's daughter meet. The meeting changes both their lives."/>
    <n v="8500"/>
    <n v="3046"/>
    <x v="0"/>
    <x v="1"/>
    <s v="GBP"/>
    <n v="1411771384"/>
    <n v="1409179384"/>
    <b v="0"/>
    <n v="57"/>
    <b v="1"/>
    <s v="theater/plays"/>
    <n v="0.3583529411764706"/>
    <n v="53.438596491228068"/>
    <x v="1"/>
    <x v="6"/>
  </r>
  <r>
    <n v="3673"/>
    <x v="3669"/>
    <s v="Zoe is a teenage girl growing up in a deeply disturbing society. If those paid to protect her aren't listening, then who is?"/>
    <n v="8500"/>
    <n v="4545"/>
    <x v="0"/>
    <x v="1"/>
    <s v="GBP"/>
    <n v="1415191920"/>
    <n v="1412233497"/>
    <b v="0"/>
    <n v="114"/>
    <b v="1"/>
    <s v="theater/plays"/>
    <n v="0.53470588235294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8500"/>
    <n v="4500"/>
    <x v="0"/>
    <x v="12"/>
    <s v="EUR"/>
    <n v="1472936229"/>
    <n v="1467752229"/>
    <b v="0"/>
    <n v="31"/>
    <b v="1"/>
    <s v="theater/plays"/>
    <n v="0.52941176470588236"/>
    <n v="145.16129032258064"/>
    <x v="1"/>
    <x v="6"/>
  </r>
  <r>
    <n v="3675"/>
    <x v="3671"/>
    <s v="3 decades, 3 generations, 3 friends, one house. Real Eyes Theatre explore how our lives are influenced by the decades we grow up in."/>
    <n v="8500"/>
    <n v="70"/>
    <x v="0"/>
    <x v="1"/>
    <s v="GBP"/>
    <n v="1463353200"/>
    <n v="1462285182"/>
    <b v="0"/>
    <n v="3"/>
    <b v="1"/>
    <s v="theater/plays"/>
    <n v="8.2352941176470594E-3"/>
    <n v="23.333333333333332"/>
    <x v="1"/>
    <x v="6"/>
  </r>
  <r>
    <n v="3676"/>
    <x v="3672"/>
    <s v="The Black and White Theatre Company Inc. is a small company who loves to perform and entertain, but needs your support to succeed!"/>
    <n v="8500"/>
    <n v="1030"/>
    <x v="0"/>
    <x v="0"/>
    <s v="USD"/>
    <n v="1410550484"/>
    <n v="1408995284"/>
    <b v="0"/>
    <n v="16"/>
    <b v="1"/>
    <s v="theater/plays"/>
    <n v="0.12117647058823529"/>
    <n v="64.375"/>
    <x v="1"/>
    <x v="6"/>
  </r>
  <r>
    <n v="3677"/>
    <x v="3673"/>
    <s v="Goldfish Memory Productions seeks at least $12,000 to begin their first 3 professional projects."/>
    <n v="8500"/>
    <n v="12348.5"/>
    <x v="0"/>
    <x v="0"/>
    <s v="USD"/>
    <n v="1404359940"/>
    <n v="1402580818"/>
    <b v="0"/>
    <n v="199"/>
    <b v="1"/>
    <s v="theater/plays"/>
    <n v="1.452764705882353"/>
    <n v="62.052763819095475"/>
    <x v="1"/>
    <x v="6"/>
  </r>
  <r>
    <n v="3678"/>
    <x v="3674"/>
    <s v="The Ugly Collective takes Some big Some bang to the Underbelly Venues at the Edinburgh Fringe!"/>
    <n v="8500"/>
    <n v="2050"/>
    <x v="0"/>
    <x v="1"/>
    <s v="GBP"/>
    <n v="1433076298"/>
    <n v="1430052298"/>
    <b v="0"/>
    <n v="31"/>
    <b v="1"/>
    <s v="theater/plays"/>
    <n v="0.2411764705882353"/>
    <n v="66.129032258064512"/>
    <x v="1"/>
    <x v="6"/>
  </r>
  <r>
    <n v="3679"/>
    <x v="3675"/>
    <s v="Bert V. Royal makes a strong statement about drug use, suicide, teen violence, rebellion and sexual identity in this powerful play."/>
    <n v="8500"/>
    <n v="2202"/>
    <x v="0"/>
    <x v="0"/>
    <s v="USD"/>
    <n v="1404190740"/>
    <n v="1401214581"/>
    <b v="0"/>
    <n v="30"/>
    <b v="1"/>
    <s v="theater/plays"/>
    <n v="0.25905882352941179"/>
    <n v="73.400000000000006"/>
    <x v="1"/>
    <x v="6"/>
  </r>
  <r>
    <n v="3680"/>
    <x v="3676"/>
    <s v="In The Dudleys! family memories are brought to life as a malfunctioning 8-bit video game. Press Start."/>
    <n v="8500"/>
    <n v="3383"/>
    <x v="0"/>
    <x v="0"/>
    <s v="USD"/>
    <n v="1475664834"/>
    <n v="1473850434"/>
    <b v="0"/>
    <n v="34"/>
    <b v="1"/>
    <s v="theater/plays"/>
    <n v="0.39800000000000002"/>
    <n v="99.5"/>
    <x v="1"/>
    <x v="6"/>
  </r>
  <r>
    <n v="3681"/>
    <x v="3677"/>
    <s v="HBOâ€™s Going Clear meets Netflixâ€™s Unbreakable Kimmy Schmidt in this one-woman comedy that takes you into and out of a destructive cult."/>
    <n v="8500"/>
    <n v="1119"/>
    <x v="0"/>
    <x v="0"/>
    <s v="USD"/>
    <n v="1452872290"/>
    <n v="1452008290"/>
    <b v="0"/>
    <n v="18"/>
    <b v="1"/>
    <s v="theater/plays"/>
    <n v="0.13164705882352942"/>
    <n v="62.166666666666664"/>
    <x v="1"/>
    <x v="6"/>
  </r>
  <r>
    <n v="3682"/>
    <x v="3678"/>
    <s v="My one-woman show invites audiences to join me on my path to pregnancy as I share my neuroses, challenges and revelations."/>
    <n v="8500"/>
    <n v="4176"/>
    <x v="0"/>
    <x v="0"/>
    <s v="USD"/>
    <n v="1402901940"/>
    <n v="1399998418"/>
    <b v="0"/>
    <n v="67"/>
    <b v="1"/>
    <s v="theater/plays"/>
    <n v="0.49129411764705883"/>
    <n v="62.328358208955223"/>
    <x v="1"/>
    <x v="6"/>
  </r>
  <r>
    <n v="3683"/>
    <x v="3679"/>
    <s v="A Krumpus Story is a dark holiday comedy for anyone who wants a little more spice in their holiday fare."/>
    <n v="8500"/>
    <n v="3880"/>
    <x v="0"/>
    <x v="0"/>
    <s v="USD"/>
    <n v="1476931696"/>
    <n v="1474339696"/>
    <b v="0"/>
    <n v="66"/>
    <b v="1"/>
    <s v="theater/plays"/>
    <n v="0.45647058823529413"/>
    <n v="58.787878787878789"/>
    <x v="1"/>
    <x v="6"/>
  </r>
  <r>
    <n v="3684"/>
    <x v="3680"/>
    <s v="Thespis Theater Festival presents Cassiopeia: A romantic tale of a bride finding her way to her unknown groom before it is too late."/>
    <n v="8500"/>
    <n v="1043"/>
    <x v="0"/>
    <x v="0"/>
    <s v="USD"/>
    <n v="1441167586"/>
    <n v="1438575586"/>
    <b v="0"/>
    <n v="23"/>
    <b v="1"/>
    <s v="theater/plays"/>
    <n v="0.12270588235294118"/>
    <n v="45.347826086956523"/>
    <x v="1"/>
    <x v="6"/>
  </r>
  <r>
    <n v="3685"/>
    <x v="3681"/>
    <s v="Bare Theatre &amp; Cirque de Vol Studios are back for another outdoor adventure in the amphitheatre at Raleigh Little Theatre!"/>
    <n v="8500"/>
    <n v="5285"/>
    <x v="0"/>
    <x v="0"/>
    <s v="USD"/>
    <n v="1400533200"/>
    <n v="1398348859"/>
    <b v="0"/>
    <n v="126"/>
    <b v="1"/>
    <s v="theater/plays"/>
    <n v="0.62176470588235289"/>
    <n v="41.944444444444443"/>
    <x v="1"/>
    <x v="6"/>
  </r>
  <r>
    <n v="3686"/>
    <x v="3682"/>
    <s v="This October, in association with Rogue Productions at FSU, I will be directing a production of Dog sees God."/>
    <n v="8500"/>
    <n v="355"/>
    <x v="0"/>
    <x v="0"/>
    <s v="USD"/>
    <n v="1440820740"/>
    <n v="1439567660"/>
    <b v="0"/>
    <n v="6"/>
    <b v="1"/>
    <s v="theater/plays"/>
    <n v="4.176470588235294E-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8500"/>
    <n v="5012.25"/>
    <x v="0"/>
    <x v="0"/>
    <s v="USD"/>
    <n v="1403846055"/>
    <n v="1401254055"/>
    <b v="0"/>
    <n v="25"/>
    <b v="1"/>
    <s v="theater/plays"/>
    <n v="0.58967647058823525"/>
    <n v="200.49"/>
    <x v="1"/>
    <x v="6"/>
  </r>
  <r>
    <n v="3688"/>
    <x v="3684"/>
    <s v="The Tulip Tree is a project I have been passionate about for 5 years. It is an unforgettable story that has never been told."/>
    <n v="8500"/>
    <n v="3275"/>
    <x v="0"/>
    <x v="1"/>
    <s v="GBP"/>
    <n v="1407524004"/>
    <n v="1404932004"/>
    <b v="0"/>
    <n v="39"/>
    <b v="1"/>
    <s v="theater/plays"/>
    <n v="0.3852941176470588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8500"/>
    <n v="3550"/>
    <x v="0"/>
    <x v="0"/>
    <s v="USD"/>
    <n v="1434925500"/>
    <n v="1432410639"/>
    <b v="0"/>
    <n v="62"/>
    <b v="1"/>
    <s v="theater/plays"/>
    <n v="0.41764705882352943"/>
    <n v="57.258064516129032"/>
    <x v="1"/>
    <x v="6"/>
  </r>
  <r>
    <n v="3690"/>
    <x v="3686"/>
    <s v="A play honoring the lives and legacies of the activists and those remembered at the 1992 ACT UP Ashes Action at The White House"/>
    <n v="8500"/>
    <n v="1800"/>
    <x v="0"/>
    <x v="0"/>
    <s v="USD"/>
    <n v="1417101683"/>
    <n v="1414506083"/>
    <b v="0"/>
    <n v="31"/>
    <b v="1"/>
    <s v="theater/plays"/>
    <n v="0.21176470588235294"/>
    <n v="58.064516129032256"/>
    <x v="1"/>
    <x v="6"/>
  </r>
  <r>
    <n v="3691"/>
    <x v="3687"/>
    <s v="World Premiere of last play written by Amiri Baraka"/>
    <n v="8500"/>
    <n v="51184"/>
    <x v="0"/>
    <x v="0"/>
    <s v="USD"/>
    <n v="1425272340"/>
    <n v="1421426929"/>
    <b v="0"/>
    <n v="274"/>
    <b v="1"/>
    <s v="theater/plays"/>
    <n v="6.0216470588235298"/>
    <n v="186.80291970802921"/>
    <x v="1"/>
    <x v="6"/>
  </r>
  <r>
    <n v="3692"/>
    <x v="3688"/>
    <s v="Help us independently produce two great comedies by Christopher Durang."/>
    <n v="8500"/>
    <n v="1260"/>
    <x v="0"/>
    <x v="0"/>
    <s v="USD"/>
    <n v="1411084800"/>
    <n v="1410304179"/>
    <b v="0"/>
    <n v="17"/>
    <b v="1"/>
    <s v="theater/plays"/>
    <n v="0.14823529411764705"/>
    <n v="74.117647058823536"/>
    <x v="1"/>
    <x v="6"/>
  </r>
  <r>
    <n v="3693"/>
    <x v="3689"/>
    <s v="Jason (Georgia on My Mind), a solo play about a modern quest to the Republic of Georgia in the ancient steps of Jason &amp; the Argonauts"/>
    <n v="8500"/>
    <n v="430"/>
    <x v="0"/>
    <x v="1"/>
    <s v="GBP"/>
    <n v="1448922600"/>
    <n v="1446352529"/>
    <b v="0"/>
    <n v="14"/>
    <b v="1"/>
    <s v="theater/plays"/>
    <n v="5.0588235294117649E-2"/>
    <n v="30.714285714285715"/>
    <x v="1"/>
    <x v="6"/>
  </r>
  <r>
    <n v="3694"/>
    <x v="3690"/>
    <s v="A new play exploring themes of reverence, belief, and certainty. _x000a_&quot;Because what is is, and what is cannot not be...&quot;"/>
    <n v="8500"/>
    <n v="3760"/>
    <x v="0"/>
    <x v="0"/>
    <s v="USD"/>
    <n v="1465178400"/>
    <n v="1461985967"/>
    <b v="0"/>
    <n v="60"/>
    <b v="1"/>
    <s v="theater/plays"/>
    <n v="0.44235294117647062"/>
    <n v="62.666666666666664"/>
    <x v="1"/>
    <x v="6"/>
  </r>
  <r>
    <n v="3695"/>
    <x v="3691"/>
    <s v="Tony-Award Winning Play, The History Boys brought to you by the Independent Student Production Company Narrative Series: Page to Stage!"/>
    <n v="8500"/>
    <n v="4005"/>
    <x v="0"/>
    <x v="0"/>
    <s v="USD"/>
    <n v="1421009610"/>
    <n v="1419281610"/>
    <b v="0"/>
    <n v="33"/>
    <b v="1"/>
    <s v="theater/plays"/>
    <n v="0.47117647058823531"/>
    <n v="121.36363636363636"/>
    <x v="1"/>
    <x v="6"/>
  </r>
  <r>
    <n v="3696"/>
    <x v="3692"/>
    <s v="We are 10 years old - please help us celebrate the last 10 years and secure our future for the next 10 years."/>
    <n v="8500"/>
    <n v="3100"/>
    <x v="0"/>
    <x v="1"/>
    <s v="GBP"/>
    <n v="1423838916"/>
    <n v="1418654916"/>
    <b v="0"/>
    <n v="78"/>
    <b v="1"/>
    <s v="theater/plays"/>
    <n v="0.36470588235294116"/>
    <n v="39.743589743589745"/>
    <x v="1"/>
    <x v="6"/>
  </r>
  <r>
    <n v="3697"/>
    <x v="3693"/>
    <s v="With your support this one-man show will tour various theatres in the UK - it's a story of hero worship and love beyond the grave."/>
    <n v="8500"/>
    <n v="2160"/>
    <x v="0"/>
    <x v="1"/>
    <s v="GBP"/>
    <n v="1462878648"/>
    <n v="1461064248"/>
    <b v="0"/>
    <n v="30"/>
    <b v="1"/>
    <s v="theater/plays"/>
    <n v="0.2541176470588235"/>
    <n v="72"/>
    <x v="1"/>
    <x v="6"/>
  </r>
  <r>
    <n v="3698"/>
    <x v="3694"/>
    <s v="Two great political plays, separated in authorship by four hundred years but united in their urgency."/>
    <n v="8500"/>
    <n v="5526"/>
    <x v="0"/>
    <x v="0"/>
    <s v="USD"/>
    <n v="1456946487"/>
    <n v="1454354487"/>
    <b v="0"/>
    <n v="136"/>
    <b v="1"/>
    <s v="theater/plays"/>
    <n v="0.65011764705882358"/>
    <n v="40.632352941176471"/>
    <x v="1"/>
    <x v="6"/>
  </r>
  <r>
    <n v="3699"/>
    <x v="3695"/>
    <s v="Tell Me That You Love Me, a new play about the love affair between Actress and Writer, with the novel Arch of Triumph as the backdrop"/>
    <n v="8500"/>
    <n v="2520"/>
    <x v="0"/>
    <x v="0"/>
    <s v="USD"/>
    <n v="1413383216"/>
    <n v="1410791216"/>
    <b v="0"/>
    <n v="40"/>
    <b v="1"/>
    <s v="theater/plays"/>
    <n v="0.2964705882352941"/>
    <n v="63"/>
    <x v="1"/>
    <x v="6"/>
  </r>
  <r>
    <n v="3700"/>
    <x v="3696"/>
    <s v="Help me produce the play I have written for my senior project!"/>
    <n v="8500"/>
    <n v="606"/>
    <x v="0"/>
    <x v="0"/>
    <s v="USD"/>
    <n v="1412092800"/>
    <n v="1409493800"/>
    <b v="0"/>
    <n v="18"/>
    <b v="1"/>
    <s v="theater/plays"/>
    <n v="7.1294117647058827E-2"/>
    <n v="33.666666666666664"/>
    <x v="1"/>
    <x v="6"/>
  </r>
  <r>
    <n v="3701"/>
    <x v="3697"/>
    <s v="Part-silent film, part-thriller, Dog Show sees four actors play a community of dogs and their owners. One autumn, a killer strikes."/>
    <n v="8500"/>
    <n v="1505"/>
    <x v="0"/>
    <x v="1"/>
    <s v="GBP"/>
    <n v="1433422793"/>
    <n v="1430830793"/>
    <b v="0"/>
    <n v="39"/>
    <b v="1"/>
    <s v="theater/plays"/>
    <n v="0.17705882352941177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8500"/>
    <n v="3275"/>
    <x v="0"/>
    <x v="1"/>
    <s v="GBP"/>
    <n v="1468191540"/>
    <n v="1464958484"/>
    <b v="0"/>
    <n v="21"/>
    <b v="1"/>
    <s v="theater/plays"/>
    <n v="0.38529411764705884"/>
    <n v="155.95238095238096"/>
    <x v="1"/>
    <x v="6"/>
  </r>
  <r>
    <n v="3703"/>
    <x v="3699"/>
    <s v="Dancing spirits and blood magic come together in-the-park to depict an image of retaliation against oppression in &quot;The Tempest&quot;"/>
    <n v="8500"/>
    <n v="1296"/>
    <x v="0"/>
    <x v="0"/>
    <s v="USD"/>
    <n v="1471071540"/>
    <n v="1467720388"/>
    <b v="0"/>
    <n v="30"/>
    <b v="1"/>
    <s v="theater/plays"/>
    <n v="0.15247058823529411"/>
    <n v="43.2"/>
    <x v="1"/>
    <x v="6"/>
  </r>
  <r>
    <n v="3704"/>
    <x v="3700"/>
    <s v="The award-winning Nottingham New Theatre presents an exciting experimental play about the multi-universe theory and love."/>
    <n v="8500"/>
    <n v="409.01"/>
    <x v="0"/>
    <x v="1"/>
    <s v="GBP"/>
    <n v="1464712394"/>
    <n v="1459528394"/>
    <b v="0"/>
    <n v="27"/>
    <b v="1"/>
    <s v="theater/plays"/>
    <n v="4.8118823529411762E-2"/>
    <n v="15.148518518518518"/>
    <x v="1"/>
    <x v="6"/>
  </r>
  <r>
    <n v="3705"/>
    <x v="3701"/>
    <s v="The play satirizes the Chicago improvisation scene exposing the rules of the craft and the eccentricities of its participants"/>
    <n v="8500"/>
    <n v="2925"/>
    <x v="0"/>
    <x v="0"/>
    <s v="USD"/>
    <n v="1403546400"/>
    <n v="1401714114"/>
    <b v="0"/>
    <n v="35"/>
    <b v="1"/>
    <s v="theater/plays"/>
    <n v="0.34411764705882353"/>
    <n v="83.571428571428569"/>
    <x v="1"/>
    <x v="6"/>
  </r>
  <r>
    <n v="3706"/>
    <x v="3702"/>
    <s v="Our original dramatic adaption of this Mozart opera is staged to create visually stunning fun with live music."/>
    <n v="8500"/>
    <n v="1820"/>
    <x v="0"/>
    <x v="0"/>
    <s v="USD"/>
    <n v="1410558949"/>
    <n v="1409262949"/>
    <b v="0"/>
    <n v="13"/>
    <b v="1"/>
    <s v="theater/plays"/>
    <n v="0.21411764705882352"/>
    <n v="140"/>
    <x v="1"/>
    <x v="6"/>
  </r>
  <r>
    <n v="3707"/>
    <x v="3703"/>
    <s v="Support this collection of new plays by Kansas City writers and the artists who are bringing it to life!"/>
    <n v="8500"/>
    <n v="1860"/>
    <x v="0"/>
    <x v="0"/>
    <s v="USD"/>
    <n v="1469165160"/>
    <n v="1467335378"/>
    <b v="0"/>
    <n v="23"/>
    <b v="1"/>
    <s v="theater/plays"/>
    <n v="0.21882352941176469"/>
    <n v="80.869565217391298"/>
    <x v="1"/>
    <x v="6"/>
  </r>
  <r>
    <n v="3708"/>
    <x v="3704"/>
    <s v="Dear Stone Theater Company brings its inaugural production of Much Ado About Nothing to Logan Square, Chicago. Thanks for watching!"/>
    <n v="8500"/>
    <n v="2100"/>
    <x v="0"/>
    <x v="0"/>
    <s v="USD"/>
    <n v="1404444286"/>
    <n v="1403234686"/>
    <b v="0"/>
    <n v="39"/>
    <b v="1"/>
    <s v="theater/plays"/>
    <n v="0.24705882352941178"/>
    <n v="53.846153846153847"/>
    <x v="1"/>
    <x v="6"/>
  </r>
  <r>
    <n v="3709"/>
    <x v="3705"/>
    <s v="The filthily talented Ruby and Darling, take you on a raunch-tastic musical discovery of life with a vagina. #sayno"/>
    <n v="8500"/>
    <n v="1082.5"/>
    <x v="0"/>
    <x v="1"/>
    <s v="GBP"/>
    <n v="1403715546"/>
    <n v="1401123546"/>
    <b v="0"/>
    <n v="35"/>
    <b v="1"/>
    <s v="theater/plays"/>
    <n v="0.12735294117647059"/>
    <n v="30.928571428571427"/>
    <x v="1"/>
    <x v="6"/>
  </r>
  <r>
    <n v="3710"/>
    <x v="3706"/>
    <s v="A comedy about, life, death, men, women, and the power of a good Kegel."/>
    <n v="8500"/>
    <n v="1835"/>
    <x v="0"/>
    <x v="0"/>
    <s v="USD"/>
    <n v="1428068988"/>
    <n v="1425908988"/>
    <b v="0"/>
    <n v="27"/>
    <b v="1"/>
    <s v="theater/plays"/>
    <n v="0.21588235294117647"/>
    <n v="67.962962962962962"/>
    <x v="1"/>
    <x v="6"/>
  </r>
  <r>
    <n v="3711"/>
    <x v="3707"/>
    <s v="Two teachers and twenty kids bring one of Shakespeare's plays to life!"/>
    <n v="8500"/>
    <n v="570"/>
    <x v="0"/>
    <x v="0"/>
    <s v="USD"/>
    <n v="1402848000"/>
    <n v="1400606573"/>
    <b v="0"/>
    <n v="21"/>
    <b v="1"/>
    <s v="theater/plays"/>
    <n v="6.7058823529411768E-2"/>
    <n v="27.142857142857142"/>
    <x v="1"/>
    <x v="6"/>
  </r>
  <r>
    <n v="3712"/>
    <x v="3708"/>
    <s v="Married, Single, Divorced, Straight, Gay, Transgendered, Birth Mother, Adoptive Mother.... Everyone has a story.  These are ours."/>
    <n v="8500"/>
    <n v="11530"/>
    <x v="0"/>
    <x v="0"/>
    <s v="USD"/>
    <n v="1433055540"/>
    <n v="1431230867"/>
    <b v="0"/>
    <n v="104"/>
    <b v="1"/>
    <s v="theater/plays"/>
    <n v="1.3564705882352941"/>
    <n v="110.86538461538461"/>
    <x v="1"/>
    <x v="6"/>
  </r>
  <r>
    <n v="3713"/>
    <x v="3709"/>
    <s v="Matt Fotis's play, Nights on the Couch, was accepted to the 28th Annual Strawberry One Act Festival! Show your support!"/>
    <n v="8500"/>
    <n v="2030"/>
    <x v="0"/>
    <x v="0"/>
    <s v="USD"/>
    <n v="1465062166"/>
    <n v="1463334166"/>
    <b v="0"/>
    <n v="19"/>
    <b v="1"/>
    <s v="theater/plays"/>
    <n v="0.23882352941176471"/>
    <n v="106.84210526315789"/>
    <x v="1"/>
    <x v="6"/>
  </r>
  <r>
    <n v="3714"/>
    <x v="3710"/>
    <s v="This summer, help some of the top high school theater students from across the country come to NYC to create a world premiere play."/>
    <n v="8500"/>
    <n v="10235"/>
    <x v="0"/>
    <x v="0"/>
    <s v="USD"/>
    <n v="1432612740"/>
    <n v="1429881667"/>
    <b v="0"/>
    <n v="97"/>
    <b v="1"/>
    <s v="theater/plays"/>
    <n v="1.2041176470588235"/>
    <n v="105.51546391752578"/>
    <x v="1"/>
    <x v="6"/>
  </r>
  <r>
    <n v="3715"/>
    <x v="3711"/>
    <s v="Vibrant contemporary political theatre, exploring the professional and human impact of the growing corporate culture in education."/>
    <n v="8500"/>
    <n v="3590"/>
    <x v="0"/>
    <x v="1"/>
    <s v="GBP"/>
    <n v="1427806320"/>
    <n v="1422834819"/>
    <b v="0"/>
    <n v="27"/>
    <b v="1"/>
    <s v="theater/plays"/>
    <n v="0.4223529411764706"/>
    <n v="132.96296296296296"/>
    <x v="1"/>
    <x v="6"/>
  </r>
  <r>
    <n v="3716"/>
    <x v="3712"/>
    <s v="I am raising money to pay for the rights to produce Sylvia by A.R. Gurney. The show will be a fundraiser for Wayside Waifs."/>
    <n v="8500"/>
    <n v="1246"/>
    <x v="0"/>
    <x v="0"/>
    <s v="USD"/>
    <n v="1453411109"/>
    <n v="1450819109"/>
    <b v="0"/>
    <n v="24"/>
    <b v="1"/>
    <s v="theater/plays"/>
    <n v="0.14658823529411766"/>
    <n v="51.916666666666664"/>
    <x v="1"/>
    <x v="6"/>
  </r>
  <r>
    <n v="3717"/>
    <x v="3713"/>
    <s v="A heart-warming comedy by award-winning writer about Love, Sex, Friendship of three old gay men in their 60s'!"/>
    <n v="8500"/>
    <n v="4030"/>
    <x v="0"/>
    <x v="1"/>
    <s v="GBP"/>
    <n v="1431204449"/>
    <n v="1428526049"/>
    <b v="0"/>
    <n v="13"/>
    <b v="1"/>
    <s v="theater/plays"/>
    <n v="0.47411764705882353"/>
    <n v="310"/>
    <x v="1"/>
    <x v="6"/>
  </r>
  <r>
    <n v="3718"/>
    <x v="3714"/>
    <s v="William Carlisle has the world at his feet but its weight on his shoulders. He is intelligent, articulate and fucked."/>
    <n v="8500"/>
    <n v="1197"/>
    <x v="0"/>
    <x v="1"/>
    <s v="GBP"/>
    <n v="1425057075"/>
    <n v="1422465075"/>
    <b v="0"/>
    <n v="46"/>
    <b v="1"/>
    <s v="theater/plays"/>
    <n v="0.14082352941176471"/>
    <n v="26.021739130434781"/>
    <x v="1"/>
    <x v="6"/>
  </r>
  <r>
    <n v="3719"/>
    <x v="3715"/>
    <s v="A new piece of physical theatre about love, regret and longing."/>
    <n v="8500"/>
    <n v="420"/>
    <x v="0"/>
    <x v="1"/>
    <s v="GBP"/>
    <n v="1434994266"/>
    <n v="1432402266"/>
    <b v="0"/>
    <n v="4"/>
    <b v="1"/>
    <s v="theater/plays"/>
    <n v="4.9411764705882349E-2"/>
    <n v="105"/>
    <x v="1"/>
    <x v="6"/>
  </r>
  <r>
    <n v="3720"/>
    <x v="3716"/>
    <s v="Breaking the American Indian stereotype in the American Theatre."/>
    <n v="8500"/>
    <n v="3449"/>
    <x v="0"/>
    <x v="0"/>
    <s v="USD"/>
    <n v="1435881006"/>
    <n v="1433980206"/>
    <b v="0"/>
    <n v="40"/>
    <b v="1"/>
    <s v="theater/plays"/>
    <n v="0.40576470588235292"/>
    <n v="86.224999999999994"/>
    <x v="1"/>
    <x v="6"/>
  </r>
  <r>
    <n v="3721"/>
    <x v="3717"/>
    <s v="Our birthing pains are over! Mamai Theatre Co. has delivered. Ease our growing pains as we move to downtown venues &amp; Playhouse Square!"/>
    <n v="8500"/>
    <n v="5040"/>
    <x v="0"/>
    <x v="0"/>
    <s v="USD"/>
    <n v="1415230084"/>
    <n v="1413412084"/>
    <b v="0"/>
    <n v="44"/>
    <b v="1"/>
    <s v="theater/plays"/>
    <n v="0.5929411764705881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8500"/>
    <n v="1668"/>
    <x v="0"/>
    <x v="5"/>
    <s v="CAD"/>
    <n v="1455231540"/>
    <n v="1452614847"/>
    <b v="0"/>
    <n v="35"/>
    <b v="1"/>
    <s v="theater/plays"/>
    <n v="0.19623529411764706"/>
    <n v="47.657142857142858"/>
    <x v="1"/>
    <x v="6"/>
  </r>
  <r>
    <n v="3723"/>
    <x v="3719"/>
    <s v="Saltmine Theatre Company present Beauty and the Beast:"/>
    <n v="8500"/>
    <n v="4592"/>
    <x v="0"/>
    <x v="1"/>
    <s v="GBP"/>
    <n v="1417374262"/>
    <n v="1414778662"/>
    <b v="0"/>
    <n v="63"/>
    <b v="1"/>
    <s v="theater/plays"/>
    <n v="0.54023529411764704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8500"/>
    <n v="4409.55"/>
    <x v="0"/>
    <x v="1"/>
    <s v="GBP"/>
    <n v="1462402800"/>
    <n v="1459856860"/>
    <b v="0"/>
    <n v="89"/>
    <b v="1"/>
    <s v="theater/plays"/>
    <n v="0.51877058823529409"/>
    <n v="49.545505617977533"/>
    <x v="1"/>
    <x v="6"/>
  </r>
  <r>
    <n v="3725"/>
    <x v="3721"/>
    <s v="A small theatre company taking 'Mine' on tour in early 2016. 'Mine' is a modern play and we hope to break on to the stage with a bang."/>
    <n v="8500"/>
    <n v="381"/>
    <x v="0"/>
    <x v="1"/>
    <s v="GBP"/>
    <n v="1455831000"/>
    <n v="1454366467"/>
    <b v="0"/>
    <n v="15"/>
    <b v="1"/>
    <s v="theater/plays"/>
    <n v="4.4823529411764707E-2"/>
    <n v="25.4"/>
    <x v="1"/>
    <x v="6"/>
  </r>
  <r>
    <n v="3726"/>
    <x v="3722"/>
    <s v="A week of rehearsal culminating in a staged reading of our three-actor adaptation of &quot;Howards End,&quot; for potential producers."/>
    <n v="8500"/>
    <n v="2879"/>
    <x v="0"/>
    <x v="0"/>
    <s v="USD"/>
    <n v="1461963600"/>
    <n v="1459567371"/>
    <b v="0"/>
    <n v="46"/>
    <b v="1"/>
    <s v="theater/plays"/>
    <n v="0.33870588235294119"/>
    <n v="62.586956521739133"/>
    <x v="1"/>
    <x v="6"/>
  </r>
  <r>
    <n v="3727"/>
    <x v="3723"/>
    <s v="It's exactly what you think it is: a historical parody of your favorite sitcom about a bar and its psychiatrist spinoff!"/>
    <n v="8500"/>
    <n v="2015"/>
    <x v="0"/>
    <x v="0"/>
    <s v="USD"/>
    <n v="1476939300"/>
    <n v="1474273294"/>
    <b v="0"/>
    <n v="33"/>
    <b v="1"/>
    <s v="theater/plays"/>
    <n v="0.23705882352941177"/>
    <n v="61.060606060606062"/>
    <x v="1"/>
    <x v="6"/>
  </r>
  <r>
    <n v="3728"/>
    <x v="3724"/>
    <s v="Bare Bones Shakespeare's first season will start with a DFW school touring show: Romeo and Juliet."/>
    <n v="8500"/>
    <n v="1862"/>
    <x v="2"/>
    <x v="0"/>
    <s v="USD"/>
    <n v="1439957176"/>
    <n v="1437365176"/>
    <b v="0"/>
    <n v="31"/>
    <b v="0"/>
    <s v="theater/plays"/>
    <n v="0.21905882352941178"/>
    <n v="60.064516129032256"/>
    <x v="1"/>
    <x v="6"/>
  </r>
  <r>
    <n v="3729"/>
    <x v="3725"/>
    <s v="Shoe-string, Independent theater with a focus on art that makes you think.  Next, we're putting on an award winning Steve Martin play!"/>
    <n v="8500"/>
    <n v="362"/>
    <x v="2"/>
    <x v="0"/>
    <s v="USD"/>
    <n v="1427082912"/>
    <n v="1423198512"/>
    <b v="0"/>
    <n v="5"/>
    <b v="0"/>
    <s v="theater/plays"/>
    <n v="4.2588235294117649E-2"/>
    <n v="72.400000000000006"/>
    <x v="1"/>
    <x v="6"/>
  </r>
  <r>
    <n v="3730"/>
    <x v="3726"/>
    <s v="&quot;MARK TWAIN IS HELL FOR THE COMPANY&quot; is an original theatrical production created and under development by Jeff Lowe."/>
    <n v="8500"/>
    <n v="100"/>
    <x v="2"/>
    <x v="0"/>
    <s v="USD"/>
    <n v="1439828159"/>
    <n v="1437236159"/>
    <b v="0"/>
    <n v="1"/>
    <b v="0"/>
    <s v="theater/plays"/>
    <n v="1.1764705882352941E-2"/>
    <n v="100"/>
    <x v="1"/>
    <x v="6"/>
  </r>
  <r>
    <n v="3731"/>
    <x v="3727"/>
    <s v="A long distance wrong number leads to love, but with Emily flying in to finally meet, Nick somehow forgot to mention he's blind."/>
    <n v="8500"/>
    <n v="620"/>
    <x v="2"/>
    <x v="0"/>
    <s v="USD"/>
    <n v="1420860180"/>
    <n v="1418234646"/>
    <b v="0"/>
    <n v="12"/>
    <b v="0"/>
    <s v="theater/plays"/>
    <n v="7.2941176470588232E-2"/>
    <n v="51.666666666666664"/>
    <x v="1"/>
    <x v="6"/>
  </r>
  <r>
    <n v="3732"/>
    <x v="3728"/>
    <s v="Mijn solo voorstelling gaat over Elektra (Sophokles) en hoe zij als jongere alles beleeft en meemaakt!"/>
    <n v="8500"/>
    <n v="131"/>
    <x v="2"/>
    <x v="9"/>
    <s v="EUR"/>
    <n v="1422100800"/>
    <n v="1416932133"/>
    <b v="0"/>
    <n v="4"/>
    <b v="0"/>
    <s v="theater/plays"/>
    <n v="1.5411764705882352E-2"/>
    <n v="32.75"/>
    <x v="1"/>
    <x v="6"/>
  </r>
  <r>
    <n v="3733"/>
    <x v="3729"/>
    <s v="want to donate tickets to residents who live in the community that cant afford the 35.00 price of ticket"/>
    <n v="8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8500"/>
    <n v="427"/>
    <x v="2"/>
    <x v="0"/>
    <s v="USD"/>
    <n v="1432589896"/>
    <n v="1427405896"/>
    <b v="0"/>
    <n v="7"/>
    <b v="0"/>
    <s v="theater/plays"/>
    <n v="5.0235294117647059E-2"/>
    <n v="61"/>
    <x v="1"/>
    <x v="6"/>
  </r>
  <r>
    <n v="3735"/>
    <x v="3731"/>
    <s v="Young Actor's taking on a Jacobean tragedy. Family, betrayal, love, lust, sex and death."/>
    <n v="8500"/>
    <n v="20"/>
    <x v="2"/>
    <x v="1"/>
    <s v="GBP"/>
    <n v="1432831089"/>
    <n v="1430239089"/>
    <b v="0"/>
    <n v="2"/>
    <b v="0"/>
    <s v="theater/plays"/>
    <n v="2.352941176470588E-3"/>
    <n v="10"/>
    <x v="1"/>
    <x v="6"/>
  </r>
  <r>
    <n v="3736"/>
    <x v="3732"/>
    <s v="Hot Dogs is a new play that tackles sexism in schools and addresses issues that current sex/relationship education fails to."/>
    <n v="8500"/>
    <n v="10"/>
    <x v="2"/>
    <x v="1"/>
    <s v="GBP"/>
    <n v="1427133600"/>
    <n v="1423847093"/>
    <b v="0"/>
    <n v="1"/>
    <b v="0"/>
    <s v="theater/plays"/>
    <n v="1.176470588235294E-3"/>
    <n v="10"/>
    <x v="1"/>
    <x v="6"/>
  </r>
  <r>
    <n v="3737"/>
    <x v="3476"/>
    <s v="The ASU Theatre and Shakespeare Club presents Measure For Measure directed by Jordyn Ochser."/>
    <n v="8500"/>
    <n v="150"/>
    <x v="2"/>
    <x v="0"/>
    <s v="USD"/>
    <n v="1447311540"/>
    <n v="1445358903"/>
    <b v="0"/>
    <n v="4"/>
    <b v="0"/>
    <s v="theater/plays"/>
    <n v="1.7647058823529412E-2"/>
    <n v="37.5"/>
    <x v="1"/>
    <x v="6"/>
  </r>
  <r>
    <n v="3738"/>
    <x v="3733"/>
    <s v="A filmic, fast-paced exploration of trust, making its debut at Camden People's Theatre this July."/>
    <n v="8500"/>
    <n v="270"/>
    <x v="2"/>
    <x v="1"/>
    <s v="GBP"/>
    <n v="1405461600"/>
    <n v="1403562705"/>
    <b v="0"/>
    <n v="6"/>
    <b v="0"/>
    <s v="theater/plays"/>
    <n v="3.1764705882352938E-2"/>
    <n v="45"/>
    <x v="1"/>
    <x v="6"/>
  </r>
  <r>
    <n v="3739"/>
    <x v="3734"/>
    <s v="Jonny Labey (Eastenders) leads this poetic production as WWI poet Rupert Brooke, in this dynamic, moving portrait of a flawed genius."/>
    <n v="8500"/>
    <n v="805"/>
    <x v="2"/>
    <x v="1"/>
    <s v="GBP"/>
    <n v="1468752468"/>
    <n v="1467024468"/>
    <b v="0"/>
    <n v="8"/>
    <b v="0"/>
    <s v="theater/plays"/>
    <n v="9.4705882352941181E-2"/>
    <n v="100.625"/>
    <x v="1"/>
    <x v="6"/>
  </r>
  <r>
    <n v="3740"/>
    <x v="3735"/>
    <s v="Savage in Limbo is the pilot production of dasGROUP Theatre; a Dallas-based production company with an eye for grit &amp; love of theatre."/>
    <n v="8500"/>
    <n v="358"/>
    <x v="2"/>
    <x v="0"/>
    <s v="USD"/>
    <n v="1407808438"/>
    <n v="1405217355"/>
    <b v="0"/>
    <n v="14"/>
    <b v="0"/>
    <s v="theater/plays"/>
    <n v="4.211764705882353E-2"/>
    <n v="25.571428571428573"/>
    <x v="1"/>
    <x v="6"/>
  </r>
  <r>
    <n v="3741"/>
    <x v="3736"/>
    <s v="A small community with a love for theater would like to continue. Help the children of this community continue."/>
    <n v="85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8500"/>
    <n v="100"/>
    <x v="2"/>
    <x v="0"/>
    <s v="USD"/>
    <n v="1409980144"/>
    <n v="1407388144"/>
    <b v="0"/>
    <n v="4"/>
    <b v="0"/>
    <s v="theater/plays"/>
    <n v="1.1764705882352941E-2"/>
    <n v="25"/>
    <x v="1"/>
    <x v="6"/>
  </r>
  <r>
    <n v="3743"/>
    <x v="3738"/>
    <s v="I'm taking the Adventures of Huckleberry Finn puppet show down the Mississippi River!"/>
    <n v="85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85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8500"/>
    <n v="10"/>
    <x v="2"/>
    <x v="0"/>
    <s v="USD"/>
    <n v="1407689102"/>
    <n v="1405097102"/>
    <b v="0"/>
    <n v="1"/>
    <b v="0"/>
    <s v="theater/plays"/>
    <n v="1.176470588235294E-3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8500"/>
    <n v="25"/>
    <x v="2"/>
    <x v="1"/>
    <s v="GBP"/>
    <n v="1436137140"/>
    <n v="1433833896"/>
    <b v="0"/>
    <n v="1"/>
    <b v="0"/>
    <s v="theater/plays"/>
    <n v="2.9411764705882353E-3"/>
    <n v="25"/>
    <x v="1"/>
    <x v="6"/>
  </r>
  <r>
    <n v="3748"/>
    <x v="3743"/>
    <s v="An irreverent look at the Iowa Caucuses and the oversized role this undersized state plays in the presidential election process."/>
    <n v="8500"/>
    <n v="5176"/>
    <x v="0"/>
    <x v="0"/>
    <s v="USD"/>
    <n v="1455602340"/>
    <n v="1453827436"/>
    <b v="0"/>
    <n v="52"/>
    <b v="1"/>
    <s v="theater/musical"/>
    <n v="0.60894117647058821"/>
    <n v="99.538461538461533"/>
    <x v="1"/>
    <x v="40"/>
  </r>
  <r>
    <n v="3749"/>
    <x v="3744"/>
    <s v="A night of music, fellowship, and a reflection of my experiences over the past 4 years at Ball State University."/>
    <n v="8500"/>
    <n v="525"/>
    <x v="0"/>
    <x v="0"/>
    <s v="USD"/>
    <n v="1461902340"/>
    <n v="1459220588"/>
    <b v="0"/>
    <n v="7"/>
    <b v="1"/>
    <s v="theater/musical"/>
    <n v="6.1764705882352944E-2"/>
    <n v="75"/>
    <x v="1"/>
    <x v="40"/>
  </r>
  <r>
    <n v="3750"/>
    <x v="3745"/>
    <s v="Stars on Stage children's theatre program is in need of 6 new wireless body microphones!_x000a__x000a_#soskidsbeheard   _x000a__x000a_www.apatheplace.org"/>
    <n v="8500"/>
    <n v="6027"/>
    <x v="0"/>
    <x v="0"/>
    <s v="USD"/>
    <n v="1423555140"/>
    <n v="1421105608"/>
    <b v="0"/>
    <n v="28"/>
    <b v="1"/>
    <s v="theater/musical"/>
    <n v="0.70905882352941174"/>
    <n v="215.25"/>
    <x v="1"/>
    <x v="40"/>
  </r>
  <r>
    <n v="3751"/>
    <x v="3746"/>
    <s v="I will be performing in TWO productions to kick off the 2016 season. NEED HELP TO FUND THESE GREAT SHOWS!"/>
    <n v="8500"/>
    <n v="1326"/>
    <x v="0"/>
    <x v="0"/>
    <s v="USD"/>
    <n v="1459641073"/>
    <n v="1454460673"/>
    <b v="0"/>
    <n v="11"/>
    <b v="1"/>
    <s v="theater/musical"/>
    <n v="0.15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8500"/>
    <n v="565"/>
    <x v="0"/>
    <x v="1"/>
    <s v="GBP"/>
    <n v="1476651600"/>
    <n v="1473189335"/>
    <b v="0"/>
    <n v="15"/>
    <b v="1"/>
    <s v="theater/musical"/>
    <n v="6.6470588235294115E-2"/>
    <n v="37.666666666666664"/>
    <x v="1"/>
    <x v="40"/>
  </r>
  <r>
    <n v="3753"/>
    <x v="3748"/>
    <s v="An English-language production of the opera TannhÃ¤user. Some of the greatest songs ever composed, now with lyrics we can understand."/>
    <n v="8500"/>
    <n v="5167"/>
    <x v="0"/>
    <x v="0"/>
    <s v="USD"/>
    <n v="1433289600"/>
    <n v="1430768800"/>
    <b v="0"/>
    <n v="30"/>
    <b v="1"/>
    <s v="theater/musical"/>
    <n v="0.60788235294117643"/>
    <n v="172.23333333333332"/>
    <x v="1"/>
    <x v="40"/>
  </r>
  <r>
    <n v="3754"/>
    <x v="3749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s v="theater/musical"/>
    <n v="0.35294117647058826"/>
    <n v="111.11111111111111"/>
    <x v="1"/>
    <x v="40"/>
  </r>
  <r>
    <n v="3755"/>
    <x v="3750"/>
    <s v="We have formed an innovative company that aims to create musical comedic performances suitable for a range of venues."/>
    <n v="8500"/>
    <n v="713"/>
    <x v="0"/>
    <x v="1"/>
    <s v="GBP"/>
    <n v="1460753307"/>
    <n v="1458161307"/>
    <b v="0"/>
    <n v="28"/>
    <b v="1"/>
    <s v="theater/musical"/>
    <n v="8.3882352941176477E-2"/>
    <n v="25.464285714285715"/>
    <x v="1"/>
    <x v="40"/>
  </r>
  <r>
    <n v="3756"/>
    <x v="3751"/>
    <s v="&quot;Into the Woods, it's time to go!&quot; purple light presents a reimagined take on Sondheim and Lapine's musical masterwork."/>
    <n v="8500"/>
    <n v="4550"/>
    <x v="0"/>
    <x v="0"/>
    <s v="USD"/>
    <n v="1402515198"/>
    <n v="1399923198"/>
    <b v="0"/>
    <n v="17"/>
    <b v="1"/>
    <s v="theater/musical"/>
    <n v="0.53529411764705881"/>
    <n v="267.64705882352939"/>
    <x v="1"/>
    <x v="40"/>
  </r>
  <r>
    <n v="3757"/>
    <x v="3752"/>
    <s v="New Anti-Bullying Musical's cast of 30 kids is ready to &quot;speak up and reach out&quot; to the world by recording a show CD!"/>
    <n v="8500"/>
    <n v="3798"/>
    <x v="0"/>
    <x v="0"/>
    <s v="USD"/>
    <n v="1417465515"/>
    <n v="1415737515"/>
    <b v="0"/>
    <n v="50"/>
    <b v="1"/>
    <s v="theater/musical"/>
    <n v="0.44682352941176473"/>
    <n v="75.959999999999994"/>
    <x v="1"/>
    <x v="40"/>
  </r>
  <r>
    <n v="3758"/>
    <x v="3753"/>
    <s v="LUIGI'S LADIES: an original one-woman musical comedy"/>
    <n v="8500"/>
    <n v="1535"/>
    <x v="0"/>
    <x v="0"/>
    <s v="USD"/>
    <n v="1400475600"/>
    <n v="1397819938"/>
    <b v="0"/>
    <n v="26"/>
    <b v="1"/>
    <s v="theater/musical"/>
    <n v="0.18058823529411766"/>
    <n v="59.03846153846154"/>
    <x v="1"/>
    <x v="40"/>
  </r>
  <r>
    <n v="3759"/>
    <x v="3754"/>
    <s v="A production company specializing in small-scale musicals"/>
    <n v="8500"/>
    <n v="4409.7700000000004"/>
    <x v="0"/>
    <x v="0"/>
    <s v="USD"/>
    <n v="1440556553"/>
    <n v="1435372553"/>
    <b v="0"/>
    <n v="88"/>
    <b v="1"/>
    <s v="theater/musical"/>
    <n v="0.5187964705882353"/>
    <n v="50.111022727272733"/>
    <x v="1"/>
    <x v="40"/>
  </r>
  <r>
    <n v="3760"/>
    <x v="3755"/>
    <s v="Two Shows: SIRENS and The Girl From Bare Cove. A community of artists determined to give voice to survivors of sexual violence."/>
    <n v="8500"/>
    <n v="5050.7700000000004"/>
    <x v="0"/>
    <x v="0"/>
    <s v="USD"/>
    <n v="1399293386"/>
    <n v="1397133386"/>
    <b v="0"/>
    <n v="91"/>
    <b v="1"/>
    <s v="theater/musical"/>
    <n v="0.5942082352941177"/>
    <n v="55.502967032967035"/>
    <x v="1"/>
    <x v="40"/>
  </r>
  <r>
    <n v="3761"/>
    <x v="3756"/>
    <s v="liveartshow returns with a new work at the Arcola this summer. Marsha is a story combining opera, dance and theatre... with a unicorn"/>
    <n v="8500"/>
    <n v="500"/>
    <x v="0"/>
    <x v="1"/>
    <s v="GBP"/>
    <n v="1439247600"/>
    <n v="1434625937"/>
    <b v="0"/>
    <n v="3"/>
    <b v="1"/>
    <s v="theater/musical"/>
    <n v="5.8823529411764705E-2"/>
    <n v="166.66666666666666"/>
    <x v="1"/>
    <x v="40"/>
  </r>
  <r>
    <n v="3762"/>
    <x v="3757"/>
    <s v="We are trying to raise money to perform a musical we have written, called &quot;Iolite&quot;, at the Edinburgh Fringe in 2015."/>
    <n v="8500"/>
    <n v="1328"/>
    <x v="0"/>
    <x v="1"/>
    <s v="GBP"/>
    <n v="1438543889"/>
    <n v="1436383889"/>
    <b v="0"/>
    <n v="28"/>
    <b v="1"/>
    <s v="theater/musical"/>
    <n v="0.15623529411764706"/>
    <n v="47.428571428571431"/>
    <x v="1"/>
    <x v="40"/>
  </r>
  <r>
    <n v="3763"/>
    <x v="3758"/>
    <s v="A musical about two guys writing a musical about...two guys writing a musical."/>
    <n v="8500"/>
    <n v="5000"/>
    <x v="0"/>
    <x v="0"/>
    <s v="USD"/>
    <n v="1427907626"/>
    <n v="1425319226"/>
    <b v="0"/>
    <n v="77"/>
    <b v="1"/>
    <s v="theater/musical"/>
    <n v="0.58823529411764708"/>
    <n v="64.935064935064929"/>
    <x v="1"/>
    <x v="40"/>
  </r>
  <r>
    <n v="3764"/>
    <x v="3759"/>
    <s v="Talented, hard-working performers for Into the Woods JR need your help in renting microphones for our show!"/>
    <n v="8500"/>
    <n v="1500"/>
    <x v="0"/>
    <x v="0"/>
    <s v="USD"/>
    <n v="1464482160"/>
    <n v="1462824832"/>
    <b v="0"/>
    <n v="27"/>
    <b v="1"/>
    <s v="theater/musical"/>
    <n v="0.17647058823529413"/>
    <n v="55.555555555555557"/>
    <x v="1"/>
    <x v="40"/>
  </r>
  <r>
    <n v="3765"/>
    <x v="3760"/>
    <s v="An new musical from Laura Grill &amp; Misha Chowdhury about relationships, Relationships, and the moments that change everything."/>
    <n v="8500"/>
    <n v="7942"/>
    <x v="0"/>
    <x v="0"/>
    <s v="USD"/>
    <n v="1406745482"/>
    <n v="1404153482"/>
    <b v="0"/>
    <n v="107"/>
    <b v="1"/>
    <s v="theater/musical"/>
    <n v="0.93435294117647061"/>
    <n v="74.224299065420567"/>
    <x v="1"/>
    <x v="40"/>
  </r>
  <r>
    <n v="3766"/>
    <x v="3761"/>
    <s v="Trapped on a stalled New York subway, seven strangers realize it's not just the train that's stuck."/>
    <n v="8500"/>
    <n v="10265.01"/>
    <x v="0"/>
    <x v="0"/>
    <s v="USD"/>
    <n v="1404360045"/>
    <n v="1401336045"/>
    <b v="0"/>
    <n v="96"/>
    <b v="1"/>
    <s v="theater/musical"/>
    <n v="1.2076482352941176"/>
    <n v="106.9271875"/>
    <x v="1"/>
    <x v="40"/>
  </r>
  <r>
    <n v="3767"/>
    <x v="3762"/>
    <s v="A ragtag crew collaborating on a live performance for the first time, with music as their medium and NYC as their inspiration."/>
    <n v="8500"/>
    <n v="2335"/>
    <x v="0"/>
    <x v="0"/>
    <s v="USD"/>
    <n v="1425185940"/>
    <n v="1423960097"/>
    <b v="0"/>
    <n v="56"/>
    <b v="1"/>
    <s v="theater/musical"/>
    <n v="0.27470588235294119"/>
    <n v="41.696428571428569"/>
    <x v="1"/>
    <x v="40"/>
  </r>
  <r>
    <n v="3768"/>
    <x v="3763"/>
    <s v="Meet Dani, a 9 year old battling leukemia. This witty musical inspires us to believe in the indomitable power of human imagination."/>
    <n v="8500"/>
    <n v="4306.1099999999997"/>
    <x v="0"/>
    <x v="0"/>
    <s v="USD"/>
    <n v="1402594090"/>
    <n v="1400002090"/>
    <b v="0"/>
    <n v="58"/>
    <b v="1"/>
    <s v="theater/musical"/>
    <n v="0.50660117647058822"/>
    <n v="74.243275862068955"/>
    <x v="1"/>
    <x v="40"/>
  </r>
  <r>
    <n v="3769"/>
    <x v="3764"/>
    <s v="&quot;I wanted to tell the story of two people in love, who were never in the same place at the same time.&quot;- Jason Robert Brown"/>
    <n v="8500"/>
    <n v="1100"/>
    <x v="0"/>
    <x v="0"/>
    <s v="USD"/>
    <n v="1460730079"/>
    <n v="1458138079"/>
    <b v="0"/>
    <n v="15"/>
    <b v="1"/>
    <s v="theater/musical"/>
    <n v="0.12941176470588237"/>
    <n v="73.333333333333329"/>
    <x v="1"/>
    <x v="40"/>
  </r>
  <r>
    <n v="3770"/>
    <x v="3765"/>
    <s v="The incredible story of woman's fight to clear her brother from the charge of cowardice in the Great War, brought to life musically"/>
    <n v="8500"/>
    <n v="2000"/>
    <x v="0"/>
    <x v="1"/>
    <s v="GBP"/>
    <n v="1434234010"/>
    <n v="1431642010"/>
    <b v="0"/>
    <n v="20"/>
    <b v="1"/>
    <s v="theater/musical"/>
    <n v="0.23529411764705882"/>
    <n v="100"/>
    <x v="1"/>
    <x v="40"/>
  </r>
  <r>
    <n v="3771"/>
    <x v="3766"/>
    <s v="I would like to make a demo recording of six songs from COME OUT SWINGIN'!"/>
    <n v="8500"/>
    <n v="1460"/>
    <x v="0"/>
    <x v="0"/>
    <s v="USD"/>
    <n v="1463529600"/>
    <n v="1462307652"/>
    <b v="0"/>
    <n v="38"/>
    <b v="1"/>
    <s v="theater/musical"/>
    <n v="0.17176470588235293"/>
    <n v="38.421052631578945"/>
    <x v="1"/>
    <x v="40"/>
  </r>
  <r>
    <n v="3772"/>
    <x v="3767"/>
    <s v="A dark comedy about two girls, one knee, and the 1994 Olympics. Help us make sure &quot;Tonya and Nancy&quot; rocks!"/>
    <n v="8500"/>
    <n v="5510"/>
    <x v="0"/>
    <x v="0"/>
    <s v="USD"/>
    <n v="1480399200"/>
    <n v="1478616506"/>
    <b v="0"/>
    <n v="33"/>
    <b v="1"/>
    <s v="theater/musical"/>
    <n v="0.64823529411764702"/>
    <n v="166.96969696969697"/>
    <x v="1"/>
    <x v="40"/>
  </r>
  <r>
    <n v="3773"/>
    <x v="3768"/>
    <s v="A dramatic hip-hopera, inspired from monologues written by the performers."/>
    <n v="8500"/>
    <n v="5410"/>
    <x v="0"/>
    <x v="0"/>
    <s v="USD"/>
    <n v="1479175680"/>
    <n v="1476317247"/>
    <b v="0"/>
    <n v="57"/>
    <b v="1"/>
    <s v="theater/musical"/>
    <n v="0.63647058823529412"/>
    <n v="94.912280701754383"/>
    <x v="1"/>
    <x v="40"/>
  </r>
  <r>
    <n v="3774"/>
    <x v="3769"/>
    <s v="Mabel Moon and her co-pilot Silvertoes are coming to earth in the form of a 35 minute interactive and educational musical adventure  !"/>
    <n v="8500"/>
    <n v="2500"/>
    <x v="0"/>
    <x v="5"/>
    <s v="CAD"/>
    <n v="1428606055"/>
    <n v="1427223655"/>
    <b v="0"/>
    <n v="25"/>
    <b v="1"/>
    <s v="theater/musical"/>
    <n v="0.29411764705882354"/>
    <n v="100"/>
    <x v="1"/>
    <x v="40"/>
  </r>
  <r>
    <n v="3775"/>
    <x v="3770"/>
    <s v="Travis Kent joins forces with some of today's brightest contemporary composers for an evening full of firsts at 54 Below."/>
    <n v="8500"/>
    <n v="2005"/>
    <x v="0"/>
    <x v="0"/>
    <s v="USD"/>
    <n v="1428552000"/>
    <n v="1426199843"/>
    <b v="0"/>
    <n v="14"/>
    <b v="1"/>
    <s v="theater/musical"/>
    <n v="0.23588235294117646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500"/>
    <n v="8537"/>
    <x v="0"/>
    <x v="0"/>
    <s v="USD"/>
    <n v="1406854800"/>
    <n v="1403599778"/>
    <b v="0"/>
    <n v="94"/>
    <b v="1"/>
    <s v="theater/musical"/>
    <n v="1.0043529411764707"/>
    <n v="90.819148936170208"/>
    <x v="1"/>
    <x v="40"/>
  </r>
  <r>
    <n v="3777"/>
    <x v="3772"/>
    <s v="This musical adventure is a funny and heartwarming story of Mimi, a rebellious young girl who is spirited to Ghostlynd."/>
    <n v="8500"/>
    <n v="2864"/>
    <x v="0"/>
    <x v="0"/>
    <s v="USD"/>
    <n v="1411790400"/>
    <n v="1409884821"/>
    <b v="0"/>
    <n v="59"/>
    <b v="1"/>
    <s v="theater/musical"/>
    <n v="0.33694117647058824"/>
    <n v="48.542372881355931"/>
    <x v="1"/>
    <x v="40"/>
  </r>
  <r>
    <n v="3778"/>
    <x v="3773"/>
    <s v="Sponsor an AVENUE Q puppet for The Barn Players April 2015 production."/>
    <n v="8500"/>
    <n v="2521"/>
    <x v="0"/>
    <x v="0"/>
    <s v="USD"/>
    <n v="1423942780"/>
    <n v="1418758780"/>
    <b v="0"/>
    <n v="36"/>
    <b v="1"/>
    <s v="theater/musical"/>
    <n v="0.29658823529411765"/>
    <n v="70.027777777777771"/>
    <x v="1"/>
    <x v="40"/>
  </r>
  <r>
    <n v="3779"/>
    <x v="3774"/>
    <s v="A fresh, re-telling of the Jesus story for a new generation."/>
    <n v="8500"/>
    <n v="15597"/>
    <x v="0"/>
    <x v="0"/>
    <s v="USD"/>
    <n v="1459010340"/>
    <n v="1456421940"/>
    <b v="0"/>
    <n v="115"/>
    <b v="1"/>
    <s v="theater/musical"/>
    <n v="1.8349411764705883"/>
    <n v="135.62608695652173"/>
    <x v="1"/>
    <x v="40"/>
  </r>
  <r>
    <n v="3780"/>
    <x v="3775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s v="theater/musical"/>
    <n v="0.35294117647058826"/>
    <n v="100"/>
    <x v="1"/>
    <x v="40"/>
  </r>
  <r>
    <n v="3781"/>
    <x v="3776"/>
    <s v="Support Keith in his journey from unemployment to Off-Broadway in the triumphant return of I GOT FIRED: A SORT-OF-TRUE REVENGE MUSICAL."/>
    <n v="8500"/>
    <n v="4935"/>
    <x v="0"/>
    <x v="0"/>
    <s v="USD"/>
    <n v="1410210685"/>
    <n v="1408050685"/>
    <b v="0"/>
    <n v="52"/>
    <b v="1"/>
    <s v="theater/musical"/>
    <n v="0.58058823529411763"/>
    <n v="94.90384615384616"/>
    <x v="1"/>
    <x v="40"/>
  </r>
  <r>
    <n v="3782"/>
    <x v="3777"/>
    <s v="No Horizon.  A unique musical inspired by the remarkable, forgotten story of Nicholas Saunderson - a tale of passion and aspiration."/>
    <n v="8500"/>
    <n v="2035"/>
    <x v="0"/>
    <x v="1"/>
    <s v="GBP"/>
    <n v="1469401200"/>
    <n v="1466887297"/>
    <b v="0"/>
    <n v="27"/>
    <b v="1"/>
    <s v="theater/musical"/>
    <n v="0.23941176470588235"/>
    <n v="75.370370370370367"/>
    <x v="1"/>
    <x v="40"/>
  </r>
  <r>
    <n v="3783"/>
    <x v="3778"/>
    <s v="Help fund Doro &amp; Diega's journey to the Orlando Fringe 2016. A brand new choose-your-own adventure musical!"/>
    <n v="8500"/>
    <n v="1547"/>
    <x v="0"/>
    <x v="0"/>
    <s v="USD"/>
    <n v="1458057600"/>
    <n v="1455938520"/>
    <b v="0"/>
    <n v="24"/>
    <b v="1"/>
    <s v="theater/musical"/>
    <n v="0.182"/>
    <n v="64.458333333333329"/>
    <x v="1"/>
    <x v="40"/>
  </r>
  <r>
    <n v="3784"/>
    <x v="3779"/>
    <s v="This year, we will be producing the cult classic Little Shop of Horrors with your proceeds going towards venue and production costs."/>
    <n v="8500"/>
    <n v="1150"/>
    <x v="0"/>
    <x v="5"/>
    <s v="CAD"/>
    <n v="1468193532"/>
    <n v="1465601532"/>
    <b v="0"/>
    <n v="10"/>
    <b v="1"/>
    <s v="theater/musical"/>
    <n v="0.13529411764705881"/>
    <n v="115"/>
    <x v="1"/>
    <x v="40"/>
  </r>
  <r>
    <n v="3785"/>
    <x v="3780"/>
    <s v="Chess. Betrayal. Blueberry yoghurts. &quot;Pawn&quot; - a new musical by Oxford students - needs funding to go to the Edinburgh Fringe!"/>
    <n v="8500"/>
    <n v="3015"/>
    <x v="0"/>
    <x v="1"/>
    <s v="GBP"/>
    <n v="1470132180"/>
    <n v="1467040769"/>
    <b v="0"/>
    <n v="30"/>
    <b v="1"/>
    <s v="theater/musical"/>
    <n v="0.3547058823529412"/>
    <n v="100.5"/>
    <x v="1"/>
    <x v="40"/>
  </r>
  <r>
    <n v="3786"/>
    <x v="3781"/>
    <s v="The brainchild of Coleman Peterson and Janice Gilbert.  The funding will be used to professionally record the songs."/>
    <n v="8500"/>
    <n v="6658"/>
    <x v="0"/>
    <x v="0"/>
    <s v="USD"/>
    <n v="1464310475"/>
    <n v="1461718475"/>
    <b v="0"/>
    <n v="71"/>
    <b v="1"/>
    <s v="theater/musical"/>
    <n v="0.78329411764705881"/>
    <n v="93.774647887323937"/>
    <x v="1"/>
    <x v="40"/>
  </r>
  <r>
    <n v="3787"/>
    <x v="3782"/>
    <s v="The Happiest Show on Earth is a Disney musical revue to benefit the Make-A-Wish foundation. Funds for production needed."/>
    <n v="8500"/>
    <n v="351"/>
    <x v="0"/>
    <x v="0"/>
    <s v="USD"/>
    <n v="1436587140"/>
    <n v="1434113406"/>
    <b v="0"/>
    <n v="10"/>
    <b v="1"/>
    <s v="theater/musical"/>
    <n v="4.1294117647058821E-2"/>
    <n v="35.1"/>
    <x v="1"/>
    <x v="40"/>
  </r>
  <r>
    <n v="3788"/>
    <x v="3783"/>
    <s v="A STORY OF BAGELS AND LOCKS!_x000a__x000a_A JEWISH GIRL FINDS HERSELF ON A UNEXPECTED TRIP TO_x000a_&quot;A SPIRITUAL EXPERIENCE&quot; !"/>
    <n v="8500"/>
    <n v="500"/>
    <x v="2"/>
    <x v="0"/>
    <s v="USD"/>
    <n v="1450887480"/>
    <n v="1448469719"/>
    <b v="0"/>
    <n v="1"/>
    <b v="0"/>
    <s v="theater/musical"/>
    <n v="5.8823529411764705E-2"/>
    <n v="500"/>
    <x v="1"/>
    <x v="40"/>
  </r>
  <r>
    <n v="3789"/>
    <x v="3784"/>
    <s v="This fabulous new play explores the little known love life of England's most famous romantic novelist, Jane Austen."/>
    <n v="8500"/>
    <n v="116"/>
    <x v="2"/>
    <x v="1"/>
    <s v="GBP"/>
    <n v="1434395418"/>
    <n v="1431630618"/>
    <b v="0"/>
    <n v="4"/>
    <b v="0"/>
    <s v="theater/musical"/>
    <n v="1.3647058823529411E-2"/>
    <n v="29"/>
    <x v="1"/>
    <x v="40"/>
  </r>
  <r>
    <n v="3790"/>
    <x v="3785"/>
    <s v="As a non profit graduate student at Penn,my passion is the arts, we need support to fund our new CHILDREN's DINNER THEATRE"/>
    <n v="85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8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8500"/>
    <n v="35"/>
    <x v="2"/>
    <x v="0"/>
    <s v="USD"/>
    <n v="1436957022"/>
    <n v="1434365022"/>
    <b v="0"/>
    <n v="2"/>
    <b v="0"/>
    <s v="theater/musical"/>
    <n v="4.1176470588235297E-3"/>
    <n v="17.5"/>
    <x v="1"/>
    <x v="40"/>
  </r>
  <r>
    <n v="3793"/>
    <x v="3788"/>
    <s v="Sheet Music portfolio of comedic tour-de-forces, intricate ballads &amp; more...launched live with a power-house Nashville-cast Concert."/>
    <n v="8500"/>
    <n v="4176"/>
    <x v="2"/>
    <x v="0"/>
    <s v="USD"/>
    <n v="1418769129"/>
    <n v="1416954729"/>
    <b v="0"/>
    <n v="24"/>
    <b v="0"/>
    <s v="theater/musical"/>
    <n v="0.49129411764705883"/>
    <n v="174"/>
    <x v="1"/>
    <x v="40"/>
  </r>
  <r>
    <n v="3794"/>
    <x v="3789"/>
    <s v="Local boy turned producer returns with a brand new show, another talented cast, dazzling costumes and brand new set! Please support!"/>
    <n v="8500"/>
    <n v="50"/>
    <x v="2"/>
    <x v="1"/>
    <s v="GBP"/>
    <n v="1433685354"/>
    <n v="1431093354"/>
    <b v="0"/>
    <n v="1"/>
    <b v="0"/>
    <s v="theater/musical"/>
    <n v="5.8823529411764705E-3"/>
    <n v="50"/>
    <x v="1"/>
    <x v="40"/>
  </r>
  <r>
    <n v="3795"/>
    <x v="3790"/>
    <s v="Poppin Productions are currently entering the development stage of their very first production -  &quot;Duodeca&quot;."/>
    <n v="8500"/>
    <n v="10"/>
    <x v="2"/>
    <x v="1"/>
    <s v="GBP"/>
    <n v="1440801000"/>
    <n v="1437042490"/>
    <b v="0"/>
    <n v="2"/>
    <b v="0"/>
    <s v="theater/musical"/>
    <n v="1.176470588235294E-3"/>
    <n v="5"/>
    <x v="1"/>
    <x v="40"/>
  </r>
  <r>
    <n v="3796"/>
    <x v="3791"/>
    <s v="Part Psychological Thriller - Part Heartbreaking Drama - Part Spectacular Farce - 100% New American Musical Theatre"/>
    <n v="8500"/>
    <n v="1"/>
    <x v="2"/>
    <x v="0"/>
    <s v="USD"/>
    <n v="1484354556"/>
    <n v="1479170556"/>
    <b v="0"/>
    <n v="1"/>
    <b v="0"/>
    <s v="theater/musical"/>
    <n v="1.1764705882352942E-4"/>
    <n v="1"/>
    <x v="1"/>
    <x v="40"/>
  </r>
  <r>
    <n v="3797"/>
    <x v="3792"/>
    <s v="FACING EAST, a dramatic new musical, follows an upstanding mormon couple facing the suicide of the gay son. Help us bring it to London!"/>
    <n v="8500"/>
    <n v="5380"/>
    <x v="2"/>
    <x v="0"/>
    <s v="USD"/>
    <n v="1429564165"/>
    <n v="1426972165"/>
    <b v="0"/>
    <n v="37"/>
    <b v="0"/>
    <s v="theater/musical"/>
    <n v="0.6329411764705882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8500"/>
    <n v="1025"/>
    <x v="2"/>
    <x v="0"/>
    <s v="USD"/>
    <n v="1407691248"/>
    <n v="1405099248"/>
    <b v="0"/>
    <n v="5"/>
    <b v="0"/>
    <s v="theater/musical"/>
    <n v="0.12058823529411765"/>
    <n v="205"/>
    <x v="1"/>
    <x v="40"/>
  </r>
  <r>
    <n v="3799"/>
    <x v="3794"/>
    <s v="An original musical on it's way to the stage in Minneapolis, MN. Feel free to ask any questions."/>
    <n v="8500"/>
    <n v="402"/>
    <x v="2"/>
    <x v="0"/>
    <s v="USD"/>
    <n v="1457734843"/>
    <n v="1455142843"/>
    <b v="0"/>
    <n v="4"/>
    <b v="0"/>
    <s v="theater/musical"/>
    <n v="4.7294117647058827E-2"/>
    <n v="100.5"/>
    <x v="1"/>
    <x v="40"/>
  </r>
  <r>
    <n v="3800"/>
    <x v="3795"/>
    <s v="Playground was established in 2007 on the back of paper napkins and has since provided opportunities for over 800 boys and girls."/>
    <n v="8500"/>
    <n v="881"/>
    <x v="2"/>
    <x v="0"/>
    <s v="USD"/>
    <n v="1420952340"/>
    <n v="1418146883"/>
    <b v="0"/>
    <n v="16"/>
    <b v="0"/>
    <s v="theater/musical"/>
    <n v="0.10364705882352941"/>
    <n v="55.0625"/>
    <x v="1"/>
    <x v="40"/>
  </r>
  <r>
    <n v="3801"/>
    <x v="3796"/>
    <s v="The Imaginary : A Musical is a new musical adaptation based on the novel written by A.F. Harrold.       TheImaginaryAMusical.com"/>
    <n v="8500"/>
    <n v="426"/>
    <x v="2"/>
    <x v="0"/>
    <s v="USD"/>
    <n v="1420215216"/>
    <n v="1417536816"/>
    <b v="0"/>
    <n v="9"/>
    <b v="0"/>
    <s v="theater/musical"/>
    <n v="5.0117647058823531E-2"/>
    <n v="47.333333333333336"/>
    <x v="1"/>
    <x v="40"/>
  </r>
  <r>
    <n v="3802"/>
    <x v="3797"/>
    <s v="A musical about how Shakespeare was inspired to write only his own plays after the co-authored play Henry VI was taken."/>
    <n v="85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8500"/>
    <n v="2358"/>
    <x v="2"/>
    <x v="0"/>
    <s v="USD"/>
    <n v="1457133568"/>
    <n v="1454541568"/>
    <b v="0"/>
    <n v="40"/>
    <b v="0"/>
    <s v="theater/musical"/>
    <n v="0.27741176470588236"/>
    <n v="58.95"/>
    <x v="1"/>
    <x v="40"/>
  </r>
  <r>
    <n v="3804"/>
    <x v="3799"/>
    <s v="Basement Theatrics is producing Spring Awakening July 22-31, 2016 at 12th Ave Arts in Seattle, WA! Help make this the best it can be!"/>
    <n v="85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8500"/>
    <n v="3"/>
    <x v="2"/>
    <x v="0"/>
    <s v="USD"/>
    <n v="1411852640"/>
    <n v="1406668640"/>
    <b v="0"/>
    <n v="2"/>
    <b v="0"/>
    <s v="theater/musical"/>
    <n v="3.5294117647058826E-4"/>
    <n v="1.5"/>
    <x v="1"/>
    <x v="40"/>
  </r>
  <r>
    <n v="3806"/>
    <x v="3801"/>
    <s v="A truly multicultural experience - Hip Hop, Bollywood, Classical Dancers #liveband #Revoultionary Script 19th July@NationalTheatre"/>
    <n v="8500"/>
    <n v="5"/>
    <x v="2"/>
    <x v="2"/>
    <s v="AUD"/>
    <n v="1404022381"/>
    <n v="1402294381"/>
    <b v="0"/>
    <n v="1"/>
    <b v="0"/>
    <s v="theater/musical"/>
    <n v="5.8823529411764701E-4"/>
    <n v="5"/>
    <x v="1"/>
    <x v="40"/>
  </r>
  <r>
    <n v="3807"/>
    <x v="3802"/>
    <s v="A vibrant, street-wise, and musical performance that follows the lives of stories of the community of Washington Heights..."/>
    <n v="8500"/>
    <n v="455"/>
    <x v="2"/>
    <x v="0"/>
    <s v="USD"/>
    <n v="1428097739"/>
    <n v="1427492939"/>
    <b v="0"/>
    <n v="9"/>
    <b v="0"/>
    <s v="theater/musical"/>
    <n v="5.3529411764705881E-2"/>
    <n v="50.555555555555557"/>
    <x v="1"/>
    <x v="40"/>
  </r>
  <r>
    <n v="3808"/>
    <x v="3803"/>
    <s v="Following a sell-out run in Loughborough, Time at the Bar! is heading to this year's Fringe Festival... But we need your help!"/>
    <n v="8500"/>
    <n v="1000"/>
    <x v="0"/>
    <x v="1"/>
    <s v="GBP"/>
    <n v="1429955619"/>
    <n v="1424775219"/>
    <b v="0"/>
    <n v="24"/>
    <b v="1"/>
    <s v="theater/plays"/>
    <n v="0.11764705882352941"/>
    <n v="41.666666666666664"/>
    <x v="1"/>
    <x v="6"/>
  </r>
  <r>
    <n v="3809"/>
    <x v="3804"/>
    <s v="The story of two women trying to produce their own version of Chekhov's The Seagull with limited resources and unfettered enthusiasm."/>
    <n v="8500"/>
    <n v="2025"/>
    <x v="0"/>
    <x v="1"/>
    <s v="GBP"/>
    <n v="1406761200"/>
    <n v="1402403907"/>
    <b v="0"/>
    <n v="38"/>
    <b v="1"/>
    <s v="theater/plays"/>
    <n v="0.23823529411764705"/>
    <n v="53.289473684210527"/>
    <x v="1"/>
    <x v="6"/>
  </r>
  <r>
    <n v="3810"/>
    <x v="3805"/>
    <s v="Theater students of UMass present a large-scale theater collaboration that will revolutionize the way you see Shakespeare."/>
    <n v="8500"/>
    <n v="1826"/>
    <x v="0"/>
    <x v="0"/>
    <s v="USD"/>
    <n v="1426965758"/>
    <n v="1424377358"/>
    <b v="0"/>
    <n v="26"/>
    <b v="1"/>
    <s v="theater/plays"/>
    <n v="0.21482352941176472"/>
    <n v="70.230769230769226"/>
    <x v="1"/>
    <x v="6"/>
  </r>
  <r>
    <n v="3811"/>
    <x v="3806"/>
    <s v="The University of Exeter Shakespeare Society is touring its acclaimed show The Merchant of Venice to Stratford-upon-Avon!"/>
    <n v="8500"/>
    <n v="825"/>
    <x v="0"/>
    <x v="1"/>
    <s v="GBP"/>
    <n v="1464692400"/>
    <n v="1461769373"/>
    <b v="0"/>
    <n v="19"/>
    <b v="1"/>
    <s v="theater/plays"/>
    <n v="9.7058823529411767E-2"/>
    <n v="43.421052631578945"/>
    <x v="1"/>
    <x v="6"/>
  </r>
  <r>
    <n v="3812"/>
    <x v="3807"/>
    <s v="We are raising funds for our local theatre group &quot;The Stage Door&quot;. Funding required for lighting, stage equipment and productions."/>
    <n v="8500"/>
    <n v="2191"/>
    <x v="0"/>
    <x v="5"/>
    <s v="CAD"/>
    <n v="1433131140"/>
    <n v="1429120908"/>
    <b v="0"/>
    <n v="11"/>
    <b v="1"/>
    <s v="theater/plays"/>
    <n v="0.25776470588235295"/>
    <n v="199.18181818181819"/>
    <x v="1"/>
    <x v="6"/>
  </r>
  <r>
    <n v="3813"/>
    <x v="3808"/>
    <s v="A comedic play about hillbilly vampires and the absurdity of judging by appearances. Wanna live forever? Better watch what you drink."/>
    <n v="8500"/>
    <n v="2119.9899999999998"/>
    <x v="0"/>
    <x v="0"/>
    <s v="USD"/>
    <n v="1465940580"/>
    <n v="1462603021"/>
    <b v="0"/>
    <n v="27"/>
    <b v="1"/>
    <s v="theater/plays"/>
    <n v="0.24941058823529408"/>
    <n v="78.518148148148143"/>
    <x v="1"/>
    <x v="6"/>
  </r>
  <r>
    <n v="3814"/>
    <x v="3809"/>
    <s v="Wax Wings is proud to be presenting the premiere of EYES. SHUT DOOR OPEN, a new play by Boston playwright Cassie M. Seinuk."/>
    <n v="8500"/>
    <n v="2102"/>
    <x v="0"/>
    <x v="0"/>
    <s v="USD"/>
    <n v="1427860740"/>
    <n v="1424727712"/>
    <b v="0"/>
    <n v="34"/>
    <b v="1"/>
    <s v="theater/plays"/>
    <n v="0.24729411764705883"/>
    <n v="61.823529411764703"/>
    <x v="1"/>
    <x v="6"/>
  </r>
  <r>
    <n v="3815"/>
    <x v="3810"/>
    <s v="Come and help us make the Canterbury Shakespeare Festival a reality"/>
    <n v="8500"/>
    <n v="1000.01"/>
    <x v="0"/>
    <x v="1"/>
    <s v="GBP"/>
    <n v="1440111600"/>
    <n v="1437545657"/>
    <b v="0"/>
    <n v="20"/>
    <b v="1"/>
    <s v="theater/plays"/>
    <n v="0.11764823529411765"/>
    <n v="50.000500000000002"/>
    <x v="1"/>
    <x v="6"/>
  </r>
  <r>
    <n v="3816"/>
    <x v="3811"/>
    <s v="A new play by Brandon Taitt._x000a_Presented by The Theatre Cosmic. _x000a_Premiering in August at the 2014 Minnesota Fringe Festival"/>
    <n v="8500"/>
    <n v="1788.57"/>
    <x v="0"/>
    <x v="0"/>
    <s v="USD"/>
    <n v="1405614823"/>
    <n v="1403022823"/>
    <b v="0"/>
    <n v="37"/>
    <b v="1"/>
    <s v="theater/plays"/>
    <n v="0.21042"/>
    <n v="48.339729729729726"/>
    <x v="1"/>
    <x v="6"/>
  </r>
  <r>
    <n v="3817"/>
    <x v="3812"/>
    <s v="Using 9 actors, TWIST focuses on the horror and unjust in 1837 London.  Think Peter and the Starcatcher meets American Horror Story."/>
    <n v="8500"/>
    <n v="2145"/>
    <x v="0"/>
    <x v="0"/>
    <s v="USD"/>
    <n v="1445659140"/>
    <n v="1444236216"/>
    <b v="0"/>
    <n v="20"/>
    <b v="1"/>
    <s v="theater/plays"/>
    <n v="0.25235294117647061"/>
    <n v="107.25"/>
    <x v="1"/>
    <x v="6"/>
  </r>
  <r>
    <n v="3818"/>
    <x v="3813"/>
    <s v="The Arthurian Order of Avalon is attempting to raise funds to put on the annual Human Chessboard in March 2015!"/>
    <n v="8500"/>
    <n v="570"/>
    <x v="0"/>
    <x v="0"/>
    <s v="USD"/>
    <n v="1426187582"/>
    <n v="1423599182"/>
    <b v="0"/>
    <n v="10"/>
    <b v="1"/>
    <s v="theater/plays"/>
    <n v="6.7058823529411768E-2"/>
    <n v="57"/>
    <x v="1"/>
    <x v="6"/>
  </r>
  <r>
    <n v="3819"/>
    <x v="3814"/>
    <s v="Support this collection of new plays by Kansas City writers and the artists who are bringing it to life!"/>
    <n v="8500"/>
    <n v="1064"/>
    <x v="0"/>
    <x v="0"/>
    <s v="USD"/>
    <n v="1437166920"/>
    <n v="1435554104"/>
    <b v="0"/>
    <n v="26"/>
    <b v="1"/>
    <s v="theater/plays"/>
    <n v="0.12517647058823531"/>
    <n v="40.92307692307692"/>
    <x v="1"/>
    <x v="6"/>
  </r>
  <r>
    <n v="3820"/>
    <x v="3815"/>
    <s v="Tusentack Theatre is a professional theatre company providing opportunities to adults who access Mental Health Services."/>
    <n v="8500"/>
    <n v="430"/>
    <x v="0"/>
    <x v="1"/>
    <s v="GBP"/>
    <n v="1436110717"/>
    <n v="1433518717"/>
    <b v="0"/>
    <n v="20"/>
    <b v="1"/>
    <s v="theater/plays"/>
    <n v="5.0588235294117649E-2"/>
    <n v="21.5"/>
    <x v="1"/>
    <x v="6"/>
  </r>
  <r>
    <n v="3821"/>
    <x v="3816"/>
    <s v="Brooklyn Quartet, directed by reg e gaines, in a collaboration of ambitious and unique storytelling, live music and cinematic staging,"/>
    <n v="8500"/>
    <n v="3659"/>
    <x v="0"/>
    <x v="0"/>
    <s v="USD"/>
    <n v="1451881207"/>
    <n v="1449116407"/>
    <b v="0"/>
    <n v="46"/>
    <b v="1"/>
    <s v="theater/plays"/>
    <n v="0.4304705882352941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8500"/>
    <n v="5501"/>
    <x v="0"/>
    <x v="12"/>
    <s v="EUR"/>
    <n v="1453244340"/>
    <n v="1448136417"/>
    <b v="0"/>
    <n v="76"/>
    <b v="1"/>
    <s v="theater/plays"/>
    <n v="0.64717647058823524"/>
    <n v="72.381578947368425"/>
    <x v="1"/>
    <x v="6"/>
  </r>
  <r>
    <n v="3823"/>
    <x v="3818"/>
    <s v="Feed, a new play by Garrett Markgraf (based on the novel by M.T. Anderson), Directed by Anna Marck at Oakland University."/>
    <n v="8500"/>
    <n v="2650"/>
    <x v="0"/>
    <x v="0"/>
    <s v="USD"/>
    <n v="1437364740"/>
    <n v="1434405044"/>
    <b v="0"/>
    <n v="41"/>
    <b v="1"/>
    <s v="theater/plays"/>
    <n v="0.31176470588235294"/>
    <n v="64.634146341463421"/>
    <x v="1"/>
    <x v="6"/>
  </r>
  <r>
    <n v="3824"/>
    <x v="3819"/>
    <s v="the hardy presents a collaboration between Robbie Curran and Abram Rooney. Kemble House, 9th-14th August, every night at 8pm."/>
    <n v="8500"/>
    <n v="270"/>
    <x v="0"/>
    <x v="1"/>
    <s v="GBP"/>
    <n v="1470058860"/>
    <n v="1469026903"/>
    <b v="0"/>
    <n v="7"/>
    <b v="1"/>
    <s v="theater/plays"/>
    <n v="3.1764705882352938E-2"/>
    <n v="38.571428571428569"/>
    <x v="1"/>
    <x v="6"/>
  </r>
  <r>
    <n v="3825"/>
    <x v="3820"/>
    <s v="A girl in Burkina Faso is more likely to marry than finish high school. Public theatre can promote the need for girls to stay in school"/>
    <n v="8500"/>
    <n v="5271"/>
    <x v="0"/>
    <x v="0"/>
    <s v="USD"/>
    <n v="1434505214"/>
    <n v="1432690814"/>
    <b v="0"/>
    <n v="49"/>
    <b v="1"/>
    <s v="theater/plays"/>
    <n v="0.62011764705882355"/>
    <n v="107.57142857142857"/>
    <x v="1"/>
    <x v="6"/>
  </r>
  <r>
    <n v="3826"/>
    <x v="3821"/>
    <s v="This is the story about the Westons. One family who live with mental illness on a daily basis."/>
    <n v="8500"/>
    <n v="715"/>
    <x v="0"/>
    <x v="1"/>
    <s v="GBP"/>
    <n v="1430993394"/>
    <n v="1428401394"/>
    <b v="0"/>
    <n v="26"/>
    <b v="1"/>
    <s v="theater/plays"/>
    <n v="8.4117647058823533E-2"/>
    <n v="27.5"/>
    <x v="1"/>
    <x v="6"/>
  </r>
  <r>
    <n v="3827"/>
    <x v="3822"/>
    <s v="IAM TRYING TO TAKE MY DEBUT PLAY BROKEN BISCUITS TO EDINGBURGH FESTIVAL 2015 AND REALLY NEED SOME FUNDING TO HELP ME ACHIEVE THIS GOAL"/>
    <n v="8500"/>
    <n v="4580"/>
    <x v="0"/>
    <x v="1"/>
    <s v="GBP"/>
    <n v="1427414400"/>
    <n v="1422656201"/>
    <b v="0"/>
    <n v="65"/>
    <b v="1"/>
    <s v="theater/plays"/>
    <n v="0.5388235294117647"/>
    <n v="70.461538461538467"/>
    <x v="1"/>
    <x v="6"/>
  </r>
  <r>
    <n v="3828"/>
    <x v="3823"/>
    <s v="In 1942 three black and one Puerto Rican jazz musicians from Harlem join the segregated US Marines. We see &quot;Love In Time of War&quot;"/>
    <n v="8500"/>
    <n v="5000"/>
    <x v="0"/>
    <x v="0"/>
    <s v="USD"/>
    <n v="1420033187"/>
    <n v="1414845587"/>
    <b v="0"/>
    <n v="28"/>
    <b v="1"/>
    <s v="theater/plays"/>
    <n v="0.58823529411764708"/>
    <n v="178.57142857142858"/>
    <x v="1"/>
    <x v="6"/>
  </r>
  <r>
    <n v="3829"/>
    <x v="3824"/>
    <s v="A play that illustrates the symptoms of PTSD, shows its effect on families, and demonstrates some of the difficulties of treating it."/>
    <n v="8500"/>
    <n v="501"/>
    <x v="0"/>
    <x v="0"/>
    <s v="USD"/>
    <n v="1472676371"/>
    <n v="1470948371"/>
    <b v="0"/>
    <n v="8"/>
    <b v="1"/>
    <s v="theater/plays"/>
    <n v="5.8941176470588233E-2"/>
    <n v="62.625"/>
    <x v="1"/>
    <x v="6"/>
  </r>
  <r>
    <n v="3830"/>
    <x v="3825"/>
    <s v="The Aeon Theatre company is producing another original play by Parker Hale at the Manhattan Reportory Theatre"/>
    <n v="8500"/>
    <n v="225"/>
    <x v="0"/>
    <x v="0"/>
    <s v="USD"/>
    <n v="1464371211"/>
    <n v="1463161611"/>
    <b v="0"/>
    <n v="3"/>
    <b v="1"/>
    <s v="theater/plays"/>
    <n v="2.6470588235294117E-2"/>
    <n v="75"/>
    <x v="1"/>
    <x v="6"/>
  </r>
  <r>
    <n v="3831"/>
    <x v="3826"/>
    <s v="Help Shared Shakes to adopt Murphey Academy, a Title I elementary school in Greensboro for a full day of performances and workshops."/>
    <n v="8500"/>
    <n v="530.11"/>
    <x v="0"/>
    <x v="0"/>
    <s v="USD"/>
    <n v="1415222545"/>
    <n v="1413404545"/>
    <b v="0"/>
    <n v="9"/>
    <b v="1"/>
    <s v="theater/plays"/>
    <n v="6.2365882352941181E-2"/>
    <n v="58.901111111111113"/>
    <x v="1"/>
    <x v="6"/>
  </r>
  <r>
    <n v="3832"/>
    <x v="3827"/>
    <s v="Santa Barbara Youth Ensemble is performing Hairspray at the Lobero. Help create beautiful memories for these kids by pledging today!"/>
    <n v="8500"/>
    <n v="1256"/>
    <x v="0"/>
    <x v="0"/>
    <s v="USD"/>
    <n v="1455936335"/>
    <n v="1452048335"/>
    <b v="0"/>
    <n v="9"/>
    <b v="1"/>
    <s v="theater/plays"/>
    <n v="0.14776470588235294"/>
    <n v="139.55555555555554"/>
    <x v="1"/>
    <x v="6"/>
  </r>
  <r>
    <n v="3833"/>
    <x v="3828"/>
    <s v="Get more kids to love Shakespeare by developing the fun &amp; effective Shakespeare is Boffo! course as an replicable program for teachers."/>
    <n v="8500"/>
    <n v="1400"/>
    <x v="0"/>
    <x v="5"/>
    <s v="CAD"/>
    <n v="1417460940"/>
    <n v="1416516972"/>
    <b v="0"/>
    <n v="20"/>
    <b v="1"/>
    <s v="theater/plays"/>
    <n v="0.16470588235294117"/>
    <n v="70"/>
    <x v="1"/>
    <x v="6"/>
  </r>
  <r>
    <n v="3834"/>
    <x v="3829"/>
    <s v="About the impact of addiction on relationships; my play hopes to inspire &amp; support those affected to connect with their own creativity"/>
    <n v="8500"/>
    <n v="3271"/>
    <x v="0"/>
    <x v="1"/>
    <s v="GBP"/>
    <n v="1434624067"/>
    <n v="1432032067"/>
    <b v="0"/>
    <n v="57"/>
    <b v="1"/>
    <s v="theater/plays"/>
    <n v="0.38482352941176473"/>
    <n v="57.385964912280699"/>
    <x v="1"/>
    <x v="6"/>
  </r>
  <r>
    <n v="3835"/>
    <x v="3830"/>
    <s v="IT DOESN'T MATTER is a new comedic piece of political theatre written by three enthusiastic students. Help us produce it at LIPA!"/>
    <n v="8500"/>
    <n v="320"/>
    <x v="0"/>
    <x v="1"/>
    <s v="GBP"/>
    <n v="1461278208"/>
    <n v="1459463808"/>
    <b v="0"/>
    <n v="8"/>
    <b v="1"/>
    <s v="theater/plays"/>
    <n v="3.7647058823529408E-2"/>
    <n v="40"/>
    <x v="1"/>
    <x v="6"/>
  </r>
  <r>
    <n v="3836"/>
    <x v="3831"/>
    <s v="&quot;The surveyor said the foundation was shaky&quot;. A woman finds what it means to rebuild her marriage."/>
    <n v="8500"/>
    <n v="900"/>
    <x v="0"/>
    <x v="0"/>
    <s v="USD"/>
    <n v="1470197340"/>
    <n v="1467497652"/>
    <b v="0"/>
    <n v="14"/>
    <b v="1"/>
    <s v="theater/plays"/>
    <n v="0.10588235294117647"/>
    <n v="64.285714285714292"/>
    <x v="1"/>
    <x v="6"/>
  </r>
  <r>
    <n v="3837"/>
    <x v="3832"/>
    <s v="A high-flying French farce with the thrust of a well-tuned jet engine"/>
    <n v="8500"/>
    <n v="2042"/>
    <x v="0"/>
    <x v="1"/>
    <s v="GBP"/>
    <n v="1435947758"/>
    <n v="1432837358"/>
    <b v="0"/>
    <n v="17"/>
    <b v="1"/>
    <s v="theater/plays"/>
    <n v="0.24023529411764705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8500"/>
    <n v="100824"/>
    <x v="0"/>
    <x v="11"/>
    <s v="SEK"/>
    <n v="1432314209"/>
    <n v="1429722209"/>
    <b v="0"/>
    <n v="100"/>
    <b v="1"/>
    <s v="theater/plays"/>
    <n v="11.861647058823529"/>
    <n v="1008.24"/>
    <x v="1"/>
    <x v="6"/>
  </r>
  <r>
    <n v="3839"/>
    <x v="3834"/>
    <s v="A futuristic and absurd style play, produced by Colectivo El Pozo, where the characters make a crucial decision. Written by R Dorantes."/>
    <n v="8500"/>
    <n v="2025"/>
    <x v="0"/>
    <x v="0"/>
    <s v="USD"/>
    <n v="1438226724"/>
    <n v="1433042724"/>
    <b v="0"/>
    <n v="32"/>
    <b v="1"/>
    <s v="theater/plays"/>
    <n v="0.23823529411764705"/>
    <n v="63.28125"/>
    <x v="1"/>
    <x v="6"/>
  </r>
  <r>
    <n v="3840"/>
    <x v="3835"/>
    <s v="A gritty play looking at a modern day relationship, highlighting issues of mental health and abuse suffered by men."/>
    <n v="8500"/>
    <n v="65"/>
    <x v="0"/>
    <x v="1"/>
    <s v="GBP"/>
    <n v="1459180229"/>
    <n v="1457023829"/>
    <b v="0"/>
    <n v="3"/>
    <b v="1"/>
    <s v="theater/plays"/>
    <n v="7.6470588235294122E-3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8500"/>
    <n v="872"/>
    <x v="2"/>
    <x v="0"/>
    <s v="USD"/>
    <n v="1405882287"/>
    <n v="1400698287"/>
    <b v="1"/>
    <n v="34"/>
    <b v="0"/>
    <s v="theater/plays"/>
    <n v="0.10258823529411765"/>
    <n v="25.647058823529413"/>
    <x v="1"/>
    <x v="6"/>
  </r>
  <r>
    <n v="3842"/>
    <x v="3837"/>
    <s v="Follow the sell-out Tree Folk Theatre, as we lead you through The Tempest with masks, puppetry and live music! 15th July - 3rd August"/>
    <n v="8500"/>
    <n v="1097"/>
    <x v="2"/>
    <x v="1"/>
    <s v="GBP"/>
    <n v="1399809052"/>
    <n v="1397217052"/>
    <b v="1"/>
    <n v="23"/>
    <b v="0"/>
    <s v="theater/plays"/>
    <n v="0.12905882352941175"/>
    <n v="47.695652173913047"/>
    <x v="1"/>
    <x v="6"/>
  </r>
  <r>
    <n v="3843"/>
    <x v="3838"/>
    <s v="Vengeance Can Wait navigates Japanese sub-culture as it charts a dark, twisted and touching, â€œdifferentâ€ kind of love story."/>
    <n v="8500"/>
    <n v="1065"/>
    <x v="2"/>
    <x v="0"/>
    <s v="USD"/>
    <n v="1401587064"/>
    <n v="1399427064"/>
    <b v="1"/>
    <n v="19"/>
    <b v="0"/>
    <s v="theater/plays"/>
    <n v="0.12529411764705883"/>
    <n v="56.05263157894737"/>
    <x v="1"/>
    <x v="6"/>
  </r>
  <r>
    <n v="3844"/>
    <x v="3839"/>
    <s v="A comedy about a Christopher Walken Club.  This show was chosen to perform in DC!  Help the production get to our nation's capital."/>
    <n v="8500"/>
    <n v="4066"/>
    <x v="2"/>
    <x v="0"/>
    <s v="USD"/>
    <n v="1401778740"/>
    <n v="1399474134"/>
    <b v="1"/>
    <n v="50"/>
    <b v="0"/>
    <s v="theater/plays"/>
    <n v="0.4783529411764705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8500"/>
    <n v="842"/>
    <x v="2"/>
    <x v="0"/>
    <s v="USD"/>
    <n v="1443711774"/>
    <n v="1441119774"/>
    <b v="1"/>
    <n v="12"/>
    <b v="0"/>
    <s v="theater/plays"/>
    <n v="9.9058823529411769E-2"/>
    <n v="70.166666666666671"/>
    <x v="1"/>
    <x v="6"/>
  </r>
  <r>
    <n v="3846"/>
    <x v="3841"/>
    <s v="My Insane Shakespeare. An original play by Arthur Elbakyan premiering October 13th at United Solo, New York City."/>
    <n v="8500"/>
    <n v="189"/>
    <x v="2"/>
    <x v="0"/>
    <s v="USD"/>
    <n v="1412405940"/>
    <n v="1409721542"/>
    <b v="1"/>
    <n v="8"/>
    <b v="0"/>
    <s v="theater/plays"/>
    <n v="2.2235294117647058E-2"/>
    <n v="23.625"/>
    <x v="1"/>
    <x v="6"/>
  </r>
  <r>
    <n v="3847"/>
    <x v="3842"/>
    <s v="The production of the original play &quot;Madame X&quot; by Amanda Davison. Inspired by the painting by John Singer Sargent."/>
    <n v="8500"/>
    <n v="1697"/>
    <x v="2"/>
    <x v="0"/>
    <s v="USD"/>
    <n v="1437283391"/>
    <n v="1433395391"/>
    <b v="1"/>
    <n v="9"/>
    <b v="0"/>
    <s v="theater/plays"/>
    <n v="0.1996470588235294"/>
    <n v="188.55555555555554"/>
    <x v="1"/>
    <x v="6"/>
  </r>
  <r>
    <n v="3848"/>
    <x v="3843"/>
    <s v="A Carnegie Mellon capstone play based on a woman's life as she slips from reality due to the degenerative effect of Alzheimer's Disease"/>
    <n v="8500"/>
    <n v="2129"/>
    <x v="2"/>
    <x v="0"/>
    <s v="USD"/>
    <n v="1445196989"/>
    <n v="1442604989"/>
    <b v="1"/>
    <n v="43"/>
    <b v="0"/>
    <s v="theater/plays"/>
    <n v="0.25047058823529411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8500"/>
    <n v="2113"/>
    <x v="2"/>
    <x v="12"/>
    <s v="EUR"/>
    <n v="1434047084"/>
    <n v="1431455084"/>
    <b v="1"/>
    <n v="28"/>
    <b v="0"/>
    <s v="theater/plays"/>
    <n v="0.24858823529411764"/>
    <n v="75.464285714285708"/>
    <x v="1"/>
    <x v="6"/>
  </r>
  <r>
    <n v="3850"/>
    <x v="3845"/>
    <s v="V-Day is a global activist movement to end violence against women and girls."/>
    <n v="8500"/>
    <n v="38"/>
    <x v="2"/>
    <x v="0"/>
    <s v="USD"/>
    <n v="1420081143"/>
    <n v="1417489143"/>
    <b v="1"/>
    <n v="4"/>
    <b v="0"/>
    <s v="theater/plays"/>
    <n v="4.4705882352941177E-3"/>
    <n v="9.5"/>
    <x v="1"/>
    <x v="6"/>
  </r>
  <r>
    <n v="3851"/>
    <x v="3846"/>
    <s v="A play about the horrible choices we have to make every day. Should we take a risk, or take the road most travelled?"/>
    <n v="8500"/>
    <n v="852"/>
    <x v="2"/>
    <x v="1"/>
    <s v="GBP"/>
    <n v="1437129179"/>
    <n v="1434537179"/>
    <b v="1"/>
    <n v="24"/>
    <b v="0"/>
    <s v="theater/plays"/>
    <n v="0.10023529411764706"/>
    <n v="35.5"/>
    <x v="1"/>
    <x v="6"/>
  </r>
  <r>
    <n v="3852"/>
    <x v="3847"/>
    <s v="Writer/Director Lynette J. Blackwell presents the hilarious entangled love story of when evil and good attempt to coexist."/>
    <n v="8500"/>
    <n v="20"/>
    <x v="2"/>
    <x v="0"/>
    <s v="USD"/>
    <n v="1427427276"/>
    <n v="1425270876"/>
    <b v="0"/>
    <n v="2"/>
    <b v="0"/>
    <s v="theater/plays"/>
    <n v="2.352941176470588E-3"/>
    <n v="10"/>
    <x v="1"/>
    <x v="6"/>
  </r>
  <r>
    <n v="3853"/>
    <x v="3848"/>
    <s v="A dose of One-woman &quot;Dramedy&quot; to cure those daily blues is just what the doctor ordered!"/>
    <n v="8500"/>
    <n v="26"/>
    <x v="2"/>
    <x v="0"/>
    <s v="USD"/>
    <n v="1409602178"/>
    <n v="1406578178"/>
    <b v="0"/>
    <n v="2"/>
    <b v="0"/>
    <s v="theater/plays"/>
    <n v="3.0588235294117649E-3"/>
    <n v="13"/>
    <x v="1"/>
    <x v="6"/>
  </r>
  <r>
    <n v="3854"/>
    <x v="3849"/>
    <s v="A play dedicated to the 100th anniversary of the Armenian Genocide."/>
    <n v="8500"/>
    <n v="1788"/>
    <x v="2"/>
    <x v="0"/>
    <s v="USD"/>
    <n v="1431206058"/>
    <n v="1428614058"/>
    <b v="0"/>
    <n v="20"/>
    <b v="0"/>
    <s v="theater/plays"/>
    <n v="0.21035294117647058"/>
    <n v="89.4"/>
    <x v="1"/>
    <x v="6"/>
  </r>
  <r>
    <n v="3855"/>
    <x v="3850"/>
    <s v="TWO NEW DARK COMEDIES OPENING IN NYC THIS APRIL AND MAY BY CHRISTOPHER B. LATRO _x000a_ABOUT FAMILY, AMBITION, LOVE AND GREED"/>
    <n v="8500"/>
    <n v="25"/>
    <x v="2"/>
    <x v="0"/>
    <s v="USD"/>
    <n v="1427408271"/>
    <n v="1424819871"/>
    <b v="0"/>
    <n v="1"/>
    <b v="0"/>
    <s v="theater/plays"/>
    <n v="2.9411764705882353E-3"/>
    <n v="25"/>
    <x v="1"/>
    <x v="6"/>
  </r>
  <r>
    <n v="3856"/>
    <x v="3851"/>
    <s v="Thought-provoking drama about one who gets so caught up in churchwork, loses the true meaning of serving God, &amp; has TROUBLE AT THE GATE"/>
    <n v="8500"/>
    <n v="1"/>
    <x v="2"/>
    <x v="0"/>
    <s v="USD"/>
    <n v="1425833403"/>
    <n v="1423245003"/>
    <b v="0"/>
    <n v="1"/>
    <b v="0"/>
    <s v="theater/plays"/>
    <n v="1.1764705882352942E-4"/>
    <n v="1"/>
    <x v="1"/>
    <x v="6"/>
  </r>
  <r>
    <n v="3857"/>
    <x v="3852"/>
    <s v="The Ultimate Screenwriting Conference_x000a_is the experience showing screenwriters how to write and sell a screenplay in hollywood!"/>
    <n v="8500"/>
    <n v="260"/>
    <x v="2"/>
    <x v="0"/>
    <s v="USD"/>
    <n v="1406913120"/>
    <n v="1404927690"/>
    <b v="0"/>
    <n v="4"/>
    <b v="0"/>
    <s v="theater/plays"/>
    <n v="3.0588235294117649E-2"/>
    <n v="65"/>
    <x v="1"/>
    <x v="6"/>
  </r>
  <r>
    <n v="3858"/>
    <x v="3853"/>
    <s v="With non-gender specific casting, CattyWhamPuss Theatre dismiss traditional casting biases in this, their ambitious first venture."/>
    <n v="8500"/>
    <n v="10"/>
    <x v="2"/>
    <x v="1"/>
    <s v="GBP"/>
    <n v="1432328400"/>
    <n v="1430734844"/>
    <b v="0"/>
    <n v="1"/>
    <b v="0"/>
    <s v="theater/plays"/>
    <n v="1.176470588235294E-3"/>
    <n v="10"/>
    <x v="1"/>
    <x v="6"/>
  </r>
  <r>
    <n v="3859"/>
    <x v="3854"/>
    <s v="This is a play that will have each and everyone that sees it thinking about the dreams they had growing up. It's a dramady"/>
    <n v="8500"/>
    <n v="1"/>
    <x v="2"/>
    <x v="0"/>
    <s v="USD"/>
    <n v="1403730000"/>
    <n v="1401485207"/>
    <b v="0"/>
    <n v="1"/>
    <b v="0"/>
    <s v="theater/plays"/>
    <n v="1.1764705882352942E-4"/>
    <n v="1"/>
    <x v="1"/>
    <x v="6"/>
  </r>
  <r>
    <n v="3860"/>
    <x v="3855"/>
    <s v="The unproduced screenplay by Tennessee Williams is given life for the first time on a Twin Cities stage by an ensemble of local actors."/>
    <n v="8500"/>
    <n v="1060"/>
    <x v="2"/>
    <x v="0"/>
    <s v="USD"/>
    <n v="1407858710"/>
    <n v="1405266710"/>
    <b v="0"/>
    <n v="13"/>
    <b v="0"/>
    <s v="theater/plays"/>
    <n v="0.12470588235294118"/>
    <n v="81.538461538461533"/>
    <x v="1"/>
    <x v="6"/>
  </r>
  <r>
    <n v="3861"/>
    <x v="3856"/>
    <s v="THE COMING OF THE LORD!"/>
    <n v="8500"/>
    <n v="100"/>
    <x v="2"/>
    <x v="0"/>
    <s v="USD"/>
    <n v="1415828820"/>
    <n v="1412258977"/>
    <b v="0"/>
    <n v="1"/>
    <b v="0"/>
    <s v="theater/plays"/>
    <n v="1.1764705882352941E-2"/>
    <n v="100"/>
    <x v="1"/>
    <x v="6"/>
  </r>
  <r>
    <n v="3862"/>
    <x v="3857"/>
    <s v="The hit immersive theatre experience of England comes to Corpus Christi!"/>
    <n v="8500"/>
    <n v="1"/>
    <x v="2"/>
    <x v="0"/>
    <s v="USD"/>
    <n v="1473699540"/>
    <n v="1472451356"/>
    <b v="0"/>
    <n v="1"/>
    <b v="0"/>
    <s v="theater/plays"/>
    <n v="1.1764705882352942E-4"/>
    <n v="1"/>
    <x v="1"/>
    <x v="6"/>
  </r>
  <r>
    <n v="3863"/>
    <x v="3858"/>
    <s v="Umma Yemaya is  a play that examines the challenges of unconventional love. The Lady  and the Artist create their own world for love."/>
    <n v="85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8500"/>
    <n v="60"/>
    <x v="2"/>
    <x v="0"/>
    <s v="USD"/>
    <n v="1447799054"/>
    <n v="1445203454"/>
    <b v="0"/>
    <n v="3"/>
    <b v="0"/>
    <s v="theater/plays"/>
    <n v="7.058823529411765E-3"/>
    <n v="20"/>
    <x v="1"/>
    <x v="6"/>
  </r>
  <r>
    <n v="3865"/>
    <x v="3860"/>
    <s v="Sissy Entertainment delivers a delicious cabaret that blends comedic monologue, song, and traditional sketch comedy."/>
    <n v="8500"/>
    <n v="650"/>
    <x v="2"/>
    <x v="5"/>
    <s v="CAD"/>
    <n v="1409376600"/>
    <n v="1405957098"/>
    <b v="0"/>
    <n v="14"/>
    <b v="0"/>
    <s v="theater/plays"/>
    <n v="7.6470588235294124E-2"/>
    <n v="46.428571428571431"/>
    <x v="1"/>
    <x v="6"/>
  </r>
  <r>
    <n v="3866"/>
    <x v="3861"/>
    <s v="A funny, moving, witty piece about a girl, her oboe, and her dreams."/>
    <n v="8500"/>
    <n v="11"/>
    <x v="2"/>
    <x v="0"/>
    <s v="USD"/>
    <n v="1458703740"/>
    <n v="1454453021"/>
    <b v="0"/>
    <n v="2"/>
    <b v="0"/>
    <s v="theater/plays"/>
    <n v="1.2941176470588236E-3"/>
    <n v="5.5"/>
    <x v="1"/>
    <x v="6"/>
  </r>
  <r>
    <n v="3867"/>
    <x v="3862"/>
    <s v="What do you know about Russian Culture? Our project helps the American children to find out about Russian literature."/>
    <n v="8500"/>
    <n v="251"/>
    <x v="2"/>
    <x v="0"/>
    <s v="USD"/>
    <n v="1466278339"/>
    <n v="1463686339"/>
    <b v="0"/>
    <n v="5"/>
    <b v="0"/>
    <s v="theater/plays"/>
    <n v="2.9529411764705884E-2"/>
    <n v="50.2"/>
    <x v="1"/>
    <x v="6"/>
  </r>
  <r>
    <n v="3868"/>
    <x v="3863"/>
    <s v="New collection of music by Scott Evan Davis!"/>
    <n v="8500"/>
    <n v="10"/>
    <x v="1"/>
    <x v="1"/>
    <s v="GBP"/>
    <n v="1410191405"/>
    <n v="1408031405"/>
    <b v="0"/>
    <n v="1"/>
    <b v="0"/>
    <s v="theater/musical"/>
    <n v="1.176470588235294E-3"/>
    <n v="10"/>
    <x v="1"/>
    <x v="40"/>
  </r>
  <r>
    <n v="3869"/>
    <x v="3864"/>
    <s v="A Musical about 3 women who pursue their Pleasure and end up finding themselves."/>
    <n v="8500"/>
    <n v="452"/>
    <x v="1"/>
    <x v="0"/>
    <s v="USD"/>
    <n v="1426302660"/>
    <n v="1423761792"/>
    <b v="0"/>
    <n v="15"/>
    <b v="0"/>
    <s v="theater/musical"/>
    <n v="5.3176470588235297E-2"/>
    <n v="30.133333333333333"/>
    <x v="1"/>
    <x v="40"/>
  </r>
  <r>
    <n v="3870"/>
    <x v="3865"/>
    <s v="M,L,S&amp;R it's a sexy rock/pop musical confronting contemporary gay issues with an all male cast singing and dancing to top 40 songs."/>
    <n v="8500"/>
    <n v="1500"/>
    <x v="1"/>
    <x v="0"/>
    <s v="USD"/>
    <n v="1404360478"/>
    <n v="1401768478"/>
    <b v="0"/>
    <n v="10"/>
    <b v="0"/>
    <s v="theater/musical"/>
    <n v="0.17647058823529413"/>
    <n v="150"/>
    <x v="1"/>
    <x v="40"/>
  </r>
  <r>
    <n v="3871"/>
    <x v="3866"/>
    <s v="Our musical is finally ready to come to life, and we're raising funds to help make that happen!"/>
    <n v="8500"/>
    <n v="40"/>
    <x v="1"/>
    <x v="0"/>
    <s v="USD"/>
    <n v="1490809450"/>
    <n v="1485629050"/>
    <b v="0"/>
    <n v="3"/>
    <b v="0"/>
    <s v="theater/musical"/>
    <n v="4.7058823529411761E-3"/>
    <n v="13.333333333333334"/>
    <x v="1"/>
    <x v="40"/>
  </r>
  <r>
    <n v="3872"/>
    <x v="3867"/>
    <s v="We are a brand new theatrical teen production company, and we need enough money to put on our first musical production."/>
    <n v="85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8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850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85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8500"/>
    <n v="2059"/>
    <x v="1"/>
    <x v="1"/>
    <s v="GBP"/>
    <n v="1454425128"/>
    <n v="1451833128"/>
    <b v="0"/>
    <n v="46"/>
    <b v="0"/>
    <s v="theater/musical"/>
    <n v="0.24223529411764705"/>
    <n v="44.760869565217391"/>
    <x v="1"/>
    <x v="40"/>
  </r>
  <r>
    <n v="3877"/>
    <x v="3872"/>
    <s v="Help us record the concept album and stage grand concerts with a fantastic cast and orchestra. Get your tickets, music and more!"/>
    <n v="8500"/>
    <n v="1241"/>
    <x v="1"/>
    <x v="0"/>
    <s v="USD"/>
    <n v="1481213752"/>
    <n v="1478621752"/>
    <b v="0"/>
    <n v="14"/>
    <b v="0"/>
    <s v="theater/musical"/>
    <n v="0.14599999999999999"/>
    <n v="88.642857142857139"/>
    <x v="1"/>
    <x v="40"/>
  </r>
  <r>
    <n v="3878"/>
    <x v="3873"/>
    <s v="Encouraging young males to engage in vocational development in the art of musical theater and related dance classes."/>
    <n v="8500"/>
    <n v="10"/>
    <x v="1"/>
    <x v="0"/>
    <s v="USD"/>
    <n v="1435636740"/>
    <n v="1433014746"/>
    <b v="0"/>
    <n v="1"/>
    <b v="0"/>
    <s v="theater/musical"/>
    <n v="1.176470588235294E-3"/>
    <n v="10"/>
    <x v="1"/>
    <x v="40"/>
  </r>
  <r>
    <n v="3879"/>
    <x v="3874"/>
    <s v="Theatre â€˜Portableâ€™ Royal is a portable, fully working, 40 seater theatre which will tour the UK and beyond!"/>
    <n v="85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8500"/>
    <n v="980"/>
    <x v="1"/>
    <x v="1"/>
    <s v="GBP"/>
    <n v="1406761200"/>
    <n v="1403724820"/>
    <b v="0"/>
    <n v="17"/>
    <b v="0"/>
    <s v="theater/musical"/>
    <n v="0.11529411764705882"/>
    <n v="57.647058823529413"/>
    <x v="1"/>
    <x v="40"/>
  </r>
  <r>
    <n v="3881"/>
    <x v="3876"/>
    <s v="A musical journey coming to the Blue Venue at the 2017 Orlando Fringe Festival!"/>
    <n v="8500"/>
    <n v="25"/>
    <x v="1"/>
    <x v="0"/>
    <s v="USD"/>
    <n v="1487550399"/>
    <n v="1484958399"/>
    <b v="0"/>
    <n v="1"/>
    <b v="0"/>
    <s v="theater/musical"/>
    <n v="2.9411764705882353E-3"/>
    <n v="25"/>
    <x v="1"/>
    <x v="40"/>
  </r>
  <r>
    <n v="3882"/>
    <x v="3877"/>
    <s v="A musical vision of the Faust tale... how he signed his soul to the devil Mephistopheles to find Lori, the love of his life."/>
    <n v="85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85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85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85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85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8500"/>
    <n v="35"/>
    <x v="1"/>
    <x v="0"/>
    <s v="USD"/>
    <n v="1430517600"/>
    <n v="1426538129"/>
    <b v="0"/>
    <n v="2"/>
    <b v="0"/>
    <s v="theater/musical"/>
    <n v="4.1176470588235297E-3"/>
    <n v="17.5"/>
    <x v="1"/>
    <x v="40"/>
  </r>
  <r>
    <n v="3888"/>
    <x v="3883"/>
    <s v="We are devising a vibrant new adaptation of Homer's The Odyssey featuring dynamic storytelling, stunning visuals and original music."/>
    <n v="8500"/>
    <n v="542"/>
    <x v="2"/>
    <x v="1"/>
    <s v="GBP"/>
    <n v="1488114358"/>
    <n v="1485522358"/>
    <b v="0"/>
    <n v="14"/>
    <b v="0"/>
    <s v="theater/plays"/>
    <n v="6.3764705882352946E-2"/>
    <n v="38.714285714285715"/>
    <x v="1"/>
    <x v="6"/>
  </r>
  <r>
    <n v="3889"/>
    <x v="3884"/>
    <s v="A romantic comedy about a girl trying to figure out what to do with her life and an angel who comes to help her."/>
    <n v="8500"/>
    <n v="118"/>
    <x v="2"/>
    <x v="0"/>
    <s v="USD"/>
    <n v="1420413960"/>
    <n v="1417651630"/>
    <b v="0"/>
    <n v="9"/>
    <b v="0"/>
    <s v="theater/plays"/>
    <n v="1.3882352941176471E-2"/>
    <n v="13.111111111111111"/>
    <x v="1"/>
    <x v="6"/>
  </r>
  <r>
    <n v="3890"/>
    <x v="3885"/>
    <s v="Will Power Troupe is the only US group invited to perform in London's Shakespeare Festival. We need your help to bring the USA to UK!"/>
    <n v="8500"/>
    <n v="2524"/>
    <x v="2"/>
    <x v="0"/>
    <s v="USD"/>
    <n v="1439662344"/>
    <n v="1434478344"/>
    <b v="0"/>
    <n v="8"/>
    <b v="0"/>
    <s v="theater/plays"/>
    <n v="0.29694117647058821"/>
    <n v="315.5"/>
    <x v="1"/>
    <x v="6"/>
  </r>
  <r>
    <n v="3891"/>
    <x v="3886"/>
    <s v="A comedy about a mime who dreams of becoming a stand up comedian."/>
    <n v="8500"/>
    <n v="260"/>
    <x v="2"/>
    <x v="0"/>
    <s v="USD"/>
    <n v="1427086740"/>
    <n v="1424488244"/>
    <b v="0"/>
    <n v="7"/>
    <b v="0"/>
    <s v="theater/plays"/>
    <n v="3.0588235294117649E-2"/>
    <n v="37.142857142857146"/>
    <x v="1"/>
    <x v="6"/>
  </r>
  <r>
    <n v="3892"/>
    <x v="3887"/>
    <s v="Saloon owner Gertude Blum mistrusts all men and scorns love, but sailor Harry Bales' romantic dreams force her to face her tragic past."/>
    <n v="85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8500"/>
    <n v="10775"/>
    <x v="2"/>
    <x v="0"/>
    <s v="USD"/>
    <n v="1404194400"/>
    <n v="1400600840"/>
    <b v="0"/>
    <n v="84"/>
    <b v="0"/>
    <s v="theater/plays"/>
    <n v="1.2676470588235293"/>
    <n v="128.27380952380952"/>
    <x v="1"/>
    <x v="6"/>
  </r>
  <r>
    <n v="3894"/>
    <x v="3889"/>
    <s v="Ryan and Vanessa are hosting Christmas for the first time but instead of a happy celebration, they get a hilarious survival situation."/>
    <n v="8500"/>
    <n v="520"/>
    <x v="2"/>
    <x v="0"/>
    <s v="USD"/>
    <n v="1481000340"/>
    <n v="1478386812"/>
    <b v="0"/>
    <n v="11"/>
    <b v="0"/>
    <s v="theater/plays"/>
    <n v="6.1176470588235297E-2"/>
    <n v="47.272727272727273"/>
    <x v="1"/>
    <x v="6"/>
  </r>
  <r>
    <n v="3895"/>
    <x v="3890"/>
    <s v="A Transgender makeup artist calls into question the loyalty of her best friend in a 1980's circus while dealing with her dying mother."/>
    <n v="8500"/>
    <n v="50"/>
    <x v="2"/>
    <x v="0"/>
    <s v="USD"/>
    <n v="1425103218"/>
    <n v="1422424818"/>
    <b v="0"/>
    <n v="1"/>
    <b v="0"/>
    <s v="theater/plays"/>
    <n v="5.8823529411764705E-3"/>
    <n v="50"/>
    <x v="1"/>
    <x v="6"/>
  </r>
  <r>
    <n v="3896"/>
    <x v="3891"/>
    <s v="Yorick and Co. is a comedy about a struggling theatre company whose mysterious benefactor starts haunting the show!"/>
    <n v="8500"/>
    <n v="170"/>
    <x v="2"/>
    <x v="0"/>
    <s v="USD"/>
    <n v="1402979778"/>
    <n v="1401770178"/>
    <b v="0"/>
    <n v="4"/>
    <b v="0"/>
    <s v="theater/plays"/>
    <n v="0.02"/>
    <n v="42.5"/>
    <x v="1"/>
    <x v="6"/>
  </r>
  <r>
    <n v="3897"/>
    <x v="3892"/>
    <s v="Help us to put on a production of Terry Pratchett's Wyrd Sisters, an ambitions show for our theatre but one I believe we can do."/>
    <n v="8500"/>
    <n v="440"/>
    <x v="2"/>
    <x v="4"/>
    <s v="NZD"/>
    <n v="1420750683"/>
    <n v="1418158683"/>
    <b v="0"/>
    <n v="10"/>
    <b v="0"/>
    <s v="theater/plays"/>
    <n v="5.1764705882352942E-2"/>
    <n v="44"/>
    <x v="1"/>
    <x v="6"/>
  </r>
  <r>
    <n v="3898"/>
    <x v="3893"/>
    <s v="'Somewhere you know, nowhere you've been' a theatrical _x000a_re-imagining of Walthamstowâ€™s past acted out beneath big skies in the marshes."/>
    <n v="8500"/>
    <n v="814"/>
    <x v="2"/>
    <x v="1"/>
    <s v="GBP"/>
    <n v="1439827200"/>
    <n v="1436355270"/>
    <b v="0"/>
    <n v="16"/>
    <b v="0"/>
    <s v="theater/plays"/>
    <n v="9.5764705882352946E-2"/>
    <n v="50.875"/>
    <x v="1"/>
    <x v="6"/>
  </r>
  <r>
    <n v="3899"/>
    <x v="3894"/>
    <s v="More than just a play, RAIN is an outreach to hurting people who feel disengaged or rejected by others."/>
    <n v="8500"/>
    <n v="125"/>
    <x v="2"/>
    <x v="0"/>
    <s v="USD"/>
    <n v="1407868561"/>
    <n v="1406140561"/>
    <b v="0"/>
    <n v="2"/>
    <b v="0"/>
    <s v="theater/plays"/>
    <n v="1.4705882352941176E-2"/>
    <n v="62.5"/>
    <x v="1"/>
    <x v="6"/>
  </r>
  <r>
    <n v="3900"/>
    <x v="3895"/>
    <s v="HUB Theatre Group collaborates with local artists to present John Logan's RED to the community."/>
    <n v="8500"/>
    <n v="135"/>
    <x v="2"/>
    <x v="0"/>
    <s v="USD"/>
    <n v="1433988791"/>
    <n v="1431396791"/>
    <b v="0"/>
    <n v="5"/>
    <b v="0"/>
    <s v="theater/plays"/>
    <n v="1.5882352941176469E-2"/>
    <n v="27"/>
    <x v="1"/>
    <x v="6"/>
  </r>
  <r>
    <n v="3901"/>
    <x v="3896"/>
    <s v="&quot;De Lewe&quot; deals with the critical issues within today's youth. It reminds us that standing together is stronger than falling apart."/>
    <n v="8500"/>
    <n v="25"/>
    <x v="2"/>
    <x v="0"/>
    <s v="USD"/>
    <n v="1450554599"/>
    <n v="1447098599"/>
    <b v="0"/>
    <n v="1"/>
    <b v="0"/>
    <s v="theater/plays"/>
    <n v="2.9411764705882353E-3"/>
    <n v="25"/>
    <x v="1"/>
    <x v="6"/>
  </r>
  <r>
    <n v="3902"/>
    <x v="3897"/>
    <s v="Love, Sex and Apps is a double bill exploring the way in which we are both connected and disconnected with those around us."/>
    <n v="8500"/>
    <n v="1465"/>
    <x v="2"/>
    <x v="1"/>
    <s v="GBP"/>
    <n v="1479125642"/>
    <n v="1476962042"/>
    <b v="0"/>
    <n v="31"/>
    <b v="0"/>
    <s v="theater/plays"/>
    <n v="0.172352941176470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8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8500"/>
    <n v="3"/>
    <x v="2"/>
    <x v="0"/>
    <s v="USD"/>
    <n v="1429074240"/>
    <n v="1427866200"/>
    <b v="0"/>
    <n v="2"/>
    <b v="0"/>
    <s v="theater/plays"/>
    <n v="3.5294117647058826E-4"/>
    <n v="1.5"/>
    <x v="1"/>
    <x v="6"/>
  </r>
  <r>
    <n v="3905"/>
    <x v="3900"/>
    <s v="&quot;STAIRCASES&quot; is a piece of collaborative new writing exploring 'L'esprit de l'escalier', or the conversations you wish you could have."/>
    <n v="8500"/>
    <n v="173"/>
    <x v="2"/>
    <x v="1"/>
    <s v="GBP"/>
    <n v="1434063600"/>
    <n v="1430405903"/>
    <b v="0"/>
    <n v="7"/>
    <b v="0"/>
    <s v="theater/plays"/>
    <n v="2.0352941176470588E-2"/>
    <n v="24.714285714285715"/>
    <x v="1"/>
    <x v="6"/>
  </r>
  <r>
    <n v="3906"/>
    <x v="3901"/>
    <s v="We will workshop, stage and develop new writing, devised work and adaptations. A joyful leap into the possibilities of an idea!"/>
    <n v="8500"/>
    <n v="1010"/>
    <x v="2"/>
    <x v="1"/>
    <s v="GBP"/>
    <n v="1435325100"/>
    <n v="1432072893"/>
    <b v="0"/>
    <n v="16"/>
    <b v="0"/>
    <s v="theater/plays"/>
    <n v="0.1188235294117647"/>
    <n v="63.125"/>
    <x v="1"/>
    <x v="6"/>
  </r>
  <r>
    <n v="3907"/>
    <x v="3902"/>
    <s v="Burqa&amp;Rifle dramatizes the  encounter between two women -- a vigilante and a convert to Islam."/>
    <n v="8500"/>
    <n v="153"/>
    <x v="2"/>
    <x v="0"/>
    <s v="USD"/>
    <n v="1414354080"/>
    <n v="1411587606"/>
    <b v="0"/>
    <n v="4"/>
    <b v="0"/>
    <s v="theater/plays"/>
    <n v="1.7999999999999999E-2"/>
    <n v="38.25"/>
    <x v="1"/>
    <x v="6"/>
  </r>
  <r>
    <n v="3908"/>
    <x v="3903"/>
    <s v="Death splits apart twin brothers in a questionable car accident. They shared dreams, and now they must share trials in the unknown."/>
    <n v="8500"/>
    <n v="65"/>
    <x v="2"/>
    <x v="0"/>
    <s v="USD"/>
    <n v="1406603696"/>
    <n v="1405307696"/>
    <b v="0"/>
    <n v="4"/>
    <b v="0"/>
    <s v="theater/plays"/>
    <n v="7.6470588235294122E-3"/>
    <n v="16.25"/>
    <x v="1"/>
    <x v="6"/>
  </r>
  <r>
    <n v="3909"/>
    <x v="3904"/>
    <s v="I am trying to put on a gospel comedy stage play that is full of laughter and life lessons as well that will change your life forever,"/>
    <n v="8500"/>
    <n v="135"/>
    <x v="2"/>
    <x v="0"/>
    <s v="USD"/>
    <n v="1410424642"/>
    <n v="1407832642"/>
    <b v="0"/>
    <n v="4"/>
    <b v="0"/>
    <s v="theater/plays"/>
    <n v="1.5882352941176469E-2"/>
    <n v="33.75"/>
    <x v="1"/>
    <x v="6"/>
  </r>
  <r>
    <n v="3910"/>
    <x v="3905"/>
    <s v="Join Sherlock Holmes and Dr. Watson as the first adventure together is dramatized live on-stage!  The game is afoot!"/>
    <n v="8500"/>
    <n v="185"/>
    <x v="2"/>
    <x v="0"/>
    <s v="USD"/>
    <n v="1441649397"/>
    <n v="1439057397"/>
    <b v="0"/>
    <n v="3"/>
    <b v="0"/>
    <s v="theater/plays"/>
    <n v="2.1764705882352939E-2"/>
    <n v="61.666666666666664"/>
    <x v="1"/>
    <x v="6"/>
  </r>
  <r>
    <n v="3911"/>
    <x v="3906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s v="theater/plays"/>
    <n v="0.35211764705882354"/>
    <n v="83.138888888888886"/>
    <x v="1"/>
    <x v="6"/>
  </r>
  <r>
    <n v="3912"/>
    <x v="3907"/>
    <s v="Producing &amp; directing Jake's Women by Neil Simon opening July 9 and running through July 26 for Sonoma Arts Live"/>
    <n v="8500"/>
    <n v="1"/>
    <x v="2"/>
    <x v="0"/>
    <s v="USD"/>
    <n v="1429936500"/>
    <n v="1424759330"/>
    <b v="0"/>
    <n v="1"/>
    <b v="0"/>
    <s v="theater/plays"/>
    <n v="1.1764705882352942E-4"/>
    <n v="1"/>
    <x v="1"/>
    <x v="6"/>
  </r>
  <r>
    <n v="3913"/>
    <x v="3908"/>
    <s v="â€œNo amount of fire or freshness can challenge what a man will store up in his ghostly heart.â€ â€“ The Great Gatsby"/>
    <n v="8500"/>
    <n v="1000"/>
    <x v="2"/>
    <x v="0"/>
    <s v="USD"/>
    <n v="1448863449"/>
    <n v="1446267849"/>
    <b v="0"/>
    <n v="7"/>
    <b v="0"/>
    <s v="theater/plays"/>
    <n v="0.11764705882352941"/>
    <n v="142.85714285714286"/>
    <x v="1"/>
    <x v="6"/>
  </r>
  <r>
    <n v="3914"/>
    <x v="3909"/>
    <s v="Bots &amp; Barrals and StoneCrabs Theatre are excited to present the UK premiere of Guillem Clua's powerful Catalan drama Skin in Flames."/>
    <n v="8500"/>
    <n v="909"/>
    <x v="2"/>
    <x v="1"/>
    <s v="GBP"/>
    <n v="1431298740"/>
    <n v="1429558756"/>
    <b v="0"/>
    <n v="27"/>
    <b v="0"/>
    <s v="theater/plays"/>
    <n v="0.10694117647058823"/>
    <n v="33.666666666666664"/>
    <x v="1"/>
    <x v="6"/>
  </r>
  <r>
    <n v="3915"/>
    <x v="3910"/>
    <s v="Following the enormous success of Hardcross, we are looking for new ways to bring this wonderful play to a wider audience."/>
    <n v="8500"/>
    <n v="5"/>
    <x v="2"/>
    <x v="1"/>
    <s v="GBP"/>
    <n v="1464824309"/>
    <n v="1462232309"/>
    <b v="0"/>
    <n v="1"/>
    <b v="0"/>
    <s v="theater/plays"/>
    <n v="5.8823529411764701E-4"/>
    <n v="5"/>
    <x v="1"/>
    <x v="6"/>
  </r>
  <r>
    <n v="3916"/>
    <x v="3911"/>
    <s v="We're a small group of University students who need a little help making our final exam production the best product possible."/>
    <n v="85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8500"/>
    <n v="10"/>
    <x v="2"/>
    <x v="1"/>
    <s v="GBP"/>
    <n v="1410439161"/>
    <n v="1407847161"/>
    <b v="0"/>
    <n v="1"/>
    <b v="0"/>
    <s v="theater/plays"/>
    <n v="1.176470588235294E-3"/>
    <n v="10"/>
    <x v="1"/>
    <x v="6"/>
  </r>
  <r>
    <n v="3918"/>
    <x v="3913"/>
    <s v="A fantastic new comedy coming to the West End 2014.  An Alan Ayckbourn meets Richard Curtis style comedy. Who knew singing was therapy!"/>
    <n v="8500"/>
    <n v="120"/>
    <x v="2"/>
    <x v="1"/>
    <s v="GBP"/>
    <n v="1407168000"/>
    <n v="1406131023"/>
    <b v="0"/>
    <n v="3"/>
    <b v="0"/>
    <s v="theater/plays"/>
    <n v="1.411764705882353E-2"/>
    <n v="40"/>
    <x v="1"/>
    <x v="6"/>
  </r>
  <r>
    <n v="3919"/>
    <x v="3914"/>
    <s v="Two sisters living in a Cornish seaside town attempt to hide and escape from a life- circle of deceit, abuse, incest and revenge."/>
    <n v="8500"/>
    <n v="90"/>
    <x v="2"/>
    <x v="1"/>
    <s v="GBP"/>
    <n v="1453075200"/>
    <n v="1450628773"/>
    <b v="0"/>
    <n v="3"/>
    <b v="0"/>
    <s v="theater/plays"/>
    <n v="1.0588235294117647E-2"/>
    <n v="30"/>
    <x v="1"/>
    <x v="6"/>
  </r>
  <r>
    <n v="3920"/>
    <x v="3915"/>
    <s v="An enthralling tale charting the ecstasies and tragedies behind the seven white masks of centenarian clown,Scaramouche Jones."/>
    <n v="8500"/>
    <n v="135"/>
    <x v="2"/>
    <x v="1"/>
    <s v="GBP"/>
    <n v="1479032260"/>
    <n v="1476436660"/>
    <b v="0"/>
    <n v="3"/>
    <b v="0"/>
    <s v="theater/plays"/>
    <n v="1.5882352941176469E-2"/>
    <n v="45"/>
    <x v="1"/>
    <x v="6"/>
  </r>
  <r>
    <n v="3921"/>
    <x v="3916"/>
    <s v="CLTC are crowdfunding for our latest production - Joe Calarco's brilliant adaptation of Shakespeare's most loved tragedy."/>
    <n v="85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8500"/>
    <n v="61"/>
    <x v="2"/>
    <x v="0"/>
    <s v="USD"/>
    <n v="1425337200"/>
    <n v="1421432810"/>
    <b v="0"/>
    <n v="6"/>
    <b v="0"/>
    <s v="theater/plays"/>
    <n v="7.1764705882352937E-3"/>
    <n v="10.166666666666666"/>
    <x v="1"/>
    <x v="6"/>
  </r>
  <r>
    <n v="3923"/>
    <x v="3918"/>
    <s v="Eleanor Roosevelt: Passionate campaigner for human rights, champion for peace, staunch supporter of FDR's policies, betrayed wife."/>
    <n v="8500"/>
    <n v="1384"/>
    <x v="2"/>
    <x v="1"/>
    <s v="GBP"/>
    <n v="1428622271"/>
    <n v="1426203071"/>
    <b v="0"/>
    <n v="17"/>
    <b v="0"/>
    <s v="theater/plays"/>
    <n v="0.1628235294117647"/>
    <n v="81.411764705882348"/>
    <x v="1"/>
    <x v="6"/>
  </r>
  <r>
    <n v="3924"/>
    <x v="3919"/>
    <s v="Help Comedy Illusionist Reggie Rice spread the magic of laughter as he takes his award-winning illusion show to a town near you!"/>
    <n v="8500"/>
    <n v="2290"/>
    <x v="2"/>
    <x v="0"/>
    <s v="USD"/>
    <n v="1403823722"/>
    <n v="1401231722"/>
    <b v="0"/>
    <n v="40"/>
    <b v="0"/>
    <s v="theater/plays"/>
    <n v="0.26941176470588235"/>
    <n v="57.25"/>
    <x v="1"/>
    <x v="6"/>
  </r>
  <r>
    <n v="3925"/>
    <x v="3920"/>
    <s v="Help Save High School Theater Program_x000a_Your donations will be used to purchase props, build sets, and costumes."/>
    <n v="8500"/>
    <n v="15"/>
    <x v="2"/>
    <x v="0"/>
    <s v="USD"/>
    <n v="1406753639"/>
    <n v="1404161639"/>
    <b v="0"/>
    <n v="3"/>
    <b v="0"/>
    <s v="theater/plays"/>
    <n v="1.7647058823529412E-3"/>
    <n v="5"/>
    <x v="1"/>
    <x v="6"/>
  </r>
  <r>
    <n v="3926"/>
    <x v="3921"/>
    <s v="Producing syllabus-relevant theatre targeted to HSC students on the NSW Central Coast"/>
    <n v="8500"/>
    <n v="15"/>
    <x v="2"/>
    <x v="2"/>
    <s v="AUD"/>
    <n v="1419645748"/>
    <n v="1417053748"/>
    <b v="0"/>
    <n v="1"/>
    <b v="0"/>
    <s v="theater/plays"/>
    <n v="1.7647058823529412E-3"/>
    <n v="15"/>
    <x v="1"/>
    <x v="6"/>
  </r>
  <r>
    <n v="3927"/>
    <x v="3922"/>
    <s v="Brand new graduate theater company 'FMP Theatre' proudly presents the definitive WW1 play, Journey's End, with a little help from you."/>
    <n v="8500"/>
    <n v="25"/>
    <x v="2"/>
    <x v="1"/>
    <s v="GBP"/>
    <n v="1407565504"/>
    <n v="1404973504"/>
    <b v="0"/>
    <n v="2"/>
    <b v="0"/>
    <s v="theater/plays"/>
    <n v="2.9411764705882353E-3"/>
    <n v="12.5"/>
    <x v="1"/>
    <x v="6"/>
  </r>
  <r>
    <n v="3928"/>
    <x v="3923"/>
    <s v="&quot;Charm&quot; class is in session! Mama Darleena, a transgender African-American woman, shares rules for etiquette with her LGBTQ students."/>
    <n v="8500"/>
    <n v="651"/>
    <x v="2"/>
    <x v="0"/>
    <s v="USD"/>
    <n v="1444971540"/>
    <n v="1442593427"/>
    <b v="0"/>
    <n v="7"/>
    <b v="0"/>
    <s v="theater/plays"/>
    <n v="7.6588235294117651E-2"/>
    <n v="93"/>
    <x v="1"/>
    <x v="6"/>
  </r>
  <r>
    <n v="3929"/>
    <x v="3924"/>
    <s v="We need to raise funds to bring this elaborate production to life with special FX makeup, highly detailed sets, and costumes."/>
    <n v="8500"/>
    <n v="453"/>
    <x v="2"/>
    <x v="0"/>
    <s v="USD"/>
    <n v="1474228265"/>
    <n v="1471636265"/>
    <b v="0"/>
    <n v="14"/>
    <b v="0"/>
    <s v="theater/plays"/>
    <n v="5.3294117647058825E-2"/>
    <n v="32.357142857142854"/>
    <x v="1"/>
    <x v="6"/>
  </r>
  <r>
    <n v="3930"/>
    <x v="3925"/>
    <s v="We are a new and exciting semi-pro  theatre company who will support &amp; hire local actors &amp; writers in Brisbane &amp; Queensland."/>
    <n v="85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5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8500"/>
    <n v="1"/>
    <x v="2"/>
    <x v="0"/>
    <s v="USD"/>
    <n v="1458097364"/>
    <n v="1455508964"/>
    <b v="0"/>
    <n v="1"/>
    <b v="0"/>
    <s v="theater/plays"/>
    <n v="1.1764705882352942E-4"/>
    <n v="1"/>
    <x v="1"/>
    <x v="6"/>
  </r>
  <r>
    <n v="3933"/>
    <x v="3928"/>
    <s v="Presenting the complete three part of writer/director Ty Foard's &quot;A King's Story&quot; ...a dramatic artistic one director play festival"/>
    <n v="8500"/>
    <n v="1102"/>
    <x v="2"/>
    <x v="0"/>
    <s v="USD"/>
    <n v="1468716180"/>
    <n v="1466205262"/>
    <b v="0"/>
    <n v="12"/>
    <b v="0"/>
    <s v="theater/plays"/>
    <n v="0.12964705882352942"/>
    <n v="91.833333333333329"/>
    <x v="1"/>
    <x v="6"/>
  </r>
  <r>
    <n v="3934"/>
    <x v="3929"/>
    <s v="Lost youth and lost souls struggle to find meaning amid dingy basements, vanishing malls, and a bleak Midwestern summer."/>
    <n v="8500"/>
    <n v="550"/>
    <x v="2"/>
    <x v="0"/>
    <s v="USD"/>
    <n v="1443704400"/>
    <n v="1439827639"/>
    <b v="0"/>
    <n v="12"/>
    <b v="0"/>
    <s v="theater/plays"/>
    <n v="6.4705882352941183E-2"/>
    <n v="45.833333333333336"/>
    <x v="1"/>
    <x v="6"/>
  </r>
  <r>
    <n v="3935"/>
    <x v="3930"/>
    <s v="Forgotten composer, virtuoso pianist, actor, and activist._x000a_I'm hoping to produce my play which explores Julius's life and music."/>
    <n v="8500"/>
    <n v="1315"/>
    <x v="2"/>
    <x v="1"/>
    <s v="GBP"/>
    <n v="1443973546"/>
    <n v="1438789546"/>
    <b v="0"/>
    <n v="23"/>
    <b v="0"/>
    <s v="theater/plays"/>
    <n v="0.15470588235294117"/>
    <n v="57.173913043478258"/>
    <x v="1"/>
    <x v="6"/>
  </r>
  <r>
    <n v="3936"/>
    <x v="3931"/>
    <s v="This stage play is a true story about one woman's fight against breast cancer while still having to deal with the adversities of life."/>
    <n v="85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8500"/>
    <n v="2485"/>
    <x v="2"/>
    <x v="0"/>
    <s v="USD"/>
    <n v="1468249760"/>
    <n v="1465830560"/>
    <b v="0"/>
    <n v="10"/>
    <b v="0"/>
    <s v="theater/plays"/>
    <n v="0.29235294117647059"/>
    <n v="248.5"/>
    <x v="1"/>
    <x v="6"/>
  </r>
  <r>
    <n v="3938"/>
    <x v="3933"/>
    <s v="We Kickstarted Broken Alley Theatre in the summer of 2013. It's been an amazing two years. This year, BATx goes bigger than ever."/>
    <n v="8500"/>
    <n v="397"/>
    <x v="2"/>
    <x v="0"/>
    <s v="USD"/>
    <n v="1435441454"/>
    <n v="1432763054"/>
    <b v="0"/>
    <n v="5"/>
    <b v="0"/>
    <s v="theater/plays"/>
    <n v="4.6705882352941173E-2"/>
    <n v="79.400000000000006"/>
    <x v="1"/>
    <x v="6"/>
  </r>
  <r>
    <n v="3939"/>
    <x v="3934"/>
    <s v="'Potter.' is a parody of the popular Harry Potter series allowing aspiring actors a chance to work in a professional production."/>
    <n v="8500"/>
    <n v="5"/>
    <x v="2"/>
    <x v="2"/>
    <s v="AUD"/>
    <n v="1412656200"/>
    <n v="1412328979"/>
    <b v="0"/>
    <n v="1"/>
    <b v="0"/>
    <s v="theater/plays"/>
    <n v="5.8823529411764701E-4"/>
    <n v="5"/>
    <x v="1"/>
    <x v="6"/>
  </r>
  <r>
    <n v="3940"/>
    <x v="3935"/>
    <s v="A Stage Play that will bring you to the edge of your seat , leave you thinkin and will also have you laughing while enjoyin the talent"/>
    <n v="8500"/>
    <n v="11"/>
    <x v="2"/>
    <x v="0"/>
    <s v="USD"/>
    <n v="1420199351"/>
    <n v="1416311351"/>
    <b v="0"/>
    <n v="2"/>
    <b v="0"/>
    <s v="theater/plays"/>
    <n v="1.2941176470588236E-3"/>
    <n v="5.5"/>
    <x v="1"/>
    <x v="6"/>
  </r>
  <r>
    <n v="3941"/>
    <x v="3936"/>
    <s v="Help produce &quot;Boseman and Lena&quot; by Athol Fugard._x000a_Celebrate 18 years of Service to Arts and Community, 2nd Show of a 7th Season in NOLA!"/>
    <n v="8500"/>
    <n v="50"/>
    <x v="2"/>
    <x v="0"/>
    <s v="USD"/>
    <n v="1416877200"/>
    <n v="1414505137"/>
    <b v="0"/>
    <n v="2"/>
    <b v="0"/>
    <s v="theater/plays"/>
    <n v="5.8823529411764705E-3"/>
    <n v="25"/>
    <x v="1"/>
    <x v="6"/>
  </r>
  <r>
    <n v="3942"/>
    <x v="3937"/>
    <s v="In the 30's, two brothers, Benny and Phil, who go to the Arizona desert to be extras in a huge Biblical epic. Riotous comedy!"/>
    <n v="85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8500"/>
    <n v="1782"/>
    <x v="2"/>
    <x v="0"/>
    <s v="USD"/>
    <n v="1446483000"/>
    <n v="1443811268"/>
    <b v="0"/>
    <n v="13"/>
    <b v="0"/>
    <s v="theater/plays"/>
    <n v="0.20964705882352941"/>
    <n v="137.07692307692307"/>
    <x v="1"/>
    <x v="6"/>
  </r>
  <r>
    <n v="3944"/>
    <x v="3939"/>
    <s v="My project is to finish writing all 38 of Shakespeare's Plays into shortened 15-20 minute Shortened versions and publish them in 1 year"/>
    <n v="85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8500"/>
    <n v="5"/>
    <x v="2"/>
    <x v="0"/>
    <s v="USD"/>
    <n v="1431717268"/>
    <n v="1429125268"/>
    <b v="0"/>
    <n v="1"/>
    <b v="0"/>
    <s v="theater/plays"/>
    <n v="5.8823529411764701E-4"/>
    <n v="5"/>
    <x v="1"/>
    <x v="6"/>
  </r>
  <r>
    <n v="3946"/>
    <x v="3941"/>
    <s v="Dr. Mecurio's is an original work of fantasy designed and written for the stage."/>
    <n v="8500"/>
    <n v="195"/>
    <x v="2"/>
    <x v="0"/>
    <s v="USD"/>
    <n v="1425110400"/>
    <n v="1422388822"/>
    <b v="0"/>
    <n v="5"/>
    <b v="0"/>
    <s v="theater/plays"/>
    <n v="2.2941176470588236E-2"/>
    <n v="39"/>
    <x v="1"/>
    <x v="6"/>
  </r>
  <r>
    <n v="3947"/>
    <x v="3942"/>
    <s v="Soon to be known as one of the greatest gospel stage plays of all times. Great hit in New England and now we want to take  it on tour"/>
    <n v="8500"/>
    <n v="101"/>
    <x v="2"/>
    <x v="0"/>
    <s v="USD"/>
    <n v="1475378744"/>
    <n v="1472786744"/>
    <b v="0"/>
    <n v="2"/>
    <b v="0"/>
    <s v="theater/plays"/>
    <n v="1.1882352941176471E-2"/>
    <n v="50.5"/>
    <x v="1"/>
    <x v="6"/>
  </r>
  <r>
    <n v="3948"/>
    <x v="3943"/>
    <s v="A group of 12 friends, separated by time, space, state borders and oceans want to head to London for the adventure of a lifetime."/>
    <n v="85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8500"/>
    <n v="1577"/>
    <x v="2"/>
    <x v="2"/>
    <s v="AUD"/>
    <n v="1423623221"/>
    <n v="1421031221"/>
    <b v="0"/>
    <n v="32"/>
    <b v="0"/>
    <s v="theater/plays"/>
    <n v="0.18552941176470589"/>
    <n v="49.28125"/>
    <x v="1"/>
    <x v="6"/>
  </r>
  <r>
    <n v="3950"/>
    <x v="3945"/>
    <s v="With the Great Elephant Repertory we can reach those children who are perceived unreachable, educating them through performance art."/>
    <n v="8500"/>
    <n v="25"/>
    <x v="2"/>
    <x v="0"/>
    <s v="USD"/>
    <n v="1460140500"/>
    <n v="1457628680"/>
    <b v="0"/>
    <n v="1"/>
    <b v="0"/>
    <s v="theater/plays"/>
    <n v="2.9411764705882353E-3"/>
    <n v="25"/>
    <x v="1"/>
    <x v="6"/>
  </r>
  <r>
    <n v="3951"/>
    <x v="3946"/>
    <s v="Set in Southern America â€œThe Divideâ€ is a stage play that touches on the issues that are forefront in America and the world."/>
    <n v="8500"/>
    <n v="1"/>
    <x v="2"/>
    <x v="17"/>
    <s v="EUR"/>
    <n v="1462301342"/>
    <n v="1457120942"/>
    <b v="0"/>
    <n v="1"/>
    <b v="0"/>
    <s v="theater/plays"/>
    <n v="1.1764705882352942E-4"/>
    <n v="1"/>
    <x v="1"/>
    <x v="6"/>
  </r>
  <r>
    <n v="3952"/>
    <x v="3947"/>
    <s v="This is the story about dreams of the kindly clown who indulge in reverie to be a ballet dancer! Every act is a funny sentimental story"/>
    <n v="8500"/>
    <n v="25"/>
    <x v="2"/>
    <x v="0"/>
    <s v="USD"/>
    <n v="1445885890"/>
    <n v="1440701890"/>
    <b v="0"/>
    <n v="1"/>
    <b v="0"/>
    <s v="theater/plays"/>
    <n v="2.9411764705882353E-3"/>
    <n v="25"/>
    <x v="1"/>
    <x v="6"/>
  </r>
  <r>
    <n v="3953"/>
    <x v="3948"/>
    <s v="Actors and actresses are needed to help me create a stage play. A stage play needs to be adapted from the book I wrote."/>
    <n v="85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85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8500"/>
    <n v="425"/>
    <x v="2"/>
    <x v="0"/>
    <s v="USD"/>
    <n v="1448745741"/>
    <n v="1446150141"/>
    <b v="0"/>
    <n v="8"/>
    <b v="0"/>
    <s v="theater/plays"/>
    <n v="0.05"/>
    <n v="53.125"/>
    <x v="1"/>
    <x v="6"/>
  </r>
  <r>
    <n v="3956"/>
    <x v="3951"/>
    <s v="This saucy stage play chronicles the highs and lows of my life involving gangs, drugs and prison. The story is a transforming ministry."/>
    <n v="8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8500"/>
    <n v="7"/>
    <x v="2"/>
    <x v="0"/>
    <s v="USD"/>
    <n v="1468020354"/>
    <n v="1464045954"/>
    <b v="0"/>
    <n v="1"/>
    <b v="0"/>
    <s v="theater/plays"/>
    <n v="8.2352941176470592E-4"/>
    <n v="7"/>
    <x v="1"/>
    <x v="6"/>
  </r>
  <r>
    <n v="3958"/>
    <x v="3953"/>
    <s v="A children's theatre group constructing props out of swimming noodles to provide free Shakespeare in the parks to local communities."/>
    <n v="8500"/>
    <n v="641"/>
    <x v="2"/>
    <x v="0"/>
    <s v="USD"/>
    <n v="1406988000"/>
    <n v="1403822912"/>
    <b v="0"/>
    <n v="16"/>
    <b v="0"/>
    <s v="theater/plays"/>
    <n v="7.5411764705882359E-2"/>
    <n v="40.0625"/>
    <x v="1"/>
    <x v="6"/>
  </r>
  <r>
    <n v="3959"/>
    <x v="3954"/>
    <s v="A free website for theatre on California's central coast - actors, auditions, &amp; shows in Santa Barbara, San Luis Obispo, &amp; Montetey."/>
    <n v="8500"/>
    <n v="292"/>
    <x v="2"/>
    <x v="0"/>
    <s v="USD"/>
    <n v="1411930556"/>
    <n v="1409338556"/>
    <b v="0"/>
    <n v="12"/>
    <b v="0"/>
    <s v="theater/plays"/>
    <n v="3.4352941176470586E-2"/>
    <n v="24.333333333333332"/>
    <x v="1"/>
    <x v="6"/>
  </r>
  <r>
    <n v="3960"/>
    <x v="3955"/>
    <s v="You are closer to your dreams than what you expect, your demons will always wait for you to realize them, theyâ€™ll torture you Manny."/>
    <n v="8500"/>
    <n v="45"/>
    <x v="2"/>
    <x v="0"/>
    <s v="USD"/>
    <n v="1451852256"/>
    <n v="1449260256"/>
    <b v="0"/>
    <n v="4"/>
    <b v="0"/>
    <s v="theater/plays"/>
    <n v="5.2941176470588233E-3"/>
    <n v="11.25"/>
    <x v="1"/>
    <x v="6"/>
  </r>
  <r>
    <n v="3961"/>
    <x v="3956"/>
    <s v="I've written a fun new play exploring the reality of gay stereotypes in 2014 - with accommodation and venue hire it needs some dough :)"/>
    <n v="8500"/>
    <n v="21"/>
    <x v="2"/>
    <x v="1"/>
    <s v="GBP"/>
    <n v="1399584210"/>
    <n v="1397683410"/>
    <b v="0"/>
    <n v="2"/>
    <b v="0"/>
    <s v="theater/plays"/>
    <n v="2.4705882352941176E-3"/>
    <n v="10.5"/>
    <x v="1"/>
    <x v="6"/>
  </r>
  <r>
    <n v="3962"/>
    <x v="3957"/>
    <s v="OUR FRIENDS THE ENEMY will make its American Debut at Theatre Row in New York City, and we would like for you to join us on our journey"/>
    <n v="8500"/>
    <n v="45"/>
    <x v="2"/>
    <x v="1"/>
    <s v="GBP"/>
    <n v="1448722494"/>
    <n v="1446562494"/>
    <b v="0"/>
    <n v="3"/>
    <b v="0"/>
    <s v="theater/plays"/>
    <n v="5.2941176470588233E-3"/>
    <n v="15"/>
    <x v="1"/>
    <x v="6"/>
  </r>
  <r>
    <n v="3963"/>
    <x v="3958"/>
    <s v="les effets de censeur sur l'immigration.Ã§a c'est une piÃ¨ce de l'histoire de la rÃ©volution en Iran jusqu'Ã  des meurtres en sÃ©rie en 1999"/>
    <n v="85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8500"/>
    <n v="126"/>
    <x v="2"/>
    <x v="0"/>
    <s v="USD"/>
    <n v="1429460386"/>
    <n v="1424279986"/>
    <b v="0"/>
    <n v="3"/>
    <b v="0"/>
    <s v="theater/plays"/>
    <n v="1.4823529411764706E-2"/>
    <n v="42"/>
    <x v="1"/>
    <x v="6"/>
  </r>
  <r>
    <n v="3965"/>
    <x v="3960"/>
    <s v="Andrew Heller producing a production of an original play for the Philadelphia Fringe Festival. Written and Directed by Andrew Heller"/>
    <n v="8500"/>
    <n v="285"/>
    <x v="2"/>
    <x v="0"/>
    <s v="USD"/>
    <n v="1460608780"/>
    <n v="1455428380"/>
    <b v="0"/>
    <n v="4"/>
    <b v="0"/>
    <s v="theater/plays"/>
    <n v="3.3529411764705884E-2"/>
    <n v="71.25"/>
    <x v="1"/>
    <x v="6"/>
  </r>
  <r>
    <n v="3966"/>
    <x v="3961"/>
    <s v="MNDT will be the first Moroccan Team in history to participate in the WSDC. the worldâ€™s biggest high school debate tournament."/>
    <n v="8500"/>
    <n v="45"/>
    <x v="2"/>
    <x v="0"/>
    <s v="USD"/>
    <n v="1406170740"/>
    <n v="1402506278"/>
    <b v="0"/>
    <n v="2"/>
    <b v="0"/>
    <s v="theater/plays"/>
    <n v="5.2941176470588233E-3"/>
    <n v="22.5"/>
    <x v="1"/>
    <x v="6"/>
  </r>
  <r>
    <n v="3967"/>
    <x v="3962"/>
    <s v="Ramsay Wise is painting the backdrops for the Maplewood Barn Theatre's summer 2017 production. He needs canvas and paint."/>
    <n v="8500"/>
    <n v="410"/>
    <x v="2"/>
    <x v="0"/>
    <s v="USD"/>
    <n v="1488783507"/>
    <n v="1486191507"/>
    <b v="0"/>
    <n v="10"/>
    <b v="0"/>
    <s v="theater/plays"/>
    <n v="4.8235294117647057E-2"/>
    <n v="41"/>
    <x v="1"/>
    <x v="6"/>
  </r>
  <r>
    <n v="3968"/>
    <x v="3963"/>
    <s v="&quot;On the breast of her gown, in fine red cloth, appeared the letter A.&quot; But what about the rest of the alphabet?"/>
    <n v="8500"/>
    <n v="527"/>
    <x v="2"/>
    <x v="0"/>
    <s v="USD"/>
    <n v="1463945673"/>
    <n v="1458761673"/>
    <b v="0"/>
    <n v="11"/>
    <b v="0"/>
    <s v="theater/plays"/>
    <n v="6.2E-2"/>
    <n v="47.909090909090907"/>
    <x v="1"/>
    <x v="6"/>
  </r>
  <r>
    <n v="3969"/>
    <x v="3964"/>
    <s v="Board a pirate ship and sail with us on a midnight cruise into the dark realms of forgotten pirate lore with music, theater &amp; burlesque"/>
    <n v="8500"/>
    <n v="211"/>
    <x v="2"/>
    <x v="0"/>
    <s v="USD"/>
    <n v="1472442900"/>
    <n v="1471638646"/>
    <b v="0"/>
    <n v="6"/>
    <b v="0"/>
    <s v="theater/plays"/>
    <n v="2.4823529411764706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8500"/>
    <n v="11"/>
    <x v="2"/>
    <x v="0"/>
    <s v="USD"/>
    <n v="1460925811"/>
    <n v="1458333811"/>
    <b v="0"/>
    <n v="2"/>
    <b v="0"/>
    <s v="theater/plays"/>
    <n v="1.2941176470588236E-3"/>
    <n v="5.5"/>
    <x v="1"/>
    <x v="6"/>
  </r>
  <r>
    <n v="3971"/>
    <x v="3966"/>
    <s v="The timeless story of the struggling actor, the faithful agent and   the reality of what constitutes success and failure in Hollywood."/>
    <n v="8500"/>
    <n v="136"/>
    <x v="2"/>
    <x v="0"/>
    <s v="USD"/>
    <n v="1405947126"/>
    <n v="1403355126"/>
    <b v="0"/>
    <n v="6"/>
    <b v="0"/>
    <s v="theater/plays"/>
    <n v="1.6E-2"/>
    <n v="22.666666666666668"/>
    <x v="1"/>
    <x v="6"/>
  </r>
  <r>
    <n v="3972"/>
    <x v="3967"/>
    <s v="We're a horror based theatre company in Oklahoma City beginning our first season of shows."/>
    <n v="8500"/>
    <n v="211"/>
    <x v="2"/>
    <x v="0"/>
    <s v="USD"/>
    <n v="1423186634"/>
    <n v="1418002634"/>
    <b v="0"/>
    <n v="8"/>
    <b v="0"/>
    <s v="theater/plays"/>
    <n v="2.4823529411764706E-2"/>
    <n v="26.375"/>
    <x v="1"/>
    <x v="6"/>
  </r>
  <r>
    <n v="3973"/>
    <x v="3968"/>
    <s v="Staged Right Theatre Company is putting on its first season this year, and we need your help with raising money to put on four plays!"/>
    <n v="8500"/>
    <n v="3905"/>
    <x v="2"/>
    <x v="0"/>
    <s v="USD"/>
    <n v="1462766400"/>
    <n v="1460219110"/>
    <b v="0"/>
    <n v="37"/>
    <b v="0"/>
    <s v="theater/plays"/>
    <n v="0.45941176470588235"/>
    <n v="105.54054054054055"/>
    <x v="1"/>
    <x v="6"/>
  </r>
  <r>
    <n v="3974"/>
    <x v="3969"/>
    <s v="We are performing Shakespeare's &quot;The Taming of the Shrew&quot; in its original Elizabethan setting at the Oxford Shakespeare Festival."/>
    <n v="8500"/>
    <n v="320"/>
    <x v="2"/>
    <x v="1"/>
    <s v="GBP"/>
    <n v="1464872848"/>
    <n v="1462280848"/>
    <b v="0"/>
    <n v="11"/>
    <b v="0"/>
    <s v="theater/plays"/>
    <n v="3.7647058823529408E-2"/>
    <n v="29.09090909090909"/>
    <x v="1"/>
    <x v="6"/>
  </r>
  <r>
    <n v="3975"/>
    <x v="3970"/>
    <s v="Four homeless Key West men are to be given a boat, but fates twist until only the moon and mangroves witness their earthly demise."/>
    <n v="8500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8500"/>
    <n v="620"/>
    <x v="2"/>
    <x v="0"/>
    <s v="USD"/>
    <n v="1406876400"/>
    <n v="1405024561"/>
    <b v="0"/>
    <n v="10"/>
    <b v="0"/>
    <s v="theater/plays"/>
    <n v="7.2941176470588232E-2"/>
    <n v="62"/>
    <x v="1"/>
    <x v="6"/>
  </r>
  <r>
    <n v="3977"/>
    <x v="3972"/>
    <s v="Created for the greatest stages of the world, will captivate the hearts of its audience with a Powerful Story Line &amp; Magical creatures!"/>
    <n v="8500"/>
    <n v="1305"/>
    <x v="2"/>
    <x v="0"/>
    <s v="USD"/>
    <n v="1469213732"/>
    <n v="1466621732"/>
    <b v="0"/>
    <n v="6"/>
    <b v="0"/>
    <s v="theater/plays"/>
    <n v="0.15352941176470589"/>
    <n v="217.5"/>
    <x v="1"/>
    <x v="6"/>
  </r>
  <r>
    <n v="3978"/>
    <x v="3973"/>
    <s v="Staged play within the communities of eastern ( Kinston Wilson Wilmington ) North Carolina ! Funds will allow a child to attend! THX"/>
    <n v="8500"/>
    <n v="214"/>
    <x v="2"/>
    <x v="0"/>
    <s v="USD"/>
    <n v="1422717953"/>
    <n v="1417533953"/>
    <b v="0"/>
    <n v="8"/>
    <b v="0"/>
    <s v="theater/plays"/>
    <n v="2.5176470588235293E-2"/>
    <n v="26.75"/>
    <x v="1"/>
    <x v="6"/>
  </r>
  <r>
    <n v="3979"/>
    <x v="3974"/>
    <s v="After a successful premiere run at Edinburgh 2014, it's been rewritten and revised and is back for another run of Edinburgh fun in 2015"/>
    <n v="8500"/>
    <n v="110"/>
    <x v="2"/>
    <x v="1"/>
    <s v="GBP"/>
    <n v="1427659200"/>
    <n v="1425678057"/>
    <b v="0"/>
    <n v="6"/>
    <b v="0"/>
    <s v="theater/plays"/>
    <n v="1.2941176470588235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8500"/>
    <n v="450"/>
    <x v="2"/>
    <x v="0"/>
    <s v="USD"/>
    <n v="1404570147"/>
    <n v="1401978147"/>
    <b v="0"/>
    <n v="7"/>
    <b v="0"/>
    <s v="theater/plays"/>
    <n v="5.2941176470588235E-2"/>
    <n v="64.285714285714292"/>
    <x v="1"/>
    <x v="6"/>
  </r>
  <r>
    <n v="3981"/>
    <x v="3357"/>
    <s v="A Theatrical Production Celebrating the Lebanese Culture and the Human Spirit in Time of War."/>
    <n v="8500"/>
    <n v="1225"/>
    <x v="2"/>
    <x v="0"/>
    <s v="USD"/>
    <n v="1468729149"/>
    <n v="1463545149"/>
    <b v="0"/>
    <n v="7"/>
    <b v="0"/>
    <s v="theater/plays"/>
    <n v="0.14411764705882352"/>
    <n v="175"/>
    <x v="1"/>
    <x v="6"/>
  </r>
  <r>
    <n v="3982"/>
    <x v="3976"/>
    <s v="Sex, deception, addiction, life. _x000a_A quality piece of relevant theatre at one of London's most vibrant and respected fringe theatres."/>
    <n v="8500"/>
    <n v="170"/>
    <x v="2"/>
    <x v="1"/>
    <s v="GBP"/>
    <n v="1436297180"/>
    <n v="1431113180"/>
    <b v="0"/>
    <n v="5"/>
    <b v="0"/>
    <s v="theater/plays"/>
    <n v="0.02"/>
    <n v="34"/>
    <x v="1"/>
    <x v="6"/>
  </r>
  <r>
    <n v="3983"/>
    <x v="3977"/>
    <s v="Donâ€™t miss Golden Threadâ€™s new family-friendly play with live music about Ziryab, the 9th century musician and cultural trailblazer!"/>
    <n v="8500"/>
    <n v="3877"/>
    <x v="2"/>
    <x v="0"/>
    <s v="USD"/>
    <n v="1400569140"/>
    <n v="1397854356"/>
    <b v="0"/>
    <n v="46"/>
    <b v="0"/>
    <s v="theater/plays"/>
    <n v="0.45611764705882352"/>
    <n v="84.282608695652172"/>
    <x v="1"/>
    <x v="6"/>
  </r>
  <r>
    <n v="3984"/>
    <x v="3978"/>
    <s v="Novus Theatre bring you their new show 'Fantastic Mr Fox'. We hope to improve the pay for our cast and crew through Kickstarter."/>
    <n v="8500"/>
    <n v="95"/>
    <x v="2"/>
    <x v="1"/>
    <s v="GBP"/>
    <n v="1415404800"/>
    <n v="1412809644"/>
    <b v="0"/>
    <n v="10"/>
    <b v="0"/>
    <s v="theater/plays"/>
    <n v="1.1176470588235295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8500"/>
    <n v="641"/>
    <x v="2"/>
    <x v="0"/>
    <s v="USD"/>
    <n v="1456002300"/>
    <n v="1454173120"/>
    <b v="0"/>
    <n v="19"/>
    <b v="0"/>
    <s v="theater/plays"/>
    <n v="7.5411764705882359E-2"/>
    <n v="33.736842105263158"/>
    <x v="1"/>
    <x v="6"/>
  </r>
  <r>
    <n v="3986"/>
    <x v="3980"/>
    <s v="After a successful run at London's Cockpit Theatre, we are invited to perform in Gardzienice OPT and at Teatr Polski in Warsaw, Poland."/>
    <n v="8500"/>
    <n v="488"/>
    <x v="2"/>
    <x v="1"/>
    <s v="GBP"/>
    <n v="1462539840"/>
    <n v="1460034594"/>
    <b v="0"/>
    <n v="13"/>
    <b v="0"/>
    <s v="theater/plays"/>
    <n v="5.741176470588235E-2"/>
    <n v="37.53846153846154"/>
    <x v="1"/>
    <x v="6"/>
  </r>
  <r>
    <n v="3987"/>
    <x v="3981"/>
    <s v="Write Now 5 is a new writing festival in south east London promoting new work from emerging playwrights."/>
    <n v="8500"/>
    <n v="151"/>
    <x v="2"/>
    <x v="1"/>
    <s v="GBP"/>
    <n v="1400278290"/>
    <n v="1399414290"/>
    <b v="0"/>
    <n v="13"/>
    <b v="0"/>
    <s v="theater/plays"/>
    <n v="1.7764705882352943E-2"/>
    <n v="11.615384615384615"/>
    <x v="1"/>
    <x v="6"/>
  </r>
  <r>
    <n v="3988"/>
    <x v="3982"/>
    <s v="An evening of of stories based both in myth and truth."/>
    <n v="8500"/>
    <n v="32"/>
    <x v="2"/>
    <x v="0"/>
    <s v="USD"/>
    <n v="1440813413"/>
    <n v="1439517413"/>
    <b v="0"/>
    <n v="4"/>
    <b v="0"/>
    <s v="theater/plays"/>
    <n v="3.7647058823529413E-3"/>
    <n v="8"/>
    <x v="1"/>
    <x v="6"/>
  </r>
  <r>
    <n v="3989"/>
    <x v="3983"/>
    <s v="I love to write. I have written and published my first book and everyone that read it enjoyed it. My dream is to one day write movies"/>
    <n v="85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8500"/>
    <n v="69"/>
    <x v="2"/>
    <x v="1"/>
    <s v="GBP"/>
    <n v="1456934893"/>
    <n v="1454342893"/>
    <b v="0"/>
    <n v="3"/>
    <b v="0"/>
    <s v="theater/plays"/>
    <n v="8.1176470588235298E-3"/>
    <n v="23"/>
    <x v="1"/>
    <x v="6"/>
  </r>
  <r>
    <n v="3991"/>
    <x v="3985"/>
    <s v="North Texas first actor-driven theatre company needs your help"/>
    <n v="8500"/>
    <n v="100"/>
    <x v="2"/>
    <x v="0"/>
    <s v="USD"/>
    <n v="1433086082"/>
    <n v="1430494082"/>
    <b v="0"/>
    <n v="1"/>
    <b v="0"/>
    <s v="theater/plays"/>
    <n v="1.1764705882352941E-2"/>
    <n v="100"/>
    <x v="1"/>
    <x v="6"/>
  </r>
  <r>
    <n v="3992"/>
    <x v="3986"/>
    <s v="A richly textured and intellectually powerful social commentary about family, community and America."/>
    <n v="8500"/>
    <n v="541"/>
    <x v="2"/>
    <x v="0"/>
    <s v="USD"/>
    <n v="1449876859"/>
    <n v="1444689259"/>
    <b v="0"/>
    <n v="9"/>
    <b v="0"/>
    <s v="theater/plays"/>
    <n v="6.3647058823529418E-2"/>
    <n v="60.111111111111114"/>
    <x v="1"/>
    <x v="6"/>
  </r>
  <r>
    <n v="3993"/>
    <x v="3987"/>
    <s v="I am seeking to turn my collection of urban poetry into a stage play. My desire is to inspire victims to heal."/>
    <n v="8500"/>
    <n v="3"/>
    <x v="2"/>
    <x v="0"/>
    <s v="USD"/>
    <n v="1431549912"/>
    <n v="1428957912"/>
    <b v="0"/>
    <n v="1"/>
    <b v="0"/>
    <s v="theater/plays"/>
    <n v="3.5294117647058826E-4"/>
    <n v="3"/>
    <x v="1"/>
    <x v="6"/>
  </r>
  <r>
    <n v="3994"/>
    <x v="3988"/>
    <s v="Is Henson willing to dare risk a theatrical speaking tour of his North Pole adventures...and more?"/>
    <n v="8500"/>
    <n v="5"/>
    <x v="2"/>
    <x v="0"/>
    <s v="USD"/>
    <n v="1405761690"/>
    <n v="1403169690"/>
    <b v="0"/>
    <n v="1"/>
    <b v="0"/>
    <s v="theater/plays"/>
    <n v="5.8823529411764701E-4"/>
    <n v="5"/>
    <x v="1"/>
    <x v="6"/>
  </r>
  <r>
    <n v="3995"/>
    <x v="3989"/>
    <s v="Headaches: a play composed of personal testimonies, writings and music, centered on mental illness and its effects on people's lives."/>
    <n v="8500"/>
    <n v="70"/>
    <x v="2"/>
    <x v="1"/>
    <s v="GBP"/>
    <n v="1423913220"/>
    <n v="1421339077"/>
    <b v="0"/>
    <n v="4"/>
    <b v="0"/>
    <s v="theater/plays"/>
    <n v="8.2352941176470594E-3"/>
    <n v="17.5"/>
    <x v="1"/>
    <x v="6"/>
  </r>
  <r>
    <n v="3996"/>
    <x v="3990"/>
    <s v="The African tale of Anansi the Spider is that of a trickster who often uses cleverness and harmless jokes to get what he wants."/>
    <n v="8500"/>
    <n v="497"/>
    <x v="2"/>
    <x v="0"/>
    <s v="USD"/>
    <n v="1416499440"/>
    <n v="1415341464"/>
    <b v="0"/>
    <n v="17"/>
    <b v="0"/>
    <s v="theater/plays"/>
    <n v="5.8470588235294114E-2"/>
    <n v="29.235294117647058"/>
    <x v="1"/>
    <x v="6"/>
  </r>
  <r>
    <n v="3997"/>
    <x v="3991"/>
    <s v="We aim to produce a Professional Published Play for two days in October 2015 on Fri 30th &amp; Sat 31st with three performances in total."/>
    <n v="85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8500"/>
    <n v="715"/>
    <x v="2"/>
    <x v="0"/>
    <s v="USD"/>
    <n v="1427580426"/>
    <n v="1424992026"/>
    <b v="0"/>
    <n v="12"/>
    <b v="0"/>
    <s v="theater/plays"/>
    <n v="8.4117647058823533E-2"/>
    <n v="59.583333333333336"/>
    <x v="1"/>
    <x v="6"/>
  </r>
  <r>
    <n v="3999"/>
    <x v="3993"/>
    <s v="If tables had ears what tales would they tell? Sins of Seven Tables, a modern take on the 7 Deadlies, are they still sins?"/>
    <n v="8500"/>
    <n v="1156"/>
    <x v="2"/>
    <x v="0"/>
    <s v="USD"/>
    <n v="1409514709"/>
    <n v="1406058798"/>
    <b v="0"/>
    <n v="14"/>
    <b v="0"/>
    <s v="theater/plays"/>
    <n v="0.13600000000000001"/>
    <n v="82.571428571428569"/>
    <x v="1"/>
    <x v="6"/>
  </r>
  <r>
    <n v="4000"/>
    <x v="3994"/>
    <s v="An Enticing Trip into the World of Assisted Dying"/>
    <n v="8500"/>
    <n v="10"/>
    <x v="2"/>
    <x v="0"/>
    <s v="USD"/>
    <n v="1462631358"/>
    <n v="1457450958"/>
    <b v="0"/>
    <n v="1"/>
    <b v="0"/>
    <s v="theater/plays"/>
    <n v="1.176470588235294E-3"/>
    <n v="10"/>
    <x v="1"/>
    <x v="6"/>
  </r>
  <r>
    <n v="4001"/>
    <x v="3995"/>
    <s v="We take great short(er) plays by brilliant playwrights &amp; make visually stunning conversation pieces in response to the city we live in"/>
    <n v="8500"/>
    <n v="453"/>
    <x v="2"/>
    <x v="1"/>
    <s v="GBP"/>
    <n v="1488394800"/>
    <n v="1486681708"/>
    <b v="0"/>
    <n v="14"/>
    <b v="0"/>
    <s v="theater/plays"/>
    <n v="5.3294117647058825E-2"/>
    <n v="32.357142857142854"/>
    <x v="1"/>
    <x v="6"/>
  </r>
  <r>
    <n v="4002"/>
    <x v="3996"/>
    <s v="Bring Wyrd Sisters, a comedy of Shakespearean proportions, to small-town Texas. Loosely parodies the â€œScottish Play.â€"/>
    <n v="8500"/>
    <n v="23"/>
    <x v="2"/>
    <x v="0"/>
    <s v="USD"/>
    <n v="1411779761"/>
    <n v="1409187761"/>
    <b v="0"/>
    <n v="4"/>
    <b v="0"/>
    <s v="theater/plays"/>
    <n v="2.7058823529411765E-3"/>
    <n v="5.75"/>
    <x v="1"/>
    <x v="6"/>
  </r>
  <r>
    <n v="4003"/>
    <x v="3997"/>
    <s v="&quot;MAMA'Z BA-B&quot; is the story of Marcus Williams who struggles to find a place for himself as a young black male."/>
    <n v="8500"/>
    <n v="201"/>
    <x v="2"/>
    <x v="0"/>
    <s v="USD"/>
    <n v="1424009147"/>
    <n v="1421417147"/>
    <b v="0"/>
    <n v="2"/>
    <b v="0"/>
    <s v="theater/plays"/>
    <n v="2.3647058823529413E-2"/>
    <n v="100.5"/>
    <x v="1"/>
    <x v="6"/>
  </r>
  <r>
    <n v="4004"/>
    <x v="3998"/>
    <s v="Help Launch The Queen Into South Florida!"/>
    <n v="8500"/>
    <n v="1"/>
    <x v="2"/>
    <x v="0"/>
    <s v="USD"/>
    <n v="1412740457"/>
    <n v="1410148457"/>
    <b v="0"/>
    <n v="1"/>
    <b v="0"/>
    <s v="theater/plays"/>
    <n v="1.1764705882352942E-4"/>
    <n v="1"/>
    <x v="1"/>
    <x v="6"/>
  </r>
  <r>
    <n v="4005"/>
    <x v="3999"/>
    <s v="Help us bring more Art to the Community. It's our second production, Fences by August Wilson. Help us make it a success!"/>
    <n v="8500"/>
    <n v="40"/>
    <x v="2"/>
    <x v="0"/>
    <s v="USD"/>
    <n v="1413832985"/>
    <n v="1408648985"/>
    <b v="0"/>
    <n v="2"/>
    <b v="0"/>
    <s v="theater/plays"/>
    <n v="4.7058823529411761E-3"/>
    <n v="20"/>
    <x v="1"/>
    <x v="6"/>
  </r>
  <r>
    <n v="4006"/>
    <x v="4000"/>
    <s v="Olive and Betty have cheating boyfriends. The solution: Gus and Tor, two Norwegian hit men who specialize in solving such problems."/>
    <n v="8500"/>
    <n v="2"/>
    <x v="2"/>
    <x v="0"/>
    <s v="USD"/>
    <n v="1455647587"/>
    <n v="1453487587"/>
    <b v="0"/>
    <n v="1"/>
    <b v="0"/>
    <s v="theater/plays"/>
    <n v="2.3529411764705883E-4"/>
    <n v="2"/>
    <x v="1"/>
    <x v="6"/>
  </r>
  <r>
    <n v="4007"/>
    <x v="3988"/>
    <s v="Is the public ready to hear Matt's story? Is he willing to risk public speaking and the waning reputation among his own race?"/>
    <n v="8500"/>
    <n v="5"/>
    <x v="2"/>
    <x v="0"/>
    <s v="USD"/>
    <n v="1409070480"/>
    <n v="1406572381"/>
    <b v="0"/>
    <n v="1"/>
    <b v="0"/>
    <s v="theater/plays"/>
    <n v="5.8823529411764701E-4"/>
    <n v="5"/>
    <x v="1"/>
    <x v="6"/>
  </r>
  <r>
    <n v="4008"/>
    <x v="4001"/>
    <s v="Lovers and Other Strangers by RenÃ©e Taylor and Joseph Bologna, showing at The Cockpit theatre in Marylebone, 10th - 14th August 2015"/>
    <n v="8500"/>
    <n v="60"/>
    <x v="2"/>
    <x v="1"/>
    <s v="GBP"/>
    <n v="1437606507"/>
    <n v="1435014507"/>
    <b v="0"/>
    <n v="4"/>
    <b v="0"/>
    <s v="theater/plays"/>
    <n v="7.058823529411765E-3"/>
    <n v="15"/>
    <x v="1"/>
    <x v="6"/>
  </r>
  <r>
    <n v="4009"/>
    <x v="4002"/>
    <s v="Against the decline of Thatcherism, the fall of the Wall, and the rise of Acid House. This comedy is a 'Withnail &amp; I' for 1993."/>
    <n v="8500"/>
    <n v="75"/>
    <x v="2"/>
    <x v="1"/>
    <s v="GBP"/>
    <n v="1410281360"/>
    <n v="1406825360"/>
    <b v="0"/>
    <n v="3"/>
    <b v="0"/>
    <s v="theater/plays"/>
    <n v="8.8235294117647058E-3"/>
    <n v="25"/>
    <x v="1"/>
    <x v="6"/>
  </r>
  <r>
    <n v="4010"/>
    <x v="4003"/>
    <s v="JUNTO Productions is proud to present our first production, the premiere of The Connection, a play by Jeffrey Paul."/>
    <n v="8500"/>
    <n v="1742"/>
    <x v="2"/>
    <x v="0"/>
    <s v="USD"/>
    <n v="1414348166"/>
    <n v="1412879366"/>
    <b v="0"/>
    <n v="38"/>
    <b v="0"/>
    <s v="theater/plays"/>
    <n v="0.20494117647058824"/>
    <n v="45.842105263157897"/>
    <x v="1"/>
    <x v="6"/>
  </r>
  <r>
    <n v="4011"/>
    <x v="4004"/>
    <s v="Radio drama about a failed comedian with the help of his Dictaphone friend Alan, tries to become a success whilst fighting his demons."/>
    <n v="8500"/>
    <n v="19"/>
    <x v="2"/>
    <x v="1"/>
    <s v="GBP"/>
    <n v="1422450278"/>
    <n v="1419858278"/>
    <b v="0"/>
    <n v="4"/>
    <b v="0"/>
    <s v="theater/plays"/>
    <n v="2.2352941176470588E-3"/>
    <n v="4.75"/>
    <x v="1"/>
    <x v="6"/>
  </r>
  <r>
    <n v="4012"/>
    <x v="4005"/>
    <s v="LEELA IS A 14 YEAR OLD GIRL. JONAH IS A 56 YEAR OLD MAN. IT'S BEEN GOING ON FOR 3 YEARS. HERE COMES THE NIGHT OF VIOLENT RECKONING."/>
    <n v="8500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8500"/>
    <n v="26"/>
    <x v="2"/>
    <x v="0"/>
    <s v="USD"/>
    <n v="1424070823"/>
    <n v="1421478823"/>
    <b v="0"/>
    <n v="2"/>
    <b v="0"/>
    <s v="theater/plays"/>
    <n v="3.0588235294117649E-3"/>
    <n v="13"/>
    <x v="1"/>
    <x v="6"/>
  </r>
  <r>
    <n v="4014"/>
    <x v="4007"/>
    <s v="I am trying to put together a ministry theater company for junior / high schoolers that which puts on free shows in the SoCal area."/>
    <n v="85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8500"/>
    <n v="1"/>
    <x v="2"/>
    <x v="0"/>
    <s v="USD"/>
    <n v="1437331463"/>
    <n v="1434739463"/>
    <b v="0"/>
    <n v="1"/>
    <b v="0"/>
    <s v="theater/plays"/>
    <n v="1.1764705882352942E-4"/>
    <n v="1"/>
    <x v="1"/>
    <x v="6"/>
  </r>
  <r>
    <n v="4016"/>
    <x v="4009"/>
    <s v="A new play and project exploring challenges faced by young adults struggling with mental health issues in contemporary Britain."/>
    <n v="8500"/>
    <n v="70"/>
    <x v="2"/>
    <x v="1"/>
    <s v="GBP"/>
    <n v="1410987400"/>
    <n v="1408395400"/>
    <b v="0"/>
    <n v="7"/>
    <b v="0"/>
    <s v="theater/plays"/>
    <n v="8.2352941176470594E-3"/>
    <n v="10"/>
    <x v="1"/>
    <x v="6"/>
  </r>
  <r>
    <n v="4017"/>
    <x v="4010"/>
    <s v="The true story of the romantic entanglements of Mary Shelley's parents. Anarchist; William Godwin &amp;, 1st feminist; Mary Wollstonecraft."/>
    <n v="8500"/>
    <n v="105"/>
    <x v="2"/>
    <x v="0"/>
    <s v="USD"/>
    <n v="1409846874"/>
    <n v="1407254874"/>
    <b v="0"/>
    <n v="2"/>
    <b v="0"/>
    <s v="theater/plays"/>
    <n v="1.2352941176470587E-2"/>
    <n v="52.5"/>
    <x v="1"/>
    <x v="6"/>
  </r>
  <r>
    <n v="4018"/>
    <x v="4011"/>
    <s v="Funding for a production of Time Please at the Brighton Fringe 2017... and beyond."/>
    <n v="8500"/>
    <n v="130"/>
    <x v="2"/>
    <x v="1"/>
    <s v="GBP"/>
    <n v="1475877108"/>
    <n v="1473285108"/>
    <b v="0"/>
    <n v="4"/>
    <b v="0"/>
    <s v="theater/plays"/>
    <n v="1.5294117647058824E-2"/>
    <n v="32.5"/>
    <x v="1"/>
    <x v="6"/>
  </r>
  <r>
    <n v="4019"/>
    <x v="4012"/>
    <s v="Finally a crossover of the arts takes place! Theater &amp; LIVE Pro Wrestling. A unique story featuring TV Pro Wrestling without the TV."/>
    <n v="8500"/>
    <n v="29"/>
    <x v="2"/>
    <x v="0"/>
    <s v="USD"/>
    <n v="1460737680"/>
    <n v="1455725596"/>
    <b v="0"/>
    <n v="4"/>
    <b v="0"/>
    <s v="theater/plays"/>
    <n v="3.4117647058823529E-3"/>
    <n v="7.25"/>
    <x v="1"/>
    <x v="6"/>
  </r>
  <r>
    <n v="4020"/>
    <x v="4013"/>
    <s v="Having lived her whole life in the midst of a civil war, 11 year old Leyla dreams of being a pilot so she may fly her family to safety."/>
    <n v="8500"/>
    <n v="100"/>
    <x v="2"/>
    <x v="0"/>
    <s v="USD"/>
    <n v="1427168099"/>
    <n v="1424579699"/>
    <b v="0"/>
    <n v="3"/>
    <b v="0"/>
    <s v="theater/plays"/>
    <n v="1.1764705882352941E-2"/>
    <n v="33.333333333333336"/>
    <x v="1"/>
    <x v="6"/>
  </r>
  <r>
    <n v="4021"/>
    <x v="4014"/>
    <s v="Help a group of actors end bigotry in Houston, TX by supporting a  full production of Angels in America."/>
    <n v="8500"/>
    <n v="125"/>
    <x v="2"/>
    <x v="0"/>
    <s v="USD"/>
    <n v="1414360358"/>
    <n v="1409176358"/>
    <b v="0"/>
    <n v="2"/>
    <b v="0"/>
    <s v="theater/plays"/>
    <n v="1.4705882352941176E-2"/>
    <n v="62.5"/>
    <x v="1"/>
    <x v="6"/>
  </r>
  <r>
    <n v="4022"/>
    <x v="4015"/>
    <s v="Help us produce a video of the first Original Pronunciation Merchant of Venice."/>
    <n v="8500"/>
    <n v="12521"/>
    <x v="2"/>
    <x v="0"/>
    <s v="USD"/>
    <n v="1422759240"/>
    <n v="1418824867"/>
    <b v="0"/>
    <n v="197"/>
    <b v="0"/>
    <s v="theater/plays"/>
    <n v="1.4730588235294118"/>
    <n v="63.558375634517766"/>
    <x v="1"/>
    <x v="6"/>
  </r>
  <r>
    <n v="4023"/>
    <x v="4016"/>
    <s v="An original gospel stage play that explores the pain and hurt caused by those who struggle to forgive others!"/>
    <n v="85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500"/>
    <n v="10"/>
    <x v="2"/>
    <x v="0"/>
    <s v="USD"/>
    <n v="1441037097"/>
    <n v="1438445097"/>
    <b v="0"/>
    <n v="1"/>
    <b v="0"/>
    <s v="theater/plays"/>
    <n v="1.176470588235294E-3"/>
    <n v="10"/>
    <x v="1"/>
    <x v="6"/>
  </r>
  <r>
    <n v="4025"/>
    <x v="4018"/>
    <s v="Acteurs, scÃ©naristes et metteurs en scÃ¨ne souhaitant monter, 5 piÃ¨ces de thÃ©Ã¢tre ainsi que 3 courts mÃ©trages et 2 long-mÃ©trages."/>
    <n v="8500"/>
    <n v="250"/>
    <x v="2"/>
    <x v="6"/>
    <s v="EUR"/>
    <n v="1437889336"/>
    <n v="1432705336"/>
    <b v="0"/>
    <n v="4"/>
    <b v="0"/>
    <s v="theater/plays"/>
    <n v="2.9411764705882353E-2"/>
    <n v="62.5"/>
    <x v="1"/>
    <x v="6"/>
  </r>
  <r>
    <n v="4026"/>
    <x v="4019"/>
    <s v="This is a play that voices that stories of the black experience in America using spoken word, song and dance."/>
    <n v="85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8500"/>
    <n v="215"/>
    <x v="2"/>
    <x v="0"/>
    <s v="USD"/>
    <n v="1487811600"/>
    <n v="1486077481"/>
    <b v="0"/>
    <n v="7"/>
    <b v="0"/>
    <s v="theater/plays"/>
    <n v="2.5294117647058825E-2"/>
    <n v="30.714285714285715"/>
    <x v="1"/>
    <x v="6"/>
  </r>
  <r>
    <n v="4028"/>
    <x v="4021"/>
    <s v="The 2014 Minnesota Fringe Festival brings the World Premiere of LightBright's one-act play, The Last King of the I.D.A."/>
    <n v="8500"/>
    <n v="561"/>
    <x v="2"/>
    <x v="0"/>
    <s v="USD"/>
    <n v="1402007500"/>
    <n v="1399415500"/>
    <b v="0"/>
    <n v="11"/>
    <b v="0"/>
    <s v="theater/plays"/>
    <n v="6.6000000000000003E-2"/>
    <n v="51"/>
    <x v="1"/>
    <x v="6"/>
  </r>
  <r>
    <n v="4029"/>
    <x v="4022"/>
    <s v="A theater complex that educates as we entertain.  We will provide shows that inspire and theater classes that motivate."/>
    <n v="85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8500"/>
    <n v="400"/>
    <x v="2"/>
    <x v="0"/>
    <s v="USD"/>
    <n v="1454525340"/>
    <n v="1452008599"/>
    <b v="0"/>
    <n v="6"/>
    <b v="0"/>
    <s v="theater/plays"/>
    <n v="4.7058823529411764E-2"/>
    <n v="66.666666666666671"/>
    <x v="1"/>
    <x v="6"/>
  </r>
  <r>
    <n v="4031"/>
    <x v="4024"/>
    <s v="HeARTistry's contemporary production of As You Like It epitomizes the wit and eloquence of William Shakespeare for a modern audience."/>
    <n v="85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8500"/>
    <n v="413"/>
    <x v="2"/>
    <x v="0"/>
    <s v="USD"/>
    <n v="1450211116"/>
    <n v="1445023516"/>
    <b v="0"/>
    <n v="7"/>
    <b v="0"/>
    <s v="theater/plays"/>
    <n v="4.8588235294117647E-2"/>
    <n v="59"/>
    <x v="1"/>
    <x v="6"/>
  </r>
  <r>
    <n v="4033"/>
    <x v="4026"/>
    <s v="Help us produce an iconic new verse play, set in the year 2020, with virtuoso acting and hauntingly beautiful words and music"/>
    <n v="8500"/>
    <n v="6141.99"/>
    <x v="2"/>
    <x v="1"/>
    <s v="GBP"/>
    <n v="1475398800"/>
    <n v="1472711224"/>
    <b v="0"/>
    <n v="94"/>
    <b v="0"/>
    <s v="theater/plays"/>
    <n v="0.72258705882352936"/>
    <n v="65.340319148936175"/>
    <x v="1"/>
    <x v="6"/>
  </r>
  <r>
    <n v="4034"/>
    <x v="4027"/>
    <s v="This local community theatre needs a proper, efficient, SAFE and professional audio and lighting setup. Helps us raise the funds!"/>
    <n v="8500"/>
    <n v="200"/>
    <x v="2"/>
    <x v="0"/>
    <s v="USD"/>
    <n v="1428097450"/>
    <n v="1425509050"/>
    <b v="0"/>
    <n v="2"/>
    <b v="0"/>
    <s v="theater/plays"/>
    <n v="2.3529411764705882E-2"/>
    <n v="100"/>
    <x v="1"/>
    <x v="6"/>
  </r>
  <r>
    <n v="4035"/>
    <x v="4028"/>
    <s v="&quot;Stories are where you go to look for the truth of your own life.&quot; (Frank Delaney)"/>
    <n v="8500"/>
    <n v="3685"/>
    <x v="2"/>
    <x v="0"/>
    <s v="USD"/>
    <n v="1413925887"/>
    <n v="1411333887"/>
    <b v="0"/>
    <n v="25"/>
    <b v="0"/>
    <s v="theater/plays"/>
    <n v="0.4335294117647058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8500"/>
    <n v="2823"/>
    <x v="2"/>
    <x v="0"/>
    <s v="USD"/>
    <n v="1404253800"/>
    <n v="1402784964"/>
    <b v="0"/>
    <n v="17"/>
    <b v="0"/>
    <s v="theater/plays"/>
    <n v="0.33211764705882352"/>
    <n v="166.05882352941177"/>
    <x v="1"/>
    <x v="6"/>
  </r>
  <r>
    <n v="4037"/>
    <x v="4030"/>
    <s v="The Pelican is a haunted play by one of Swedenâ€™s most renowned playwrights, August Strindberg, about a mother's tragic deceit."/>
    <n v="8500"/>
    <n v="80"/>
    <x v="2"/>
    <x v="0"/>
    <s v="USD"/>
    <n v="1464099900"/>
    <n v="1462585315"/>
    <b v="0"/>
    <n v="2"/>
    <b v="0"/>
    <s v="theater/plays"/>
    <n v="9.4117647058823521E-3"/>
    <n v="40"/>
    <x v="1"/>
    <x v="6"/>
  </r>
  <r>
    <n v="4038"/>
    <x v="4031"/>
    <s v="We are vagina warriors ready to bring our message of human rights, empowerment and diversity to Main St. Lexington, NC."/>
    <n v="8500"/>
    <n v="301"/>
    <x v="2"/>
    <x v="0"/>
    <s v="USD"/>
    <n v="1413573010"/>
    <n v="1408389010"/>
    <b v="0"/>
    <n v="4"/>
    <b v="0"/>
    <s v="theater/plays"/>
    <n v="3.5411764705882351E-2"/>
    <n v="75.25"/>
    <x v="1"/>
    <x v="6"/>
  </r>
  <r>
    <n v="4039"/>
    <x v="4032"/>
    <s v="Help stage an original One Act Play that brings awareness to Alzheimer's in its debut performance."/>
    <n v="8500"/>
    <n v="300"/>
    <x v="2"/>
    <x v="0"/>
    <s v="USD"/>
    <n v="1448949540"/>
    <n v="1446048367"/>
    <b v="0"/>
    <n v="5"/>
    <b v="0"/>
    <s v="theater/plays"/>
    <n v="3.5294117647058823E-2"/>
    <n v="60"/>
    <x v="1"/>
    <x v="6"/>
  </r>
  <r>
    <n v="4040"/>
    <x v="4033"/>
    <s v="This nationally published book, set in the 70â€™s, tells the untold story of singers and a friendly reunion visit turning bad."/>
    <n v="8500"/>
    <n v="2500"/>
    <x v="2"/>
    <x v="0"/>
    <s v="USD"/>
    <n v="1437188400"/>
    <n v="1432100004"/>
    <b v="0"/>
    <n v="2"/>
    <b v="0"/>
    <s v="theater/plays"/>
    <n v="0.29411764705882354"/>
    <n v="1250"/>
    <x v="1"/>
    <x v="6"/>
  </r>
  <r>
    <n v="4041"/>
    <x v="4034"/>
    <s v="A bold, colouful, vibrant play centred around the last remaining monarchy of Africa."/>
    <n v="8500"/>
    <n v="21"/>
    <x v="2"/>
    <x v="1"/>
    <s v="GBP"/>
    <n v="1473160954"/>
    <n v="1467976954"/>
    <b v="0"/>
    <n v="2"/>
    <b v="0"/>
    <s v="theater/plays"/>
    <n v="2.4705882352941176E-3"/>
    <n v="10.5"/>
    <x v="1"/>
    <x v="6"/>
  </r>
  <r>
    <n v="4042"/>
    <x v="4035"/>
    <s v="Acting group and production for inner city youth, about inner city youth. The problems and stuation that they see everyday."/>
    <n v="8500"/>
    <n v="21"/>
    <x v="2"/>
    <x v="0"/>
    <s v="USD"/>
    <n v="1421781360"/>
    <n v="1419213664"/>
    <b v="0"/>
    <n v="3"/>
    <b v="0"/>
    <s v="theater/plays"/>
    <n v="2.4705882352941176E-3"/>
    <n v="7"/>
    <x v="1"/>
    <x v="6"/>
  </r>
  <r>
    <n v="4043"/>
    <x v="4036"/>
    <s v="This could be my last play, need to bring my son out to see it before it's over.  Need to fly him here from BC"/>
    <n v="85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8500"/>
    <n v="225"/>
    <x v="2"/>
    <x v="0"/>
    <s v="USD"/>
    <n v="1428642000"/>
    <n v="1426050982"/>
    <b v="0"/>
    <n v="4"/>
    <b v="0"/>
    <s v="theater/plays"/>
    <n v="2.6470588235294117E-2"/>
    <n v="56.25"/>
    <x v="1"/>
    <x v="6"/>
  </r>
  <r>
    <n v="4045"/>
    <x v="4038"/>
    <s v="&quot;The Hostages&quot; is about a bank robbery gone wrong, as we learn more about each characters, we question who are the actually hostages..."/>
    <n v="8500"/>
    <n v="1"/>
    <x v="2"/>
    <x v="2"/>
    <s v="AUD"/>
    <n v="1408596589"/>
    <n v="1406004589"/>
    <b v="0"/>
    <n v="1"/>
    <b v="0"/>
    <s v="theater/plays"/>
    <n v="1.1764705882352942E-4"/>
    <n v="1"/>
    <x v="1"/>
    <x v="6"/>
  </r>
  <r>
    <n v="4046"/>
    <x v="4039"/>
    <s v="An eclectic One Man stage show, that takes the audience on a journey through vast personalities, as he discovers his true self...#Drama"/>
    <n v="8500"/>
    <n v="460"/>
    <x v="2"/>
    <x v="0"/>
    <s v="USD"/>
    <n v="1413992210"/>
    <n v="1411400210"/>
    <b v="0"/>
    <n v="12"/>
    <b v="0"/>
    <s v="theater/plays"/>
    <n v="5.4117647058823527E-2"/>
    <n v="38.333333333333336"/>
    <x v="1"/>
    <x v="6"/>
  </r>
  <r>
    <n v="4047"/>
    <x v="4040"/>
    <s v="A conservative grandmother takes her hip-hop generation grandchildren through the history of Gospel music in one night..."/>
    <n v="8500"/>
    <n v="110"/>
    <x v="2"/>
    <x v="0"/>
    <s v="USD"/>
    <n v="1420938000"/>
    <n v="1418862743"/>
    <b v="0"/>
    <n v="4"/>
    <b v="0"/>
    <s v="theater/plays"/>
    <n v="1.2941176470588235E-2"/>
    <n v="27.5"/>
    <x v="1"/>
    <x v="6"/>
  </r>
  <r>
    <n v="4048"/>
    <x v="4041"/>
    <s v="The unspoken story of growing up disabled with cerebral palsy and no speech. This inclusive company fights ignorance using dark humour."/>
    <n v="8500"/>
    <n v="3001"/>
    <x v="2"/>
    <x v="1"/>
    <s v="GBP"/>
    <n v="1460373187"/>
    <n v="1457352787"/>
    <b v="0"/>
    <n v="91"/>
    <b v="0"/>
    <s v="theater/plays"/>
    <n v="0.35305882352941176"/>
    <n v="32.978021978021978"/>
    <x v="1"/>
    <x v="6"/>
  </r>
  <r>
    <n v="4049"/>
    <x v="4042"/>
    <s v="A caravan heist goes horribly wrong. When the rogues meet up to discuss the matter, they suspect one of them is the King's guard."/>
    <n v="8500"/>
    <n v="16"/>
    <x v="2"/>
    <x v="0"/>
    <s v="USD"/>
    <n v="1436914815"/>
    <n v="1434322815"/>
    <b v="0"/>
    <n v="1"/>
    <b v="0"/>
    <s v="theater/plays"/>
    <n v="1.8823529411764706E-3"/>
    <n v="16"/>
    <x v="1"/>
    <x v="6"/>
  </r>
  <r>
    <n v="4050"/>
    <x v="4043"/>
    <s v="Amen is an important jarring story about the repercussions of reporting the war from the front lines and the war that follows them home"/>
    <n v="8500"/>
    <n v="1"/>
    <x v="2"/>
    <x v="0"/>
    <s v="USD"/>
    <n v="1414077391"/>
    <n v="1411485391"/>
    <b v="0"/>
    <n v="1"/>
    <b v="0"/>
    <s v="theater/plays"/>
    <n v="1.1764705882352942E-4"/>
    <n v="1"/>
    <x v="1"/>
    <x v="6"/>
  </r>
  <r>
    <n v="4051"/>
    <x v="4044"/>
    <s v="It is a heart-breaking life story of Wu family who tries to preserve the gem of Chinese Kun Opera through generations."/>
    <n v="8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8500"/>
    <n v="1126"/>
    <x v="2"/>
    <x v="0"/>
    <s v="USD"/>
    <n v="1413234316"/>
    <n v="1408050316"/>
    <b v="0"/>
    <n v="13"/>
    <b v="0"/>
    <s v="theater/plays"/>
    <n v="0.13247058823529412"/>
    <n v="86.615384615384613"/>
    <x v="1"/>
    <x v="6"/>
  </r>
  <r>
    <n v="4053"/>
    <x v="4046"/>
    <s v="'Time at the Bar!' is a play written by Kieran Mellish, a student at Loughborough University and member of LSU Stage Society."/>
    <n v="8500"/>
    <n v="110"/>
    <x v="2"/>
    <x v="1"/>
    <s v="GBP"/>
    <n v="1416081600"/>
    <n v="1413477228"/>
    <b v="0"/>
    <n v="2"/>
    <b v="0"/>
    <s v="theater/plays"/>
    <n v="1.2941176470588235E-2"/>
    <n v="55"/>
    <x v="1"/>
    <x v="6"/>
  </r>
  <r>
    <n v="4054"/>
    <x v="4047"/>
    <s v="I love you,he said,then he kissed her as her tears fell down.It was my fault but make up will fix it&quot;she replied,then he hit her again!"/>
    <n v="850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8500"/>
    <n v="881"/>
    <x v="2"/>
    <x v="1"/>
    <s v="GBP"/>
    <n v="1403192031"/>
    <n v="1400600031"/>
    <b v="0"/>
    <n v="21"/>
    <b v="0"/>
    <s v="theater/plays"/>
    <n v="0.10364705882352941"/>
    <n v="41.952380952380949"/>
    <x v="1"/>
    <x v="6"/>
  </r>
  <r>
    <n v="4056"/>
    <x v="4049"/>
    <s v="American Pride is a play centered on the Poetry of one Iraq War veteran, and follows her journey through war and back home."/>
    <n v="8500"/>
    <n v="795"/>
    <x v="2"/>
    <x v="0"/>
    <s v="USD"/>
    <n v="1467575940"/>
    <n v="1465856639"/>
    <b v="0"/>
    <n v="9"/>
    <b v="0"/>
    <s v="theater/plays"/>
    <n v="9.3529411764705889E-2"/>
    <n v="88.333333333333329"/>
    <x v="1"/>
    <x v="6"/>
  </r>
  <r>
    <n v="4057"/>
    <x v="4050"/>
    <s v="Exhilarating Double Bill uniting London premiere of THE TWELFTH BATTLE OF ISONZO &amp; thrilling revival of JUDITH: A PARTING FROM THE BODY"/>
    <n v="8500"/>
    <n v="775"/>
    <x v="2"/>
    <x v="1"/>
    <s v="GBP"/>
    <n v="1448492400"/>
    <n v="1446506080"/>
    <b v="0"/>
    <n v="6"/>
    <b v="0"/>
    <s v="theater/plays"/>
    <n v="9.1176470588235289E-2"/>
    <n v="129.16666666666666"/>
    <x v="1"/>
    <x v="6"/>
  </r>
  <r>
    <n v="4058"/>
    <x v="4051"/>
    <s v="Help reveal the beauty of Islamic culture by launching this new adventure play celebrating Persian music, dance, and lore."/>
    <n v="8500"/>
    <n v="95"/>
    <x v="2"/>
    <x v="0"/>
    <s v="USD"/>
    <n v="1459483140"/>
    <n v="1458178044"/>
    <b v="0"/>
    <n v="4"/>
    <b v="0"/>
    <s v="theater/plays"/>
    <n v="1.1176470588235295E-2"/>
    <n v="23.75"/>
    <x v="1"/>
    <x v="6"/>
  </r>
  <r>
    <n v="4059"/>
    <x v="4052"/>
    <s v="A very Canadian children's play inspired by the tradition of British pantomimes like Aladdin, and the Nutcracker."/>
    <n v="8500"/>
    <n v="250"/>
    <x v="2"/>
    <x v="5"/>
    <s v="CAD"/>
    <n v="1410836400"/>
    <n v="1408116152"/>
    <b v="0"/>
    <n v="7"/>
    <b v="0"/>
    <s v="theater/plays"/>
    <n v="2.9411764705882353E-2"/>
    <n v="35.714285714285715"/>
    <x v="1"/>
    <x v="6"/>
  </r>
  <r>
    <n v="4060"/>
    <x v="4053"/>
    <s v="A funny, poignant play that revives the forgotten life and adventures of great Scottish Canadian, world renowned poet, Robert Service."/>
    <n v="8500"/>
    <n v="285"/>
    <x v="2"/>
    <x v="5"/>
    <s v="CAD"/>
    <n v="1403539200"/>
    <n v="1400604056"/>
    <b v="0"/>
    <n v="5"/>
    <b v="0"/>
    <s v="theater/plays"/>
    <n v="3.3529411764705884E-2"/>
    <n v="57"/>
    <x v="1"/>
    <x v="6"/>
  </r>
  <r>
    <n v="4061"/>
    <x v="4054"/>
    <s v="SKYLAR'S SYNDROME is a tremendous psychodrama by master playwright Gavin Kayner!"/>
    <n v="8500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8500"/>
    <n v="490"/>
    <x v="2"/>
    <x v="0"/>
    <s v="USD"/>
    <n v="1467481468"/>
    <n v="1464889468"/>
    <b v="0"/>
    <n v="3"/>
    <b v="0"/>
    <s v="theater/plays"/>
    <n v="5.7647058823529412E-2"/>
    <n v="163.33333333333334"/>
    <x v="1"/>
    <x v="6"/>
  </r>
  <r>
    <n v="4063"/>
    <x v="4056"/>
    <s v="WMHAE by Julie McNamara, raises awareness of the effects domestic violence has on the mental health of young people who witness it."/>
    <n v="8500"/>
    <n v="135"/>
    <x v="2"/>
    <x v="1"/>
    <s v="GBP"/>
    <n v="1403886084"/>
    <n v="1401294084"/>
    <b v="0"/>
    <n v="9"/>
    <b v="0"/>
    <s v="theater/plays"/>
    <n v="1.5882352941176469E-2"/>
    <n v="15"/>
    <x v="1"/>
    <x v="6"/>
  </r>
  <r>
    <n v="4064"/>
    <x v="4057"/>
    <s v="We are mounting a production of Neil Simon's brilliant comedy, The Odd Couple, and need your help to make it as wonderful as we can."/>
    <n v="8500"/>
    <n v="385"/>
    <x v="2"/>
    <x v="2"/>
    <s v="AUD"/>
    <n v="1430316426"/>
    <n v="1427724426"/>
    <b v="0"/>
    <n v="6"/>
    <b v="0"/>
    <s v="theater/plays"/>
    <n v="4.5294117647058825E-2"/>
    <n v="64.166666666666671"/>
    <x v="1"/>
    <x v="6"/>
  </r>
  <r>
    <n v="4065"/>
    <x v="4058"/>
    <s v="A classical/ fantasy version of midsummers done by professionally trained actors in Tulsa!"/>
    <n v="8500"/>
    <n v="27"/>
    <x v="2"/>
    <x v="0"/>
    <s v="USD"/>
    <n v="1407883811"/>
    <n v="1405291811"/>
    <b v="0"/>
    <n v="4"/>
    <b v="0"/>
    <s v="theater/plays"/>
    <n v="3.1764705882352941E-3"/>
    <n v="6.75"/>
    <x v="1"/>
    <x v="6"/>
  </r>
  <r>
    <n v="4066"/>
    <x v="4059"/>
    <s v="We have created an outstanding mobile Performing Arts Program that has great impact on the social development in multiple communities."/>
    <n v="8500"/>
    <n v="25"/>
    <x v="2"/>
    <x v="0"/>
    <s v="USD"/>
    <n v="1463619388"/>
    <n v="1461027388"/>
    <b v="0"/>
    <n v="1"/>
    <b v="0"/>
    <s v="theater/plays"/>
    <n v="2.9411764705882353E-3"/>
    <n v="25"/>
    <x v="1"/>
    <x v="6"/>
  </r>
  <r>
    <n v="4067"/>
    <x v="4060"/>
    <s v="Will Power Troupe is the only US group invited to perform in London's Shakespeare Festival. We need your help to bring the USA to UK!"/>
    <n v="8500"/>
    <n v="3045"/>
    <x v="2"/>
    <x v="0"/>
    <s v="USD"/>
    <n v="1443408550"/>
    <n v="1439952550"/>
    <b v="0"/>
    <n v="17"/>
    <b v="0"/>
    <s v="theater/plays"/>
    <n v="0.35823529411764704"/>
    <n v="179.11764705882354"/>
    <x v="1"/>
    <x v="6"/>
  </r>
  <r>
    <n v="4068"/>
    <x v="4061"/>
    <s v="Be a PRODUCER of the Original stage play BELLE DAME SANS MERCI by Michael Fenlason! :-) :-( !"/>
    <n v="8500"/>
    <n v="34.950000000000003"/>
    <x v="2"/>
    <x v="0"/>
    <s v="USD"/>
    <n v="1484348700"/>
    <n v="1481756855"/>
    <b v="0"/>
    <n v="1"/>
    <b v="0"/>
    <s v="theater/plays"/>
    <n v="4.111764705882353E-3"/>
    <n v="34.950000000000003"/>
    <x v="1"/>
    <x v="6"/>
  </r>
  <r>
    <n v="4069"/>
    <x v="4062"/>
    <s v="'The Pendulum Swings' is a three-act dark comedy that sees Frank and Michael await their execution on Death Row."/>
    <n v="8500"/>
    <n v="430"/>
    <x v="2"/>
    <x v="1"/>
    <s v="GBP"/>
    <n v="1425124800"/>
    <n v="1421596356"/>
    <b v="0"/>
    <n v="13"/>
    <b v="0"/>
    <s v="theater/plays"/>
    <n v="5.0588235294117649E-2"/>
    <n v="33.07692307692308"/>
    <x v="1"/>
    <x v="6"/>
  </r>
  <r>
    <n v="4070"/>
    <x v="4063"/>
    <s v="V-Day Southern Utah University 2015 and Second Studio Players presents: The Vagina Monologues"/>
    <n v="8500"/>
    <n v="165"/>
    <x v="2"/>
    <x v="0"/>
    <s v="USD"/>
    <n v="1425178800"/>
    <n v="1422374420"/>
    <b v="0"/>
    <n v="6"/>
    <b v="0"/>
    <s v="theater/plays"/>
    <n v="1.9411764705882354E-2"/>
    <n v="27.5"/>
    <x v="1"/>
    <x v="6"/>
  </r>
  <r>
    <n v="4071"/>
    <x v="4064"/>
    <s v="ExÃ¡men final de alumnos del Centro de CapacitaciÃ³n de la ANDA. Son extractos de obras: El JardÃ­n de los CerezoS, Madre Coraje y Casa"/>
    <n v="85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8500"/>
    <n v="4"/>
    <x v="2"/>
    <x v="1"/>
    <s v="GBP"/>
    <n v="1408646111"/>
    <n v="1403462111"/>
    <b v="0"/>
    <n v="2"/>
    <b v="0"/>
    <s v="theater/plays"/>
    <n v="4.7058823529411766E-4"/>
    <n v="2"/>
    <x v="1"/>
    <x v="6"/>
  </r>
  <r>
    <n v="4073"/>
    <x v="4066"/>
    <s v="OTHELLO, directed by Daniel Echevarria. A tragedy that highlights political corruption and the madness that can come out of love."/>
    <n v="8500"/>
    <n v="37"/>
    <x v="2"/>
    <x v="0"/>
    <s v="USD"/>
    <n v="1431144000"/>
    <n v="1426407426"/>
    <b v="0"/>
    <n v="2"/>
    <b v="0"/>
    <s v="theater/plays"/>
    <n v="4.3529411764705881E-3"/>
    <n v="18.5"/>
    <x v="1"/>
    <x v="6"/>
  </r>
  <r>
    <n v="4074"/>
    <x v="4067"/>
    <s v="A performance to inspire people, regardless of their faith, to visualise the repentance of Hurr and the forgiveness of Imam Hussain"/>
    <n v="8500"/>
    <n v="735"/>
    <x v="2"/>
    <x v="1"/>
    <s v="GBP"/>
    <n v="1446732975"/>
    <n v="1444137375"/>
    <b v="0"/>
    <n v="21"/>
    <b v="0"/>
    <s v="theater/plays"/>
    <n v="8.6470588235294119E-2"/>
    <n v="35"/>
    <x v="1"/>
    <x v="6"/>
  </r>
  <r>
    <n v="4075"/>
    <x v="4068"/>
    <s v="Set in the near future, this version of Shakespeare's classic play looks at how events that shook an empire could still happen today."/>
    <n v="8500"/>
    <n v="576"/>
    <x v="2"/>
    <x v="1"/>
    <s v="GBP"/>
    <n v="1404149280"/>
    <n v="1400547969"/>
    <b v="0"/>
    <n v="13"/>
    <b v="0"/>
    <s v="theater/plays"/>
    <n v="6.7764705882352935E-2"/>
    <n v="44.307692307692307"/>
    <x v="1"/>
    <x v="6"/>
  </r>
  <r>
    <n v="4076"/>
    <x v="4069"/>
    <s v="A play to raise awareness about the effects of mental illness on a military family in the Cold War area."/>
    <n v="85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8500"/>
    <n v="1335"/>
    <x v="2"/>
    <x v="0"/>
    <s v="USD"/>
    <n v="1482339794"/>
    <n v="1479747794"/>
    <b v="0"/>
    <n v="6"/>
    <b v="0"/>
    <s v="theater/plays"/>
    <n v="0.15705882352941178"/>
    <n v="222.5"/>
    <x v="1"/>
    <x v="6"/>
  </r>
  <r>
    <n v="4078"/>
    <x v="4071"/>
    <s v="Theatre Memoire are a High Wycombe based theatre company. Performing plays about multi-culturalism and interconectedness."/>
    <n v="850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8500"/>
    <n v="5"/>
    <x v="2"/>
    <x v="0"/>
    <s v="USD"/>
    <n v="1466375521"/>
    <n v="1463783521"/>
    <b v="0"/>
    <n v="1"/>
    <b v="0"/>
    <s v="theater/plays"/>
    <n v="5.8823529411764701E-4"/>
    <n v="5"/>
    <x v="1"/>
    <x v="6"/>
  </r>
  <r>
    <n v="4080"/>
    <x v="4073"/>
    <s v="&quot;Uncommonnotion&quot;. is a collections of short humors stories, I want to develop into plays, interest has been shown in this idea."/>
    <n v="85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8500"/>
    <n v="350"/>
    <x v="2"/>
    <x v="0"/>
    <s v="USD"/>
    <n v="1425819425"/>
    <n v="1423231025"/>
    <b v="0"/>
    <n v="12"/>
    <b v="0"/>
    <s v="theater/plays"/>
    <n v="4.1176470588235294E-2"/>
    <n v="29.166666666666668"/>
    <x v="1"/>
    <x v="6"/>
  </r>
  <r>
    <n v="4082"/>
    <x v="4075"/>
    <s v="A short one act play about an undercover cop posing as a girl scout trying to stop a doughnut shop from selling drug filled doughnuts."/>
    <n v="8500"/>
    <n v="3"/>
    <x v="2"/>
    <x v="0"/>
    <s v="USD"/>
    <n v="1447542000"/>
    <n v="1446179553"/>
    <b v="0"/>
    <n v="2"/>
    <b v="0"/>
    <s v="theater/plays"/>
    <n v="3.5294117647058826E-4"/>
    <n v="1.5"/>
    <x v="1"/>
    <x v="6"/>
  </r>
  <r>
    <n v="4083"/>
    <x v="4076"/>
    <s v="Condemned to death for Collaboration with the Nazis, popular French Singer &amp; Entertainer Maurice Chevalier tells his side of the story"/>
    <n v="8500"/>
    <n v="759"/>
    <x v="2"/>
    <x v="0"/>
    <s v="USD"/>
    <n v="1452795416"/>
    <n v="1450203416"/>
    <b v="0"/>
    <n v="6"/>
    <b v="0"/>
    <s v="theater/plays"/>
    <n v="8.9294117647058829E-2"/>
    <n v="126.5"/>
    <x v="1"/>
    <x v="6"/>
  </r>
  <r>
    <n v="4084"/>
    <x v="4077"/>
    <s v="WANTS deals with diversity in all its various facets._x000a_The drama is set in a futuristic society where no diversity si accepted."/>
    <n v="8500"/>
    <n v="10"/>
    <x v="2"/>
    <x v="13"/>
    <s v="EUR"/>
    <n v="1476008906"/>
    <n v="1473416906"/>
    <b v="0"/>
    <n v="1"/>
    <b v="0"/>
    <s v="theater/plays"/>
    <n v="1.176470588235294E-3"/>
    <n v="10"/>
    <x v="1"/>
    <x v="6"/>
  </r>
  <r>
    <n v="4085"/>
    <x v="4078"/>
    <s v="Just like the good old fashioned radio dramas, Heritage will be performed and narrated for you by 16 different talented voice actors."/>
    <n v="8500"/>
    <n v="10"/>
    <x v="2"/>
    <x v="0"/>
    <s v="USD"/>
    <n v="1427169540"/>
    <n v="1424701775"/>
    <b v="0"/>
    <n v="1"/>
    <b v="0"/>
    <s v="theater/plays"/>
    <n v="1.176470588235294E-3"/>
    <n v="10"/>
    <x v="1"/>
    <x v="6"/>
  </r>
  <r>
    <n v="4086"/>
    <x v="4079"/>
    <s v="Our theater troupe needs your help to put on a unique production of Hamlet! Pledge to help young actors learn and refine their skills!"/>
    <n v="8500"/>
    <n v="47"/>
    <x v="2"/>
    <x v="0"/>
    <s v="USD"/>
    <n v="1448078400"/>
    <n v="1445985299"/>
    <b v="0"/>
    <n v="5"/>
    <b v="0"/>
    <s v="theater/plays"/>
    <n v="5.5294117647058825E-3"/>
    <n v="9.4"/>
    <x v="1"/>
    <x v="6"/>
  </r>
  <r>
    <n v="4087"/>
    <x v="4080"/>
    <s v="Comedy Stage Play"/>
    <n v="85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8500"/>
    <n v="216"/>
    <x v="2"/>
    <x v="1"/>
    <s v="GBP"/>
    <n v="1421403960"/>
    <n v="1418827324"/>
    <b v="0"/>
    <n v="3"/>
    <b v="0"/>
    <s v="theater/plays"/>
    <n v="2.5411764705882352E-2"/>
    <n v="72"/>
    <x v="1"/>
    <x v="6"/>
  </r>
  <r>
    <n v="4089"/>
    <x v="4082"/>
    <s v="&quot;The Snail&quot; is the story of Andrew, a Transgender, who discovers his identity through the relationship with parents, with peers and sex"/>
    <n v="8500"/>
    <n v="240"/>
    <x v="2"/>
    <x v="0"/>
    <s v="USD"/>
    <n v="1433093700"/>
    <n v="1430242488"/>
    <b v="0"/>
    <n v="8"/>
    <b v="0"/>
    <s v="theater/plays"/>
    <n v="2.823529411764706E-2"/>
    <n v="30"/>
    <x v="1"/>
    <x v="6"/>
  </r>
  <r>
    <n v="4090"/>
    <x v="4083"/>
    <s v="A gripping re-enactment of a true breast cancer survival story, highlighted with inspiration and laughter!"/>
    <n v="8500"/>
    <n v="32"/>
    <x v="2"/>
    <x v="0"/>
    <s v="USD"/>
    <n v="1438959600"/>
    <n v="1437754137"/>
    <b v="0"/>
    <n v="3"/>
    <b v="0"/>
    <s v="theater/plays"/>
    <n v="3.7647058823529413E-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8500"/>
    <n v="204"/>
    <x v="2"/>
    <x v="0"/>
    <s v="USD"/>
    <n v="1421410151"/>
    <n v="1418818151"/>
    <b v="0"/>
    <n v="8"/>
    <b v="0"/>
    <s v="theater/plays"/>
    <n v="2.4E-2"/>
    <n v="25.5"/>
    <x v="1"/>
    <x v="6"/>
  </r>
  <r>
    <n v="4092"/>
    <x v="4085"/>
    <s v="&quot;A Cry for Help is Riveting, Inspiring, and Mesmerizing. You will laugh, cry, and be thinking about your own Cry for Help&quot;"/>
    <n v="8500"/>
    <n v="20"/>
    <x v="2"/>
    <x v="0"/>
    <s v="USD"/>
    <n v="1428205247"/>
    <n v="1423024847"/>
    <b v="0"/>
    <n v="1"/>
    <b v="0"/>
    <s v="theater/plays"/>
    <n v="2.352941176470588E-3"/>
    <n v="20"/>
    <x v="1"/>
    <x v="6"/>
  </r>
  <r>
    <n v="4093"/>
    <x v="4086"/>
    <s v="'The Grouch' is the perfect way to brighten up your Christmas. Full of love, laughs and some sheer calculated silliness, don't miss it!"/>
    <n v="8500"/>
    <n v="60"/>
    <x v="2"/>
    <x v="1"/>
    <s v="GBP"/>
    <n v="1440272093"/>
    <n v="1435088093"/>
    <b v="0"/>
    <n v="4"/>
    <b v="0"/>
    <s v="theater/plays"/>
    <n v="7.058823529411765E-3"/>
    <n v="15"/>
    <x v="1"/>
    <x v="6"/>
  </r>
  <r>
    <n v="4094"/>
    <x v="4087"/>
    <s v="Live at the Speakeasy with Ryan Anderson is a local talk show! Showcasing local artist, special guest, and talented bands."/>
    <n v="8500"/>
    <n v="730"/>
    <x v="2"/>
    <x v="0"/>
    <s v="USD"/>
    <n v="1413953940"/>
    <n v="1410141900"/>
    <b v="0"/>
    <n v="8"/>
    <b v="0"/>
    <s v="theater/plays"/>
    <n v="8.5882352941176465E-2"/>
    <n v="91.25"/>
    <x v="1"/>
    <x v="6"/>
  </r>
  <r>
    <n v="4095"/>
    <x v="4088"/>
    <s v="Proyecto teatral dirigido por MartÃ­n Acosta que habla y reflexiona sobre el amor y su naturaleza."/>
    <n v="8500"/>
    <n v="800"/>
    <x v="2"/>
    <x v="14"/>
    <s v="MXN"/>
    <n v="1482108350"/>
    <n v="1479516350"/>
    <b v="0"/>
    <n v="1"/>
    <b v="0"/>
    <s v="theater/plays"/>
    <n v="9.4117647058823528E-2"/>
    <n v="800"/>
    <x v="1"/>
    <x v="6"/>
  </r>
  <r>
    <n v="4096"/>
    <x v="4089"/>
    <s v="Theatre for Life believes in unlocking young people's creativity, developing self belief and creating positive opportunities."/>
    <n v="8500"/>
    <n v="400"/>
    <x v="2"/>
    <x v="1"/>
    <s v="GBP"/>
    <n v="1488271860"/>
    <n v="1484484219"/>
    <b v="0"/>
    <n v="5"/>
    <b v="0"/>
    <s v="theater/plays"/>
    <n v="4.7058823529411764E-2"/>
    <n v="80"/>
    <x v="1"/>
    <x v="6"/>
  </r>
  <r>
    <n v="4097"/>
    <x v="4090"/>
    <s v="And There Was War is a play, a biblical narrative deeply entrenched in the concepts of the great controversy between Good and Evil!"/>
    <n v="85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85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8500"/>
    <n v="50"/>
    <x v="2"/>
    <x v="0"/>
    <s v="USD"/>
    <n v="1472847873"/>
    <n v="1468959873"/>
    <b v="0"/>
    <n v="1"/>
    <b v="0"/>
    <s v="theater/plays"/>
    <n v="5.8823529411764705E-3"/>
    <n v="50"/>
    <x v="1"/>
    <x v="6"/>
  </r>
  <r>
    <n v="4100"/>
    <x v="4093"/>
    <s v="How does war change a family?  A peek into one family's kitchen as their soldier fights in Iraq."/>
    <n v="850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85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8500"/>
    <n v="137"/>
    <x v="2"/>
    <x v="0"/>
    <s v="USD"/>
    <n v="1463343673"/>
    <n v="1460751673"/>
    <b v="0"/>
    <n v="6"/>
    <b v="0"/>
    <s v="theater/plays"/>
    <n v="1.6117647058823528E-2"/>
    <n v="22.833333333333332"/>
    <x v="1"/>
    <x v="6"/>
  </r>
  <r>
    <n v="4103"/>
    <x v="4096"/>
    <s v="Weather Men is a play, written by Nathan Black.  A comedy/drama that explores the question of 'why people stay together?'"/>
    <n v="8500"/>
    <n v="100"/>
    <x v="2"/>
    <x v="0"/>
    <s v="USD"/>
    <n v="1440613920"/>
    <n v="1435953566"/>
    <b v="0"/>
    <n v="6"/>
    <b v="0"/>
    <s v="theater/plays"/>
    <n v="1.1764705882352941E-2"/>
    <n v="16.666666666666668"/>
    <x v="1"/>
    <x v="6"/>
  </r>
  <r>
    <n v="4104"/>
    <x v="4097"/>
    <s v="PETER PAN, written by Ebony Rattle, is a new retelling of the classic play by J.M. Barrie about a boy who refused to grow up."/>
    <n v="8500"/>
    <n v="641"/>
    <x v="2"/>
    <x v="2"/>
    <s v="AUD"/>
    <n v="1477550434"/>
    <n v="1474958434"/>
    <b v="0"/>
    <n v="14"/>
    <b v="0"/>
    <s v="theater/plays"/>
    <n v="7.5411764705882359E-2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8500"/>
    <n v="2300"/>
    <x v="2"/>
    <x v="14"/>
    <s v="MXN"/>
    <n v="1482711309"/>
    <n v="1479860109"/>
    <b v="0"/>
    <n v="6"/>
    <b v="0"/>
    <s v="theater/plays"/>
    <n v="0.27058823529411763"/>
    <n v="383.33333333333331"/>
    <x v="1"/>
    <x v="6"/>
  </r>
  <r>
    <n v="4106"/>
    <x v="4099"/>
    <s v="No magic show has ever integrated theatre arts like this.  World of Paradox is designed for all audiences and is interactive in nature."/>
    <n v="8500"/>
    <n v="3530"/>
    <x v="2"/>
    <x v="0"/>
    <s v="USD"/>
    <n v="1427936400"/>
    <n v="1424221866"/>
    <b v="0"/>
    <n v="33"/>
    <b v="0"/>
    <s v="theater/plays"/>
    <n v="0.41529411764705881"/>
    <n v="106.96969696969697"/>
    <x v="1"/>
    <x v="6"/>
  </r>
  <r>
    <n v="4107"/>
    <x v="4100"/>
    <s v="A new dramatic comedy dealing with a father's unwillingness to let go of his past causes major problems for the future of his daughter."/>
    <n v="8500"/>
    <n v="41"/>
    <x v="2"/>
    <x v="0"/>
    <s v="USD"/>
    <n v="1411596001"/>
    <n v="1409608801"/>
    <b v="0"/>
    <n v="4"/>
    <b v="0"/>
    <s v="theater/plays"/>
    <n v="4.8235294117647057E-3"/>
    <n v="10.25"/>
    <x v="1"/>
    <x v="6"/>
  </r>
  <r>
    <n v="4108"/>
    <x v="4101"/>
    <s v="We are producing and directing a stage play that will focus on relationships and the stereotypes/truths that prohibit growth."/>
    <n v="8500"/>
    <n v="59"/>
    <x v="2"/>
    <x v="0"/>
    <s v="USD"/>
    <n v="1488517200"/>
    <n v="1485909937"/>
    <b v="0"/>
    <n v="1"/>
    <b v="0"/>
    <s v="theater/plays"/>
    <n v="6.9411764705882353E-3"/>
    <n v="59"/>
    <x v="1"/>
    <x v="6"/>
  </r>
  <r>
    <n v="4109"/>
    <x v="4102"/>
    <s v="Jack the Lad - a new play that explores how far the boundaries of friendship will stretch when morality and loyalties clash."/>
    <n v="8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8500"/>
    <n v="86"/>
    <x v="2"/>
    <x v="1"/>
    <s v="GBP"/>
    <n v="1469113351"/>
    <n v="1463929351"/>
    <b v="0"/>
    <n v="6"/>
    <b v="0"/>
    <s v="theater/plays"/>
    <n v="1.011764705882353E-2"/>
    <n v="14.333333333333334"/>
    <x v="1"/>
    <x v="6"/>
  </r>
  <r>
    <n v="4111"/>
    <x v="4104"/>
    <s v="REBORN IN LOVE is the sequel to REBORN FROM ABOVE: A Tale of Eternal Love.  This is part two, of a One-Act play series."/>
    <n v="8500"/>
    <n v="94"/>
    <x v="2"/>
    <x v="0"/>
    <s v="USD"/>
    <n v="1424747740"/>
    <n v="1422155740"/>
    <b v="0"/>
    <n v="6"/>
    <b v="0"/>
    <s v="theater/plays"/>
    <n v="1.1058823529411765E-2"/>
    <n v="15.666666666666666"/>
    <x v="1"/>
    <x v="6"/>
  </r>
  <r>
    <n v="4112"/>
    <x v="4105"/>
    <s v="Set in Southern America â€œThe Divideâ€ is a stage play that touches on the issues that are forefront in America and the world."/>
    <n v="8500"/>
    <n v="1"/>
    <x v="2"/>
    <x v="17"/>
    <s v="EUR"/>
    <n v="1456617600"/>
    <n v="1454280186"/>
    <b v="0"/>
    <n v="1"/>
    <b v="0"/>
    <s v="theater/plays"/>
    <n v="1.1764705882352942E-4"/>
    <n v="1"/>
    <x v="1"/>
    <x v="6"/>
  </r>
  <r>
    <n v="4113"/>
    <x v="4106"/>
    <s v="A family oriented play about Christians &amp; the sins they live with, portrayed by &quot;puppets and toys&quot; at Queensbury Theater in Houston."/>
    <n v="8500"/>
    <n v="3"/>
    <x v="2"/>
    <x v="0"/>
    <s v="USD"/>
    <n v="1452234840"/>
    <n v="1450619123"/>
    <b v="0"/>
    <n v="3"/>
    <b v="0"/>
    <s v="theater/plays"/>
    <n v="3.5294117647058826E-4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2T22:00:00"/>
  </r>
  <r>
    <n v="1"/>
    <s v="FannibalFest Fan Convention"/>
    <s v="A Hannibal TV Show Fan Convention and Art Collective"/>
    <n v="8500"/>
    <x v="1"/>
    <x v="0"/>
    <s v="US"/>
    <s v="USD"/>
    <n v="1488464683"/>
    <n v="1485872683"/>
    <b v="0"/>
    <n v="79"/>
    <b v="1"/>
    <s v="film &amp; video/television"/>
    <n v="1.7238823529411764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8500"/>
    <x v="2"/>
    <x v="0"/>
    <s v="GB"/>
    <s v="GBP"/>
    <n v="1455555083"/>
    <n v="1454691083"/>
    <b v="0"/>
    <n v="35"/>
    <b v="1"/>
    <s v="film &amp; video/television"/>
    <n v="6.1764705882352944E-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8500"/>
    <x v="3"/>
    <x v="0"/>
    <s v="US"/>
    <s v="USD"/>
    <n v="1407414107"/>
    <n v="1404822107"/>
    <b v="0"/>
    <n v="150"/>
    <b v="1"/>
    <s v="film &amp; video/television"/>
    <n v="1.2223529411764706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8500"/>
    <x v="4"/>
    <x v="0"/>
    <s v="US"/>
    <s v="USD"/>
    <n v="1450555279"/>
    <n v="1447963279"/>
    <b v="0"/>
    <n v="284"/>
    <b v="1"/>
    <s v="film &amp; video/television"/>
    <n v="6.3666211764705878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8500"/>
    <x v="5"/>
    <x v="0"/>
    <s v="US"/>
    <s v="USD"/>
    <n v="1469770500"/>
    <n v="1468362207"/>
    <b v="0"/>
    <n v="47"/>
    <b v="1"/>
    <s v="film &amp; video/television"/>
    <n v="0.51647058823529413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500"/>
    <x v="6"/>
    <x v="0"/>
    <s v="US"/>
    <s v="USD"/>
    <n v="1402710250"/>
    <n v="1401846250"/>
    <b v="0"/>
    <n v="58"/>
    <b v="1"/>
    <s v="film &amp; video/television"/>
    <n v="1.0022352941176471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8500"/>
    <x v="7"/>
    <x v="0"/>
    <s v="US"/>
    <s v="USD"/>
    <n v="1467680867"/>
    <n v="1464224867"/>
    <b v="0"/>
    <n v="57"/>
    <b v="1"/>
    <s v="film &amp; video/television"/>
    <n v="1.071764705882353"/>
    <n v="160"/>
    <x v="0"/>
    <s v="television"/>
    <x v="7"/>
    <d v="2016-07-04T20:07:47"/>
  </r>
  <r>
    <n v="8"/>
    <s v="Sizzling in the Kitchen Flynn Style"/>
    <s v="Help us raise the funds to film our pilot episode!"/>
    <n v="8500"/>
    <x v="8"/>
    <x v="0"/>
    <s v="US"/>
    <s v="USD"/>
    <n v="1460754000"/>
    <n v="1460155212"/>
    <b v="0"/>
    <n v="12"/>
    <b v="1"/>
    <s v="film &amp; video/television"/>
    <n v="0.41194352941176471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8500"/>
    <x v="9"/>
    <x v="0"/>
    <s v="US"/>
    <s v="USD"/>
    <n v="1460860144"/>
    <n v="1458268144"/>
    <b v="0"/>
    <n v="20"/>
    <b v="1"/>
    <s v="film &amp; video/television"/>
    <n v="7.4116470588235298E-2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8500"/>
    <x v="10"/>
    <x v="0"/>
    <s v="US"/>
    <s v="USD"/>
    <n v="1403660279"/>
    <n v="1400636279"/>
    <b v="0"/>
    <n v="19"/>
    <b v="1"/>
    <s v="film &amp; video/television"/>
    <n v="0.3547058823529412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8500"/>
    <x v="11"/>
    <x v="0"/>
    <s v="US"/>
    <s v="USD"/>
    <n v="1471834800"/>
    <n v="1469126462"/>
    <b v="0"/>
    <n v="75"/>
    <b v="1"/>
    <s v="film &amp; video/television"/>
    <n v="0.70882352941176474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8500"/>
    <x v="12"/>
    <x v="0"/>
    <s v="US"/>
    <s v="USD"/>
    <n v="1405479600"/>
    <n v="1401642425"/>
    <b v="0"/>
    <n v="827"/>
    <b v="1"/>
    <s v="film &amp; video/television"/>
    <n v="5.8338823529411767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8500"/>
    <x v="13"/>
    <x v="0"/>
    <s v="US"/>
    <s v="USD"/>
    <n v="1466713620"/>
    <n v="1463588109"/>
    <b v="0"/>
    <n v="51"/>
    <b v="1"/>
    <s v="film &amp; video/television"/>
    <n v="0.65870588235294114"/>
    <n v="110"/>
    <x v="0"/>
    <s v="television"/>
    <x v="13"/>
    <d v="2016-06-23T15:27:00"/>
  </r>
  <r>
    <n v="14"/>
    <s v="3010 | Sci-fi Series"/>
    <s v="A highly charged post apocalyptic sci fi series that pulls no punches!"/>
    <n v="8500"/>
    <x v="14"/>
    <x v="0"/>
    <s v="AU"/>
    <s v="AUD"/>
    <n v="1405259940"/>
    <n v="1403051888"/>
    <b v="0"/>
    <n v="41"/>
    <b v="1"/>
    <s v="film &amp; video/television"/>
    <n v="0.71247058823529408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8500"/>
    <x v="15"/>
    <x v="0"/>
    <s v="ES"/>
    <s v="EUR"/>
    <n v="1443384840"/>
    <n v="1441790658"/>
    <b v="0"/>
    <n v="98"/>
    <b v="1"/>
    <s v="film &amp; video/television"/>
    <n v="0.25082352941176472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8500"/>
    <x v="16"/>
    <x v="0"/>
    <s v="US"/>
    <s v="USD"/>
    <n v="1402896600"/>
    <n v="1398971211"/>
    <b v="0"/>
    <n v="70"/>
    <b v="1"/>
    <s v="film &amp; video/television"/>
    <n v="1.4151764705882353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8500"/>
    <x v="17"/>
    <x v="0"/>
    <s v="GB"/>
    <s v="GBP"/>
    <n v="1415126022"/>
    <n v="1412530422"/>
    <b v="0"/>
    <n v="36"/>
    <b v="1"/>
    <s v="film &amp; video/television"/>
    <n v="0.1776470588235294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8500"/>
    <x v="18"/>
    <x v="0"/>
    <s v="US"/>
    <s v="USD"/>
    <n v="1410958856"/>
    <n v="1408366856"/>
    <b v="0"/>
    <n v="342"/>
    <b v="1"/>
    <s v="film &amp; video/television"/>
    <n v="3.7525094117647062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0"/>
    <x v="19"/>
    <x v="0"/>
    <s v="US"/>
    <s v="USD"/>
    <n v="1437420934"/>
    <n v="1434828934"/>
    <b v="0"/>
    <n v="22"/>
    <b v="1"/>
    <s v="film &amp; video/television"/>
    <n v="0.14529411764705882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8500"/>
    <x v="20"/>
    <x v="0"/>
    <s v="US"/>
    <s v="USD"/>
    <n v="1442167912"/>
    <n v="1436983912"/>
    <b v="0"/>
    <n v="25"/>
    <b v="1"/>
    <s v="film &amp; video/television"/>
    <n v="0.23576470588235293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8500"/>
    <x v="21"/>
    <x v="0"/>
    <s v="US"/>
    <s v="USD"/>
    <n v="1411743789"/>
    <n v="1409151789"/>
    <b v="0"/>
    <n v="101"/>
    <b v="1"/>
    <s v="film &amp; video/television"/>
    <n v="2.37529411764705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8500"/>
    <x v="22"/>
    <x v="0"/>
    <s v="US"/>
    <s v="USD"/>
    <n v="1420099140"/>
    <n v="1418766740"/>
    <b v="0"/>
    <n v="8"/>
    <b v="1"/>
    <s v="film &amp; video/television"/>
    <n v="4.8235294117647057E-2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8500"/>
    <x v="23"/>
    <x v="0"/>
    <s v="US"/>
    <s v="USD"/>
    <n v="1430407200"/>
    <n v="1428086501"/>
    <b v="0"/>
    <n v="23"/>
    <b v="1"/>
    <s v="film &amp; video/television"/>
    <n v="0.27882352941176469"/>
    <n v="103"/>
    <x v="0"/>
    <s v="television"/>
    <x v="23"/>
    <d v="2015-04-30T10:20:00"/>
  </r>
  <r>
    <n v="24"/>
    <s v="Bring STL Up Late to TV"/>
    <s v="STL Up Late is a weekly late night comedy talk show for St. Louis television."/>
    <n v="8500"/>
    <x v="24"/>
    <x v="0"/>
    <s v="US"/>
    <s v="USD"/>
    <n v="1442345940"/>
    <n v="1439494863"/>
    <b v="0"/>
    <n v="574"/>
    <b v="1"/>
    <s v="film &amp; video/television"/>
    <n v="4.4803164705882352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8500"/>
    <x v="25"/>
    <x v="0"/>
    <s v="US"/>
    <s v="USD"/>
    <n v="1452299761"/>
    <n v="1447115761"/>
    <b v="0"/>
    <n v="14"/>
    <b v="1"/>
    <s v="film &amp; video/television"/>
    <n v="9.4117647058823528E-2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8500"/>
    <x v="26"/>
    <x v="0"/>
    <s v="US"/>
    <s v="USD"/>
    <n v="1408278144"/>
    <n v="1404822144"/>
    <b v="0"/>
    <n v="19"/>
    <b v="1"/>
    <s v="film &amp; video/television"/>
    <n v="0.22823529411764706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8500"/>
    <x v="27"/>
    <x v="0"/>
    <s v="NZ"/>
    <s v="NZD"/>
    <n v="1416113833"/>
    <n v="1413518233"/>
    <b v="0"/>
    <n v="150"/>
    <b v="1"/>
    <s v="film &amp; video/television"/>
    <n v="2.6288235294117648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8500"/>
    <x v="28"/>
    <x v="0"/>
    <s v="US"/>
    <s v="USD"/>
    <n v="1450307284"/>
    <n v="1447715284"/>
    <b v="0"/>
    <n v="71"/>
    <b v="1"/>
    <s v="film &amp; video/television"/>
    <n v="1.4167058823529413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8500"/>
    <x v="29"/>
    <x v="0"/>
    <s v="GB"/>
    <s v="GBP"/>
    <n v="1406045368"/>
    <n v="1403453368"/>
    <b v="0"/>
    <n v="117"/>
    <b v="1"/>
    <s v="film &amp; video/television"/>
    <n v="0.4352941176470588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8500"/>
    <x v="30"/>
    <x v="0"/>
    <s v="US"/>
    <s v="USD"/>
    <n v="1408604515"/>
    <n v="1406012515"/>
    <b v="0"/>
    <n v="53"/>
    <b v="1"/>
    <s v="film &amp; video/television"/>
    <n v="0.47670470588235292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8500"/>
    <x v="31"/>
    <x v="0"/>
    <s v="US"/>
    <s v="USD"/>
    <n v="1453748434"/>
    <n v="1452193234"/>
    <b v="0"/>
    <n v="1"/>
    <b v="1"/>
    <s v="film &amp; video/television"/>
    <n v="1.5294117647058824E-3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8500"/>
    <x v="32"/>
    <x v="0"/>
    <s v="US"/>
    <s v="USD"/>
    <n v="1463111940"/>
    <n v="1459523017"/>
    <b v="0"/>
    <n v="89"/>
    <b v="1"/>
    <s v="film &amp; video/television"/>
    <n v="3.355294117647059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8500"/>
    <x v="33"/>
    <x v="0"/>
    <s v="US"/>
    <s v="USD"/>
    <n v="1447001501"/>
    <n v="1444405901"/>
    <b v="0"/>
    <n v="64"/>
    <b v="1"/>
    <s v="film &amp; video/television"/>
    <n v="0.63058823529411767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8500"/>
    <x v="34"/>
    <x v="0"/>
    <s v="US"/>
    <s v="USD"/>
    <n v="1407224601"/>
    <n v="1405928601"/>
    <b v="0"/>
    <n v="68"/>
    <b v="1"/>
    <s v="film &amp; video/television"/>
    <n v="0.39905882352941174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8500"/>
    <x v="35"/>
    <x v="0"/>
    <s v="US"/>
    <s v="USD"/>
    <n v="1430179200"/>
    <n v="1428130814"/>
    <b v="0"/>
    <n v="28"/>
    <b v="1"/>
    <s v="film &amp; video/television"/>
    <n v="0.19588235294117648"/>
    <n v="59"/>
    <x v="0"/>
    <s v="television"/>
    <x v="35"/>
    <d v="2015-04-27T19:00:00"/>
  </r>
  <r>
    <n v="36"/>
    <s v="THE LISTENING BOX"/>
    <s v="A modern day priest makes an unusual discovery, setting off a chain of events."/>
    <n v="8500"/>
    <x v="36"/>
    <x v="0"/>
    <s v="US"/>
    <s v="USD"/>
    <n v="1428128525"/>
    <n v="1425540125"/>
    <b v="0"/>
    <n v="44"/>
    <b v="1"/>
    <s v="film &amp; video/television"/>
    <n v="1.0034117647058824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8500"/>
    <x v="37"/>
    <x v="0"/>
    <s v="US"/>
    <s v="USD"/>
    <n v="1425055079"/>
    <n v="1422463079"/>
    <b v="0"/>
    <n v="253"/>
    <b v="1"/>
    <s v="film &amp; video/television"/>
    <n v="4.7478823529411764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8500"/>
    <x v="38"/>
    <x v="0"/>
    <s v="US"/>
    <s v="USD"/>
    <n v="1368235344"/>
    <n v="1365643344"/>
    <b v="0"/>
    <n v="66"/>
    <b v="1"/>
    <s v="film &amp; video/television"/>
    <n v="0.3236470588235294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8500"/>
    <x v="39"/>
    <x v="0"/>
    <s v="GB"/>
    <s v="GBP"/>
    <n v="1401058740"/>
    <n v="1398388068"/>
    <b v="0"/>
    <n v="217"/>
    <b v="1"/>
    <s v="film &amp; video/television"/>
    <n v="3.8523529411764708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8500"/>
    <x v="40"/>
    <x v="0"/>
    <s v="US"/>
    <s v="USD"/>
    <n v="1403150400"/>
    <n v="1401426488"/>
    <b v="0"/>
    <n v="16"/>
    <b v="1"/>
    <s v="film &amp; video/television"/>
    <n v="0.23847058823529413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8500"/>
    <x v="41"/>
    <x v="0"/>
    <s v="US"/>
    <s v="USD"/>
    <n v="1412516354"/>
    <n v="1409924354"/>
    <b v="0"/>
    <n v="19"/>
    <b v="1"/>
    <s v="film &amp; video/television"/>
    <n v="0.23529411764705882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8500"/>
    <x v="42"/>
    <x v="0"/>
    <s v="US"/>
    <s v="USD"/>
    <n v="1419780026"/>
    <n v="1417188026"/>
    <b v="0"/>
    <n v="169"/>
    <b v="1"/>
    <s v="film &amp; video/television"/>
    <n v="2.3364705882352941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8500"/>
    <x v="43"/>
    <x v="0"/>
    <s v="US"/>
    <s v="USD"/>
    <n v="1405209600"/>
    <n v="1402599486"/>
    <b v="0"/>
    <n v="263"/>
    <b v="1"/>
    <s v="film &amp; video/television"/>
    <n v="3.6312941176470588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8500"/>
    <x v="41"/>
    <x v="0"/>
    <s v="US"/>
    <s v="USD"/>
    <n v="1412648537"/>
    <n v="1408760537"/>
    <b v="0"/>
    <n v="15"/>
    <b v="1"/>
    <s v="film &amp; video/television"/>
    <n v="0.23529411764705882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8500"/>
    <x v="44"/>
    <x v="0"/>
    <s v="US"/>
    <s v="USD"/>
    <n v="1461769107"/>
    <n v="1459177107"/>
    <b v="0"/>
    <n v="61"/>
    <b v="1"/>
    <s v="film &amp; video/television"/>
    <n v="0.70588235294117652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500"/>
    <x v="45"/>
    <x v="0"/>
    <s v="AU"/>
    <s v="AUD"/>
    <n v="1450220974"/>
    <n v="1447628974"/>
    <b v="0"/>
    <n v="45"/>
    <b v="1"/>
    <s v="film &amp; video/television"/>
    <n v="1.0294117647058822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8500"/>
    <x v="46"/>
    <x v="0"/>
    <s v="US"/>
    <s v="USD"/>
    <n v="1419021607"/>
    <n v="1413834007"/>
    <b v="0"/>
    <n v="70"/>
    <b v="1"/>
    <s v="film &amp; video/television"/>
    <n v="0.6330058823529412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8500"/>
    <x v="47"/>
    <x v="0"/>
    <s v="GB"/>
    <s v="GBP"/>
    <n v="1425211200"/>
    <n v="1422534260"/>
    <b v="0"/>
    <n v="38"/>
    <b v="1"/>
    <s v="film &amp; video/television"/>
    <n v="0.254"/>
    <n v="57"/>
    <x v="0"/>
    <s v="television"/>
    <x v="48"/>
    <d v="2015-03-01T07:00:00"/>
  </r>
  <r>
    <n v="49"/>
    <s v="Driving Jersey - Season Five"/>
    <s v="Driving Jersey is real people telling real stories."/>
    <n v="8500"/>
    <x v="48"/>
    <x v="0"/>
    <s v="US"/>
    <s v="USD"/>
    <n v="1445660045"/>
    <n v="1443068045"/>
    <b v="0"/>
    <n v="87"/>
    <b v="1"/>
    <s v="film &amp; video/television"/>
    <n v="1.411764705882353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8500"/>
    <x v="49"/>
    <x v="0"/>
    <s v="GB"/>
    <s v="GBP"/>
    <n v="1422637200"/>
    <n v="1419271458"/>
    <b v="0"/>
    <n v="22"/>
    <b v="1"/>
    <s v="film &amp; video/television"/>
    <n v="7.0588235294117646E-2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8500"/>
    <x v="50"/>
    <x v="0"/>
    <s v="US"/>
    <s v="USD"/>
    <n v="1439245037"/>
    <n v="1436653037"/>
    <b v="0"/>
    <n v="119"/>
    <b v="1"/>
    <s v="film &amp; video/television"/>
    <n v="1.6567058823529413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8500"/>
    <x v="51"/>
    <x v="0"/>
    <s v="US"/>
    <s v="USD"/>
    <n v="1405615846"/>
    <n v="1403023846"/>
    <b v="0"/>
    <n v="52"/>
    <b v="1"/>
    <s v="film &amp; video/television"/>
    <n v="1.3671764705882352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8500"/>
    <x v="52"/>
    <x v="0"/>
    <s v="US"/>
    <s v="USD"/>
    <n v="1396648800"/>
    <n v="1395407445"/>
    <b v="0"/>
    <n v="117"/>
    <b v="1"/>
    <s v="film &amp; video/television"/>
    <n v="0.38694117647058823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8500"/>
    <x v="53"/>
    <x v="0"/>
    <s v="US"/>
    <s v="USD"/>
    <n v="1451063221"/>
    <n v="1448471221"/>
    <b v="0"/>
    <n v="52"/>
    <b v="1"/>
    <s v="film &amp; video/television"/>
    <n v="1.188235294117647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500"/>
    <x v="54"/>
    <x v="0"/>
    <s v="US"/>
    <s v="USD"/>
    <n v="1464390916"/>
    <n v="1462576516"/>
    <b v="0"/>
    <n v="86"/>
    <b v="1"/>
    <s v="film &amp; video/television"/>
    <n v="1.3047058823529412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500"/>
    <x v="55"/>
    <x v="0"/>
    <s v="GB"/>
    <s v="GBP"/>
    <n v="1433779200"/>
    <n v="1432559424"/>
    <b v="0"/>
    <n v="174"/>
    <b v="1"/>
    <s v="film &amp; video/television"/>
    <n v="1.0095294117647058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8500"/>
    <x v="56"/>
    <x v="0"/>
    <s v="US"/>
    <s v="USD"/>
    <n v="1429991962"/>
    <n v="1427399962"/>
    <b v="0"/>
    <n v="69"/>
    <b v="1"/>
    <s v="film &amp; video/television"/>
    <n v="1.798235294117647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8500"/>
    <x v="57"/>
    <x v="0"/>
    <s v="US"/>
    <s v="USD"/>
    <n v="1416423172"/>
    <n v="1413827572"/>
    <b v="0"/>
    <n v="75"/>
    <b v="1"/>
    <s v="film &amp; video/television"/>
    <n v="1.2107058823529411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8500"/>
    <x v="58"/>
    <x v="0"/>
    <s v="US"/>
    <s v="USD"/>
    <n v="1442264400"/>
    <n v="1439530776"/>
    <b v="0"/>
    <n v="33"/>
    <b v="1"/>
    <s v="film &amp; video/television"/>
    <n v="2.3558988235294116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8500"/>
    <x v="59"/>
    <x v="0"/>
    <s v="GB"/>
    <s v="GBP"/>
    <n v="1395532800"/>
    <n v="1393882717"/>
    <b v="0"/>
    <n v="108"/>
    <b v="1"/>
    <s v="film &amp; video/shorts"/>
    <n v="0.54686235294117647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8500"/>
    <x v="60"/>
    <x v="0"/>
    <s v="US"/>
    <s v="USD"/>
    <n v="1370547157"/>
    <n v="1368646357"/>
    <b v="0"/>
    <n v="23"/>
    <b v="1"/>
    <s v="film &amp; video/shorts"/>
    <n v="0.87235294117647055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8500"/>
    <x v="61"/>
    <x v="0"/>
    <s v="US"/>
    <s v="USD"/>
    <n v="1362337878"/>
    <n v="1360177878"/>
    <b v="0"/>
    <n v="48"/>
    <b v="1"/>
    <s v="film &amp; video/shorts"/>
    <n v="0.54611764705882349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8500"/>
    <x v="62"/>
    <x v="0"/>
    <s v="US"/>
    <s v="USD"/>
    <n v="1388206740"/>
    <n v="1386194013"/>
    <b v="0"/>
    <n v="64"/>
    <b v="1"/>
    <s v="film &amp; video/shorts"/>
    <n v="0.26710235294117646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8500"/>
    <x v="63"/>
    <x v="0"/>
    <s v="US"/>
    <s v="USD"/>
    <n v="1373243181"/>
    <n v="1370651181"/>
    <b v="0"/>
    <n v="24"/>
    <b v="1"/>
    <s v="film &amp; video/shorts"/>
    <n v="0.24470588235294119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8500"/>
    <x v="64"/>
    <x v="0"/>
    <s v="CA"/>
    <s v="CAD"/>
    <n v="1407736740"/>
    <n v="1405453354"/>
    <b v="0"/>
    <n v="57"/>
    <b v="1"/>
    <s v="film &amp; video/shorts"/>
    <n v="0.8855294117647059"/>
    <n v="132"/>
    <x v="0"/>
    <s v="shorts"/>
    <x v="65"/>
    <d v="2014-08-11T00:59:00"/>
  </r>
  <r>
    <n v="66"/>
    <s v="A Stagnant Fever: Short Film"/>
    <s v="A dark comedy set in the '60s about clinical depression and one night stands."/>
    <n v="8500"/>
    <x v="65"/>
    <x v="0"/>
    <s v="US"/>
    <s v="USD"/>
    <n v="1468873420"/>
    <n v="1466281420"/>
    <b v="0"/>
    <n v="26"/>
    <b v="1"/>
    <s v="film &amp; video/shorts"/>
    <n v="0.27905882352941175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8500"/>
    <x v="66"/>
    <x v="0"/>
    <s v="US"/>
    <s v="USD"/>
    <n v="1342360804"/>
    <n v="1339768804"/>
    <b v="0"/>
    <n v="20"/>
    <b v="1"/>
    <s v="film &amp; video/shorts"/>
    <n v="0.27352941176470591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8500"/>
    <x v="67"/>
    <x v="0"/>
    <s v="GB"/>
    <s v="GBP"/>
    <n v="1393162791"/>
    <n v="1390570791"/>
    <b v="0"/>
    <n v="36"/>
    <b v="1"/>
    <s v="film &amp; video/shorts"/>
    <n v="8.9764705882352941E-2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8500"/>
    <x v="68"/>
    <x v="0"/>
    <s v="US"/>
    <s v="USD"/>
    <n v="1317538740"/>
    <n v="1314765025"/>
    <b v="0"/>
    <n v="178"/>
    <b v="1"/>
    <s v="film &amp; video/shorts"/>
    <n v="1.3052035294117648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8500"/>
    <x v="69"/>
    <x v="0"/>
    <s v="US"/>
    <s v="USD"/>
    <n v="1315171845"/>
    <n v="1309987845"/>
    <b v="0"/>
    <n v="17"/>
    <b v="1"/>
    <s v="film &amp; video/shorts"/>
    <n v="7.4823529411764705E-2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8500"/>
    <x v="70"/>
    <x v="0"/>
    <s v="US"/>
    <s v="USD"/>
    <n v="1338186657"/>
    <n v="1333002657"/>
    <b v="0"/>
    <n v="32"/>
    <b v="1"/>
    <s v="film &amp; video/shorts"/>
    <n v="0.26247058823529412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8500"/>
    <x v="71"/>
    <x v="0"/>
    <s v="US"/>
    <s v="USD"/>
    <n v="1352937600"/>
    <n v="1351210481"/>
    <b v="0"/>
    <n v="41"/>
    <b v="1"/>
    <s v="film &amp; video/shorts"/>
    <n v="0.28058823529411764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8500"/>
    <x v="72"/>
    <x v="0"/>
    <s v="US"/>
    <s v="USD"/>
    <n v="1304395140"/>
    <n v="1297620584"/>
    <b v="0"/>
    <n v="18"/>
    <b v="1"/>
    <s v="film &amp; video/shorts"/>
    <n v="0.10588235294117647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8500"/>
    <x v="73"/>
    <x v="0"/>
    <s v="FR"/>
    <s v="EUR"/>
    <n v="1453376495"/>
    <n v="1450784495"/>
    <b v="0"/>
    <n v="29"/>
    <b v="1"/>
    <s v="film &amp; video/shorts"/>
    <n v="6.6430588235294116E-2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8500"/>
    <x v="74"/>
    <x v="0"/>
    <s v="US"/>
    <s v="USD"/>
    <n v="1366693272"/>
    <n v="1364101272"/>
    <b v="0"/>
    <n v="47"/>
    <b v="1"/>
    <s v="film &amp; video/shorts"/>
    <n v="0.47529411764705881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8500"/>
    <x v="75"/>
    <x v="0"/>
    <s v="US"/>
    <s v="USD"/>
    <n v="1325007358"/>
    <n v="1319819758"/>
    <b v="0"/>
    <n v="15"/>
    <b v="1"/>
    <s v="film &amp; video/shorts"/>
    <n v="5.4117647058823527E-2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8500"/>
    <x v="76"/>
    <x v="0"/>
    <s v="US"/>
    <s v="USD"/>
    <n v="1337569140"/>
    <n v="1332991717"/>
    <b v="0"/>
    <n v="26"/>
    <b v="1"/>
    <s v="film &amp; video/shorts"/>
    <n v="0.18470588235294116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8500"/>
    <x v="77"/>
    <x v="0"/>
    <s v="FR"/>
    <s v="EUR"/>
    <n v="1472751121"/>
    <n v="1471887121"/>
    <b v="0"/>
    <n v="35"/>
    <b v="1"/>
    <s v="film &amp; video/shorts"/>
    <n v="0.1589411764705882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8500"/>
    <x v="78"/>
    <x v="0"/>
    <s v="GB"/>
    <s v="GBP"/>
    <n v="1398451093"/>
    <n v="1395859093"/>
    <b v="0"/>
    <n v="41"/>
    <b v="1"/>
    <s v="film &amp; video/shorts"/>
    <n v="0.19423529411764706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8500"/>
    <x v="79"/>
    <x v="0"/>
    <s v="US"/>
    <s v="USD"/>
    <n v="1386640856"/>
    <n v="1383616856"/>
    <b v="0"/>
    <n v="47"/>
    <b v="1"/>
    <s v="film &amp; video/shorts"/>
    <n v="1.5141176470588236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8500"/>
    <x v="80"/>
    <x v="0"/>
    <s v="US"/>
    <s v="USD"/>
    <n v="1342234920"/>
    <n v="1341892127"/>
    <b v="0"/>
    <n v="28"/>
    <b v="1"/>
    <s v="film &amp; video/shorts"/>
    <n v="0.1747058823529411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8500"/>
    <x v="81"/>
    <x v="0"/>
    <s v="US"/>
    <s v="USD"/>
    <n v="1318189261"/>
    <n v="1315597261"/>
    <b v="0"/>
    <n v="100"/>
    <b v="1"/>
    <s v="film &amp; video/shorts"/>
    <n v="0.47064705882352942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8500"/>
    <x v="82"/>
    <x v="0"/>
    <s v="GB"/>
    <s v="GBP"/>
    <n v="1424604600"/>
    <n v="1423320389"/>
    <b v="0"/>
    <n v="13"/>
    <b v="1"/>
    <s v="film &amp; video/shorts"/>
    <n v="2.4117647058823528E-2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8500"/>
    <x v="83"/>
    <x v="0"/>
    <s v="US"/>
    <s v="USD"/>
    <n v="1305483086"/>
    <n v="1302891086"/>
    <b v="0"/>
    <n v="7"/>
    <b v="1"/>
    <s v="film &amp; video/shorts"/>
    <n v="5.8823529411764705E-2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8500"/>
    <x v="84"/>
    <x v="0"/>
    <s v="US"/>
    <s v="USD"/>
    <n v="1316746837"/>
    <n v="1314154837"/>
    <b v="0"/>
    <n v="21"/>
    <b v="1"/>
    <s v="film &amp; video/shorts"/>
    <n v="0.1771764705882353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8500"/>
    <x v="85"/>
    <x v="0"/>
    <s v="FR"/>
    <s v="EUR"/>
    <n v="1451226045"/>
    <n v="1444828845"/>
    <b v="0"/>
    <n v="17"/>
    <b v="1"/>
    <s v="film &amp; video/shorts"/>
    <n v="0.75152941176470589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8500"/>
    <x v="86"/>
    <x v="0"/>
    <s v="US"/>
    <s v="USD"/>
    <n v="1275529260"/>
    <n v="1274705803"/>
    <b v="0"/>
    <n v="25"/>
    <b v="1"/>
    <s v="film &amp; video/shorts"/>
    <n v="0.30764705882352938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8500"/>
    <x v="87"/>
    <x v="0"/>
    <s v="US"/>
    <s v="USD"/>
    <n v="1403452131"/>
    <n v="1401205731"/>
    <b v="0"/>
    <n v="60"/>
    <b v="1"/>
    <s v="film &amp; video/shorts"/>
    <n v="0.42352941176470588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8500"/>
    <x v="88"/>
    <x v="0"/>
    <s v="US"/>
    <s v="USD"/>
    <n v="1370196192"/>
    <n v="1368036192"/>
    <b v="0"/>
    <n v="56"/>
    <b v="1"/>
    <s v="film &amp; video/shorts"/>
    <n v="0.81223529411764706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8500"/>
    <x v="89"/>
    <x v="0"/>
    <s v="US"/>
    <s v="USD"/>
    <n v="1310454499"/>
    <n v="1307862499"/>
    <b v="0"/>
    <n v="16"/>
    <b v="1"/>
    <s v="film &amp; video/shorts"/>
    <n v="5.9058823529411768E-2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x v="87"/>
    <x v="0"/>
    <s v="US"/>
    <s v="USD"/>
    <n v="1305625164"/>
    <n v="1300354764"/>
    <b v="0"/>
    <n v="46"/>
    <b v="1"/>
    <s v="film &amp; video/shorts"/>
    <n v="0.42352941176470588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8500"/>
    <x v="90"/>
    <x v="0"/>
    <s v="CA"/>
    <s v="CAD"/>
    <n v="1485936000"/>
    <n v="1481949983"/>
    <b v="0"/>
    <n v="43"/>
    <b v="1"/>
    <s v="film &amp; video/shorts"/>
    <n v="0.61882352941176466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8500"/>
    <x v="91"/>
    <x v="0"/>
    <s v="US"/>
    <s v="USD"/>
    <n v="1341349200"/>
    <n v="1338928537"/>
    <b v="0"/>
    <n v="15"/>
    <b v="1"/>
    <s v="film &amp; video/shorts"/>
    <n v="0.13011764705882353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8500"/>
    <x v="92"/>
    <x v="0"/>
    <s v="GB"/>
    <s v="GBP"/>
    <n v="1396890822"/>
    <n v="1395162822"/>
    <b v="0"/>
    <n v="12"/>
    <b v="1"/>
    <s v="film &amp; video/shorts"/>
    <n v="3.0588235294117649E-2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8500"/>
    <x v="75"/>
    <x v="0"/>
    <s v="US"/>
    <s v="USD"/>
    <n v="1330214841"/>
    <n v="1327622841"/>
    <b v="0"/>
    <n v="21"/>
    <b v="1"/>
    <s v="film &amp; video/shorts"/>
    <n v="5.4117647058823527E-2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8500"/>
    <x v="93"/>
    <x v="0"/>
    <s v="US"/>
    <s v="USD"/>
    <n v="1280631600"/>
    <n v="1274889241"/>
    <b v="0"/>
    <n v="34"/>
    <b v="1"/>
    <s v="film &amp; video/shorts"/>
    <n v="0.2023529411764706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8500"/>
    <x v="94"/>
    <x v="0"/>
    <s v="US"/>
    <s v="USD"/>
    <n v="1310440482"/>
    <n v="1307848482"/>
    <b v="0"/>
    <n v="8"/>
    <b v="1"/>
    <s v="film &amp; video/shorts"/>
    <n v="0.05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8500"/>
    <x v="95"/>
    <x v="0"/>
    <s v="US"/>
    <s v="USD"/>
    <n v="1354923000"/>
    <n v="1351796674"/>
    <b v="0"/>
    <n v="60"/>
    <b v="1"/>
    <s v="film &amp; video/shorts"/>
    <n v="0.4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8500"/>
    <x v="96"/>
    <x v="0"/>
    <s v="US"/>
    <s v="USD"/>
    <n v="1390426799"/>
    <n v="1387834799"/>
    <b v="0"/>
    <n v="39"/>
    <b v="1"/>
    <s v="film &amp; video/shorts"/>
    <n v="0.18709294117647057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8500"/>
    <x v="97"/>
    <x v="0"/>
    <s v="US"/>
    <s v="USD"/>
    <n v="1352055886"/>
    <n v="1350324286"/>
    <b v="0"/>
    <n v="26"/>
    <b v="1"/>
    <s v="film &amp; video/shorts"/>
    <n v="0.58823529411764708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8500"/>
    <x v="98"/>
    <x v="0"/>
    <s v="US"/>
    <s v="USD"/>
    <n v="1359052710"/>
    <n v="1356979110"/>
    <b v="0"/>
    <n v="35"/>
    <b v="1"/>
    <s v="film &amp; video/shorts"/>
    <n v="0.41176470588235292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8500"/>
    <x v="99"/>
    <x v="0"/>
    <s v="US"/>
    <s v="USD"/>
    <n v="1293073733"/>
    <n v="1290481733"/>
    <b v="0"/>
    <n v="65"/>
    <b v="1"/>
    <s v="film &amp; video/shorts"/>
    <n v="0.90176470588235291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8500"/>
    <x v="100"/>
    <x v="0"/>
    <s v="GB"/>
    <s v="GBP"/>
    <n v="1394220030"/>
    <n v="1392232830"/>
    <b v="0"/>
    <n v="49"/>
    <b v="1"/>
    <s v="film &amp; video/shorts"/>
    <n v="0.1608235294117647"/>
    <n v="28"/>
    <x v="0"/>
    <s v="shorts"/>
    <x v="103"/>
    <d v="2014-03-07T14:20:30"/>
  </r>
  <r>
    <n v="104"/>
    <s v="Good 'Ol Trumpet"/>
    <s v="UCF short film about an old man, his love for music, and his misplaced trumpet.  "/>
    <n v="8500"/>
    <x v="49"/>
    <x v="0"/>
    <s v="US"/>
    <s v="USD"/>
    <n v="1301792400"/>
    <n v="1299775266"/>
    <b v="0"/>
    <n v="10"/>
    <b v="1"/>
    <s v="film &amp; video/shorts"/>
    <n v="7.0588235294117646E-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8500"/>
    <x v="101"/>
    <x v="0"/>
    <s v="US"/>
    <s v="USD"/>
    <n v="1463184000"/>
    <n v="1461605020"/>
    <b v="0"/>
    <n v="60"/>
    <b v="1"/>
    <s v="film &amp; video/shorts"/>
    <n v="0.27800000000000002"/>
    <n v="39"/>
    <x v="0"/>
    <s v="shorts"/>
    <x v="105"/>
    <d v="2016-05-13T19:00:00"/>
  </r>
  <r>
    <n v="106"/>
    <s v="LOST WEEKEND"/>
    <s v="A Boy. A Girl. A Car. A Serial Killer."/>
    <n v="8500"/>
    <x v="102"/>
    <x v="0"/>
    <s v="US"/>
    <s v="USD"/>
    <n v="1333391901"/>
    <n v="1332182301"/>
    <b v="0"/>
    <n v="27"/>
    <b v="1"/>
    <s v="film &amp; video/shorts"/>
    <n v="0.5911764705882353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8500"/>
    <x v="103"/>
    <x v="0"/>
    <s v="US"/>
    <s v="USD"/>
    <n v="1303688087"/>
    <n v="1301787287"/>
    <b v="0"/>
    <n v="69"/>
    <b v="1"/>
    <s v="film &amp; video/shorts"/>
    <n v="0.90411764705882358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8500"/>
    <x v="29"/>
    <x v="0"/>
    <s v="US"/>
    <s v="USD"/>
    <n v="1370011370"/>
    <n v="1364827370"/>
    <b v="0"/>
    <n v="47"/>
    <b v="1"/>
    <s v="film &amp; video/shorts"/>
    <n v="0.43529411764705883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8500"/>
    <x v="104"/>
    <x v="0"/>
    <s v="US"/>
    <s v="USD"/>
    <n v="1298680630"/>
    <n v="1296088630"/>
    <b v="0"/>
    <n v="47"/>
    <b v="1"/>
    <s v="film &amp; video/shorts"/>
    <n v="0.25823529411764706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8500"/>
    <x v="105"/>
    <x v="0"/>
    <s v="US"/>
    <s v="USD"/>
    <n v="1384408740"/>
    <n v="1381445253"/>
    <b v="0"/>
    <n v="26"/>
    <b v="1"/>
    <s v="film &amp; video/shorts"/>
    <n v="0.2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8500"/>
    <x v="106"/>
    <x v="0"/>
    <s v="AU"/>
    <s v="AUD"/>
    <n v="1433059187"/>
    <n v="1430467187"/>
    <b v="0"/>
    <n v="53"/>
    <b v="1"/>
    <s v="film &amp; video/shorts"/>
    <n v="0.63647058823529412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8500"/>
    <x v="107"/>
    <x v="0"/>
    <s v="US"/>
    <s v="USD"/>
    <n v="1397354400"/>
    <n v="1395277318"/>
    <b v="0"/>
    <n v="81"/>
    <b v="1"/>
    <s v="film &amp; video/shorts"/>
    <n v="0.61176470588235299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8500"/>
    <x v="108"/>
    <x v="0"/>
    <s v="US"/>
    <s v="USD"/>
    <n v="1312642800"/>
    <n v="1311963128"/>
    <b v="0"/>
    <n v="78"/>
    <b v="1"/>
    <s v="film &amp; video/shorts"/>
    <n v="0.8294117647058824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8500"/>
    <x v="109"/>
    <x v="0"/>
    <s v="US"/>
    <s v="USD"/>
    <n v="1326436488"/>
    <n v="1321252488"/>
    <b v="0"/>
    <n v="35"/>
    <b v="1"/>
    <s v="film &amp; video/shorts"/>
    <n v="0.36470588235294116"/>
    <n v="89"/>
    <x v="0"/>
    <s v="shorts"/>
    <x v="114"/>
    <d v="2012-01-13T01:34:48"/>
  </r>
  <r>
    <n v="115"/>
    <s v="The World's Greatest Lover"/>
    <s v="Never judge a book (or a lover) by their cover."/>
    <n v="8500"/>
    <x v="110"/>
    <x v="0"/>
    <s v="US"/>
    <s v="USD"/>
    <n v="1328377444"/>
    <n v="1326217444"/>
    <b v="0"/>
    <n v="22"/>
    <b v="1"/>
    <s v="film &amp; video/shorts"/>
    <n v="7.4352941176470594E-2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8500"/>
    <x v="111"/>
    <x v="0"/>
    <s v="US"/>
    <s v="USD"/>
    <n v="1302260155"/>
    <n v="1298289355"/>
    <b v="0"/>
    <n v="57"/>
    <b v="1"/>
    <s v="film &amp; video/shorts"/>
    <n v="0.46800000000000003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8500"/>
    <x v="112"/>
    <x v="0"/>
    <s v="US"/>
    <s v="USD"/>
    <n v="1276110000"/>
    <n v="1268337744"/>
    <b v="0"/>
    <n v="27"/>
    <b v="1"/>
    <s v="film &amp; video/shorts"/>
    <n v="0.53202588235294124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8500"/>
    <x v="113"/>
    <x v="0"/>
    <s v="US"/>
    <s v="USD"/>
    <n v="1311902236"/>
    <n v="1309310236"/>
    <b v="0"/>
    <n v="39"/>
    <b v="1"/>
    <s v="film &amp; video/shorts"/>
    <n v="0.6648917647058822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8500"/>
    <x v="114"/>
    <x v="0"/>
    <s v="US"/>
    <s v="USD"/>
    <n v="1313276400"/>
    <n v="1310693986"/>
    <b v="0"/>
    <n v="37"/>
    <b v="1"/>
    <s v="film &amp; video/shorts"/>
    <n v="0.39977647058823529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8500"/>
    <x v="115"/>
    <x v="1"/>
    <s v="HK"/>
    <s v="HKD"/>
    <n v="1475457107"/>
    <n v="1472865107"/>
    <b v="0"/>
    <n v="1"/>
    <b v="0"/>
    <s v="film &amp; video/science fiction"/>
    <n v="1.176470588235294E-3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8500"/>
    <x v="116"/>
    <x v="1"/>
    <s v="US"/>
    <s v="USD"/>
    <n v="1429352160"/>
    <n v="1427993710"/>
    <b v="0"/>
    <n v="1"/>
    <b v="0"/>
    <s v="film &amp; video/science fiction"/>
    <n v="1.176470588235294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85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8500"/>
    <x v="118"/>
    <x v="1"/>
    <s v="US"/>
    <s v="USD"/>
    <n v="1414533600"/>
    <n v="1411411564"/>
    <b v="0"/>
    <n v="6"/>
    <b v="0"/>
    <s v="film &amp; video/science fiction"/>
    <n v="1.7764705882352943E-2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85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8500"/>
    <x v="119"/>
    <x v="1"/>
    <s v="CA"/>
    <s v="CAD"/>
    <n v="1486165880"/>
    <n v="1480981880"/>
    <b v="0"/>
    <n v="6"/>
    <b v="0"/>
    <s v="film &amp; video/science fiction"/>
    <n v="8.2352941176470594E-3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8500"/>
    <x v="120"/>
    <x v="1"/>
    <s v="US"/>
    <s v="USD"/>
    <n v="1433988000"/>
    <n v="1431353337"/>
    <b v="0"/>
    <n v="13"/>
    <b v="0"/>
    <s v="film &amp; video/science fiction"/>
    <n v="0.16317647058823528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500"/>
    <x v="121"/>
    <x v="1"/>
    <s v="US"/>
    <s v="USD"/>
    <n v="1428069541"/>
    <n v="1425481141"/>
    <b v="0"/>
    <n v="4"/>
    <b v="0"/>
    <s v="film &amp; video/science fiction"/>
    <n v="2.2352941176470589E-2"/>
    <n v="48"/>
    <x v="0"/>
    <s v="science fiction"/>
    <x v="127"/>
    <d v="2015-04-03T08:59:01"/>
  </r>
  <r>
    <n v="128"/>
    <s v="Ralphi3 (Canceled)"/>
    <s v="A Science Fiction film filled with entertainment and Excitement"/>
    <n v="8500"/>
    <x v="122"/>
    <x v="1"/>
    <s v="US"/>
    <s v="USD"/>
    <n v="1476941293"/>
    <n v="1473917293"/>
    <b v="0"/>
    <n v="6"/>
    <b v="0"/>
    <s v="film &amp; video/science fiction"/>
    <n v="0.2196470588235294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85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85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85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500"/>
    <x v="123"/>
    <x v="1"/>
    <s v="US"/>
    <s v="USD"/>
    <n v="1415392207"/>
    <n v="1411500607"/>
    <b v="0"/>
    <n v="81"/>
    <b v="0"/>
    <s v="film &amp; video/science fiction"/>
    <n v="0.90058823529411769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8500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85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8500"/>
    <x v="124"/>
    <x v="1"/>
    <s v="US"/>
    <s v="USD"/>
    <n v="1404241200"/>
    <n v="1401354597"/>
    <b v="0"/>
    <n v="5"/>
    <b v="0"/>
    <s v="film &amp; video/science fiction"/>
    <n v="4.7411764705882355E-2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85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85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8500"/>
    <x v="125"/>
    <x v="1"/>
    <s v="US"/>
    <s v="USD"/>
    <n v="1438405140"/>
    <n v="1435731041"/>
    <b v="0"/>
    <n v="58"/>
    <b v="0"/>
    <s v="film &amp; video/science fiction"/>
    <n v="0.5543529411764706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8500"/>
    <x v="83"/>
    <x v="1"/>
    <s v="US"/>
    <s v="USD"/>
    <n v="1436738772"/>
    <n v="1435874772"/>
    <b v="0"/>
    <n v="1"/>
    <b v="0"/>
    <s v="film &amp; video/science fiction"/>
    <n v="5.8823529411764705E-2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85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8500"/>
    <x v="126"/>
    <x v="1"/>
    <s v="US"/>
    <s v="USD"/>
    <n v="1433043623"/>
    <n v="1429155623"/>
    <b v="0"/>
    <n v="28"/>
    <b v="0"/>
    <s v="film &amp; video/science fiction"/>
    <n v="0.15211764705882352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8500"/>
    <x v="115"/>
    <x v="1"/>
    <s v="US"/>
    <s v="USD"/>
    <n v="1416176778"/>
    <n v="1414358778"/>
    <b v="0"/>
    <n v="1"/>
    <b v="0"/>
    <s v="film &amp; video/science fiction"/>
    <n v="1.176470588235294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8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8500"/>
    <x v="127"/>
    <x v="1"/>
    <s v="CA"/>
    <s v="CAD"/>
    <n v="1428945472"/>
    <n v="1423765072"/>
    <b v="0"/>
    <n v="37"/>
    <b v="0"/>
    <s v="film &amp; video/science fiction"/>
    <n v="0.2435294117647058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8500"/>
    <x v="128"/>
    <x v="1"/>
    <s v="US"/>
    <s v="USD"/>
    <n v="1439298052"/>
    <n v="1436965252"/>
    <b v="0"/>
    <n v="9"/>
    <b v="0"/>
    <s v="film &amp; video/science fiction"/>
    <n v="3.9764705882352938E-2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8500"/>
    <x v="129"/>
    <x v="1"/>
    <s v="US"/>
    <s v="USD"/>
    <n v="1484698998"/>
    <n v="1479514998"/>
    <b v="0"/>
    <n v="3"/>
    <b v="0"/>
    <s v="film &amp; video/science fiction"/>
    <n v="1.3529411764705882E-2"/>
    <n v="38"/>
    <x v="0"/>
    <s v="science fiction"/>
    <x v="146"/>
    <d v="2017-01-17T19:23:18"/>
  </r>
  <r>
    <n v="147"/>
    <s v="Consumed (Static Air) (Canceled)"/>
    <s v="Film makers catch live footage beyond their wildest dreams."/>
    <n v="85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8500"/>
    <x v="130"/>
    <x v="1"/>
    <s v="US"/>
    <s v="USD"/>
    <n v="1456555536"/>
    <n v="1453963536"/>
    <b v="0"/>
    <n v="2"/>
    <b v="0"/>
    <s v="film &amp; video/science fiction"/>
    <n v="4.7058823529411761E-3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8500"/>
    <x v="131"/>
    <x v="1"/>
    <s v="US"/>
    <s v="USD"/>
    <n v="1419494400"/>
    <n v="1416888470"/>
    <b v="0"/>
    <n v="6"/>
    <b v="0"/>
    <s v="film &amp; video/science fiction"/>
    <n v="1.0823529411764706E-2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8500"/>
    <x v="132"/>
    <x v="1"/>
    <s v="US"/>
    <s v="USD"/>
    <n v="1432612382"/>
    <n v="1427428382"/>
    <b v="0"/>
    <n v="67"/>
    <b v="0"/>
    <s v="film &amp; video/science fiction"/>
    <n v="3.5425882352941178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8500"/>
    <x v="133"/>
    <x v="1"/>
    <s v="AU"/>
    <s v="AUD"/>
    <n v="1434633191"/>
    <n v="1429449191"/>
    <b v="0"/>
    <n v="5"/>
    <b v="0"/>
    <s v="film &amp; video/science fiction"/>
    <n v="1.6470588235294119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8500"/>
    <x v="134"/>
    <x v="1"/>
    <s v="US"/>
    <s v="USD"/>
    <n v="1411437100"/>
    <n v="1408845100"/>
    <b v="0"/>
    <n v="2"/>
    <b v="0"/>
    <s v="film &amp; video/science fiction"/>
    <n v="3.5294117647058825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8500"/>
    <x v="135"/>
    <x v="1"/>
    <s v="US"/>
    <s v="USD"/>
    <n v="1417532644"/>
    <n v="1413900244"/>
    <b v="0"/>
    <n v="10"/>
    <b v="0"/>
    <s v="film &amp; video/science fiction"/>
    <n v="4.2235294117647058E-2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8500"/>
    <x v="130"/>
    <x v="1"/>
    <s v="US"/>
    <s v="USD"/>
    <n v="1433336895"/>
    <n v="1429621695"/>
    <b v="0"/>
    <n v="3"/>
    <b v="0"/>
    <s v="film &amp; video/science fiction"/>
    <n v="4.7058823529411761E-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8500"/>
    <x v="136"/>
    <x v="1"/>
    <s v="US"/>
    <s v="USD"/>
    <n v="1437657935"/>
    <n v="1434201935"/>
    <b v="0"/>
    <n v="4"/>
    <b v="0"/>
    <s v="film &amp; video/science fiction"/>
    <n v="9.5294117647058817E-3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8500"/>
    <x v="137"/>
    <x v="1"/>
    <s v="CA"/>
    <s v="CAD"/>
    <n v="1407034796"/>
    <n v="1401850796"/>
    <b v="0"/>
    <n v="15"/>
    <b v="0"/>
    <s v="film &amp; video/science fiction"/>
    <n v="0.21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8500"/>
    <x v="138"/>
    <x v="1"/>
    <s v="US"/>
    <s v="USD"/>
    <n v="1456523572"/>
    <n v="1453931572"/>
    <b v="0"/>
    <n v="2"/>
    <b v="0"/>
    <s v="film &amp; video/science fiction"/>
    <n v="9.4117647058823532E-4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85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8500"/>
    <x v="115"/>
    <x v="1"/>
    <s v="US"/>
    <s v="USD"/>
    <n v="1467541545"/>
    <n v="1464085545"/>
    <b v="0"/>
    <n v="1"/>
    <b v="0"/>
    <s v="film &amp; video/science fiction"/>
    <n v="1.176470588235294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85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8500"/>
    <x v="139"/>
    <x v="2"/>
    <s v="US"/>
    <s v="USD"/>
    <n v="1404318595"/>
    <n v="1401726595"/>
    <b v="0"/>
    <n v="1"/>
    <b v="0"/>
    <s v="film &amp; video/drama"/>
    <n v="5.882352941176470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8500"/>
    <x v="140"/>
    <x v="2"/>
    <s v="US"/>
    <s v="USD"/>
    <n v="1408232520"/>
    <n v="1405393356"/>
    <b v="0"/>
    <n v="10"/>
    <b v="0"/>
    <s v="film &amp; video/drama"/>
    <n v="5.1176470588235295E-2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85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8500"/>
    <x v="141"/>
    <x v="2"/>
    <s v="US"/>
    <s v="USD"/>
    <n v="1411150701"/>
    <n v="1405966701"/>
    <b v="0"/>
    <n v="7"/>
    <b v="0"/>
    <s v="film &amp; video/drama"/>
    <n v="7.5294117647058817E-2"/>
    <n v="91"/>
    <x v="0"/>
    <s v="drama"/>
    <x v="164"/>
    <d v="2014-09-19T13:18:21"/>
  </r>
  <r>
    <n v="165"/>
    <s v="NET"/>
    <s v="A teacher. A boy. The beach and a heatwave that drove them all insane."/>
    <n v="85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8500"/>
    <x v="142"/>
    <x v="2"/>
    <s v="US"/>
    <s v="USD"/>
    <n v="1484531362"/>
    <n v="1481939362"/>
    <b v="0"/>
    <n v="1"/>
    <b v="0"/>
    <s v="film &amp; video/drama"/>
    <n v="0.3529411764705882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8500"/>
    <x v="143"/>
    <x v="2"/>
    <s v="US"/>
    <s v="USD"/>
    <n v="1438726535"/>
    <n v="1433542535"/>
    <b v="0"/>
    <n v="2"/>
    <b v="0"/>
    <s v="film &amp; video/drama"/>
    <n v="1.2941176470588236E-3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500"/>
    <x v="144"/>
    <x v="2"/>
    <s v="US"/>
    <s v="USD"/>
    <n v="1426791770"/>
    <n v="1424203370"/>
    <b v="0"/>
    <n v="3"/>
    <b v="0"/>
    <s v="film &amp; video/drama"/>
    <n v="3.8235294117647062E-2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8500"/>
    <x v="145"/>
    <x v="2"/>
    <s v="GB"/>
    <s v="GBP"/>
    <n v="1413634059"/>
    <n v="1411042059"/>
    <b v="0"/>
    <n v="10"/>
    <b v="0"/>
    <s v="film &amp; video/drama"/>
    <n v="6.5882352941176475E-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8500"/>
    <x v="144"/>
    <x v="2"/>
    <s v="US"/>
    <s v="USD"/>
    <n v="1440912480"/>
    <n v="1438385283"/>
    <b v="0"/>
    <n v="10"/>
    <b v="0"/>
    <s v="film &amp; video/drama"/>
    <n v="3.8235294117647062E-2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8500"/>
    <x v="116"/>
    <x v="2"/>
    <s v="US"/>
    <s v="USD"/>
    <n v="1470975614"/>
    <n v="1465791614"/>
    <b v="0"/>
    <n v="1"/>
    <b v="0"/>
    <s v="film &amp; video/drama"/>
    <n v="1.1764705882352942E-4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85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850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85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8500"/>
    <x v="146"/>
    <x v="2"/>
    <s v="GB"/>
    <s v="GBP"/>
    <n v="1409337611"/>
    <n v="1407177611"/>
    <b v="0"/>
    <n v="26"/>
    <b v="0"/>
    <s v="film &amp; video/drama"/>
    <n v="0.15258823529411764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8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8500"/>
    <x v="147"/>
    <x v="2"/>
    <s v="US"/>
    <s v="USD"/>
    <n v="1427155726"/>
    <n v="1425690526"/>
    <b v="0"/>
    <n v="7"/>
    <b v="0"/>
    <s v="film &amp; video/drama"/>
    <n v="2.1176470588235293E-2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85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8500"/>
    <x v="148"/>
    <x v="2"/>
    <s v="US"/>
    <s v="USD"/>
    <n v="1457056555"/>
    <n v="1454464555"/>
    <b v="0"/>
    <n v="2"/>
    <b v="0"/>
    <s v="film &amp; video/drama"/>
    <n v="2.3529411764705882E-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8500"/>
    <x v="149"/>
    <x v="2"/>
    <s v="GB"/>
    <s v="GBP"/>
    <n v="1428951600"/>
    <n v="1425512843"/>
    <b v="0"/>
    <n v="13"/>
    <b v="0"/>
    <s v="film &amp; video/drama"/>
    <n v="4.7176470588235292E-2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8500"/>
    <x v="150"/>
    <x v="2"/>
    <s v="GB"/>
    <s v="GBP"/>
    <n v="1434995295"/>
    <n v="1432403295"/>
    <b v="0"/>
    <n v="4"/>
    <b v="0"/>
    <s v="film &amp; video/drama"/>
    <n v="8.4941176470588242E-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85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8500"/>
    <x v="151"/>
    <x v="2"/>
    <s v="GB"/>
    <s v="GBP"/>
    <n v="1417033610"/>
    <n v="1414438010"/>
    <b v="0"/>
    <n v="12"/>
    <b v="0"/>
    <s v="film &amp; video/drama"/>
    <n v="0.5272941176470588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8500"/>
    <x v="152"/>
    <x v="2"/>
    <s v="CA"/>
    <s v="CAD"/>
    <n v="1409543940"/>
    <n v="1404586762"/>
    <b v="0"/>
    <n v="2"/>
    <b v="0"/>
    <s v="film &amp; video/drama"/>
    <n v="6.0000000000000001E-3"/>
    <n v="26"/>
    <x v="0"/>
    <s v="drama"/>
    <x v="184"/>
    <d v="2014-08-31T22:59:00"/>
  </r>
  <r>
    <n v="185"/>
    <s v="BLANK Short Movie"/>
    <s v="Love has no boundaries!"/>
    <n v="8500"/>
    <x v="153"/>
    <x v="2"/>
    <s v="NO"/>
    <s v="NOK"/>
    <n v="1471557139"/>
    <n v="1468965139"/>
    <b v="0"/>
    <n v="10"/>
    <b v="0"/>
    <s v="film &amp; video/drama"/>
    <n v="0.2588235294117647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85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8500"/>
    <x v="25"/>
    <x v="2"/>
    <s v="US"/>
    <s v="USD"/>
    <n v="1437461940"/>
    <n v="1435383457"/>
    <b v="0"/>
    <n v="5"/>
    <b v="0"/>
    <s v="film &amp; video/drama"/>
    <n v="9.4117647058823528E-2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8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8500"/>
    <x v="154"/>
    <x v="2"/>
    <s v="US"/>
    <s v="USD"/>
    <n v="1472920477"/>
    <n v="1467736477"/>
    <b v="0"/>
    <n v="5"/>
    <b v="0"/>
    <s v="film &amp; video/drama"/>
    <n v="4.0588235294117647E-2"/>
    <n v="69"/>
    <x v="0"/>
    <s v="drama"/>
    <x v="189"/>
    <d v="2016-09-03T11:34:37"/>
  </r>
  <r>
    <n v="190"/>
    <s v="REGIONRAT, the movie"/>
    <s v="Because hope can be a 4 letter word"/>
    <n v="8500"/>
    <x v="155"/>
    <x v="2"/>
    <s v="US"/>
    <s v="USD"/>
    <n v="1466091446"/>
    <n v="1465227446"/>
    <b v="0"/>
    <n v="1"/>
    <b v="0"/>
    <s v="film &amp; video/drama"/>
    <n v="5.8823529411764705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8500"/>
    <x v="156"/>
    <x v="2"/>
    <s v="AU"/>
    <s v="AUD"/>
    <n v="1443782138"/>
    <n v="1440326138"/>
    <b v="0"/>
    <n v="3"/>
    <b v="0"/>
    <s v="film &amp; video/drama"/>
    <n v="2.9411764705882353E-2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8500"/>
    <x v="157"/>
    <x v="2"/>
    <s v="US"/>
    <s v="USD"/>
    <n v="1413572432"/>
    <n v="1410980432"/>
    <b v="0"/>
    <n v="3"/>
    <b v="0"/>
    <s v="film &amp; video/drama"/>
    <n v="2E-3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85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8500"/>
    <x v="158"/>
    <x v="2"/>
    <s v="GB"/>
    <s v="GBP"/>
    <n v="1457308531"/>
    <n v="1452124531"/>
    <b v="0"/>
    <n v="3"/>
    <b v="0"/>
    <s v="film &amp; video/drama"/>
    <n v="3.5294117647058826E-4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85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8500"/>
    <x v="159"/>
    <x v="2"/>
    <s v="GB"/>
    <s v="GBP"/>
    <n v="1444510800"/>
    <n v="1442062898"/>
    <b v="0"/>
    <n v="19"/>
    <b v="0"/>
    <s v="film &amp; video/drama"/>
    <n v="0.1723529411764706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8500"/>
    <x v="160"/>
    <x v="2"/>
    <s v="GB"/>
    <s v="GBP"/>
    <n v="1487365200"/>
    <n v="1483734100"/>
    <b v="0"/>
    <n v="8"/>
    <b v="0"/>
    <s v="film &amp; video/drama"/>
    <n v="3.0823529411764704E-2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8500"/>
    <x v="161"/>
    <x v="2"/>
    <s v="US"/>
    <s v="USD"/>
    <n v="1412500322"/>
    <n v="1409908322"/>
    <b v="0"/>
    <n v="6"/>
    <b v="0"/>
    <s v="film &amp; video/drama"/>
    <n v="3.2823529411764703E-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85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8500"/>
    <x v="162"/>
    <x v="2"/>
    <s v="US"/>
    <s v="USD"/>
    <n v="1410746403"/>
    <n v="1408154403"/>
    <b v="0"/>
    <n v="18"/>
    <b v="0"/>
    <s v="film &amp; video/drama"/>
    <n v="0.18488823529411763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8500"/>
    <x v="163"/>
    <x v="2"/>
    <s v="US"/>
    <s v="USD"/>
    <n v="1423424329"/>
    <n v="1421696329"/>
    <b v="0"/>
    <n v="7"/>
    <b v="0"/>
    <s v="film &amp; video/drama"/>
    <n v="4.4705882352941179E-2"/>
    <n v="54"/>
    <x v="0"/>
    <s v="drama"/>
    <x v="201"/>
    <d v="2015-02-08T14:38:49"/>
  </r>
  <r>
    <n v="202"/>
    <s v="Modern Gangsters"/>
    <s v="new web series created by jonney terry"/>
    <n v="85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8500"/>
    <x v="164"/>
    <x v="2"/>
    <s v="GB"/>
    <s v="GBP"/>
    <n v="1422562864"/>
    <n v="1417378864"/>
    <b v="0"/>
    <n v="8"/>
    <b v="0"/>
    <s v="film &amp; video/drama"/>
    <n v="8.7764705882352939E-2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8500"/>
    <x v="165"/>
    <x v="2"/>
    <s v="AU"/>
    <s v="AUD"/>
    <n v="1470319203"/>
    <n v="1467727203"/>
    <b v="0"/>
    <n v="1293"/>
    <b v="0"/>
    <s v="film &amp; video/drama"/>
    <n v="17.901764705882353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500"/>
    <x v="166"/>
    <x v="2"/>
    <s v="US"/>
    <s v="USD"/>
    <n v="1444144222"/>
    <n v="1441120222"/>
    <b v="0"/>
    <n v="17"/>
    <b v="0"/>
    <s v="film &amp; video/drama"/>
    <n v="0.15294117647058825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85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8500"/>
    <x v="167"/>
    <x v="2"/>
    <s v="CA"/>
    <s v="CAD"/>
    <n v="1420346638"/>
    <n v="1417754638"/>
    <b v="0"/>
    <n v="13"/>
    <b v="0"/>
    <s v="film &amp; video/drama"/>
    <n v="0.25058823529411767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85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85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8500"/>
    <x v="168"/>
    <x v="2"/>
    <s v="US"/>
    <s v="USD"/>
    <n v="1443675600"/>
    <n v="1441157592"/>
    <b v="0"/>
    <n v="33"/>
    <b v="0"/>
    <s v="film &amp; video/drama"/>
    <n v="0.35647058823529409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8500"/>
    <x v="169"/>
    <x v="2"/>
    <s v="US"/>
    <s v="USD"/>
    <n v="1442634617"/>
    <n v="1440042617"/>
    <b v="0"/>
    <n v="12"/>
    <b v="0"/>
    <s v="film &amp; video/drama"/>
    <n v="0.26235294117647057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8500"/>
    <x v="116"/>
    <x v="2"/>
    <s v="US"/>
    <s v="USD"/>
    <n v="1460837320"/>
    <n v="1455656920"/>
    <b v="0"/>
    <n v="1"/>
    <b v="0"/>
    <s v="film &amp; video/drama"/>
    <n v="1.1764705882352942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8500"/>
    <x v="170"/>
    <x v="2"/>
    <s v="US"/>
    <s v="USD"/>
    <n v="1439734001"/>
    <n v="1437142547"/>
    <b v="0"/>
    <n v="1"/>
    <b v="0"/>
    <s v="film &amp; video/drama"/>
    <n v="2.352941176470588E-3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8500"/>
    <x v="116"/>
    <x v="2"/>
    <s v="US"/>
    <s v="USD"/>
    <n v="1425655349"/>
    <n v="1420471349"/>
    <b v="0"/>
    <n v="1"/>
    <b v="0"/>
    <s v="film &amp; video/drama"/>
    <n v="1.1764705882352942E-4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8500"/>
    <x v="115"/>
    <x v="2"/>
    <s v="GB"/>
    <s v="GBP"/>
    <n v="1455753540"/>
    <n v="1452058282"/>
    <b v="0"/>
    <n v="1"/>
    <b v="0"/>
    <s v="film &amp; video/drama"/>
    <n v="1.176470588235294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8500"/>
    <x v="171"/>
    <x v="2"/>
    <s v="US"/>
    <s v="USD"/>
    <n v="1429740037"/>
    <n v="1425423637"/>
    <b v="0"/>
    <n v="84"/>
    <b v="0"/>
    <s v="film &amp; video/drama"/>
    <n v="3.276378823529412"/>
    <n v="332"/>
    <x v="0"/>
    <s v="drama"/>
    <x v="216"/>
    <d v="2015-04-22T17:00:37"/>
  </r>
  <r>
    <n v="217"/>
    <s v="Bitch"/>
    <s v="A roadmovie by paw"/>
    <n v="8500"/>
    <x v="172"/>
    <x v="2"/>
    <s v="SE"/>
    <s v="SEK"/>
    <n v="1419780149"/>
    <n v="1417101749"/>
    <b v="0"/>
    <n v="38"/>
    <b v="0"/>
    <s v="film &amp; video/drama"/>
    <n v="1.4050588235294117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8500"/>
    <x v="173"/>
    <x v="2"/>
    <s v="US"/>
    <s v="USD"/>
    <n v="1431702289"/>
    <n v="1426518289"/>
    <b v="0"/>
    <n v="1"/>
    <b v="0"/>
    <s v="film &amp; video/drama"/>
    <n v="1.1764705882352941E-2"/>
    <n v="100"/>
    <x v="0"/>
    <s v="drama"/>
    <x v="218"/>
    <d v="2015-05-15T10:04:49"/>
  </r>
  <r>
    <n v="219"/>
    <s v="True Colors"/>
    <s v="An hour-long pilot about a group of suburban LGBT teens coming of age in the early 90's."/>
    <n v="8500"/>
    <x v="174"/>
    <x v="2"/>
    <s v="US"/>
    <s v="USD"/>
    <n v="1459493940"/>
    <n v="1456732225"/>
    <b v="0"/>
    <n v="76"/>
    <b v="0"/>
    <s v="film &amp; video/drama"/>
    <n v="1.03705882352941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8500"/>
    <x v="175"/>
    <x v="2"/>
    <s v="US"/>
    <s v="USD"/>
    <n v="1440101160"/>
    <n v="1436542030"/>
    <b v="0"/>
    <n v="3"/>
    <b v="0"/>
    <s v="film &amp; video/drama"/>
    <n v="4.2352941176470586E-2"/>
    <n v="120"/>
    <x v="0"/>
    <s v="drama"/>
    <x v="220"/>
    <d v="2015-08-20T15:06:00"/>
  </r>
  <r>
    <n v="221"/>
    <s v="Archetypes"/>
    <s v="Film about Schizophrenia with Surreal Twists!"/>
    <n v="85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8500"/>
    <x v="176"/>
    <x v="2"/>
    <s v="US"/>
    <s v="USD"/>
    <n v="1427423940"/>
    <n v="1422383318"/>
    <b v="0"/>
    <n v="2"/>
    <b v="0"/>
    <s v="film &amp; video/drama"/>
    <n v="1.5294117647058824E-2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85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85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85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8500"/>
    <x v="156"/>
    <x v="2"/>
    <s v="GB"/>
    <s v="GBP"/>
    <n v="1433064540"/>
    <n v="1428854344"/>
    <b v="0"/>
    <n v="2"/>
    <b v="0"/>
    <s v="film &amp; video/drama"/>
    <n v="2.9411764705882353E-2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85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5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85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8500"/>
    <x v="177"/>
    <x v="2"/>
    <s v="US"/>
    <s v="USD"/>
    <n v="1433443151"/>
    <n v="1430851151"/>
    <b v="0"/>
    <n v="2"/>
    <b v="0"/>
    <s v="film &amp; video/drama"/>
    <n v="7.058823529411765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85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8500"/>
    <x v="178"/>
    <x v="2"/>
    <s v="GB"/>
    <s v="GBP"/>
    <n v="1425066546"/>
    <n v="1422474546"/>
    <b v="0"/>
    <n v="7"/>
    <b v="0"/>
    <s v="film &amp; video/drama"/>
    <n v="1.2941176470588235E-2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85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8500"/>
    <x v="149"/>
    <x v="2"/>
    <s v="US"/>
    <s v="USD"/>
    <n v="1434847859"/>
    <n v="1431391859"/>
    <b v="0"/>
    <n v="5"/>
    <b v="0"/>
    <s v="film &amp; video/drama"/>
    <n v="4.7176470588235292E-2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85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85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8500"/>
    <x v="155"/>
    <x v="2"/>
    <s v="US"/>
    <s v="USD"/>
    <n v="1457445069"/>
    <n v="1452261069"/>
    <b v="0"/>
    <n v="1"/>
    <b v="0"/>
    <s v="film &amp; video/drama"/>
    <n v="5.882352941176470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85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8500"/>
    <x v="156"/>
    <x v="2"/>
    <s v="AU"/>
    <s v="AUD"/>
    <n v="1446984000"/>
    <n v="1445308730"/>
    <b v="0"/>
    <n v="5"/>
    <b v="0"/>
    <s v="film &amp; video/drama"/>
    <n v="2.9411764705882353E-2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8500"/>
    <x v="179"/>
    <x v="0"/>
    <s v="US"/>
    <s v="USD"/>
    <n v="1367773211"/>
    <n v="1363885211"/>
    <b v="1"/>
    <n v="137"/>
    <b v="1"/>
    <s v="film &amp; video/documentary"/>
    <n v="1.8994258823529413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8500"/>
    <x v="180"/>
    <x v="0"/>
    <s v="US"/>
    <s v="USD"/>
    <n v="1419180304"/>
    <n v="1415292304"/>
    <b v="1"/>
    <n v="376"/>
    <b v="1"/>
    <s v="film &amp; video/documentary"/>
    <n v="4.8235294117647056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8500"/>
    <x v="181"/>
    <x v="0"/>
    <s v="US"/>
    <s v="USD"/>
    <n v="1324381790"/>
    <n v="1321357790"/>
    <b v="1"/>
    <n v="202"/>
    <b v="1"/>
    <s v="film &amp; video/documentary"/>
    <n v="1.7352941176470589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8500"/>
    <x v="182"/>
    <x v="0"/>
    <s v="US"/>
    <s v="USD"/>
    <n v="1393031304"/>
    <n v="1390439304"/>
    <b v="1"/>
    <n v="328"/>
    <b v="1"/>
    <s v="film &amp; video/documentary"/>
    <n v="3.0174117647058822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8500"/>
    <x v="183"/>
    <x v="0"/>
    <s v="US"/>
    <s v="USD"/>
    <n v="1268723160"/>
    <n v="1265269559"/>
    <b v="1"/>
    <n v="84"/>
    <b v="1"/>
    <s v="film &amp; video/documentary"/>
    <n v="0.46841176470588236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500"/>
    <x v="184"/>
    <x v="0"/>
    <s v="US"/>
    <s v="USD"/>
    <n v="1345079785"/>
    <n v="1342487785"/>
    <b v="1"/>
    <n v="96"/>
    <b v="1"/>
    <s v="film &amp; video/documentary"/>
    <n v="0.6101176470588235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8500"/>
    <x v="185"/>
    <x v="0"/>
    <s v="US"/>
    <s v="USD"/>
    <n v="1292665405"/>
    <n v="1288341805"/>
    <b v="1"/>
    <n v="223"/>
    <b v="1"/>
    <s v="film &amp; video/documentary"/>
    <n v="1.7968235294117647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8500"/>
    <x v="186"/>
    <x v="0"/>
    <s v="US"/>
    <s v="USD"/>
    <n v="1287200340"/>
    <n v="1284042614"/>
    <b v="1"/>
    <n v="62"/>
    <b v="1"/>
    <s v="film &amp; video/documentary"/>
    <n v="0.7888235294117647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"/>
    <x v="187"/>
    <x v="0"/>
    <s v="US"/>
    <s v="USD"/>
    <n v="1325961309"/>
    <n v="1322073309"/>
    <b v="1"/>
    <n v="146"/>
    <b v="1"/>
    <s v="film &amp; video/documentary"/>
    <n v="10.133294117647059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500"/>
    <x v="188"/>
    <x v="0"/>
    <s v="US"/>
    <s v="USD"/>
    <n v="1282498800"/>
    <n v="1275603020"/>
    <b v="1"/>
    <n v="235"/>
    <b v="1"/>
    <s v="film &amp; video/documentary"/>
    <n v="1.3284705882352941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8500"/>
    <x v="189"/>
    <x v="0"/>
    <s v="US"/>
    <s v="USD"/>
    <n v="1370525691"/>
    <n v="1367933691"/>
    <b v="1"/>
    <n v="437"/>
    <b v="1"/>
    <s v="film &amp; video/documentary"/>
    <n v="3.7264705882352942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8500"/>
    <x v="190"/>
    <x v="0"/>
    <s v="US"/>
    <s v="USD"/>
    <n v="1337194800"/>
    <n v="1334429646"/>
    <b v="1"/>
    <n v="77"/>
    <b v="1"/>
    <s v="film &amp; video/documentary"/>
    <n v="0.51705882352941179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8500"/>
    <x v="191"/>
    <x v="0"/>
    <s v="US"/>
    <s v="USD"/>
    <n v="1275364740"/>
    <n v="1269878058"/>
    <b v="1"/>
    <n v="108"/>
    <b v="1"/>
    <s v="film &amp; video/documentary"/>
    <n v="1.0856470588235294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8500"/>
    <x v="192"/>
    <x v="0"/>
    <s v="US"/>
    <s v="USD"/>
    <n v="1329320235"/>
    <n v="1326728235"/>
    <b v="1"/>
    <n v="7"/>
    <b v="1"/>
    <s v="film &amp; video/documentary"/>
    <n v="0.17776470588235294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8500"/>
    <x v="193"/>
    <x v="0"/>
    <s v="US"/>
    <s v="USD"/>
    <n v="1445047200"/>
    <n v="1442443910"/>
    <b v="1"/>
    <n v="314"/>
    <b v="1"/>
    <s v="film &amp; video/documentary"/>
    <n v="3.3020399999999999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500"/>
    <x v="194"/>
    <x v="0"/>
    <s v="US"/>
    <s v="USD"/>
    <n v="1300275482"/>
    <n v="1297687082"/>
    <b v="1"/>
    <n v="188"/>
    <b v="1"/>
    <s v="film &amp; video/documentary"/>
    <n v="1.0045482352941175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8500"/>
    <x v="195"/>
    <x v="0"/>
    <s v="US"/>
    <s v="USD"/>
    <n v="1363458467"/>
    <n v="1360866467"/>
    <b v="1"/>
    <n v="275"/>
    <b v="1"/>
    <s v="film &amp; video/documentary"/>
    <n v="2.1274117647058826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8500"/>
    <x v="196"/>
    <x v="0"/>
    <s v="US"/>
    <s v="USD"/>
    <n v="1463670162"/>
    <n v="1461078162"/>
    <b v="1"/>
    <n v="560"/>
    <b v="1"/>
    <s v="film &amp; video/documentary"/>
    <n v="4.394619999999999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8500"/>
    <x v="197"/>
    <x v="0"/>
    <s v="US"/>
    <s v="USD"/>
    <n v="1308359666"/>
    <n v="1305767666"/>
    <b v="1"/>
    <n v="688"/>
    <b v="1"/>
    <s v="film &amp; video/documentary"/>
    <n v="6.7461176470588233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8500"/>
    <x v="198"/>
    <x v="0"/>
    <s v="US"/>
    <s v="USD"/>
    <n v="1428514969"/>
    <n v="1425922969"/>
    <b v="1"/>
    <n v="942"/>
    <b v="1"/>
    <s v="film &amp; video/documentary"/>
    <n v="11.641578823529411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8500"/>
    <x v="199"/>
    <x v="0"/>
    <s v="US"/>
    <s v="USD"/>
    <n v="1279360740"/>
    <n v="1275415679"/>
    <b v="1"/>
    <n v="88"/>
    <b v="1"/>
    <s v="film &amp; video/documentary"/>
    <n v="1.2517647058823529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8500"/>
    <x v="200"/>
    <x v="0"/>
    <s v="US"/>
    <s v="USD"/>
    <n v="1339080900"/>
    <n v="1334783704"/>
    <b v="1"/>
    <n v="220"/>
    <b v="1"/>
    <s v="film &amp; video/documentary"/>
    <n v="2.5270588235294116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8500"/>
    <x v="44"/>
    <x v="0"/>
    <s v="US"/>
    <s v="USD"/>
    <n v="1298699828"/>
    <n v="1294811828"/>
    <b v="1"/>
    <n v="145"/>
    <b v="1"/>
    <s v="film &amp; video/documentary"/>
    <n v="0.70588235294117652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8500"/>
    <x v="201"/>
    <x v="0"/>
    <s v="US"/>
    <s v="USD"/>
    <n v="1348786494"/>
    <n v="1346194494"/>
    <b v="1"/>
    <n v="963"/>
    <b v="1"/>
    <s v="film &amp; video/documentary"/>
    <n v="3.4729729411764705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8500"/>
    <x v="202"/>
    <x v="0"/>
    <s v="US"/>
    <s v="USD"/>
    <n v="1336747995"/>
    <n v="1334155995"/>
    <b v="1"/>
    <n v="91"/>
    <b v="1"/>
    <s v="film &amp; video/documentary"/>
    <n v="0.69529411764705884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8500"/>
    <x v="203"/>
    <x v="0"/>
    <s v="US"/>
    <s v="USD"/>
    <n v="1273522560"/>
    <n v="1269928430"/>
    <b v="1"/>
    <n v="58"/>
    <b v="1"/>
    <s v="film &amp; video/documentary"/>
    <n v="0.6535294117647059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8500"/>
    <x v="204"/>
    <x v="0"/>
    <s v="US"/>
    <s v="USD"/>
    <n v="1271994660"/>
    <n v="1264565507"/>
    <b v="1"/>
    <n v="36"/>
    <b v="1"/>
    <s v="film &amp; video/documentary"/>
    <n v="0.17117647058823529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8500"/>
    <x v="205"/>
    <x v="0"/>
    <s v="GB"/>
    <s v="GBP"/>
    <n v="1403693499"/>
    <n v="1401101499"/>
    <b v="1"/>
    <n v="165"/>
    <b v="1"/>
    <s v="film &amp; video/documentary"/>
    <n v="1.5253458823529413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8500"/>
    <x v="206"/>
    <x v="0"/>
    <s v="US"/>
    <s v="USD"/>
    <n v="1320640778"/>
    <n v="1316749178"/>
    <b v="1"/>
    <n v="111"/>
    <b v="1"/>
    <s v="film &amp; video/documentary"/>
    <n v="0.6552941176470588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8500"/>
    <x v="207"/>
    <x v="0"/>
    <s v="AU"/>
    <s v="AUD"/>
    <n v="1487738622"/>
    <n v="1485146622"/>
    <b v="1"/>
    <n v="1596"/>
    <b v="1"/>
    <s v="film &amp; video/documentary"/>
    <n v="17.321619999999999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8500"/>
    <x v="208"/>
    <x v="0"/>
    <s v="US"/>
    <s v="USD"/>
    <n v="1306296000"/>
    <n v="1301950070"/>
    <b v="1"/>
    <n v="61"/>
    <b v="1"/>
    <s v="film &amp; video/documentary"/>
    <n v="0.41294117647058826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8500"/>
    <x v="209"/>
    <x v="0"/>
    <s v="US"/>
    <s v="USD"/>
    <n v="1388649600"/>
    <n v="1386123861"/>
    <b v="1"/>
    <n v="287"/>
    <b v="1"/>
    <s v="film &amp; video/documentary"/>
    <n v="3.694588235294117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8500"/>
    <x v="210"/>
    <x v="0"/>
    <s v="US"/>
    <s v="USD"/>
    <n v="1272480540"/>
    <n v="1267220191"/>
    <b v="1"/>
    <n v="65"/>
    <b v="1"/>
    <s v="film &amp; video/documentary"/>
    <n v="0.62623647058823528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8500"/>
    <x v="211"/>
    <x v="0"/>
    <s v="US"/>
    <s v="USD"/>
    <n v="1309694266"/>
    <n v="1307102266"/>
    <b v="1"/>
    <n v="118"/>
    <b v="1"/>
    <s v="film &amp; video/documentary"/>
    <n v="0.633975294117647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8500"/>
    <x v="212"/>
    <x v="0"/>
    <s v="US"/>
    <s v="USD"/>
    <n v="1333609140"/>
    <n v="1330638829"/>
    <b v="1"/>
    <n v="113"/>
    <b v="1"/>
    <s v="film &amp; video/documentary"/>
    <n v="0.73411764705882354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8500"/>
    <x v="213"/>
    <x v="0"/>
    <s v="US"/>
    <s v="USD"/>
    <n v="1352511966"/>
    <n v="1349916366"/>
    <b v="1"/>
    <n v="332"/>
    <b v="1"/>
    <s v="film &amp; video/documentary"/>
    <n v="2.550470588235294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8500"/>
    <x v="214"/>
    <x v="0"/>
    <s v="US"/>
    <s v="USD"/>
    <n v="1335574674"/>
    <n v="1330394274"/>
    <b v="1"/>
    <n v="62"/>
    <b v="1"/>
    <s v="film &amp; video/documentary"/>
    <n v="0.69458823529411762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8500"/>
    <x v="215"/>
    <x v="0"/>
    <s v="US"/>
    <s v="USD"/>
    <n v="1432416219"/>
    <n v="1429824219"/>
    <b v="1"/>
    <n v="951"/>
    <b v="1"/>
    <s v="film &amp; video/documentary"/>
    <n v="8.4409411764705879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8500"/>
    <x v="216"/>
    <x v="0"/>
    <s v="US"/>
    <s v="USD"/>
    <n v="1350003539"/>
    <n v="1347411539"/>
    <b v="1"/>
    <n v="415"/>
    <b v="1"/>
    <s v="film &amp; video/documentary"/>
    <n v="4.7757647058823531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8500"/>
    <x v="217"/>
    <x v="0"/>
    <s v="US"/>
    <s v="USD"/>
    <n v="1488160860"/>
    <n v="1485237096"/>
    <b v="1"/>
    <n v="305"/>
    <b v="1"/>
    <s v="film &amp; video/documentary"/>
    <n v="3.1463658823529412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8500"/>
    <x v="218"/>
    <x v="0"/>
    <s v="US"/>
    <s v="USD"/>
    <n v="1401459035"/>
    <n v="1397571035"/>
    <b v="1"/>
    <n v="2139"/>
    <b v="1"/>
    <s v="film &amp; video/documentary"/>
    <n v="13.777411764705882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8500"/>
    <x v="219"/>
    <x v="0"/>
    <s v="US"/>
    <s v="USD"/>
    <n v="1249932360"/>
    <n v="1242532513"/>
    <b v="1"/>
    <n v="79"/>
    <b v="1"/>
    <s v="film &amp; video/documentary"/>
    <n v="0.7802729411764705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8500"/>
    <x v="220"/>
    <x v="0"/>
    <s v="US"/>
    <s v="USD"/>
    <n v="1266876000"/>
    <n v="1263679492"/>
    <b v="1"/>
    <n v="179"/>
    <b v="1"/>
    <s v="film &amp; video/documentary"/>
    <n v="5.3570588235294121"/>
    <n v="254"/>
    <x v="0"/>
    <s v="documentary"/>
    <x v="282"/>
    <d v="2010-02-22T17:00:00"/>
  </r>
  <r>
    <n v="283"/>
    <s v="SOLE SURVIVOR"/>
    <s v="What is the impact of survivorship on the human condition?"/>
    <n v="8500"/>
    <x v="221"/>
    <x v="0"/>
    <s v="US"/>
    <s v="USD"/>
    <n v="1306904340"/>
    <n v="1305219744"/>
    <b v="1"/>
    <n v="202"/>
    <b v="1"/>
    <s v="film &amp; video/documentary"/>
    <n v="2.4198882352941173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8500"/>
    <x v="222"/>
    <x v="0"/>
    <s v="US"/>
    <s v="USD"/>
    <n v="1327167780"/>
    <n v="1325007780"/>
    <b v="1"/>
    <n v="760"/>
    <b v="1"/>
    <s v="film &amp; video/documentary"/>
    <n v="4.9235835294117649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8500"/>
    <x v="223"/>
    <x v="0"/>
    <s v="US"/>
    <s v="USD"/>
    <n v="1379614128"/>
    <n v="1377022128"/>
    <b v="1"/>
    <n v="563"/>
    <b v="1"/>
    <s v="film &amp; video/documentary"/>
    <n v="3.7688835294117644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8500"/>
    <x v="224"/>
    <x v="0"/>
    <s v="US"/>
    <s v="USD"/>
    <n v="1364236524"/>
    <n v="1360352124"/>
    <b v="1"/>
    <n v="135"/>
    <b v="1"/>
    <s v="film &amp; video/documentary"/>
    <n v="1.926235294117647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8500"/>
    <x v="225"/>
    <x v="0"/>
    <s v="US"/>
    <s v="USD"/>
    <n v="1351828800"/>
    <n v="1349160018"/>
    <b v="1"/>
    <n v="290"/>
    <b v="1"/>
    <s v="film &amp; video/documentary"/>
    <n v="3.1111764705882354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8500"/>
    <x v="226"/>
    <x v="0"/>
    <s v="US"/>
    <s v="USD"/>
    <n v="1340683393"/>
    <n v="1337659393"/>
    <b v="1"/>
    <n v="447"/>
    <b v="1"/>
    <s v="film &amp; video/documentary"/>
    <n v="6.0712129411764701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8500"/>
    <x v="227"/>
    <x v="0"/>
    <s v="GB"/>
    <s v="GBP"/>
    <n v="1383389834"/>
    <n v="1380797834"/>
    <b v="1"/>
    <n v="232"/>
    <b v="1"/>
    <s v="film &amp; video/documentary"/>
    <n v="1.849764705882353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8500"/>
    <x v="228"/>
    <x v="0"/>
    <s v="US"/>
    <s v="USD"/>
    <n v="1296633540"/>
    <n v="1292316697"/>
    <b v="1"/>
    <n v="168"/>
    <b v="1"/>
    <s v="film &amp; video/documentary"/>
    <n v="0.5647999999999999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8500"/>
    <x v="229"/>
    <x v="0"/>
    <s v="US"/>
    <s v="USD"/>
    <n v="1367366460"/>
    <n v="1365791246"/>
    <b v="1"/>
    <n v="128"/>
    <b v="1"/>
    <s v="film &amp; video/documentary"/>
    <n v="0.70599999999999996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8500"/>
    <x v="230"/>
    <x v="0"/>
    <s v="US"/>
    <s v="USD"/>
    <n v="1319860740"/>
    <n v="1317064599"/>
    <b v="1"/>
    <n v="493"/>
    <b v="1"/>
    <s v="film &amp; video/documentary"/>
    <n v="8.9564941176470576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8500"/>
    <x v="231"/>
    <x v="0"/>
    <s v="US"/>
    <s v="USD"/>
    <n v="1398009714"/>
    <n v="1395417714"/>
    <b v="1"/>
    <n v="131"/>
    <b v="1"/>
    <s v="film &amp; video/documentary"/>
    <n v="3.1011764705882352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8500"/>
    <x v="97"/>
    <x v="0"/>
    <s v="US"/>
    <s v="USD"/>
    <n v="1279555200"/>
    <n v="1276480894"/>
    <b v="1"/>
    <n v="50"/>
    <b v="1"/>
    <s v="film &amp; video/documentary"/>
    <n v="0.58823529411764708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8500"/>
    <x v="232"/>
    <x v="0"/>
    <s v="US"/>
    <s v="USD"/>
    <n v="1383264000"/>
    <n v="1378080409"/>
    <b v="1"/>
    <n v="665"/>
    <b v="1"/>
    <s v="film &amp; video/documentary"/>
    <n v="7.8299482352941174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8500"/>
    <x v="233"/>
    <x v="0"/>
    <s v="US"/>
    <s v="USD"/>
    <n v="1347017083"/>
    <n v="1344857083"/>
    <b v="1"/>
    <n v="129"/>
    <b v="1"/>
    <s v="film &amp; video/documentary"/>
    <n v="3.4919470588235293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8500"/>
    <x v="234"/>
    <x v="0"/>
    <s v="US"/>
    <s v="USD"/>
    <n v="1430452740"/>
    <n v="1427390901"/>
    <b v="1"/>
    <n v="142"/>
    <b v="1"/>
    <s v="film &amp; video/documentary"/>
    <n v="2.3679999999999999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8500"/>
    <x v="235"/>
    <x v="0"/>
    <s v="US"/>
    <s v="USD"/>
    <n v="1399669200"/>
    <n v="1394536048"/>
    <b v="1"/>
    <n v="2436"/>
    <b v="1"/>
    <s v="film &amp; video/documentary"/>
    <n v="16.147628235294118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8500"/>
    <x v="236"/>
    <x v="0"/>
    <s v="US"/>
    <s v="USD"/>
    <n v="1289975060"/>
    <n v="1287379460"/>
    <b v="1"/>
    <n v="244"/>
    <b v="1"/>
    <s v="film &amp; video/documentary"/>
    <n v="2.105323529411764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8500"/>
    <x v="237"/>
    <x v="0"/>
    <s v="US"/>
    <s v="USD"/>
    <n v="1303686138"/>
    <n v="1301007738"/>
    <b v="1"/>
    <n v="298"/>
    <b v="1"/>
    <s v="film &amp; video/documentary"/>
    <n v="2.9918423529411764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8500"/>
    <x v="238"/>
    <x v="0"/>
    <s v="US"/>
    <s v="USD"/>
    <n v="1363711335"/>
    <n v="1360258935"/>
    <b v="1"/>
    <n v="251"/>
    <b v="1"/>
    <s v="film &amp; video/documentary"/>
    <n v="1.8159470588235294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8500"/>
    <x v="239"/>
    <x v="0"/>
    <s v="US"/>
    <s v="USD"/>
    <n v="1330115638"/>
    <n v="1327523638"/>
    <b v="1"/>
    <n v="108"/>
    <b v="1"/>
    <s v="film &amp; video/documentary"/>
    <n v="1.1818823529411764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8500"/>
    <x v="240"/>
    <x v="0"/>
    <s v="US"/>
    <s v="USD"/>
    <n v="1338601346"/>
    <n v="1336009346"/>
    <b v="1"/>
    <n v="82"/>
    <b v="1"/>
    <s v="film &amp; video/documentary"/>
    <n v="0.48517647058823532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8500"/>
    <x v="241"/>
    <x v="0"/>
    <s v="US"/>
    <s v="USD"/>
    <n v="1346464800"/>
    <n v="1343096197"/>
    <b v="1"/>
    <n v="74"/>
    <b v="1"/>
    <s v="film &amp; video/documentary"/>
    <n v="0.9265882352941176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8500"/>
    <x v="242"/>
    <x v="0"/>
    <s v="US"/>
    <s v="USD"/>
    <n v="1331392049"/>
    <n v="1328800049"/>
    <b v="1"/>
    <n v="189"/>
    <b v="1"/>
    <s v="film &amp; video/documentary"/>
    <n v="1.1499999999999999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8500"/>
    <x v="243"/>
    <x v="0"/>
    <s v="US"/>
    <s v="USD"/>
    <n v="1363806333"/>
    <n v="1362081933"/>
    <b v="1"/>
    <n v="80"/>
    <b v="1"/>
    <s v="film &amp; video/documentary"/>
    <n v="0.34458823529411764"/>
    <n v="37"/>
    <x v="0"/>
    <s v="documentary"/>
    <x v="306"/>
    <d v="2013-03-20T14:05:33"/>
  </r>
  <r>
    <n v="307"/>
    <s v="Grammar Revolution"/>
    <s v="Why is grammar important?"/>
    <n v="8500"/>
    <x v="244"/>
    <x v="0"/>
    <s v="US"/>
    <s v="USD"/>
    <n v="1360276801"/>
    <n v="1357684801"/>
    <b v="1"/>
    <n v="576"/>
    <b v="1"/>
    <s v="film &amp; video/documentary"/>
    <n v="2.8811764705882354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8500"/>
    <x v="245"/>
    <x v="0"/>
    <s v="US"/>
    <s v="USD"/>
    <n v="1299775210"/>
    <n v="1295887210"/>
    <b v="1"/>
    <n v="202"/>
    <b v="1"/>
    <s v="film &amp; video/documentary"/>
    <n v="1.4903529411764707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8500"/>
    <x v="246"/>
    <x v="0"/>
    <s v="US"/>
    <s v="USD"/>
    <n v="1346695334"/>
    <n v="1344880934"/>
    <b v="1"/>
    <n v="238"/>
    <b v="1"/>
    <s v="film &amp; video/documentary"/>
    <n v="2.518823529411764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8500"/>
    <x v="247"/>
    <x v="0"/>
    <s v="US"/>
    <s v="USD"/>
    <n v="1319076000"/>
    <n v="1317788623"/>
    <b v="1"/>
    <n v="36"/>
    <b v="1"/>
    <s v="film &amp; video/documentary"/>
    <n v="0.12250470588235293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8500"/>
    <x v="248"/>
    <x v="0"/>
    <s v="US"/>
    <s v="USD"/>
    <n v="1325404740"/>
    <n v="1321852592"/>
    <b v="1"/>
    <n v="150"/>
    <b v="1"/>
    <s v="film &amp; video/documentary"/>
    <n v="2.449450588235294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500"/>
    <x v="249"/>
    <x v="0"/>
    <s v="US"/>
    <s v="USD"/>
    <n v="1365973432"/>
    <n v="1363381432"/>
    <b v="1"/>
    <n v="146"/>
    <b v="1"/>
    <s v="film &amp; video/documentary"/>
    <n v="1.0529411764705883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8500"/>
    <x v="250"/>
    <x v="0"/>
    <s v="US"/>
    <s v="USD"/>
    <n v="1281542340"/>
    <n v="1277702894"/>
    <b v="1"/>
    <n v="222"/>
    <b v="1"/>
    <s v="film &amp; video/documentary"/>
    <n v="2.0947058823529412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8500"/>
    <x v="251"/>
    <x v="0"/>
    <s v="US"/>
    <s v="USD"/>
    <n v="1362167988"/>
    <n v="1359575988"/>
    <b v="1"/>
    <n v="120"/>
    <b v="1"/>
    <s v="film &amp; video/documentary"/>
    <n v="0.45311764705882351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8500"/>
    <x v="252"/>
    <x v="0"/>
    <s v="US"/>
    <s v="USD"/>
    <n v="1345660334"/>
    <n v="1343068334"/>
    <b v="1"/>
    <n v="126"/>
    <b v="1"/>
    <s v="film &amp; video/documentary"/>
    <n v="2.9778823529411764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8500"/>
    <x v="253"/>
    <x v="0"/>
    <s v="CA"/>
    <s v="CAD"/>
    <n v="1418273940"/>
    <n v="1415398197"/>
    <b v="1"/>
    <n v="158"/>
    <b v="1"/>
    <s v="film &amp; video/documentary"/>
    <n v="2.0077647058823529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8500"/>
    <x v="254"/>
    <x v="0"/>
    <s v="US"/>
    <s v="USD"/>
    <n v="1386778483"/>
    <n v="1384186483"/>
    <b v="1"/>
    <n v="316"/>
    <b v="1"/>
    <s v="film &amp; video/documentary"/>
    <n v="3.5577647058823532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8500"/>
    <x v="255"/>
    <x v="0"/>
    <s v="US"/>
    <s v="USD"/>
    <n v="1364342151"/>
    <n v="1361753751"/>
    <b v="1"/>
    <n v="284"/>
    <b v="1"/>
    <s v="film &amp; video/documentary"/>
    <n v="1.6665882352941177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8500"/>
    <x v="256"/>
    <x v="0"/>
    <s v="US"/>
    <s v="USD"/>
    <n v="1265097540"/>
    <n v="1257538029"/>
    <b v="1"/>
    <n v="51"/>
    <b v="1"/>
    <s v="film &amp; video/documentary"/>
    <n v="0.6628235294117647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8500"/>
    <x v="257"/>
    <x v="0"/>
    <s v="GB"/>
    <s v="GBP"/>
    <n v="1450825200"/>
    <n v="1448284433"/>
    <b v="1"/>
    <n v="158"/>
    <b v="1"/>
    <s v="film &amp; video/documentary"/>
    <n v="2.5077647058823529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8500"/>
    <x v="258"/>
    <x v="0"/>
    <s v="DE"/>
    <s v="EUR"/>
    <n v="1478605386"/>
    <n v="1475577786"/>
    <b v="1"/>
    <n v="337"/>
    <b v="1"/>
    <s v="film &amp; video/documentary"/>
    <n v="4.2272941176470589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8500"/>
    <x v="259"/>
    <x v="0"/>
    <s v="US"/>
    <s v="USD"/>
    <n v="1463146848"/>
    <n v="1460554848"/>
    <b v="1"/>
    <n v="186"/>
    <b v="1"/>
    <s v="film &amp; video/documentary"/>
    <n v="3.1738823529411766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8500"/>
    <x v="260"/>
    <x v="0"/>
    <s v="US"/>
    <s v="USD"/>
    <n v="1482307140"/>
    <n v="1479886966"/>
    <b v="1"/>
    <n v="58"/>
    <b v="1"/>
    <s v="film &amp; video/documentary"/>
    <n v="0.78188235294117647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8500"/>
    <x v="262"/>
    <x v="0"/>
    <s v="US"/>
    <s v="USD"/>
    <n v="1482208233"/>
    <n v="1479184233"/>
    <b v="1"/>
    <n v="736"/>
    <b v="1"/>
    <s v="film &amp; video/documentary"/>
    <n v="6.1409411764705881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8500"/>
    <x v="263"/>
    <x v="0"/>
    <s v="US"/>
    <s v="USD"/>
    <n v="1489532220"/>
    <n v="1486625606"/>
    <b v="1"/>
    <n v="1151"/>
    <b v="1"/>
    <s v="film &amp; video/documentary"/>
    <n v="19.928776470588236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8500"/>
    <x v="264"/>
    <x v="0"/>
    <s v="US"/>
    <s v="USD"/>
    <n v="1427011200"/>
    <n v="1424669929"/>
    <b v="1"/>
    <n v="34"/>
    <b v="1"/>
    <s v="film &amp; video/documentary"/>
    <n v="0.6418823529411764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8500"/>
    <x v="265"/>
    <x v="0"/>
    <s v="US"/>
    <s v="USD"/>
    <n v="1446350400"/>
    <n v="1443739388"/>
    <b v="1"/>
    <n v="498"/>
    <b v="1"/>
    <s v="film &amp; video/documentary"/>
    <n v="9.1424470588235298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8500"/>
    <x v="266"/>
    <x v="0"/>
    <s v="US"/>
    <s v="USD"/>
    <n v="1446868800"/>
    <n v="1444821127"/>
    <b v="1"/>
    <n v="167"/>
    <b v="1"/>
    <s v="film &amp; video/documentary"/>
    <n v="1.2411764705882353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8500"/>
    <x v="267"/>
    <x v="0"/>
    <s v="US"/>
    <s v="USD"/>
    <n v="1368763140"/>
    <n v="1366028563"/>
    <b v="1"/>
    <n v="340"/>
    <b v="1"/>
    <s v="film &amp; video/documentary"/>
    <n v="4.1929411764705886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8500"/>
    <x v="268"/>
    <x v="0"/>
    <s v="US"/>
    <s v="USD"/>
    <n v="1466171834"/>
    <n v="1463493434"/>
    <b v="1"/>
    <n v="438"/>
    <b v="1"/>
    <s v="film &amp; video/documentary"/>
    <n v="5.0167058823529409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8500"/>
    <x v="269"/>
    <x v="0"/>
    <s v="US"/>
    <s v="USD"/>
    <n v="1446019200"/>
    <n v="1442420377"/>
    <b v="1"/>
    <n v="555"/>
    <b v="1"/>
    <s v="film &amp; video/documentary"/>
    <n v="13.295882352941176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8500"/>
    <x v="270"/>
    <x v="0"/>
    <s v="US"/>
    <s v="USD"/>
    <n v="1460038591"/>
    <n v="1457450191"/>
    <b v="1"/>
    <n v="266"/>
    <b v="1"/>
    <s v="film &amp; video/documentary"/>
    <n v="5.8930588235294117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8500"/>
    <x v="271"/>
    <x v="0"/>
    <s v="US"/>
    <s v="USD"/>
    <n v="1431716400"/>
    <n v="1428423757"/>
    <b v="1"/>
    <n v="69"/>
    <b v="1"/>
    <s v="film &amp; video/documentary"/>
    <n v="1.1904705882352942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8500"/>
    <x v="273"/>
    <x v="0"/>
    <s v="US"/>
    <s v="USD"/>
    <n v="1447427918"/>
    <n v="1444832318"/>
    <b v="1"/>
    <n v="493"/>
    <b v="1"/>
    <s v="film &amp; video/documentary"/>
    <n v="3.4364447058823528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8500"/>
    <x v="274"/>
    <x v="0"/>
    <s v="US"/>
    <s v="USD"/>
    <n v="1426298708"/>
    <n v="1423710308"/>
    <b v="1"/>
    <n v="31"/>
    <b v="1"/>
    <s v="film &amp; video/documentary"/>
    <n v="0.35706470588235295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8500"/>
    <x v="275"/>
    <x v="0"/>
    <s v="US"/>
    <s v="USD"/>
    <n v="1472864400"/>
    <n v="1468001290"/>
    <b v="1"/>
    <n v="236"/>
    <b v="1"/>
    <s v="film &amp; video/documentary"/>
    <n v="1.9435341176470589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8500"/>
    <x v="276"/>
    <x v="0"/>
    <s v="US"/>
    <s v="USD"/>
    <n v="1430331268"/>
    <n v="1427739268"/>
    <b v="1"/>
    <n v="89"/>
    <b v="1"/>
    <s v="film &amp; video/documentary"/>
    <n v="0.76294117647058823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8500"/>
    <x v="277"/>
    <x v="0"/>
    <s v="US"/>
    <s v="USD"/>
    <n v="1489006800"/>
    <n v="1486397007"/>
    <b v="1"/>
    <n v="299"/>
    <b v="1"/>
    <s v="film &amp; video/documentary"/>
    <n v="5.1479999999999997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8500"/>
    <x v="278"/>
    <x v="0"/>
    <s v="US"/>
    <s v="USD"/>
    <n v="1412135940"/>
    <n v="1410555998"/>
    <b v="1"/>
    <n v="55"/>
    <b v="1"/>
    <s v="film &amp; video/documentary"/>
    <n v="0.43941176470588234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8500"/>
    <x v="279"/>
    <x v="0"/>
    <s v="US"/>
    <s v="USD"/>
    <n v="1461955465"/>
    <n v="1459363465"/>
    <b v="1"/>
    <n v="325"/>
    <b v="1"/>
    <s v="film &amp; video/documentary"/>
    <n v="6.4942964705882353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8500"/>
    <x v="280"/>
    <x v="0"/>
    <s v="US"/>
    <s v="USD"/>
    <n v="1415934000"/>
    <n v="1413308545"/>
    <b v="1"/>
    <n v="524"/>
    <b v="1"/>
    <s v="film &amp; video/documentary"/>
    <n v="3.6010105882352943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8500"/>
    <x v="281"/>
    <x v="0"/>
    <s v="US"/>
    <s v="USD"/>
    <n v="1433125200"/>
    <n v="1429312694"/>
    <b v="1"/>
    <n v="285"/>
    <b v="1"/>
    <s v="film &amp; video/documentary"/>
    <n v="4.0232941176470591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8500"/>
    <x v="282"/>
    <x v="0"/>
    <s v="US"/>
    <s v="USD"/>
    <n v="1432161590"/>
    <n v="1429569590"/>
    <b v="1"/>
    <n v="179"/>
    <b v="1"/>
    <s v="film &amp; video/documentary"/>
    <n v="2.102941176470588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8500"/>
    <x v="283"/>
    <x v="0"/>
    <s v="US"/>
    <s v="USD"/>
    <n v="1444824021"/>
    <n v="1442232021"/>
    <b v="1"/>
    <n v="188"/>
    <b v="1"/>
    <s v="film &amp; video/documentary"/>
    <n v="2.0033976470588235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8500"/>
    <x v="284"/>
    <x v="0"/>
    <s v="US"/>
    <s v="USD"/>
    <n v="1447505609"/>
    <n v="1444910009"/>
    <b v="1"/>
    <n v="379"/>
    <b v="1"/>
    <s v="film &amp; video/documentary"/>
    <n v="5.2513176470588228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8500"/>
    <x v="285"/>
    <x v="0"/>
    <s v="US"/>
    <s v="USD"/>
    <n v="1440165916"/>
    <n v="1437573916"/>
    <b v="1"/>
    <n v="119"/>
    <b v="1"/>
    <s v="film &amp; video/documentary"/>
    <n v="1.2117647058823529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8500"/>
    <x v="286"/>
    <x v="0"/>
    <s v="US"/>
    <s v="USD"/>
    <n v="1487937508"/>
    <n v="1485345508"/>
    <b v="1"/>
    <n v="167"/>
    <b v="1"/>
    <s v="film &amp; video/documentary"/>
    <n v="1.4126094117647059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8500"/>
    <x v="287"/>
    <x v="0"/>
    <s v="US"/>
    <s v="USD"/>
    <n v="1473566340"/>
    <n v="1470274509"/>
    <b v="1"/>
    <n v="221"/>
    <b v="1"/>
    <s v="film &amp; video/documentary"/>
    <n v="3.37529411764705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8500"/>
    <x v="288"/>
    <x v="0"/>
    <s v="ES"/>
    <s v="EUR"/>
    <n v="1460066954"/>
    <n v="1456614554"/>
    <b v="1"/>
    <n v="964"/>
    <b v="1"/>
    <s v="film &amp; video/documentary"/>
    <n v="5.093647058823529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8500"/>
    <x v="289"/>
    <x v="0"/>
    <s v="US"/>
    <s v="USD"/>
    <n v="1412740868"/>
    <n v="1410148868"/>
    <b v="1"/>
    <n v="286"/>
    <b v="1"/>
    <s v="film &amp; video/documentary"/>
    <n v="1.3712941176470588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8500"/>
    <x v="290"/>
    <x v="0"/>
    <s v="US"/>
    <s v="USD"/>
    <n v="1447963219"/>
    <n v="1445367619"/>
    <b v="1"/>
    <n v="613"/>
    <b v="1"/>
    <s v="film &amp; video/documentary"/>
    <n v="7.465903529411765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x v="291"/>
    <x v="0"/>
    <s v="US"/>
    <s v="USD"/>
    <n v="1460141521"/>
    <n v="1457553121"/>
    <b v="1"/>
    <n v="29"/>
    <b v="1"/>
    <s v="film &amp; video/documentary"/>
    <n v="0.42799999999999999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8500"/>
    <x v="292"/>
    <x v="0"/>
    <s v="US"/>
    <s v="USD"/>
    <n v="1417420994"/>
    <n v="1414738994"/>
    <b v="1"/>
    <n v="165"/>
    <b v="1"/>
    <s v="film &amp; video/documentary"/>
    <n v="4.7870588235294118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8500"/>
    <x v="293"/>
    <x v="0"/>
    <s v="US"/>
    <s v="USD"/>
    <n v="1458152193"/>
    <n v="1455563793"/>
    <b v="1"/>
    <n v="97"/>
    <b v="1"/>
    <s v="film &amp; video/documentary"/>
    <n v="0.90610941176470594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8500"/>
    <x v="294"/>
    <x v="0"/>
    <s v="US"/>
    <s v="USD"/>
    <n v="1429852797"/>
    <n v="1426396797"/>
    <b v="1"/>
    <n v="303"/>
    <b v="1"/>
    <s v="film &amp; video/documentary"/>
    <n v="3.0705882352941178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8500"/>
    <x v="295"/>
    <x v="0"/>
    <s v="US"/>
    <s v="USD"/>
    <n v="1466002800"/>
    <n v="1463517521"/>
    <b v="1"/>
    <n v="267"/>
    <b v="1"/>
    <s v="film &amp; video/documentary"/>
    <n v="6.0640000000000001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8500"/>
    <x v="296"/>
    <x v="0"/>
    <s v="US"/>
    <s v="USD"/>
    <n v="1415941920"/>
    <n v="1414028490"/>
    <b v="1"/>
    <n v="302"/>
    <b v="1"/>
    <s v="film &amp; video/documentary"/>
    <n v="2.9852941176470589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8500"/>
    <x v="297"/>
    <x v="0"/>
    <s v="US"/>
    <s v="USD"/>
    <n v="1437621060"/>
    <n v="1433799180"/>
    <b v="0"/>
    <n v="87"/>
    <b v="1"/>
    <s v="film &amp; video/documentary"/>
    <n v="1.4311764705882353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8500"/>
    <x v="298"/>
    <x v="0"/>
    <s v="US"/>
    <s v="USD"/>
    <n v="1416704506"/>
    <n v="1414108906"/>
    <b v="0"/>
    <n v="354"/>
    <b v="1"/>
    <s v="film &amp; video/documentary"/>
    <n v="4.5737588235294115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8500"/>
    <x v="48"/>
    <x v="0"/>
    <s v="US"/>
    <s v="USD"/>
    <n v="1407456000"/>
    <n v="1405573391"/>
    <b v="0"/>
    <n v="86"/>
    <b v="1"/>
    <s v="film &amp; video/documentary"/>
    <n v="1.411764705882353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500"/>
    <x v="299"/>
    <x v="0"/>
    <s v="US"/>
    <s v="USD"/>
    <n v="1272828120"/>
    <n v="1268934736"/>
    <b v="0"/>
    <n v="26"/>
    <b v="1"/>
    <s v="film &amp; video/documentary"/>
    <n v="1.06400000000000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8500"/>
    <x v="300"/>
    <x v="0"/>
    <s v="US"/>
    <s v="USD"/>
    <n v="1403323140"/>
    <n v="1400704672"/>
    <b v="0"/>
    <n v="113"/>
    <b v="1"/>
    <s v="film &amp; video/documentary"/>
    <n v="0.90721176470588238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8500"/>
    <x v="301"/>
    <x v="0"/>
    <s v="GB"/>
    <s v="GBP"/>
    <n v="1393597999"/>
    <n v="1391005999"/>
    <b v="0"/>
    <n v="65"/>
    <b v="1"/>
    <s v="film &amp; video/documentary"/>
    <n v="1.8348235294117647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8500"/>
    <x v="302"/>
    <x v="0"/>
    <s v="US"/>
    <s v="USD"/>
    <n v="1337540518"/>
    <n v="1334948518"/>
    <b v="0"/>
    <n v="134"/>
    <b v="1"/>
    <s v="film &amp; video/documentary"/>
    <n v="4.5294117647058822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8500"/>
    <x v="303"/>
    <x v="0"/>
    <s v="US"/>
    <s v="USD"/>
    <n v="1367384340"/>
    <n v="1363960278"/>
    <b v="0"/>
    <n v="119"/>
    <b v="1"/>
    <s v="film &amp; video/documentary"/>
    <n v="1.2158835294117647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8500"/>
    <x v="304"/>
    <x v="0"/>
    <s v="US"/>
    <s v="USD"/>
    <n v="1426426322"/>
    <n v="1423405922"/>
    <b v="0"/>
    <n v="159"/>
    <b v="1"/>
    <s v="film &amp; video/documentary"/>
    <n v="1.5310588235294118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8500"/>
    <x v="305"/>
    <x v="0"/>
    <s v="US"/>
    <s v="USD"/>
    <n v="1326633269"/>
    <n v="1324041269"/>
    <b v="0"/>
    <n v="167"/>
    <b v="1"/>
    <s v="film &amp; video/documentary"/>
    <n v="0.84236705882352936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8500"/>
    <x v="306"/>
    <x v="0"/>
    <s v="US"/>
    <s v="USD"/>
    <n v="1483729500"/>
    <n v="1481137500"/>
    <b v="0"/>
    <n v="43"/>
    <b v="1"/>
    <s v="film &amp; video/documentary"/>
    <n v="3.5888235294117647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8500"/>
    <x v="307"/>
    <x v="0"/>
    <s v="US"/>
    <s v="USD"/>
    <n v="1359743139"/>
    <n v="1355855139"/>
    <b v="0"/>
    <n v="1062"/>
    <b v="1"/>
    <s v="film &amp; video/documentary"/>
    <n v="20.147411764705883"/>
    <n v="161"/>
    <x v="0"/>
    <s v="documentary"/>
    <x v="371"/>
    <d v="2013-02-01T13:25:39"/>
  </r>
  <r>
    <n v="372"/>
    <s v="Wild Equus"/>
    <s v="A short documentary exploring the uses of 'Natural Horsemanship' across Europe"/>
    <n v="8500"/>
    <x v="308"/>
    <x v="0"/>
    <s v="GB"/>
    <s v="GBP"/>
    <n v="1459872000"/>
    <n v="1456408244"/>
    <b v="0"/>
    <n v="9"/>
    <b v="1"/>
    <s v="film &amp; video/documentary"/>
    <n v="4.423529411764706E-2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8500"/>
    <x v="309"/>
    <x v="0"/>
    <s v="US"/>
    <s v="USD"/>
    <n v="1342648398"/>
    <n v="1340056398"/>
    <b v="0"/>
    <n v="89"/>
    <b v="1"/>
    <s v="film &amp; video/documentary"/>
    <n v="0.94117647058823528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8500"/>
    <x v="310"/>
    <x v="0"/>
    <s v="US"/>
    <s v="USD"/>
    <n v="1316208031"/>
    <n v="1312320031"/>
    <b v="0"/>
    <n v="174"/>
    <b v="1"/>
    <s v="film &amp; video/documentary"/>
    <n v="0.92223529411764704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8500"/>
    <x v="49"/>
    <x v="0"/>
    <s v="US"/>
    <s v="USD"/>
    <n v="1393694280"/>
    <n v="1390088311"/>
    <b v="0"/>
    <n v="14"/>
    <b v="1"/>
    <s v="film &amp; video/documentary"/>
    <n v="7.0588235294117646E-2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8500"/>
    <x v="311"/>
    <x v="0"/>
    <s v="GB"/>
    <s v="GBP"/>
    <n v="1472122316"/>
    <n v="1469443916"/>
    <b v="0"/>
    <n v="48"/>
    <b v="1"/>
    <s v="film &amp; video/documentary"/>
    <n v="0.30541176470588233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8500"/>
    <x v="312"/>
    <x v="0"/>
    <s v="US"/>
    <s v="USD"/>
    <n v="1447484460"/>
    <n v="1444888868"/>
    <b v="0"/>
    <n v="133"/>
    <b v="1"/>
    <s v="film &amp; video/documentary"/>
    <n v="1.6150588235294117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8500"/>
    <x v="313"/>
    <x v="0"/>
    <s v="CA"/>
    <s v="CAD"/>
    <n v="1453765920"/>
    <n v="1451655808"/>
    <b v="0"/>
    <n v="83"/>
    <b v="1"/>
    <s v="film &amp; video/documentary"/>
    <n v="0.39447058823529413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8500"/>
    <x v="314"/>
    <x v="0"/>
    <s v="US"/>
    <s v="USD"/>
    <n v="1336062672"/>
    <n v="1332174672"/>
    <b v="0"/>
    <n v="149"/>
    <b v="1"/>
    <s v="film &amp; video/documentary"/>
    <n v="2.0484705882352943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8500"/>
    <x v="315"/>
    <x v="0"/>
    <s v="US"/>
    <s v="USD"/>
    <n v="1453569392"/>
    <n v="1451409392"/>
    <b v="0"/>
    <n v="49"/>
    <b v="1"/>
    <s v="film &amp; video/documentary"/>
    <n v="0.66588235294117648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8500"/>
    <x v="316"/>
    <x v="0"/>
    <s v="US"/>
    <s v="USD"/>
    <n v="1343624400"/>
    <n v="1340642717"/>
    <b v="0"/>
    <n v="251"/>
    <b v="1"/>
    <s v="film &amp; video/documentary"/>
    <n v="3.0802941176470586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8500"/>
    <x v="317"/>
    <x v="0"/>
    <s v="US"/>
    <s v="USD"/>
    <n v="1346950900"/>
    <n v="1345741300"/>
    <b v="0"/>
    <n v="22"/>
    <b v="1"/>
    <s v="film &amp; video/documentary"/>
    <n v="0.1805882352941176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8500"/>
    <x v="318"/>
    <x v="0"/>
    <s v="US"/>
    <s v="USD"/>
    <n v="1400467759"/>
    <n v="1398480559"/>
    <b v="0"/>
    <n v="48"/>
    <b v="1"/>
    <s v="film &amp; video/documentary"/>
    <n v="0.24294117647058824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8500"/>
    <x v="319"/>
    <x v="0"/>
    <s v="US"/>
    <s v="USD"/>
    <n v="1420569947"/>
    <n v="1417977947"/>
    <b v="0"/>
    <n v="383"/>
    <b v="1"/>
    <s v="film &amp; video/documentary"/>
    <n v="2.6377647058823528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8500"/>
    <x v="320"/>
    <x v="0"/>
    <s v="US"/>
    <s v="USD"/>
    <n v="1416582101"/>
    <n v="1413986501"/>
    <b v="0"/>
    <n v="237"/>
    <b v="1"/>
    <s v="film &amp; video/documentary"/>
    <n v="3.1171176470588233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8500"/>
    <x v="321"/>
    <x v="0"/>
    <s v="US"/>
    <s v="USD"/>
    <n v="1439246991"/>
    <n v="1437950991"/>
    <b v="0"/>
    <n v="13"/>
    <b v="1"/>
    <s v="film &amp; video/documentary"/>
    <n v="7.0705882352941174E-2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8500"/>
    <x v="322"/>
    <x v="0"/>
    <s v="US"/>
    <s v="USD"/>
    <n v="1439618400"/>
    <n v="1436976858"/>
    <b v="0"/>
    <n v="562"/>
    <b v="1"/>
    <s v="film &amp; video/documentary"/>
    <n v="9.5665882352941178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8500"/>
    <x v="323"/>
    <x v="0"/>
    <s v="US"/>
    <s v="USD"/>
    <n v="1469670580"/>
    <n v="1467078580"/>
    <b v="0"/>
    <n v="71"/>
    <b v="1"/>
    <s v="film &amp; video/documentary"/>
    <n v="0.74211764705882355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8500"/>
    <x v="324"/>
    <x v="0"/>
    <s v="US"/>
    <s v="USD"/>
    <n v="1394233140"/>
    <n v="1391477450"/>
    <b v="0"/>
    <n v="1510"/>
    <b v="1"/>
    <s v="film &amp; video/documentary"/>
    <n v="14.522837647058823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8500"/>
    <x v="325"/>
    <x v="0"/>
    <s v="US"/>
    <s v="USD"/>
    <n v="1431046372"/>
    <n v="1429318372"/>
    <b v="0"/>
    <n v="14"/>
    <b v="1"/>
    <s v="film &amp; video/documentary"/>
    <n v="0.11764705882352941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8500"/>
    <x v="326"/>
    <x v="0"/>
    <s v="US"/>
    <s v="USD"/>
    <n v="1324169940"/>
    <n v="1321578051"/>
    <b v="0"/>
    <n v="193"/>
    <b v="1"/>
    <s v="film &amp; video/documentary"/>
    <n v="2.367294117647059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8500"/>
    <x v="327"/>
    <x v="0"/>
    <s v="US"/>
    <s v="USD"/>
    <n v="1315450800"/>
    <n v="1312823571"/>
    <b v="0"/>
    <n v="206"/>
    <b v="1"/>
    <s v="film &amp; video/documentary"/>
    <n v="2.1961176470588235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8500"/>
    <x v="328"/>
    <x v="0"/>
    <s v="US"/>
    <s v="USD"/>
    <n v="1381424452"/>
    <n v="1378746052"/>
    <b v="0"/>
    <n v="351"/>
    <b v="1"/>
    <s v="film &amp; video/documentary"/>
    <n v="6.4968235294117651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8500"/>
    <x v="329"/>
    <x v="0"/>
    <s v="ES"/>
    <s v="EUR"/>
    <n v="1460918282"/>
    <n v="1455737882"/>
    <b v="0"/>
    <n v="50"/>
    <b v="1"/>
    <s v="film &amp; video/documentary"/>
    <n v="0.6187058823529412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8500"/>
    <x v="330"/>
    <x v="0"/>
    <s v="US"/>
    <s v="USD"/>
    <n v="1335562320"/>
    <n v="1332452960"/>
    <b v="0"/>
    <n v="184"/>
    <b v="1"/>
    <s v="film &amp; video/documentary"/>
    <n v="1.2711117647058825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8500"/>
    <x v="331"/>
    <x v="0"/>
    <s v="US"/>
    <s v="USD"/>
    <n v="1341668006"/>
    <n v="1340372006"/>
    <b v="0"/>
    <n v="196"/>
    <b v="1"/>
    <s v="film &amp; video/documentary"/>
    <n v="1.8823529411764706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8500"/>
    <x v="332"/>
    <x v="0"/>
    <s v="US"/>
    <s v="USD"/>
    <n v="1283312640"/>
    <n v="1279651084"/>
    <b v="0"/>
    <n v="229"/>
    <b v="1"/>
    <s v="film &amp; video/documentary"/>
    <n v="1.5211000000000001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8500"/>
    <x v="333"/>
    <x v="0"/>
    <s v="US"/>
    <s v="USD"/>
    <n v="1430334126"/>
    <n v="1426446126"/>
    <b v="0"/>
    <n v="67"/>
    <b v="1"/>
    <s v="film &amp; video/documentary"/>
    <n v="1.104352941176470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8500"/>
    <x v="334"/>
    <x v="0"/>
    <s v="GB"/>
    <s v="GBP"/>
    <n v="1481716800"/>
    <n v="1479070867"/>
    <b v="0"/>
    <n v="95"/>
    <b v="1"/>
    <s v="film &amp; video/documentary"/>
    <n v="2.5130588235294118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8500"/>
    <x v="335"/>
    <x v="0"/>
    <s v="US"/>
    <s v="USD"/>
    <n v="1400297400"/>
    <n v="1397661347"/>
    <b v="0"/>
    <n v="62"/>
    <b v="1"/>
    <s v="film &amp; video/documentary"/>
    <n v="1.3212058823529411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8500"/>
    <x v="336"/>
    <x v="0"/>
    <s v="US"/>
    <s v="USD"/>
    <n v="1312747970"/>
    <n v="1310155970"/>
    <b v="0"/>
    <n v="73"/>
    <b v="1"/>
    <s v="film &amp; video/documentary"/>
    <n v="6.1065882352941179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8500"/>
    <x v="337"/>
    <x v="0"/>
    <s v="US"/>
    <s v="USD"/>
    <n v="1446731817"/>
    <n v="1444913817"/>
    <b v="0"/>
    <n v="43"/>
    <b v="1"/>
    <s v="film &amp; video/documentary"/>
    <n v="0.3332941176470588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8500"/>
    <x v="338"/>
    <x v="0"/>
    <s v="US"/>
    <s v="USD"/>
    <n v="1312960080"/>
    <n v="1308900441"/>
    <b v="0"/>
    <n v="70"/>
    <b v="1"/>
    <s v="film &amp; video/documentary"/>
    <n v="0.61917647058823533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8500"/>
    <x v="339"/>
    <x v="0"/>
    <s v="US"/>
    <s v="USD"/>
    <n v="1391641440"/>
    <n v="1389107062"/>
    <b v="0"/>
    <n v="271"/>
    <b v="1"/>
    <s v="film &amp; video/documentary"/>
    <n v="4.2449411764705882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8500"/>
    <x v="340"/>
    <x v="0"/>
    <s v="US"/>
    <s v="USD"/>
    <n v="1394071339"/>
    <n v="1391479339"/>
    <b v="0"/>
    <n v="55"/>
    <b v="1"/>
    <s v="film &amp; video/documentary"/>
    <n v="0.35717647058823532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8500"/>
    <x v="341"/>
    <x v="0"/>
    <s v="US"/>
    <s v="USD"/>
    <n v="1304920740"/>
    <n v="1301975637"/>
    <b v="0"/>
    <n v="35"/>
    <b v="1"/>
    <s v="film &amp; video/documentary"/>
    <n v="0.35479176470588236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8500"/>
    <x v="342"/>
    <x v="0"/>
    <s v="US"/>
    <s v="USD"/>
    <n v="1321739650"/>
    <n v="1316552050"/>
    <b v="0"/>
    <n v="22"/>
    <b v="1"/>
    <s v="film &amp; video/documentary"/>
    <n v="0.23894117647058824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8500"/>
    <x v="343"/>
    <x v="0"/>
    <s v="US"/>
    <s v="USD"/>
    <n v="1383676790"/>
    <n v="1380217190"/>
    <b v="0"/>
    <n v="38"/>
    <b v="1"/>
    <s v="film &amp; video/documentary"/>
    <n v="0.7160305882352942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8500"/>
    <x v="344"/>
    <x v="0"/>
    <s v="GB"/>
    <s v="GBP"/>
    <n v="1469220144"/>
    <n v="1466628144"/>
    <b v="0"/>
    <n v="15"/>
    <b v="1"/>
    <s v="film &amp; video/documentary"/>
    <n v="8.0470588235294113E-2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8500"/>
    <x v="345"/>
    <x v="0"/>
    <s v="CA"/>
    <s v="CAD"/>
    <n v="1434670397"/>
    <n v="1429486397"/>
    <b v="0"/>
    <n v="7"/>
    <b v="1"/>
    <s v="film &amp; video/documentary"/>
    <n v="0.15094117647058825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8500"/>
    <x v="346"/>
    <x v="0"/>
    <s v="US"/>
    <s v="USD"/>
    <n v="1387688400"/>
    <n v="1384920804"/>
    <b v="0"/>
    <n v="241"/>
    <b v="1"/>
    <s v="film &amp; video/documentary"/>
    <n v="3.566470588235294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8500"/>
    <x v="347"/>
    <x v="0"/>
    <s v="US"/>
    <s v="USD"/>
    <n v="1343238578"/>
    <n v="1341856178"/>
    <b v="0"/>
    <n v="55"/>
    <b v="1"/>
    <s v="film &amp; video/documentary"/>
    <n v="0.37305882352941178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8500"/>
    <x v="348"/>
    <x v="0"/>
    <s v="US"/>
    <s v="USD"/>
    <n v="1342731811"/>
    <n v="1340139811"/>
    <b v="0"/>
    <n v="171"/>
    <b v="1"/>
    <s v="film &amp; video/documentary"/>
    <n v="1.5824705882352941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8500"/>
    <x v="349"/>
    <x v="0"/>
    <s v="US"/>
    <s v="USD"/>
    <n v="1381541465"/>
    <n v="1378949465"/>
    <b v="0"/>
    <n v="208"/>
    <b v="1"/>
    <s v="film &amp; video/documentary"/>
    <n v="2.2385882352941175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8500"/>
    <x v="350"/>
    <x v="0"/>
    <s v="CA"/>
    <s v="CAD"/>
    <n v="1413547200"/>
    <n v="1411417602"/>
    <b v="0"/>
    <n v="21"/>
    <b v="1"/>
    <s v="film &amp; video/documentary"/>
    <n v="0.16824235294117645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8500"/>
    <x v="351"/>
    <x v="0"/>
    <s v="US"/>
    <s v="USD"/>
    <n v="1391851831"/>
    <n v="1389259831"/>
    <b v="0"/>
    <n v="25"/>
    <b v="1"/>
    <s v="film &amp; video/documentary"/>
    <n v="0.14143176470588237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8500"/>
    <x v="352"/>
    <x v="0"/>
    <s v="US"/>
    <s v="USD"/>
    <n v="1365395580"/>
    <n v="1364426260"/>
    <b v="0"/>
    <n v="52"/>
    <b v="1"/>
    <s v="film &amp; video/documentary"/>
    <n v="1.2383529411764707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8500"/>
    <x v="353"/>
    <x v="0"/>
    <s v="US"/>
    <s v="USD"/>
    <n v="1437633997"/>
    <n v="1435041997"/>
    <b v="0"/>
    <n v="104"/>
    <b v="1"/>
    <s v="film &amp; video/documentary"/>
    <n v="2.65200000000000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500"/>
    <x v="354"/>
    <x v="0"/>
    <s v="US"/>
    <s v="USD"/>
    <n v="1372536787"/>
    <n v="1367352787"/>
    <b v="0"/>
    <n v="73"/>
    <b v="1"/>
    <s v="film &amp; video/documentary"/>
    <n v="0.94529411764705884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500"/>
    <x v="355"/>
    <x v="2"/>
    <s v="US"/>
    <s v="USD"/>
    <n v="1394772031"/>
    <n v="1392183631"/>
    <b v="0"/>
    <n v="3"/>
    <b v="0"/>
    <s v="film &amp; video/animation"/>
    <n v="1.7058823529411764E-3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8500"/>
    <x v="356"/>
    <x v="2"/>
    <s v="US"/>
    <s v="USD"/>
    <n v="1440157656"/>
    <n v="1434973656"/>
    <b v="0"/>
    <n v="6"/>
    <b v="0"/>
    <s v="film &amp; video/animation"/>
    <n v="3.5411764705882351E-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8500"/>
    <x v="357"/>
    <x v="2"/>
    <s v="US"/>
    <s v="USD"/>
    <n v="1410416097"/>
    <n v="1407824097"/>
    <b v="0"/>
    <n v="12"/>
    <b v="0"/>
    <s v="film &amp; video/animation"/>
    <n v="5.0588235294117649E-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8500"/>
    <x v="358"/>
    <x v="2"/>
    <s v="US"/>
    <s v="USD"/>
    <n v="1370470430"/>
    <n v="1367878430"/>
    <b v="0"/>
    <n v="13"/>
    <b v="0"/>
    <s v="film &amp; video/animation"/>
    <n v="1.7999999999999999E-2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8500"/>
    <x v="359"/>
    <x v="2"/>
    <s v="US"/>
    <s v="USD"/>
    <n v="1332748899"/>
    <n v="1327568499"/>
    <b v="0"/>
    <n v="5"/>
    <b v="0"/>
    <s v="film &amp; video/animation"/>
    <n v="2.3988235294117647E-2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8500"/>
    <x v="360"/>
    <x v="2"/>
    <s v="US"/>
    <s v="USD"/>
    <n v="1448660404"/>
    <n v="1443472804"/>
    <b v="0"/>
    <n v="2"/>
    <b v="0"/>
    <s v="film &amp; video/animation"/>
    <n v="7.058823529411765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8500"/>
    <x v="361"/>
    <x v="2"/>
    <s v="US"/>
    <s v="USD"/>
    <n v="1456851914"/>
    <n v="1454259914"/>
    <b v="0"/>
    <n v="8"/>
    <b v="0"/>
    <s v="film &amp; video/animation"/>
    <n v="1.5647058823529413E-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8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8500"/>
    <x v="362"/>
    <x v="2"/>
    <s v="US"/>
    <s v="USD"/>
    <n v="1402956000"/>
    <n v="1400523845"/>
    <b v="0"/>
    <n v="13"/>
    <b v="0"/>
    <s v="film &amp; video/animation"/>
    <n v="7.9529411764705876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85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8500"/>
    <x v="363"/>
    <x v="2"/>
    <s v="US"/>
    <s v="USD"/>
    <n v="1378866867"/>
    <n v="1377570867"/>
    <b v="0"/>
    <n v="5"/>
    <b v="0"/>
    <s v="film &amp; video/animation"/>
    <n v="2.8235294117647061E-3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8500"/>
    <x v="364"/>
    <x v="2"/>
    <s v="GB"/>
    <s v="GBP"/>
    <n v="1467752083"/>
    <n v="1465160083"/>
    <b v="0"/>
    <n v="8"/>
    <b v="0"/>
    <s v="film &amp; video/animation"/>
    <n v="4.8823529411764703E-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8500"/>
    <x v="365"/>
    <x v="2"/>
    <s v="US"/>
    <s v="USD"/>
    <n v="1445448381"/>
    <n v="1440264381"/>
    <b v="0"/>
    <n v="8"/>
    <b v="0"/>
    <s v="film &amp; video/animation"/>
    <n v="6.7058823529411768E-2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85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8500"/>
    <x v="366"/>
    <x v="2"/>
    <s v="US"/>
    <s v="USD"/>
    <n v="1385931702"/>
    <n v="1383076902"/>
    <b v="0"/>
    <n v="2"/>
    <b v="0"/>
    <s v="film &amp; video/animation"/>
    <n v="1.4705882352941176E-2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8500"/>
    <x v="158"/>
    <x v="2"/>
    <s v="US"/>
    <s v="USD"/>
    <n v="1379094980"/>
    <n v="1376502980"/>
    <b v="0"/>
    <n v="3"/>
    <b v="0"/>
    <s v="film &amp; video/animation"/>
    <n v="3.5294117647058826E-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85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85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8500"/>
    <x v="367"/>
    <x v="2"/>
    <s v="US"/>
    <s v="USD"/>
    <n v="1447830958"/>
    <n v="1445235358"/>
    <b v="0"/>
    <n v="11"/>
    <b v="0"/>
    <s v="film &amp; video/animation"/>
    <n v="0.22070588235294117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850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8500"/>
    <x v="139"/>
    <x v="2"/>
    <s v="US"/>
    <s v="USD"/>
    <n v="1458859153"/>
    <n v="1456270753"/>
    <b v="0"/>
    <n v="1"/>
    <b v="0"/>
    <s v="film &amp; video/animation"/>
    <n v="5.8823529411764701E-4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85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8500"/>
    <x v="368"/>
    <x v="2"/>
    <s v="US"/>
    <s v="USD"/>
    <n v="1424380783"/>
    <n v="1421788783"/>
    <b v="0"/>
    <n v="17"/>
    <b v="0"/>
    <s v="film &amp; video/animation"/>
    <n v="0.78717647058823526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8500"/>
    <x v="115"/>
    <x v="2"/>
    <s v="CA"/>
    <s v="CAD"/>
    <n v="1391991701"/>
    <n v="1389399701"/>
    <b v="0"/>
    <n v="2"/>
    <b v="0"/>
    <s v="film &amp; video/animation"/>
    <n v="1.176470588235294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8500"/>
    <x v="155"/>
    <x v="2"/>
    <s v="US"/>
    <s v="USD"/>
    <n v="1329342361"/>
    <n v="1324158361"/>
    <b v="0"/>
    <n v="1"/>
    <b v="0"/>
    <s v="film &amp; video/animation"/>
    <n v="5.8823529411764705E-3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8500"/>
    <x v="369"/>
    <x v="2"/>
    <s v="US"/>
    <s v="USD"/>
    <n v="1432195375"/>
    <n v="1430899375"/>
    <b v="0"/>
    <n v="2"/>
    <b v="0"/>
    <s v="film &amp; video/animation"/>
    <n v="2.3529411764705883E-4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8500"/>
    <x v="370"/>
    <x v="2"/>
    <s v="US"/>
    <s v="USD"/>
    <n v="1425434420"/>
    <n v="1422842420"/>
    <b v="0"/>
    <n v="16"/>
    <b v="0"/>
    <s v="film &amp; video/animation"/>
    <n v="9.0117647058823525E-2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8500"/>
    <x v="139"/>
    <x v="2"/>
    <s v="GB"/>
    <s v="GBP"/>
    <n v="1364041163"/>
    <n v="1361884763"/>
    <b v="0"/>
    <n v="1"/>
    <b v="0"/>
    <s v="film &amp; video/animation"/>
    <n v="5.8823529411764701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8500"/>
    <x v="371"/>
    <x v="2"/>
    <s v="US"/>
    <s v="USD"/>
    <n v="1400091095"/>
    <n v="1398363095"/>
    <b v="0"/>
    <n v="4"/>
    <b v="0"/>
    <s v="film &amp; video/animation"/>
    <n v="9.6482352941176484E-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8500"/>
    <x v="372"/>
    <x v="2"/>
    <s v="GB"/>
    <s v="GBP"/>
    <n v="1382017085"/>
    <n v="1379425085"/>
    <b v="0"/>
    <n v="5"/>
    <b v="0"/>
    <s v="film &amp; video/animation"/>
    <n v="5.2941176470588233E-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8500"/>
    <x v="373"/>
    <x v="2"/>
    <s v="US"/>
    <s v="USD"/>
    <n v="1392417800"/>
    <n v="1389825800"/>
    <b v="0"/>
    <n v="7"/>
    <b v="0"/>
    <s v="film &amp; video/animation"/>
    <n v="4.6588235294117646E-2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85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8500"/>
    <x v="374"/>
    <x v="2"/>
    <s v="US"/>
    <s v="USD"/>
    <n v="1431536015"/>
    <n v="1428944015"/>
    <b v="0"/>
    <n v="12"/>
    <b v="0"/>
    <s v="film &amp; video/animation"/>
    <n v="5.647058823529412E-2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8500"/>
    <x v="375"/>
    <x v="2"/>
    <s v="US"/>
    <s v="USD"/>
    <n v="1424375279"/>
    <n v="1422992879"/>
    <b v="0"/>
    <n v="2"/>
    <b v="0"/>
    <s v="film &amp; video/animation"/>
    <n v="3.0588235294117649E-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8500"/>
    <x v="376"/>
    <x v="2"/>
    <s v="US"/>
    <s v="USD"/>
    <n v="1417007640"/>
    <n v="1414343571"/>
    <b v="0"/>
    <n v="5"/>
    <b v="0"/>
    <s v="film &amp; video/animation"/>
    <n v="9.6470588235294114E-3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8500"/>
    <x v="372"/>
    <x v="2"/>
    <s v="US"/>
    <s v="USD"/>
    <n v="1334622660"/>
    <n v="1330733022"/>
    <b v="0"/>
    <n v="2"/>
    <b v="0"/>
    <s v="film &amp; video/animation"/>
    <n v="5.2941176470588233E-3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500"/>
    <x v="377"/>
    <x v="2"/>
    <s v="US"/>
    <s v="USD"/>
    <n v="1382414340"/>
    <n v="1380559201"/>
    <b v="0"/>
    <n v="3"/>
    <b v="0"/>
    <s v="film &amp; video/animation"/>
    <n v="7.1764705882352937E-3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85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8500"/>
    <x v="378"/>
    <x v="2"/>
    <s v="GB"/>
    <s v="GBP"/>
    <n v="1368550060"/>
    <n v="1365958060"/>
    <b v="0"/>
    <n v="49"/>
    <b v="0"/>
    <s v="film &amp; video/animation"/>
    <n v="9.6588235294117641E-2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8500"/>
    <x v="379"/>
    <x v="2"/>
    <s v="US"/>
    <s v="USD"/>
    <n v="1321201327"/>
    <n v="1316013727"/>
    <b v="0"/>
    <n v="1"/>
    <b v="0"/>
    <s v="film &amp; video/animation"/>
    <n v="2.9411764705882353E-3"/>
    <n v="25"/>
    <x v="0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850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85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8500"/>
    <x v="380"/>
    <x v="2"/>
    <s v="US"/>
    <s v="USD"/>
    <n v="1316883753"/>
    <n v="1311699753"/>
    <b v="0"/>
    <n v="11"/>
    <b v="0"/>
    <s v="film &amp; video/animation"/>
    <n v="0.14705882352941177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8500"/>
    <x v="116"/>
    <x v="2"/>
    <s v="DE"/>
    <s v="EUR"/>
    <n v="1463602935"/>
    <n v="1461874935"/>
    <b v="0"/>
    <n v="1"/>
    <b v="0"/>
    <s v="film &amp; video/animation"/>
    <n v="1.1764705882352942E-4"/>
    <n v="1"/>
    <x v="0"/>
    <s v="animation"/>
    <x v="464"/>
    <d v="2016-05-18T15:22:15"/>
  </r>
  <r>
    <n v="465"/>
    <s v="&quot;Amp&quot; A Story About a Robot"/>
    <s v="&quot;Amp&quot; is a short film about a robot with needs."/>
    <n v="8500"/>
    <x v="381"/>
    <x v="2"/>
    <s v="US"/>
    <s v="USD"/>
    <n v="1403837574"/>
    <n v="1402455174"/>
    <b v="0"/>
    <n v="8"/>
    <b v="0"/>
    <s v="film &amp; video/animation"/>
    <n v="1.623529411764706E-2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8500"/>
    <x v="382"/>
    <x v="2"/>
    <s v="US"/>
    <s v="USD"/>
    <n v="1347057464"/>
    <n v="1344465464"/>
    <b v="0"/>
    <n v="5"/>
    <b v="0"/>
    <s v="film &amp; video/animation"/>
    <n v="8.9411764705882354E-3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8500"/>
    <x v="383"/>
    <x v="2"/>
    <s v="US"/>
    <s v="USD"/>
    <n v="1348849134"/>
    <n v="1344961134"/>
    <b v="0"/>
    <n v="39"/>
    <b v="0"/>
    <s v="film &amp; video/animation"/>
    <n v="0.50764705882352945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8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85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8500"/>
    <x v="152"/>
    <x v="2"/>
    <s v="US"/>
    <s v="USD"/>
    <n v="1389844800"/>
    <n v="1385524889"/>
    <b v="0"/>
    <n v="2"/>
    <b v="0"/>
    <s v="film &amp; video/animation"/>
    <n v="6.0000000000000001E-3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8500"/>
    <x v="384"/>
    <x v="2"/>
    <s v="US"/>
    <s v="USD"/>
    <n v="1397924379"/>
    <n v="1394039979"/>
    <b v="0"/>
    <n v="170"/>
    <b v="0"/>
    <s v="film &amp; video/animation"/>
    <n v="0.76952941176470591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500"/>
    <x v="385"/>
    <x v="2"/>
    <s v="US"/>
    <s v="USD"/>
    <n v="1408831718"/>
    <n v="1406239718"/>
    <b v="0"/>
    <n v="5"/>
    <b v="0"/>
    <s v="film &amp; video/animation"/>
    <n v="1.6588235294117647E-2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8500"/>
    <x v="386"/>
    <x v="2"/>
    <s v="US"/>
    <s v="USD"/>
    <n v="1410972319"/>
    <n v="1408380319"/>
    <b v="0"/>
    <n v="14"/>
    <b v="0"/>
    <s v="film &amp; video/animation"/>
    <n v="0.1012941176470588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8500"/>
    <x v="116"/>
    <x v="2"/>
    <s v="US"/>
    <s v="USD"/>
    <n v="1487318029"/>
    <n v="1484726029"/>
    <b v="0"/>
    <n v="1"/>
    <b v="0"/>
    <s v="film &amp; video/animation"/>
    <n v="1.1764705882352942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85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8500"/>
    <x v="387"/>
    <x v="2"/>
    <s v="US"/>
    <s v="USD"/>
    <n v="1401767940"/>
    <n v="1398727441"/>
    <b v="0"/>
    <n v="124"/>
    <b v="0"/>
    <s v="film &amp; video/animation"/>
    <n v="0.57724588235294116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8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85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8500"/>
    <x v="388"/>
    <x v="2"/>
    <s v="US"/>
    <s v="USD"/>
    <n v="1416566835"/>
    <n v="1411379235"/>
    <b v="0"/>
    <n v="55"/>
    <b v="0"/>
    <s v="film &amp; video/animation"/>
    <n v="0.57458823529411762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8500"/>
    <x v="389"/>
    <x v="2"/>
    <s v="US"/>
    <s v="USD"/>
    <n v="1376049615"/>
    <n v="1373457615"/>
    <b v="0"/>
    <n v="140"/>
    <b v="0"/>
    <s v="film &amp; video/animation"/>
    <n v="0.91341176470588237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8500"/>
    <x v="390"/>
    <x v="2"/>
    <s v="US"/>
    <s v="USD"/>
    <n v="1349885289"/>
    <n v="1347293289"/>
    <b v="0"/>
    <n v="21"/>
    <b v="0"/>
    <s v="film &amp; video/animation"/>
    <n v="0.21529411764705883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8500"/>
    <x v="115"/>
    <x v="2"/>
    <s v="US"/>
    <s v="USD"/>
    <n v="1460644440"/>
    <n v="1458336690"/>
    <b v="0"/>
    <n v="1"/>
    <b v="0"/>
    <s v="film &amp; video/animation"/>
    <n v="1.176470588235294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8500"/>
    <x v="391"/>
    <x v="2"/>
    <s v="GB"/>
    <s v="GBP"/>
    <n v="1359434672"/>
    <n v="1354250672"/>
    <b v="0"/>
    <n v="147"/>
    <b v="0"/>
    <s v="film &amp; video/animation"/>
    <n v="0.88588235294117645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500"/>
    <x v="392"/>
    <x v="2"/>
    <s v="GB"/>
    <s v="GBP"/>
    <n v="1446766372"/>
    <n v="1443220372"/>
    <b v="0"/>
    <n v="11"/>
    <b v="0"/>
    <s v="film &amp; video/animation"/>
    <n v="1.7529411764705884E-2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8500"/>
    <x v="393"/>
    <x v="2"/>
    <s v="GB"/>
    <s v="GBP"/>
    <n v="1368792499"/>
    <n v="1366200499"/>
    <b v="0"/>
    <n v="125"/>
    <b v="0"/>
    <s v="film &amp; video/animation"/>
    <n v="0.97823647058823537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8500"/>
    <x v="155"/>
    <x v="2"/>
    <s v="AU"/>
    <s v="AUD"/>
    <n v="1401662239"/>
    <n v="1399070239"/>
    <b v="0"/>
    <n v="1"/>
    <b v="0"/>
    <s v="film &amp; video/animation"/>
    <n v="5.88235294117647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85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85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8500"/>
    <x v="394"/>
    <x v="2"/>
    <s v="US"/>
    <s v="USD"/>
    <n v="1325763180"/>
    <n v="1323084816"/>
    <b v="0"/>
    <n v="3"/>
    <b v="0"/>
    <s v="film &amp; video/animation"/>
    <n v="2.5294117647058825E-2"/>
    <n v="72"/>
    <x v="0"/>
    <s v="animation"/>
    <x v="489"/>
    <d v="2012-01-05T06:33:00"/>
  </r>
  <r>
    <n v="490"/>
    <s v="PROJECT IS CANCELLED"/>
    <s v="Cancelled"/>
    <n v="85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85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85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85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8500"/>
    <x v="395"/>
    <x v="2"/>
    <s v="US"/>
    <s v="USD"/>
    <n v="1404356400"/>
    <n v="1402343765"/>
    <b v="0"/>
    <n v="3"/>
    <b v="0"/>
    <s v="film &amp; video/animation"/>
    <n v="3.6470588235294117E-3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85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8500"/>
    <x v="116"/>
    <x v="2"/>
    <s v="US"/>
    <s v="USD"/>
    <n v="1392070874"/>
    <n v="1386886874"/>
    <b v="0"/>
    <n v="1"/>
    <b v="0"/>
    <s v="film &amp; video/animation"/>
    <n v="1.1764705882352942E-4"/>
    <n v="1"/>
    <x v="0"/>
    <s v="animation"/>
    <x v="496"/>
    <d v="2014-02-10T17:21:14"/>
  </r>
  <r>
    <n v="497"/>
    <s v="Galaxy Probe Kids"/>
    <s v="live-action/animated series pilot."/>
    <n v="8500"/>
    <x v="134"/>
    <x v="2"/>
    <s v="US"/>
    <s v="USD"/>
    <n v="1419483600"/>
    <n v="1414889665"/>
    <b v="0"/>
    <n v="3"/>
    <b v="0"/>
    <s v="film &amp; video/animation"/>
    <n v="3.5294117647058825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8500"/>
    <x v="396"/>
    <x v="2"/>
    <s v="US"/>
    <s v="USD"/>
    <n v="1324664249"/>
    <n v="1321035449"/>
    <b v="0"/>
    <n v="22"/>
    <b v="0"/>
    <s v="film &amp; video/animation"/>
    <n v="0.35223529411764704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8500"/>
    <x v="397"/>
    <x v="2"/>
    <s v="US"/>
    <s v="USD"/>
    <n v="1255381140"/>
    <n v="1250630968"/>
    <b v="0"/>
    <n v="26"/>
    <b v="0"/>
    <s v="film &amp; video/animation"/>
    <n v="0.22470588235294117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8500"/>
    <x v="394"/>
    <x v="2"/>
    <s v="US"/>
    <s v="USD"/>
    <n v="1273356960"/>
    <n v="1268255751"/>
    <b v="0"/>
    <n v="4"/>
    <b v="0"/>
    <s v="film &amp; video/animation"/>
    <n v="2.5294117647058825E-2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85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8500"/>
    <x v="398"/>
    <x v="2"/>
    <s v="US"/>
    <s v="USD"/>
    <n v="1332073025"/>
    <n v="1329484625"/>
    <b v="0"/>
    <n v="4"/>
    <b v="0"/>
    <s v="film &amp; video/animation"/>
    <n v="2.7058823529411764E-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8500"/>
    <x v="399"/>
    <x v="2"/>
    <s v="GB"/>
    <s v="GBP"/>
    <n v="1421498303"/>
    <n v="1418906303"/>
    <b v="0"/>
    <n v="9"/>
    <b v="0"/>
    <s v="film &amp; video/animation"/>
    <n v="1.3411764705882352E-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8500"/>
    <x v="400"/>
    <x v="2"/>
    <s v="US"/>
    <s v="USD"/>
    <n v="1334097387"/>
    <n v="1328916987"/>
    <b v="0"/>
    <n v="5"/>
    <b v="0"/>
    <s v="film &amp; video/animation"/>
    <n v="3.9411764705882354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8500"/>
    <x v="401"/>
    <x v="2"/>
    <s v="US"/>
    <s v="USD"/>
    <n v="1451010086"/>
    <n v="1447122086"/>
    <b v="0"/>
    <n v="14"/>
    <b v="0"/>
    <s v="film &amp; video/animation"/>
    <n v="6.1176470588235297E-3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8500"/>
    <x v="156"/>
    <x v="2"/>
    <s v="US"/>
    <s v="USD"/>
    <n v="1376140520"/>
    <n v="1373548520"/>
    <b v="0"/>
    <n v="1"/>
    <b v="0"/>
    <s v="film &amp; video/animation"/>
    <n v="2.9411764705882353E-2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8500"/>
    <x v="141"/>
    <x v="2"/>
    <s v="US"/>
    <s v="USD"/>
    <n v="1350687657"/>
    <n v="1346799657"/>
    <b v="0"/>
    <n v="10"/>
    <b v="0"/>
    <s v="film &amp; video/animation"/>
    <n v="7.5294117647058817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8500"/>
    <x v="402"/>
    <x v="2"/>
    <s v="US"/>
    <s v="USD"/>
    <n v="1337955240"/>
    <n v="1332808501"/>
    <b v="0"/>
    <n v="3"/>
    <b v="0"/>
    <s v="film &amp; video/animation"/>
    <n v="4.7058823529411764E-2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8500"/>
    <x v="115"/>
    <x v="2"/>
    <s v="GB"/>
    <s v="GBP"/>
    <n v="1435504170"/>
    <n v="1432912170"/>
    <b v="0"/>
    <n v="1"/>
    <b v="0"/>
    <s v="film &amp; video/animation"/>
    <n v="1.176470588235294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85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8500"/>
    <x v="403"/>
    <x v="2"/>
    <s v="US"/>
    <s v="USD"/>
    <n v="1365228982"/>
    <n v="1362640582"/>
    <b v="0"/>
    <n v="5"/>
    <b v="0"/>
    <s v="film &amp; video/animation"/>
    <n v="1.7647058823529412E-2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500"/>
    <x v="143"/>
    <x v="2"/>
    <s v="US"/>
    <s v="USD"/>
    <n v="1479667727"/>
    <n v="1475776127"/>
    <b v="0"/>
    <n v="2"/>
    <b v="0"/>
    <s v="film &amp; video/animation"/>
    <n v="1.2941176470588236E-3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8500"/>
    <x v="404"/>
    <x v="2"/>
    <s v="US"/>
    <s v="USD"/>
    <n v="1471244400"/>
    <n v="1467387705"/>
    <b v="0"/>
    <n v="68"/>
    <b v="0"/>
    <s v="film &amp; video/animation"/>
    <n v="0.81905882352941173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8500"/>
    <x v="155"/>
    <x v="2"/>
    <s v="CA"/>
    <s v="CAD"/>
    <n v="1407595447"/>
    <n v="1405003447"/>
    <b v="0"/>
    <n v="3"/>
    <b v="0"/>
    <s v="film &amp; video/animation"/>
    <n v="5.8823529411764705E-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8500"/>
    <x v="405"/>
    <x v="2"/>
    <s v="US"/>
    <s v="USD"/>
    <n v="1451389601"/>
    <n v="1447933601"/>
    <b v="0"/>
    <n v="34"/>
    <b v="0"/>
    <s v="film &amp; video/animation"/>
    <n v="2.9001176470588237"/>
    <n v="725"/>
    <x v="0"/>
    <s v="animation"/>
    <x v="515"/>
    <d v="2015-12-29T06:46:41"/>
  </r>
  <r>
    <n v="516"/>
    <s v="Shipmates"/>
    <s v="A big brother style comedy animation series starring famous seafarers"/>
    <n v="85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8500"/>
    <x v="82"/>
    <x v="2"/>
    <s v="US"/>
    <s v="USD"/>
    <n v="1486046761"/>
    <n v="1483454761"/>
    <b v="0"/>
    <n v="3"/>
    <b v="0"/>
    <s v="film &amp; video/animation"/>
    <n v="2.4117647058823528E-2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8500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8500"/>
    <x v="406"/>
    <x v="2"/>
    <s v="US"/>
    <s v="USD"/>
    <n v="1354699421"/>
    <n v="1352107421"/>
    <b v="0"/>
    <n v="70"/>
    <b v="0"/>
    <s v="film &amp; video/animation"/>
    <n v="0.32305882352941179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8500"/>
    <x v="407"/>
    <x v="0"/>
    <s v="GB"/>
    <s v="GBP"/>
    <n v="1449766261"/>
    <n v="1447174261"/>
    <b v="0"/>
    <n v="34"/>
    <b v="1"/>
    <s v="theater/plays"/>
    <n v="0.60058823529411764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8500"/>
    <x v="408"/>
    <x v="0"/>
    <s v="US"/>
    <s v="USD"/>
    <n v="1477976340"/>
    <n v="1475460819"/>
    <b v="0"/>
    <n v="56"/>
    <b v="1"/>
    <s v="theater/plays"/>
    <n v="0.61552941176470588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8500"/>
    <x v="409"/>
    <x v="0"/>
    <s v="US"/>
    <s v="USD"/>
    <n v="1458518325"/>
    <n v="1456793925"/>
    <b v="0"/>
    <n v="31"/>
    <b v="1"/>
    <s v="theater/plays"/>
    <n v="0.4047058823529411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8500"/>
    <x v="410"/>
    <x v="0"/>
    <s v="US"/>
    <s v="USD"/>
    <n v="1442805076"/>
    <n v="1440213076"/>
    <b v="0"/>
    <n v="84"/>
    <b v="1"/>
    <s v="theater/plays"/>
    <n v="0.7094117647058824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8500"/>
    <x v="411"/>
    <x v="0"/>
    <s v="GB"/>
    <s v="GBP"/>
    <n v="1464801169"/>
    <n v="1462209169"/>
    <b v="0"/>
    <n v="130"/>
    <b v="1"/>
    <s v="theater/plays"/>
    <n v="0.44747647058823531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8500"/>
    <x v="48"/>
    <x v="0"/>
    <s v="US"/>
    <s v="USD"/>
    <n v="1410601041"/>
    <n v="1406713041"/>
    <b v="0"/>
    <n v="12"/>
    <b v="1"/>
    <s v="theater/plays"/>
    <n v="1.411764705882353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8500"/>
    <x v="412"/>
    <x v="0"/>
    <s v="GB"/>
    <s v="GBP"/>
    <n v="1438966800"/>
    <n v="1436278344"/>
    <b v="0"/>
    <n v="23"/>
    <b v="1"/>
    <s v="theater/plays"/>
    <n v="0.2011764705882352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8500"/>
    <x v="413"/>
    <x v="0"/>
    <s v="US"/>
    <s v="USD"/>
    <n v="1487347500"/>
    <n v="1484715366"/>
    <b v="0"/>
    <n v="158"/>
    <b v="1"/>
    <s v="theater/plays"/>
    <n v="1.1864705882352942"/>
    <n v="64"/>
    <x v="1"/>
    <s v="plays"/>
    <x v="527"/>
    <d v="2017-02-17T11:05:00"/>
  </r>
  <r>
    <n v="528"/>
    <s v="Devastated No Matter What"/>
    <s v="A Festival Backed Production of a Full-Length Play."/>
    <n v="8500"/>
    <x v="414"/>
    <x v="0"/>
    <s v="US"/>
    <s v="USD"/>
    <n v="1434921600"/>
    <n v="1433109907"/>
    <b v="0"/>
    <n v="30"/>
    <b v="1"/>
    <s v="theater/plays"/>
    <n v="0.15647058823529411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8500"/>
    <x v="415"/>
    <x v="0"/>
    <s v="CA"/>
    <s v="CAD"/>
    <n v="1484110800"/>
    <n v="1482281094"/>
    <b v="0"/>
    <n v="18"/>
    <b v="1"/>
    <s v="theater/plays"/>
    <n v="0.18411764705882352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8500"/>
    <x v="416"/>
    <x v="0"/>
    <s v="US"/>
    <s v="USD"/>
    <n v="1435111200"/>
    <n v="1433254268"/>
    <b v="0"/>
    <n v="29"/>
    <b v="1"/>
    <s v="theater/plays"/>
    <n v="0.43176470588235294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8500"/>
    <x v="417"/>
    <x v="0"/>
    <s v="US"/>
    <s v="USD"/>
    <n v="1481957940"/>
    <n v="1478050429"/>
    <b v="0"/>
    <n v="31"/>
    <b v="1"/>
    <s v="theater/plays"/>
    <n v="0.47058823529411764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8500"/>
    <x v="418"/>
    <x v="0"/>
    <s v="US"/>
    <s v="USD"/>
    <n v="1463098208"/>
    <n v="1460506208"/>
    <b v="0"/>
    <n v="173"/>
    <b v="1"/>
    <s v="theater/plays"/>
    <n v="1.45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8500"/>
    <x v="20"/>
    <x v="0"/>
    <s v="GB"/>
    <s v="GBP"/>
    <n v="1463394365"/>
    <n v="1461320765"/>
    <b v="0"/>
    <n v="17"/>
    <b v="1"/>
    <s v="theater/plays"/>
    <n v="0.23576470588235293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8500"/>
    <x v="419"/>
    <x v="0"/>
    <s v="NO"/>
    <s v="NOK"/>
    <n v="1446418800"/>
    <n v="1443036470"/>
    <b v="0"/>
    <n v="48"/>
    <b v="1"/>
    <s v="theater/plays"/>
    <n v="1.8470588235294119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8500"/>
    <x v="420"/>
    <x v="0"/>
    <s v="GB"/>
    <s v="GBP"/>
    <n v="1483707905"/>
    <n v="1481115905"/>
    <b v="0"/>
    <n v="59"/>
    <b v="1"/>
    <s v="theater/plays"/>
    <n v="0.241176470588235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8500"/>
    <x v="421"/>
    <x v="0"/>
    <s v="GB"/>
    <s v="GBP"/>
    <n v="1438624800"/>
    <n v="1435133807"/>
    <b v="0"/>
    <n v="39"/>
    <b v="1"/>
    <s v="theater/plays"/>
    <n v="0.45911764705882352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8500"/>
    <x v="422"/>
    <x v="0"/>
    <s v="US"/>
    <s v="USD"/>
    <n v="1446665191"/>
    <n v="1444069591"/>
    <b v="0"/>
    <n v="59"/>
    <b v="1"/>
    <s v="theater/plays"/>
    <n v="0.28352941176470586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8500"/>
    <x v="423"/>
    <x v="0"/>
    <s v="US"/>
    <s v="USD"/>
    <n v="1463166263"/>
    <n v="1460574263"/>
    <b v="0"/>
    <n v="60"/>
    <b v="1"/>
    <s v="theater/plays"/>
    <n v="1.778941176470588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8500"/>
    <x v="424"/>
    <x v="0"/>
    <s v="GB"/>
    <s v="GBP"/>
    <n v="1467681107"/>
    <n v="1465866707"/>
    <b v="0"/>
    <n v="20"/>
    <b v="1"/>
    <s v="theater/plays"/>
    <n v="5.9202352941176477E-2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8500"/>
    <x v="116"/>
    <x v="2"/>
    <s v="US"/>
    <s v="USD"/>
    <n v="1423078606"/>
    <n v="1420486606"/>
    <b v="0"/>
    <n v="1"/>
    <b v="0"/>
    <s v="technology/web"/>
    <n v="1.1764705882352942E-4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8500"/>
    <x v="379"/>
    <x v="2"/>
    <s v="US"/>
    <s v="USD"/>
    <n v="1446080834"/>
    <n v="1443488834"/>
    <b v="0"/>
    <n v="1"/>
    <b v="0"/>
    <s v="technology/web"/>
    <n v="2.9411764705882353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8500"/>
    <x v="116"/>
    <x v="2"/>
    <s v="US"/>
    <s v="USD"/>
    <n v="1462293716"/>
    <n v="1457113316"/>
    <b v="0"/>
    <n v="1"/>
    <b v="0"/>
    <s v="technology/web"/>
    <n v="1.176470588235294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8500"/>
    <x v="119"/>
    <x v="2"/>
    <s v="AU"/>
    <s v="AUD"/>
    <n v="1414807962"/>
    <n v="1412215962"/>
    <b v="0"/>
    <n v="2"/>
    <b v="0"/>
    <s v="technology/web"/>
    <n v="8.2352941176470594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8500"/>
    <x v="360"/>
    <x v="2"/>
    <s v="US"/>
    <s v="USD"/>
    <n v="1467647160"/>
    <n v="1465055160"/>
    <b v="0"/>
    <n v="2"/>
    <b v="0"/>
    <s v="technology/web"/>
    <n v="7.0588235294117652E-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8500"/>
    <x v="425"/>
    <x v="2"/>
    <s v="FR"/>
    <s v="EUR"/>
    <n v="1447600389"/>
    <n v="1444140789"/>
    <b v="0"/>
    <n v="34"/>
    <b v="0"/>
    <s v="technology/web"/>
    <n v="1.6108235294117648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8500"/>
    <x v="401"/>
    <x v="2"/>
    <s v="US"/>
    <s v="USD"/>
    <n v="1445097715"/>
    <n v="1441209715"/>
    <b v="0"/>
    <n v="2"/>
    <b v="0"/>
    <s v="technology/web"/>
    <n v="6.1176470588235297E-3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8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8500"/>
    <x v="426"/>
    <x v="2"/>
    <s v="GB"/>
    <s v="GBP"/>
    <n v="1446154848"/>
    <n v="1443562848"/>
    <b v="0"/>
    <n v="1"/>
    <b v="0"/>
    <s v="technology/web"/>
    <n v="1.0588235294117646E-3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8500"/>
    <x v="427"/>
    <x v="2"/>
    <s v="GB"/>
    <s v="GBP"/>
    <n v="1436368622"/>
    <n v="1433776622"/>
    <b v="0"/>
    <n v="8"/>
    <b v="0"/>
    <s v="technology/web"/>
    <n v="8.0000000000000002E-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8500"/>
    <x v="428"/>
    <x v="2"/>
    <s v="CA"/>
    <s v="CAD"/>
    <n v="1485838800"/>
    <n v="1484756245"/>
    <b v="0"/>
    <n v="4"/>
    <b v="0"/>
    <s v="technology/web"/>
    <n v="4.1176470588235297E-3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8500"/>
    <x v="429"/>
    <x v="2"/>
    <s v="US"/>
    <s v="USD"/>
    <n v="1438451580"/>
    <n v="1434609424"/>
    <b v="0"/>
    <n v="28"/>
    <b v="0"/>
    <s v="technology/web"/>
    <n v="0.44482352941176473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85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8500"/>
    <x v="430"/>
    <x v="2"/>
    <s v="US"/>
    <s v="USD"/>
    <n v="1415988991"/>
    <n v="1413393391"/>
    <b v="0"/>
    <n v="6"/>
    <b v="0"/>
    <s v="technology/web"/>
    <n v="1.4470588235294117E-2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8500"/>
    <x v="431"/>
    <x v="2"/>
    <s v="US"/>
    <s v="USD"/>
    <n v="1413735972"/>
    <n v="1411143972"/>
    <b v="0"/>
    <n v="22"/>
    <b v="0"/>
    <s v="technology/web"/>
    <n v="0.16658823529411765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8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500"/>
    <x v="148"/>
    <x v="2"/>
    <s v="US"/>
    <s v="USD"/>
    <n v="1452112717"/>
    <n v="1449520717"/>
    <b v="0"/>
    <n v="1"/>
    <b v="0"/>
    <s v="technology/web"/>
    <n v="2.3529411764705882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8500"/>
    <x v="432"/>
    <x v="2"/>
    <s v="DE"/>
    <s v="EUR"/>
    <n v="1480721803"/>
    <n v="1478126203"/>
    <b v="0"/>
    <n v="20"/>
    <b v="0"/>
    <s v="technology/web"/>
    <n v="0.16070588235294117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850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8500"/>
    <x v="155"/>
    <x v="2"/>
    <s v="US"/>
    <s v="USD"/>
    <n v="1449989260"/>
    <n v="1447397260"/>
    <b v="0"/>
    <n v="1"/>
    <b v="0"/>
    <s v="technology/web"/>
    <n v="5.8823529411764705E-3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8500"/>
    <x v="433"/>
    <x v="2"/>
    <s v="CA"/>
    <s v="CAD"/>
    <n v="1418841045"/>
    <n v="1416249045"/>
    <b v="0"/>
    <n v="3"/>
    <b v="0"/>
    <s v="technology/web"/>
    <n v="1.411764705882353E-3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8500"/>
    <x v="434"/>
    <x v="2"/>
    <s v="US"/>
    <s v="USD"/>
    <n v="1445874513"/>
    <n v="1442850513"/>
    <b v="0"/>
    <n v="2"/>
    <b v="0"/>
    <s v="technology/web"/>
    <n v="6.4705882352941177E-3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85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8500"/>
    <x v="427"/>
    <x v="2"/>
    <s v="AU"/>
    <s v="AUD"/>
    <n v="1424137247"/>
    <n v="1421545247"/>
    <b v="0"/>
    <n v="2"/>
    <b v="0"/>
    <s v="technology/web"/>
    <n v="8.0000000000000002E-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8500"/>
    <x v="116"/>
    <x v="2"/>
    <s v="FR"/>
    <s v="EUR"/>
    <n v="1457822275"/>
    <n v="1455230275"/>
    <b v="0"/>
    <n v="1"/>
    <b v="0"/>
    <s v="technology/web"/>
    <n v="1.1764705882352942E-4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85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8500"/>
    <x v="116"/>
    <x v="2"/>
    <s v="US"/>
    <s v="USD"/>
    <n v="1468513533"/>
    <n v="1465921533"/>
    <b v="0"/>
    <n v="1"/>
    <b v="0"/>
    <s v="technology/web"/>
    <n v="1.1764705882352942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85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500"/>
    <x v="435"/>
    <x v="2"/>
    <s v="NZ"/>
    <s v="NZD"/>
    <n v="1452942000"/>
    <n v="1449785223"/>
    <b v="0"/>
    <n v="5"/>
    <b v="0"/>
    <s v="technology/web"/>
    <n v="2.8823529411764706E-2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8500"/>
    <x v="170"/>
    <x v="2"/>
    <s v="CA"/>
    <s v="CAD"/>
    <n v="1451679612"/>
    <n v="1449087612"/>
    <b v="0"/>
    <n v="1"/>
    <b v="0"/>
    <s v="technology/web"/>
    <n v="2.352941176470588E-3"/>
    <n v="20"/>
    <x v="2"/>
    <s v="web"/>
    <x v="569"/>
    <d v="2016-01-01T15:20:12"/>
  </r>
  <r>
    <n v="570"/>
    <s v="Relaunching in May"/>
    <s v="Humans have AM/FM/Satellite radio, kids have radio Disney, pets have DogCatRadio."/>
    <n v="8500"/>
    <x v="436"/>
    <x v="2"/>
    <s v="US"/>
    <s v="USD"/>
    <n v="1455822569"/>
    <n v="1453230569"/>
    <b v="0"/>
    <n v="1"/>
    <b v="0"/>
    <s v="technology/web"/>
    <n v="1.6705882352941178E-2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8500"/>
    <x v="437"/>
    <x v="2"/>
    <s v="US"/>
    <s v="USD"/>
    <n v="1437969540"/>
    <n v="1436297723"/>
    <b v="0"/>
    <n v="2"/>
    <b v="0"/>
    <s v="technology/web"/>
    <n v="1.2470588235294117E-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8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500"/>
    <x v="438"/>
    <x v="2"/>
    <s v="US"/>
    <s v="USD"/>
    <n v="1421543520"/>
    <n v="1416445931"/>
    <b v="0"/>
    <n v="9"/>
    <b v="0"/>
    <s v="technology/web"/>
    <n v="4.0705882352941175E-2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8500"/>
    <x v="439"/>
    <x v="2"/>
    <s v="GB"/>
    <s v="GBP"/>
    <n v="1476873507"/>
    <n v="1474281507"/>
    <b v="0"/>
    <n v="4"/>
    <b v="0"/>
    <s v="technology/web"/>
    <n v="9.4117647058823521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8500"/>
    <x v="440"/>
    <x v="2"/>
    <s v="DE"/>
    <s v="EUR"/>
    <n v="1434213443"/>
    <n v="1431621443"/>
    <b v="0"/>
    <n v="4"/>
    <b v="0"/>
    <s v="technology/web"/>
    <n v="3.0470588235294117E-2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500"/>
    <x v="116"/>
    <x v="2"/>
    <s v="US"/>
    <s v="USD"/>
    <n v="1427537952"/>
    <n v="1422357552"/>
    <b v="0"/>
    <n v="1"/>
    <b v="0"/>
    <s v="technology/web"/>
    <n v="1.1764705882352942E-4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8500"/>
    <x v="115"/>
    <x v="2"/>
    <s v="US"/>
    <s v="USD"/>
    <n v="1463753302"/>
    <n v="1458569302"/>
    <b v="0"/>
    <n v="1"/>
    <b v="0"/>
    <s v="technology/web"/>
    <n v="1.176470588235294E-3"/>
    <n v="10"/>
    <x v="2"/>
    <s v="web"/>
    <x v="577"/>
    <d v="2016-05-20T09:08:22"/>
  </r>
  <r>
    <n v="578"/>
    <s v="weBuy Crowdsourced Shopping"/>
    <s v="weBuy trade built on technology and Crowd Sourced Power"/>
    <n v="8500"/>
    <x v="441"/>
    <x v="2"/>
    <s v="GB"/>
    <s v="GBP"/>
    <n v="1441633993"/>
    <n v="1439560393"/>
    <b v="0"/>
    <n v="7"/>
    <b v="0"/>
    <s v="technology/web"/>
    <n v="1.6470588235294118E-3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8500"/>
    <x v="442"/>
    <x v="2"/>
    <s v="US"/>
    <s v="USD"/>
    <n v="1419539223"/>
    <n v="1416947223"/>
    <b v="0"/>
    <n v="5"/>
    <b v="0"/>
    <s v="technology/web"/>
    <n v="2.0588235294117647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8500"/>
    <x v="116"/>
    <x v="2"/>
    <s v="US"/>
    <s v="USD"/>
    <n v="1474580867"/>
    <n v="1471988867"/>
    <b v="0"/>
    <n v="1"/>
    <b v="0"/>
    <s v="technology/web"/>
    <n v="1.176470588235294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85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85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8500"/>
    <x v="116"/>
    <x v="2"/>
    <s v="US"/>
    <s v="USD"/>
    <n v="1426800687"/>
    <n v="1424212287"/>
    <b v="0"/>
    <n v="1"/>
    <b v="0"/>
    <s v="technology/web"/>
    <n v="1.176470588235294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8500"/>
    <x v="115"/>
    <x v="2"/>
    <s v="US"/>
    <s v="USD"/>
    <n v="1426522316"/>
    <n v="1423933916"/>
    <b v="0"/>
    <n v="2"/>
    <b v="0"/>
    <s v="technology/web"/>
    <n v="1.176470588235294E-3"/>
    <n v="5"/>
    <x v="2"/>
    <s v="web"/>
    <x v="584"/>
    <d v="2015-03-16T11:11:56"/>
  </r>
  <r>
    <n v="585"/>
    <s v="Link Card"/>
    <s v="SAVE UP TO 40% WHEN YOU SPEND!_x000a__x000a_PRE-ORDER YOUR LINK CARD TODAY"/>
    <n v="85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8500"/>
    <x v="443"/>
    <x v="2"/>
    <s v="US"/>
    <s v="USD"/>
    <n v="1424032207"/>
    <n v="1421440207"/>
    <b v="0"/>
    <n v="4"/>
    <b v="0"/>
    <s v="technology/web"/>
    <n v="6.5882352941176473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8500"/>
    <x v="444"/>
    <x v="2"/>
    <s v="CA"/>
    <s v="CAD"/>
    <n v="1429207833"/>
    <n v="1426615833"/>
    <b v="0"/>
    <n v="7"/>
    <b v="0"/>
    <s v="technology/web"/>
    <n v="0.32058823529411767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8500"/>
    <x v="356"/>
    <x v="2"/>
    <s v="IT"/>
    <s v="EUR"/>
    <n v="1479410886"/>
    <n v="1474223286"/>
    <b v="0"/>
    <n v="2"/>
    <b v="0"/>
    <s v="technology/web"/>
    <n v="3.5411764705882351E-2"/>
    <n v="151"/>
    <x v="2"/>
    <s v="web"/>
    <x v="588"/>
    <d v="2016-11-17T14:28:06"/>
  </r>
  <r>
    <n v="589"/>
    <s v="Get Neighborly"/>
    <s v="Services closer than you think..."/>
    <n v="8500"/>
    <x v="116"/>
    <x v="2"/>
    <s v="US"/>
    <s v="USD"/>
    <n v="1436366699"/>
    <n v="1435070699"/>
    <b v="0"/>
    <n v="1"/>
    <b v="0"/>
    <s v="technology/web"/>
    <n v="1.1764705882352942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8500"/>
    <x v="445"/>
    <x v="2"/>
    <s v="GB"/>
    <s v="GBP"/>
    <n v="1454936460"/>
    <n v="1452259131"/>
    <b v="0"/>
    <n v="9"/>
    <b v="0"/>
    <s v="technology/web"/>
    <n v="2.6235294117647058E-2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8500"/>
    <x v="377"/>
    <x v="2"/>
    <s v="US"/>
    <s v="USD"/>
    <n v="1437570130"/>
    <n v="1434978130"/>
    <b v="0"/>
    <n v="2"/>
    <b v="0"/>
    <s v="technology/web"/>
    <n v="7.1764705882352937E-3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8500"/>
    <x v="156"/>
    <x v="2"/>
    <s v="US"/>
    <s v="USD"/>
    <n v="1417584860"/>
    <n v="1414992860"/>
    <b v="0"/>
    <n v="1"/>
    <b v="0"/>
    <s v="technology/web"/>
    <n v="2.941176470588235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8500"/>
    <x v="129"/>
    <x v="2"/>
    <s v="GB"/>
    <s v="GBP"/>
    <n v="1428333345"/>
    <n v="1425744945"/>
    <b v="0"/>
    <n v="7"/>
    <b v="0"/>
    <s v="technology/web"/>
    <n v="1.3529411764705882E-2"/>
    <n v="16"/>
    <x v="2"/>
    <s v="web"/>
    <x v="593"/>
    <d v="2015-04-06T10:15:45"/>
  </r>
  <r>
    <n v="594"/>
    <s v="Unleashed Fitness"/>
    <s v="Creating a fitness site that will change the fitness game forever!"/>
    <n v="8500"/>
    <x v="375"/>
    <x v="2"/>
    <s v="US"/>
    <s v="USD"/>
    <n v="1460832206"/>
    <n v="1458240206"/>
    <b v="0"/>
    <n v="2"/>
    <b v="0"/>
    <s v="technology/web"/>
    <n v="3.058823529411764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8500"/>
    <x v="446"/>
    <x v="2"/>
    <s v="US"/>
    <s v="USD"/>
    <n v="1430703638"/>
    <n v="1426815638"/>
    <b v="0"/>
    <n v="8"/>
    <b v="0"/>
    <s v="technology/web"/>
    <n v="5.0117647058823531E-2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8500"/>
    <x v="360"/>
    <x v="2"/>
    <s v="US"/>
    <s v="USD"/>
    <n v="1478122292"/>
    <n v="1475530292"/>
    <b v="0"/>
    <n v="2"/>
    <b v="0"/>
    <s v="technology/web"/>
    <n v="7.0588235294117652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8500"/>
    <x v="170"/>
    <x v="2"/>
    <s v="US"/>
    <s v="USD"/>
    <n v="1469980800"/>
    <n v="1466787335"/>
    <b v="0"/>
    <n v="2"/>
    <b v="0"/>
    <s v="technology/web"/>
    <n v="2.352941176470588E-3"/>
    <n v="10"/>
    <x v="2"/>
    <s v="web"/>
    <x v="597"/>
    <d v="2016-07-31T11:00:00"/>
  </r>
  <r>
    <n v="598"/>
    <s v="Goals not creeds"/>
    <s v="This is a project to create a crowd-funding site for Urantia Book readers worldwide."/>
    <n v="8500"/>
    <x v="447"/>
    <x v="2"/>
    <s v="US"/>
    <s v="USD"/>
    <n v="1417737781"/>
    <n v="1415145781"/>
    <b v="0"/>
    <n v="7"/>
    <b v="0"/>
    <s v="technology/web"/>
    <n v="0.1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8500"/>
    <x v="395"/>
    <x v="2"/>
    <s v="US"/>
    <s v="USD"/>
    <n v="1425827760"/>
    <n v="1423769402"/>
    <b v="0"/>
    <n v="2"/>
    <b v="0"/>
    <s v="technology/web"/>
    <n v="3.6470588235294117E-3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8500"/>
    <x v="173"/>
    <x v="1"/>
    <s v="US"/>
    <s v="USD"/>
    <n v="1431198562"/>
    <n v="1426014562"/>
    <b v="0"/>
    <n v="1"/>
    <b v="0"/>
    <s v="technology/web"/>
    <n v="1.1764705882352941E-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8500"/>
    <x v="133"/>
    <x v="1"/>
    <s v="CA"/>
    <s v="CAD"/>
    <n v="1419626139"/>
    <n v="1417034139"/>
    <b v="0"/>
    <n v="6"/>
    <b v="0"/>
    <s v="technology/web"/>
    <n v="1.6470588235294119E-2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85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8500"/>
    <x v="448"/>
    <x v="1"/>
    <s v="US"/>
    <s v="USD"/>
    <n v="1408029623"/>
    <n v="1405437623"/>
    <b v="0"/>
    <n v="13"/>
    <b v="0"/>
    <s v="technology/web"/>
    <n v="6.9414117647058821E-2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8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8500"/>
    <x v="449"/>
    <x v="1"/>
    <s v="US"/>
    <s v="USD"/>
    <n v="1440318908"/>
    <n v="1436430908"/>
    <b v="0"/>
    <n v="8"/>
    <b v="0"/>
    <s v="technology/web"/>
    <n v="1.5411764705882352E-2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8500"/>
    <x v="115"/>
    <x v="1"/>
    <s v="NL"/>
    <s v="EUR"/>
    <n v="1432479600"/>
    <n v="1428507409"/>
    <b v="0"/>
    <n v="1"/>
    <b v="0"/>
    <s v="technology/web"/>
    <n v="1.176470588235294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850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8500"/>
    <x v="450"/>
    <x v="1"/>
    <s v="US"/>
    <s v="USD"/>
    <n v="1434405980"/>
    <n v="1431813980"/>
    <b v="0"/>
    <n v="5"/>
    <b v="0"/>
    <s v="technology/web"/>
    <n v="0.17188235294117646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8500"/>
    <x v="139"/>
    <x v="1"/>
    <s v="GB"/>
    <s v="GBP"/>
    <n v="1448761744"/>
    <n v="1446166144"/>
    <b v="0"/>
    <n v="1"/>
    <b v="0"/>
    <s v="technology/web"/>
    <n v="5.8823529411764701E-4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8500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5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85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8500"/>
    <x v="451"/>
    <x v="1"/>
    <s v="US"/>
    <s v="USD"/>
    <n v="1443675540"/>
    <n v="1441022120"/>
    <b v="0"/>
    <n v="121"/>
    <b v="0"/>
    <s v="technology/web"/>
    <n v="1.508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85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8500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85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8500"/>
    <x v="177"/>
    <x v="1"/>
    <s v="GB"/>
    <s v="GBP"/>
    <n v="1431072843"/>
    <n v="1427184843"/>
    <b v="0"/>
    <n v="3"/>
    <b v="0"/>
    <s v="technology/web"/>
    <n v="7.058823529411765E-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85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8500"/>
    <x v="116"/>
    <x v="1"/>
    <s v="US"/>
    <s v="USD"/>
    <n v="1416933390"/>
    <n v="1411745790"/>
    <b v="0"/>
    <n v="1"/>
    <b v="0"/>
    <s v="technology/web"/>
    <n v="1.1764705882352942E-4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8500"/>
    <x v="452"/>
    <x v="1"/>
    <s v="CA"/>
    <s v="CAD"/>
    <n v="1408986738"/>
    <n v="1405098738"/>
    <b v="0"/>
    <n v="1"/>
    <b v="0"/>
    <s v="technology/web"/>
    <n v="3.5294117647058823E-2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8500"/>
    <x v="453"/>
    <x v="1"/>
    <s v="US"/>
    <s v="USD"/>
    <n v="1467934937"/>
    <n v="1465342937"/>
    <b v="0"/>
    <n v="3"/>
    <b v="0"/>
    <s v="technology/web"/>
    <n v="3.0705882352941177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8500"/>
    <x v="454"/>
    <x v="1"/>
    <s v="US"/>
    <s v="USD"/>
    <n v="1467398138"/>
    <n v="1465670138"/>
    <b v="0"/>
    <n v="9"/>
    <b v="0"/>
    <s v="technology/web"/>
    <n v="4.0117647058823529E-2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85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85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8500"/>
    <x v="455"/>
    <x v="1"/>
    <s v="US"/>
    <s v="USD"/>
    <n v="1439644920"/>
    <n v="1436793939"/>
    <b v="0"/>
    <n v="39"/>
    <b v="0"/>
    <s v="technology/web"/>
    <n v="0.51117647058823534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8500"/>
    <x v="456"/>
    <x v="1"/>
    <s v="SE"/>
    <s v="SEK"/>
    <n v="1457996400"/>
    <n v="1452842511"/>
    <b v="0"/>
    <n v="1"/>
    <b v="0"/>
    <s v="technology/web"/>
    <n v="1.0588235294117647E-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85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8500"/>
    <x v="457"/>
    <x v="1"/>
    <s v="AU"/>
    <s v="AUD"/>
    <n v="1463239108"/>
    <n v="1460647108"/>
    <b v="0"/>
    <n v="3"/>
    <b v="0"/>
    <s v="technology/web"/>
    <n v="4.1176470588235294E-2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8500"/>
    <x v="115"/>
    <x v="1"/>
    <s v="US"/>
    <s v="USD"/>
    <n v="1441516200"/>
    <n v="1438959121"/>
    <b v="0"/>
    <n v="1"/>
    <b v="0"/>
    <s v="technology/web"/>
    <n v="1.176470588235294E-3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8500"/>
    <x v="458"/>
    <x v="1"/>
    <s v="CA"/>
    <s v="CAD"/>
    <n v="1464460329"/>
    <n v="1461954729"/>
    <b v="0"/>
    <n v="9"/>
    <b v="0"/>
    <s v="technology/web"/>
    <n v="8.1176470588235294E-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85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8500"/>
    <x v="459"/>
    <x v="1"/>
    <s v="US"/>
    <s v="USD"/>
    <n v="1466204400"/>
    <n v="1463469062"/>
    <b v="0"/>
    <n v="25"/>
    <b v="0"/>
    <s v="technology/web"/>
    <n v="0.14647058823529413"/>
    <n v="50"/>
    <x v="2"/>
    <s v="web"/>
    <x v="633"/>
    <d v="2016-06-17T18:00:00"/>
  </r>
  <r>
    <n v="634"/>
    <s v="pitchtograndma (Canceled)"/>
    <s v="We help companies to explain what they do in simple, grandma-would-understand terms."/>
    <n v="8500"/>
    <x v="116"/>
    <x v="1"/>
    <s v="US"/>
    <s v="USD"/>
    <n v="1424989029"/>
    <n v="1422397029"/>
    <b v="0"/>
    <n v="1"/>
    <b v="0"/>
    <s v="technology/web"/>
    <n v="1.1764705882352942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8500"/>
    <x v="369"/>
    <x v="1"/>
    <s v="US"/>
    <s v="USD"/>
    <n v="1428804762"/>
    <n v="1426212762"/>
    <b v="0"/>
    <n v="1"/>
    <b v="0"/>
    <s v="technology/web"/>
    <n v="2.3529411764705883E-4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8500"/>
    <x v="460"/>
    <x v="1"/>
    <s v="GB"/>
    <s v="GBP"/>
    <n v="1433587620"/>
    <n v="1430996150"/>
    <b v="0"/>
    <n v="1"/>
    <b v="0"/>
    <s v="technology/web"/>
    <n v="4.7058823529411766E-4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85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8500"/>
    <x v="461"/>
    <x v="1"/>
    <s v="DE"/>
    <s v="EUR"/>
    <n v="1490447662"/>
    <n v="1485267262"/>
    <b v="0"/>
    <n v="6"/>
    <b v="0"/>
    <s v="technology/web"/>
    <n v="2.1176470588235292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8500"/>
    <x v="116"/>
    <x v="1"/>
    <s v="US"/>
    <s v="USD"/>
    <n v="1413208795"/>
    <n v="1408024795"/>
    <b v="0"/>
    <n v="1"/>
    <b v="0"/>
    <s v="technology/web"/>
    <n v="1.1764705882352942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8500"/>
    <x v="462"/>
    <x v="0"/>
    <s v="FR"/>
    <s v="EUR"/>
    <n v="1480028400"/>
    <n v="1478685915"/>
    <b v="0"/>
    <n v="2"/>
    <b v="1"/>
    <s v="technology/wearables"/>
    <n v="1.1882352941176471E-2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8500"/>
    <x v="463"/>
    <x v="0"/>
    <s v="US"/>
    <s v="USD"/>
    <n v="1439473248"/>
    <n v="1436881248"/>
    <b v="0"/>
    <n v="315"/>
    <b v="1"/>
    <s v="technology/wearables"/>
    <n v="5.6076470588235292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8500"/>
    <x v="464"/>
    <x v="0"/>
    <s v="DE"/>
    <s v="EUR"/>
    <n v="1439998674"/>
    <n v="1436888274"/>
    <b v="0"/>
    <n v="2174"/>
    <b v="1"/>
    <s v="technology/wearables"/>
    <n v="34.36435294117647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8500"/>
    <x v="465"/>
    <x v="0"/>
    <s v="US"/>
    <s v="USD"/>
    <n v="1433085875"/>
    <n v="1428333875"/>
    <b v="0"/>
    <n v="152"/>
    <b v="1"/>
    <s v="technology/wearables"/>
    <n v="3.1120000000000001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8500"/>
    <x v="466"/>
    <x v="0"/>
    <s v="US"/>
    <s v="USD"/>
    <n v="1414544400"/>
    <n v="1410883139"/>
    <b v="0"/>
    <n v="1021"/>
    <b v="1"/>
    <s v="technology/wearables"/>
    <n v="8.8269976470588229"/>
    <n v="73"/>
    <x v="2"/>
    <s v="wearables"/>
    <x v="644"/>
    <d v="2014-10-28T20:00:00"/>
  </r>
  <r>
    <n v="645"/>
    <s v="Carbon Fiber Collar Stays"/>
    <s v="Ever wanted to own something made out of carbon fiber? Now you can!"/>
    <n v="8500"/>
    <x v="467"/>
    <x v="0"/>
    <s v="US"/>
    <s v="USD"/>
    <n v="1470962274"/>
    <n v="1468370274"/>
    <b v="0"/>
    <n v="237"/>
    <b v="1"/>
    <s v="technology/wearables"/>
    <n v="0.65576470588235292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500"/>
    <x v="468"/>
    <x v="0"/>
    <s v="US"/>
    <s v="USD"/>
    <n v="1407788867"/>
    <n v="1405196867"/>
    <b v="0"/>
    <n v="27"/>
    <b v="1"/>
    <s v="technology/wearables"/>
    <n v="0.12411882352941177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8500"/>
    <x v="469"/>
    <x v="0"/>
    <s v="CA"/>
    <s v="CAD"/>
    <n v="1458235549"/>
    <n v="1455647149"/>
    <b v="0"/>
    <n v="17"/>
    <b v="1"/>
    <s v="technology/wearables"/>
    <n v="0.25188235294117645"/>
    <n v="126"/>
    <x v="2"/>
    <s v="wearables"/>
    <x v="647"/>
    <d v="2016-03-17T12:25:49"/>
  </r>
  <r>
    <n v="648"/>
    <s v="Audio Jacket"/>
    <s v="Get ready for the next product that you canâ€™t live without"/>
    <n v="8500"/>
    <x v="470"/>
    <x v="0"/>
    <s v="US"/>
    <s v="USD"/>
    <n v="1413304708"/>
    <n v="1410280708"/>
    <b v="0"/>
    <n v="27"/>
    <b v="1"/>
    <s v="technology/wearables"/>
    <n v="5.2221176470588233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8500"/>
    <x v="471"/>
    <x v="0"/>
    <s v="US"/>
    <s v="USD"/>
    <n v="1410904413"/>
    <n v="1409090013"/>
    <b v="0"/>
    <n v="82"/>
    <b v="1"/>
    <s v="technology/wearables"/>
    <n v="0.41164705882352942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8500"/>
    <x v="472"/>
    <x v="0"/>
    <s v="US"/>
    <s v="USD"/>
    <n v="1418953984"/>
    <n v="1413766384"/>
    <b v="0"/>
    <n v="48"/>
    <b v="1"/>
    <s v="technology/wearables"/>
    <n v="0.19835294117647059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8500"/>
    <x v="473"/>
    <x v="0"/>
    <s v="US"/>
    <s v="USD"/>
    <n v="1418430311"/>
    <n v="1415838311"/>
    <b v="0"/>
    <n v="105"/>
    <b v="1"/>
    <s v="technology/wearables"/>
    <n v="2.9567058823529413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8500"/>
    <x v="474"/>
    <x v="0"/>
    <s v="US"/>
    <s v="USD"/>
    <n v="1480613650"/>
    <n v="1478018050"/>
    <b v="0"/>
    <n v="28"/>
    <b v="1"/>
    <s v="technology/wearables"/>
    <n v="0.35458823529411765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8500"/>
    <x v="475"/>
    <x v="0"/>
    <s v="US"/>
    <s v="USD"/>
    <n v="1440082240"/>
    <n v="1436885440"/>
    <b v="0"/>
    <n v="1107"/>
    <b v="1"/>
    <s v="technology/wearables"/>
    <n v="12.480529411764707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8500"/>
    <x v="476"/>
    <x v="0"/>
    <s v="US"/>
    <s v="USD"/>
    <n v="1436396313"/>
    <n v="1433804313"/>
    <b v="0"/>
    <n v="1013"/>
    <b v="1"/>
    <s v="technology/wearables"/>
    <n v="3.7735294117647058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500"/>
    <x v="477"/>
    <x v="0"/>
    <s v="US"/>
    <s v="USD"/>
    <n v="1426197512"/>
    <n v="1423609112"/>
    <b v="0"/>
    <n v="274"/>
    <b v="1"/>
    <s v="technology/wearables"/>
    <n v="1.3824705882352941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8500"/>
    <x v="478"/>
    <x v="0"/>
    <s v="US"/>
    <s v="USD"/>
    <n v="1460917119"/>
    <n v="1455736719"/>
    <b v="0"/>
    <n v="87"/>
    <b v="1"/>
    <s v="technology/wearables"/>
    <n v="1.2562352941176471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8500"/>
    <x v="479"/>
    <x v="0"/>
    <s v="US"/>
    <s v="USD"/>
    <n v="1450901872"/>
    <n v="1448309872"/>
    <b v="0"/>
    <n v="99"/>
    <b v="1"/>
    <s v="technology/wearables"/>
    <n v="2.2182352941176471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8500"/>
    <x v="480"/>
    <x v="0"/>
    <s v="US"/>
    <s v="USD"/>
    <n v="1437933600"/>
    <n v="1435117889"/>
    <b v="0"/>
    <n v="276"/>
    <b v="1"/>
    <s v="technology/wearables"/>
    <n v="3.5502352941176469"/>
    <n v="109"/>
    <x v="2"/>
    <s v="wearables"/>
    <x v="658"/>
    <d v="2015-07-26T13:00:00"/>
  </r>
  <r>
    <n v="659"/>
    <s v="Lulu Watch Designs - Apple Watch"/>
    <s v="Sync up your lifestyle"/>
    <n v="8500"/>
    <x v="481"/>
    <x v="0"/>
    <s v="US"/>
    <s v="USD"/>
    <n v="1440339295"/>
    <n v="1437747295"/>
    <b v="0"/>
    <n v="21"/>
    <b v="1"/>
    <s v="technology/wearables"/>
    <n v="0.35494117647058826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8500"/>
    <x v="482"/>
    <x v="2"/>
    <s v="US"/>
    <s v="USD"/>
    <n v="1415558879"/>
    <n v="1412963279"/>
    <b v="0"/>
    <n v="18"/>
    <b v="0"/>
    <s v="technology/wearables"/>
    <n v="0.17988235294117647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8500"/>
    <x v="483"/>
    <x v="2"/>
    <s v="US"/>
    <s v="USD"/>
    <n v="1477236559"/>
    <n v="1474644559"/>
    <b v="0"/>
    <n v="9"/>
    <b v="0"/>
    <s v="technology/wearables"/>
    <n v="1.1176470588235295E-2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8500"/>
    <x v="484"/>
    <x v="2"/>
    <s v="US"/>
    <s v="USD"/>
    <n v="1421404247"/>
    <n v="1418812247"/>
    <b v="0"/>
    <n v="4"/>
    <b v="0"/>
    <s v="technology/wearables"/>
    <n v="1.8352941176470589E-2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8500"/>
    <x v="485"/>
    <x v="2"/>
    <s v="DK"/>
    <s v="DKK"/>
    <n v="1437250456"/>
    <n v="1434658456"/>
    <b v="0"/>
    <n v="7"/>
    <b v="0"/>
    <s v="technology/wearables"/>
    <n v="8.2352941176470587E-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8500"/>
    <x v="486"/>
    <x v="2"/>
    <s v="US"/>
    <s v="USD"/>
    <n v="1428940775"/>
    <n v="1426348775"/>
    <b v="0"/>
    <n v="29"/>
    <b v="0"/>
    <s v="technology/wearables"/>
    <n v="0.10635294117647059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8500"/>
    <x v="487"/>
    <x v="2"/>
    <s v="US"/>
    <s v="USD"/>
    <n v="1484327061"/>
    <n v="1479143061"/>
    <b v="0"/>
    <n v="12"/>
    <b v="0"/>
    <s v="technology/wearables"/>
    <n v="0.21929411764705883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8500"/>
    <x v="138"/>
    <x v="2"/>
    <s v="US"/>
    <s v="USD"/>
    <n v="1408305498"/>
    <n v="1405713498"/>
    <b v="0"/>
    <n v="4"/>
    <b v="0"/>
    <s v="technology/wearables"/>
    <n v="9.4117647058823532E-4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8500"/>
    <x v="488"/>
    <x v="2"/>
    <s v="IT"/>
    <s v="EUR"/>
    <n v="1477731463"/>
    <n v="1474275463"/>
    <b v="0"/>
    <n v="28"/>
    <b v="0"/>
    <s v="technology/wearables"/>
    <n v="0.5894117647058823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8500"/>
    <x v="344"/>
    <x v="2"/>
    <s v="US"/>
    <s v="USD"/>
    <n v="1431374222"/>
    <n v="1427486222"/>
    <b v="0"/>
    <n v="25"/>
    <b v="0"/>
    <s v="technology/wearables"/>
    <n v="8.0470588235294113E-2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8500"/>
    <x v="489"/>
    <x v="2"/>
    <s v="SE"/>
    <s v="SEK"/>
    <n v="1467817258"/>
    <n v="1465225258"/>
    <b v="0"/>
    <n v="28"/>
    <b v="0"/>
    <s v="technology/wearables"/>
    <n v="5.0605882352941176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8500"/>
    <x v="490"/>
    <x v="2"/>
    <s v="IT"/>
    <s v="EUR"/>
    <n v="1466323800"/>
    <n v="1463418120"/>
    <b v="0"/>
    <n v="310"/>
    <b v="0"/>
    <s v="technology/wearables"/>
    <n v="3.0998823529411763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8500"/>
    <x v="491"/>
    <x v="2"/>
    <s v="US"/>
    <s v="USD"/>
    <n v="1421208000"/>
    <n v="1418315852"/>
    <b v="0"/>
    <n v="15"/>
    <b v="0"/>
    <s v="technology/wearables"/>
    <n v="1.391529411764705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8500"/>
    <x v="492"/>
    <x v="2"/>
    <s v="US"/>
    <s v="USD"/>
    <n v="1420088340"/>
    <n v="1417410964"/>
    <b v="0"/>
    <n v="215"/>
    <b v="0"/>
    <s v="technology/wearables"/>
    <n v="1.2722352941176471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8500"/>
    <x v="82"/>
    <x v="2"/>
    <s v="US"/>
    <s v="USD"/>
    <n v="1409602217"/>
    <n v="1405714217"/>
    <b v="0"/>
    <n v="3"/>
    <b v="0"/>
    <s v="technology/wearables"/>
    <n v="2.4117647058823528E-2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8500"/>
    <x v="493"/>
    <x v="2"/>
    <s v="US"/>
    <s v="USD"/>
    <n v="1407811627"/>
    <n v="1402627627"/>
    <b v="0"/>
    <n v="2"/>
    <b v="0"/>
    <s v="technology/wearables"/>
    <n v="1.7647058823529412E-3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8500"/>
    <x v="494"/>
    <x v="2"/>
    <s v="US"/>
    <s v="USD"/>
    <n v="1420095540"/>
    <n v="1417558804"/>
    <b v="0"/>
    <n v="26"/>
    <b v="0"/>
    <s v="technology/wearables"/>
    <n v="0.1048235294117647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8500"/>
    <x v="495"/>
    <x v="2"/>
    <s v="CA"/>
    <s v="CAD"/>
    <n v="1423333581"/>
    <n v="1420741581"/>
    <b v="0"/>
    <n v="24"/>
    <b v="0"/>
    <s v="technology/wearables"/>
    <n v="0.17305882352941176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8500"/>
    <x v="496"/>
    <x v="2"/>
    <s v="IT"/>
    <s v="EUR"/>
    <n v="1467106895"/>
    <n v="1463218895"/>
    <b v="0"/>
    <n v="96"/>
    <b v="0"/>
    <s v="technology/wearables"/>
    <n v="1.5049411764705882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8500"/>
    <x v="497"/>
    <x v="2"/>
    <s v="US"/>
    <s v="USD"/>
    <n v="1463821338"/>
    <n v="1461229338"/>
    <b v="0"/>
    <n v="17"/>
    <b v="0"/>
    <s v="technology/wearables"/>
    <n v="0.13035294117647059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8500"/>
    <x v="498"/>
    <x v="2"/>
    <s v="US"/>
    <s v="USD"/>
    <n v="1472920909"/>
    <n v="1467736909"/>
    <b v="0"/>
    <n v="94"/>
    <b v="0"/>
    <s v="technology/wearables"/>
    <n v="1.038470588235294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8500"/>
    <x v="499"/>
    <x v="2"/>
    <s v="US"/>
    <s v="USD"/>
    <n v="1410955331"/>
    <n v="1407931331"/>
    <b v="0"/>
    <n v="129"/>
    <b v="0"/>
    <s v="technology/wearables"/>
    <n v="2.2863529411764705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8500"/>
    <x v="116"/>
    <x v="2"/>
    <s v="US"/>
    <s v="USD"/>
    <n v="1477509604"/>
    <n v="1474917604"/>
    <b v="0"/>
    <n v="1"/>
    <b v="0"/>
    <s v="technology/wearables"/>
    <n v="1.176470588235294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8500"/>
    <x v="500"/>
    <x v="2"/>
    <s v="US"/>
    <s v="USD"/>
    <n v="1489512122"/>
    <n v="1486923722"/>
    <b v="0"/>
    <n v="4"/>
    <b v="0"/>
    <s v="technology/wearables"/>
    <n v="6.2352941176470585E-3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8500"/>
    <x v="501"/>
    <x v="2"/>
    <s v="US"/>
    <s v="USD"/>
    <n v="1477949764"/>
    <n v="1474493764"/>
    <b v="0"/>
    <n v="3"/>
    <b v="0"/>
    <s v="technology/wearables"/>
    <n v="3.5058823529411767E-2"/>
    <n v="99"/>
    <x v="2"/>
    <s v="wearables"/>
    <x v="683"/>
    <d v="2016-10-31T16:36:04"/>
  </r>
  <r>
    <n v="684"/>
    <s v="Arcus Motion Analyzer | The Versatile Smart Ring"/>
    <s v="Arcus gives your fingers super powers."/>
    <n v="8500"/>
    <x v="502"/>
    <x v="2"/>
    <s v="US"/>
    <s v="USD"/>
    <n v="1406257200"/>
    <n v="1403176891"/>
    <b v="0"/>
    <n v="135"/>
    <b v="0"/>
    <s v="technology/wearables"/>
    <n v="2.8174117647058825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8500"/>
    <x v="503"/>
    <x v="2"/>
    <s v="US"/>
    <s v="USD"/>
    <n v="1421095672"/>
    <n v="1417207672"/>
    <b v="0"/>
    <n v="10"/>
    <b v="0"/>
    <s v="technology/wearables"/>
    <n v="6.5058823529411766E-2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85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8500"/>
    <x v="504"/>
    <x v="2"/>
    <s v="MX"/>
    <s v="MXN"/>
    <n v="1486317653"/>
    <n v="1481133653"/>
    <b v="0"/>
    <n v="6"/>
    <b v="0"/>
    <s v="technology/wearables"/>
    <n v="0.41764705882352943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8500"/>
    <x v="505"/>
    <x v="2"/>
    <s v="US"/>
    <s v="USD"/>
    <n v="1444876253"/>
    <n v="1442284253"/>
    <b v="0"/>
    <n v="36"/>
    <b v="0"/>
    <s v="technology/wearables"/>
    <n v="1.7174117647058824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8500"/>
    <x v="506"/>
    <x v="2"/>
    <s v="US"/>
    <s v="USD"/>
    <n v="1481173140"/>
    <n v="1478016097"/>
    <b v="0"/>
    <n v="336"/>
    <b v="0"/>
    <s v="technology/wearables"/>
    <n v="13.564411764705882"/>
    <n v="343"/>
    <x v="2"/>
    <s v="wearables"/>
    <x v="689"/>
    <d v="2016-12-07T23:59:00"/>
  </r>
  <r>
    <n v="690"/>
    <s v="BLOXSHIELD"/>
    <s v="A radiation shield for your fitness tracker, smartwatch or other wearable smart device"/>
    <n v="8500"/>
    <x v="507"/>
    <x v="2"/>
    <s v="US"/>
    <s v="USD"/>
    <n v="1473400800"/>
    <n v="1469718841"/>
    <b v="0"/>
    <n v="34"/>
    <b v="0"/>
    <s v="technology/wearables"/>
    <n v="0.29035294117647059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8500"/>
    <x v="92"/>
    <x v="2"/>
    <s v="US"/>
    <s v="USD"/>
    <n v="1435711246"/>
    <n v="1433292046"/>
    <b v="0"/>
    <n v="10"/>
    <b v="0"/>
    <s v="technology/wearables"/>
    <n v="3.0588235294117649E-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8500"/>
    <x v="508"/>
    <x v="2"/>
    <s v="GB"/>
    <s v="GBP"/>
    <n v="1482397263"/>
    <n v="1479805263"/>
    <b v="0"/>
    <n v="201"/>
    <b v="0"/>
    <s v="technology/wearables"/>
    <n v="0.15364705882352941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8500"/>
    <x v="509"/>
    <x v="2"/>
    <s v="US"/>
    <s v="USD"/>
    <n v="1430421827"/>
    <n v="1427829827"/>
    <b v="0"/>
    <n v="296"/>
    <b v="0"/>
    <s v="technology/wearables"/>
    <n v="4.1574117647058824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8500"/>
    <x v="510"/>
    <x v="2"/>
    <s v="US"/>
    <s v="USD"/>
    <n v="1485964559"/>
    <n v="1483372559"/>
    <b v="0"/>
    <n v="7"/>
    <b v="0"/>
    <s v="technology/wearables"/>
    <n v="6.9411764705882353E-2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8500"/>
    <x v="69"/>
    <x v="2"/>
    <s v="US"/>
    <s v="USD"/>
    <n v="1414758620"/>
    <n v="1412166620"/>
    <b v="0"/>
    <n v="7"/>
    <b v="0"/>
    <s v="technology/wearables"/>
    <n v="7.4823529411764705E-2"/>
    <n v="91"/>
    <x v="2"/>
    <s v="wearables"/>
    <x v="695"/>
    <d v="2014-10-31T07:30:20"/>
  </r>
  <r>
    <n v="696"/>
    <s v="trustee"/>
    <s v="Show your fidelity by wearing the Trustee rings! Show where you are (at)!"/>
    <n v="8500"/>
    <x v="116"/>
    <x v="2"/>
    <s v="NL"/>
    <s v="EUR"/>
    <n v="1406326502"/>
    <n v="1403734502"/>
    <b v="0"/>
    <n v="1"/>
    <b v="0"/>
    <s v="technology/wearables"/>
    <n v="1.1764705882352942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8500"/>
    <x v="511"/>
    <x v="2"/>
    <s v="DE"/>
    <s v="EUR"/>
    <n v="1454502789"/>
    <n v="1453206789"/>
    <b v="0"/>
    <n v="114"/>
    <b v="0"/>
    <s v="technology/wearables"/>
    <n v="0.27282352941176469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8500"/>
    <x v="512"/>
    <x v="2"/>
    <s v="US"/>
    <s v="USD"/>
    <n v="1411005600"/>
    <n v="1408141245"/>
    <b v="0"/>
    <n v="29"/>
    <b v="0"/>
    <s v="technology/wearables"/>
    <n v="1.8105882352941176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8500"/>
    <x v="513"/>
    <x v="2"/>
    <s v="US"/>
    <s v="USD"/>
    <n v="1385136000"/>
    <n v="1381923548"/>
    <b v="0"/>
    <n v="890"/>
    <b v="0"/>
    <s v="technology/wearables"/>
    <n v="12.60573411764706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8500"/>
    <x v="124"/>
    <x v="2"/>
    <s v="ES"/>
    <s v="EUR"/>
    <n v="1484065881"/>
    <n v="1481473881"/>
    <b v="0"/>
    <n v="31"/>
    <b v="0"/>
    <s v="technology/wearables"/>
    <n v="4.7411764705882355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8500"/>
    <x v="514"/>
    <x v="2"/>
    <s v="GB"/>
    <s v="GBP"/>
    <n v="1406130880"/>
    <n v="1403538880"/>
    <b v="0"/>
    <n v="21"/>
    <b v="0"/>
    <s v="technology/wearables"/>
    <n v="0.7197647058823529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500"/>
    <x v="515"/>
    <x v="2"/>
    <s v="US"/>
    <s v="USD"/>
    <n v="1480011987"/>
    <n v="1477416387"/>
    <b v="0"/>
    <n v="37"/>
    <b v="0"/>
    <s v="technology/wearables"/>
    <n v="0.5437658823529412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8500"/>
    <x v="516"/>
    <x v="2"/>
    <s v="US"/>
    <s v="USD"/>
    <n v="1485905520"/>
    <n v="1481150949"/>
    <b v="0"/>
    <n v="7"/>
    <b v="0"/>
    <s v="technology/wearables"/>
    <n v="9.8470588235294115E-2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8500"/>
    <x v="517"/>
    <x v="2"/>
    <s v="CA"/>
    <s v="CAD"/>
    <n v="1487565468"/>
    <n v="1482381468"/>
    <b v="0"/>
    <n v="4"/>
    <b v="0"/>
    <s v="technology/wearables"/>
    <n v="5.6588235294117648E-2"/>
    <n v="120"/>
    <x v="2"/>
    <s v="wearables"/>
    <x v="704"/>
    <d v="2017-02-19T23:37:48"/>
  </r>
  <r>
    <n v="705"/>
    <s v="SomnoScope"/>
    <s v="The closest thing ever to the Holy Grail of wearables technology"/>
    <n v="8500"/>
    <x v="518"/>
    <x v="2"/>
    <s v="NL"/>
    <s v="EUR"/>
    <n v="1484999278"/>
    <n v="1482407278"/>
    <b v="0"/>
    <n v="5"/>
    <b v="0"/>
    <s v="technology/wearables"/>
    <n v="0.11494117647058824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85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8500"/>
    <x v="519"/>
    <x v="2"/>
    <s v="GB"/>
    <s v="GBP"/>
    <n v="1483286127"/>
    <n v="1479830127"/>
    <b v="0"/>
    <n v="456"/>
    <b v="0"/>
    <s v="technology/wearables"/>
    <n v="6.3141882352941172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8500"/>
    <x v="520"/>
    <x v="2"/>
    <s v="GB"/>
    <s v="GBP"/>
    <n v="1410616600"/>
    <n v="1405432600"/>
    <b v="0"/>
    <n v="369"/>
    <b v="0"/>
    <s v="technology/wearables"/>
    <n v="1.0396470588235294"/>
    <n v="24"/>
    <x v="2"/>
    <s v="wearables"/>
    <x v="708"/>
    <d v="2014-09-13T08:56:40"/>
  </r>
  <r>
    <n v="709"/>
    <s v="lumiglove"/>
    <s v="A &quot;handheld&quot; light, which eases the way you illuminate objects and/or paths."/>
    <n v="8500"/>
    <x v="377"/>
    <x v="2"/>
    <s v="US"/>
    <s v="USD"/>
    <n v="1417741159"/>
    <n v="1415149159"/>
    <b v="0"/>
    <n v="2"/>
    <b v="0"/>
    <s v="technology/wearables"/>
    <n v="7.1764705882352937E-3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85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8500"/>
    <x v="521"/>
    <x v="2"/>
    <s v="NL"/>
    <s v="EUR"/>
    <n v="1481716868"/>
    <n v="1478257268"/>
    <b v="0"/>
    <n v="338"/>
    <b v="0"/>
    <s v="technology/wearables"/>
    <n v="3.975411764705882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8500"/>
    <x v="522"/>
    <x v="2"/>
    <s v="US"/>
    <s v="USD"/>
    <n v="1455466832"/>
    <n v="1452874832"/>
    <b v="0"/>
    <n v="4"/>
    <b v="0"/>
    <s v="technology/wearables"/>
    <n v="1.2352941176470587E-2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8500"/>
    <x v="523"/>
    <x v="2"/>
    <s v="IT"/>
    <s v="EUR"/>
    <n v="1465130532"/>
    <n v="1462538532"/>
    <b v="0"/>
    <n v="1"/>
    <b v="0"/>
    <s v="technology/wearables"/>
    <n v="2.3411764705882354E-2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8500"/>
    <x v="524"/>
    <x v="2"/>
    <s v="US"/>
    <s v="USD"/>
    <n v="1488308082"/>
    <n v="1483124082"/>
    <b v="0"/>
    <n v="28"/>
    <b v="0"/>
    <s v="technology/wearables"/>
    <n v="0.26458823529411762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8500"/>
    <x v="525"/>
    <x v="2"/>
    <s v="US"/>
    <s v="USD"/>
    <n v="1446693040"/>
    <n v="1443233440"/>
    <b v="0"/>
    <n v="12"/>
    <b v="0"/>
    <s v="technology/wearables"/>
    <n v="0.16341176470588234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8500"/>
    <x v="526"/>
    <x v="2"/>
    <s v="US"/>
    <s v="USD"/>
    <n v="1417392000"/>
    <n v="1414511307"/>
    <b v="0"/>
    <n v="16"/>
    <b v="0"/>
    <s v="technology/wearables"/>
    <n v="8.4117647058823533E-2"/>
    <n v="45"/>
    <x v="2"/>
    <s v="wearables"/>
    <x v="716"/>
    <d v="2014-11-30T19:00:00"/>
  </r>
  <r>
    <n v="717"/>
    <s v="cool air belt"/>
    <s v="Cool air flowing under clothing keeps you cool."/>
    <n v="8500"/>
    <x v="527"/>
    <x v="2"/>
    <s v="US"/>
    <s v="USD"/>
    <n v="1409949002"/>
    <n v="1407357002"/>
    <b v="0"/>
    <n v="4"/>
    <b v="0"/>
    <s v="technology/wearables"/>
    <n v="3.5882352941176469E-2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8500"/>
    <x v="456"/>
    <x v="2"/>
    <s v="US"/>
    <s v="USD"/>
    <n v="1487397540"/>
    <n v="1484684247"/>
    <b v="0"/>
    <n v="4"/>
    <b v="0"/>
    <s v="technology/wearables"/>
    <n v="1.0588235294117647E-2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8500"/>
    <x v="528"/>
    <x v="2"/>
    <s v="US"/>
    <s v="USD"/>
    <n v="1456189076"/>
    <n v="1454979476"/>
    <b v="0"/>
    <n v="10"/>
    <b v="0"/>
    <s v="technology/wearables"/>
    <n v="2.2823529411764704E-2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8500"/>
    <x v="529"/>
    <x v="0"/>
    <s v="US"/>
    <s v="USD"/>
    <n v="1327851291"/>
    <n v="1325432091"/>
    <b v="0"/>
    <n v="41"/>
    <b v="1"/>
    <s v="publishing/nonfiction"/>
    <n v="0.32176470588235295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500"/>
    <x v="530"/>
    <x v="0"/>
    <s v="US"/>
    <s v="USD"/>
    <n v="1406900607"/>
    <n v="1403012607"/>
    <b v="0"/>
    <n v="119"/>
    <b v="1"/>
    <s v="publishing/nonfiction"/>
    <n v="1.1779999999999999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8500"/>
    <x v="531"/>
    <x v="0"/>
    <s v="US"/>
    <s v="USD"/>
    <n v="1333909178"/>
    <n v="1331320778"/>
    <b v="0"/>
    <n v="153"/>
    <b v="1"/>
    <s v="publishing/nonfiction"/>
    <n v="3.8830588235294119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8500"/>
    <x v="532"/>
    <x v="0"/>
    <s v="US"/>
    <s v="USD"/>
    <n v="1438228740"/>
    <n v="1435606549"/>
    <b v="0"/>
    <n v="100"/>
    <b v="1"/>
    <s v="publishing/nonfiction"/>
    <n v="0.64341176470588235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8500"/>
    <x v="533"/>
    <x v="0"/>
    <s v="US"/>
    <s v="USD"/>
    <n v="1309447163"/>
    <n v="1306855163"/>
    <b v="0"/>
    <n v="143"/>
    <b v="1"/>
    <s v="publishing/nonfiction"/>
    <n v="0.86858941176470594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8500"/>
    <x v="534"/>
    <x v="0"/>
    <s v="US"/>
    <s v="USD"/>
    <n v="1450018912"/>
    <n v="1447426912"/>
    <b v="0"/>
    <n v="140"/>
    <b v="1"/>
    <s v="publishing/nonfiction"/>
    <n v="2.3611764705882354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8500"/>
    <x v="535"/>
    <x v="0"/>
    <s v="US"/>
    <s v="USD"/>
    <n v="1365728487"/>
    <n v="1363136487"/>
    <b v="0"/>
    <n v="35"/>
    <b v="1"/>
    <s v="publishing/nonfiction"/>
    <n v="0.29823529411764704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8500"/>
    <x v="536"/>
    <x v="0"/>
    <s v="US"/>
    <s v="USD"/>
    <n v="1358198400"/>
    <n v="1354580949"/>
    <b v="0"/>
    <n v="149"/>
    <b v="1"/>
    <s v="publishing/nonfiction"/>
    <n v="0.64035294117647057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8500"/>
    <x v="537"/>
    <x v="0"/>
    <s v="US"/>
    <s v="USD"/>
    <n v="1313957157"/>
    <n v="1310069157"/>
    <b v="0"/>
    <n v="130"/>
    <b v="1"/>
    <s v="publishing/nonfiction"/>
    <n v="0.93146470588235297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8500"/>
    <x v="538"/>
    <x v="0"/>
    <s v="US"/>
    <s v="USD"/>
    <n v="1348028861"/>
    <n v="1342844861"/>
    <b v="0"/>
    <n v="120"/>
    <b v="1"/>
    <s v="publishing/nonfiction"/>
    <n v="0.61482352941176466"/>
    <n v="44"/>
    <x v="3"/>
    <s v="nonfiction"/>
    <x v="729"/>
    <d v="2012-09-18T23:27:41"/>
  </r>
  <r>
    <n v="730"/>
    <s v="Encyclopedia of Surfing"/>
    <s v="A Massive but Cheerful Online Digital Archive of Surfing"/>
    <n v="8500"/>
    <x v="539"/>
    <x v="0"/>
    <s v="US"/>
    <s v="USD"/>
    <n v="1323280391"/>
    <n v="1320688391"/>
    <b v="0"/>
    <n v="265"/>
    <b v="1"/>
    <s v="publishing/nonfiction"/>
    <n v="3.1103529411764708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8500"/>
    <x v="540"/>
    <x v="0"/>
    <s v="US"/>
    <s v="USD"/>
    <n v="1327212000"/>
    <n v="1322852747"/>
    <b v="0"/>
    <n v="71"/>
    <b v="1"/>
    <s v="publishing/nonfiction"/>
    <n v="0.74117647058823533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8500"/>
    <x v="541"/>
    <x v="0"/>
    <s v="GB"/>
    <s v="GBP"/>
    <n v="1380449461"/>
    <n v="1375265461"/>
    <b v="0"/>
    <n v="13"/>
    <b v="1"/>
    <s v="publishing/nonfiction"/>
    <n v="7.5294117647058826E-3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8500"/>
    <x v="542"/>
    <x v="0"/>
    <s v="GB"/>
    <s v="GBP"/>
    <n v="1387533892"/>
    <n v="1384941892"/>
    <b v="0"/>
    <n v="169"/>
    <b v="1"/>
    <s v="publishing/nonfiction"/>
    <n v="0.35435294117647059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8500"/>
    <x v="544"/>
    <x v="0"/>
    <s v="US"/>
    <s v="USD"/>
    <n v="1417653540"/>
    <n v="1414975346"/>
    <b v="0"/>
    <n v="229"/>
    <b v="1"/>
    <s v="publishing/nonfiction"/>
    <n v="6.3259999999999996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8500"/>
    <x v="545"/>
    <x v="0"/>
    <s v="US"/>
    <s v="USD"/>
    <n v="1385009940"/>
    <n v="1383327440"/>
    <b v="0"/>
    <n v="108"/>
    <b v="1"/>
    <s v="publishing/nonfiction"/>
    <n v="1.3347058823529412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8500"/>
    <x v="546"/>
    <x v="0"/>
    <s v="US"/>
    <s v="USD"/>
    <n v="1392408000"/>
    <n v="1390890987"/>
    <b v="0"/>
    <n v="108"/>
    <b v="1"/>
    <s v="publishing/nonfiction"/>
    <n v="0.7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8500"/>
    <x v="547"/>
    <x v="0"/>
    <s v="US"/>
    <s v="USD"/>
    <n v="1417409940"/>
    <n v="1414765794"/>
    <b v="0"/>
    <n v="41"/>
    <b v="1"/>
    <s v="publishing/nonfiction"/>
    <n v="0.18835294117647058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8500"/>
    <x v="548"/>
    <x v="0"/>
    <s v="US"/>
    <s v="USD"/>
    <n v="1407758629"/>
    <n v="1404907429"/>
    <b v="0"/>
    <n v="139"/>
    <b v="1"/>
    <s v="publishing/nonfiction"/>
    <n v="1.1176470588235294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8500"/>
    <x v="549"/>
    <x v="0"/>
    <s v="US"/>
    <s v="USD"/>
    <n v="1434857482"/>
    <n v="1433647882"/>
    <b v="0"/>
    <n v="19"/>
    <b v="1"/>
    <s v="publishing/nonfiction"/>
    <n v="0.37905882352941178"/>
    <n v="170"/>
    <x v="3"/>
    <s v="nonfiction"/>
    <x v="740"/>
    <d v="2015-06-20T22:31:22"/>
  </r>
  <r>
    <n v="741"/>
    <s v="reVILNA: the vilna ghetto project"/>
    <s v="A revolutionary digital mapping project of the Vilna Ghetto"/>
    <n v="8500"/>
    <x v="550"/>
    <x v="0"/>
    <s v="US"/>
    <s v="USD"/>
    <n v="1370964806"/>
    <n v="1367940806"/>
    <b v="0"/>
    <n v="94"/>
    <b v="1"/>
    <s v="publishing/nonfiction"/>
    <n v="1.5639764705882353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8500"/>
    <x v="551"/>
    <x v="0"/>
    <s v="US"/>
    <s v="USD"/>
    <n v="1395435712"/>
    <n v="1392847312"/>
    <b v="0"/>
    <n v="23"/>
    <b v="1"/>
    <s v="publishing/nonfiction"/>
    <n v="0.18235294117647058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8500"/>
    <x v="552"/>
    <x v="0"/>
    <s v="US"/>
    <s v="USD"/>
    <n v="1334610000"/>
    <n v="1332435685"/>
    <b v="0"/>
    <n v="15"/>
    <b v="1"/>
    <s v="publishing/nonfiction"/>
    <n v="9.5764705882352946E-2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8500"/>
    <x v="553"/>
    <x v="0"/>
    <s v="US"/>
    <s v="USD"/>
    <n v="1355439503"/>
    <n v="1352847503"/>
    <b v="0"/>
    <n v="62"/>
    <b v="1"/>
    <s v="publishing/nonfiction"/>
    <n v="0.6018823529411764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8500"/>
    <x v="554"/>
    <x v="0"/>
    <s v="US"/>
    <s v="USD"/>
    <n v="1367588645"/>
    <n v="1364996645"/>
    <b v="0"/>
    <n v="74"/>
    <b v="1"/>
    <s v="publishing/nonfiction"/>
    <n v="0.46776470588235292"/>
    <n v="54"/>
    <x v="3"/>
    <s v="nonfiction"/>
    <x v="745"/>
    <d v="2013-05-03T08:44:05"/>
  </r>
  <r>
    <n v="746"/>
    <s v="Attention: People With Body Parts"/>
    <s v="This is a book of letters. Letters to our body parts."/>
    <n v="8500"/>
    <x v="555"/>
    <x v="0"/>
    <s v="US"/>
    <s v="USD"/>
    <n v="1348372740"/>
    <n v="1346806909"/>
    <b v="0"/>
    <n v="97"/>
    <b v="1"/>
    <s v="publishing/nonfiction"/>
    <n v="0.39035294117647057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8500"/>
    <x v="556"/>
    <x v="0"/>
    <s v="NL"/>
    <s v="EUR"/>
    <n v="1421319240"/>
    <n v="1418649019"/>
    <b v="0"/>
    <n v="55"/>
    <b v="1"/>
    <s v="publishing/nonfiction"/>
    <n v="0.82388235294117651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8500"/>
    <x v="557"/>
    <x v="0"/>
    <s v="US"/>
    <s v="USD"/>
    <n v="1407701966"/>
    <n v="1405109966"/>
    <b v="0"/>
    <n v="44"/>
    <b v="1"/>
    <s v="publishing/nonfiction"/>
    <n v="0.23588235294117646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8500"/>
    <x v="558"/>
    <x v="0"/>
    <s v="US"/>
    <s v="USD"/>
    <n v="1485642930"/>
    <n v="1483050930"/>
    <b v="0"/>
    <n v="110"/>
    <b v="1"/>
    <s v="publishing/nonfiction"/>
    <n v="1.2418823529411764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8500"/>
    <x v="559"/>
    <x v="0"/>
    <s v="US"/>
    <s v="USD"/>
    <n v="1361739872"/>
    <n v="1359147872"/>
    <b v="0"/>
    <n v="59"/>
    <b v="1"/>
    <s v="publishing/nonfiction"/>
    <n v="0.53635294117647059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8500"/>
    <x v="560"/>
    <x v="0"/>
    <s v="US"/>
    <s v="USD"/>
    <n v="1312470475"/>
    <n v="1308496075"/>
    <b v="0"/>
    <n v="62"/>
    <b v="1"/>
    <s v="publishing/nonfiction"/>
    <n v="0.41823529411764704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8500"/>
    <x v="561"/>
    <x v="0"/>
    <s v="AU"/>
    <s v="AUD"/>
    <n v="1476615600"/>
    <n v="1474884417"/>
    <b v="0"/>
    <n v="105"/>
    <b v="1"/>
    <s v="publishing/nonfiction"/>
    <n v="0.65705882352941181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8500"/>
    <x v="562"/>
    <x v="0"/>
    <s v="US"/>
    <s v="USD"/>
    <n v="1423922991"/>
    <n v="1421330991"/>
    <b v="0"/>
    <n v="26"/>
    <b v="1"/>
    <s v="publishing/nonfiction"/>
    <n v="1.5058823529411764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8500"/>
    <x v="563"/>
    <x v="0"/>
    <s v="US"/>
    <s v="USD"/>
    <n v="1357408721"/>
    <n v="1354816721"/>
    <b v="0"/>
    <n v="49"/>
    <b v="1"/>
    <s v="publishing/nonfiction"/>
    <n v="0.24411764705882352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8500"/>
    <x v="564"/>
    <x v="0"/>
    <s v="US"/>
    <s v="USD"/>
    <n v="1369010460"/>
    <n v="1366381877"/>
    <b v="0"/>
    <n v="68"/>
    <b v="1"/>
    <s v="publishing/nonfiction"/>
    <n v="0.29972823529411763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8500"/>
    <x v="565"/>
    <x v="0"/>
    <s v="US"/>
    <s v="USD"/>
    <n v="1303147459"/>
    <n v="1297880659"/>
    <b v="0"/>
    <n v="22"/>
    <b v="1"/>
    <s v="publishing/nonfiction"/>
    <n v="9.6941176470588239E-2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8500"/>
    <x v="566"/>
    <x v="0"/>
    <s v="US"/>
    <s v="USD"/>
    <n v="1354756714"/>
    <n v="1353547114"/>
    <b v="0"/>
    <n v="18"/>
    <b v="1"/>
    <s v="publishing/nonfiction"/>
    <n v="7.0000000000000007E-2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8500"/>
    <x v="567"/>
    <x v="0"/>
    <s v="US"/>
    <s v="USD"/>
    <n v="1286568268"/>
    <n v="1283976268"/>
    <b v="0"/>
    <n v="19"/>
    <b v="1"/>
    <s v="publishing/nonfiction"/>
    <n v="0.3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8500"/>
    <x v="568"/>
    <x v="0"/>
    <s v="GB"/>
    <s v="GBP"/>
    <n v="1404892539"/>
    <n v="1401436539"/>
    <b v="0"/>
    <n v="99"/>
    <b v="1"/>
    <s v="publishing/nonfiction"/>
    <n v="0.59952941176470587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85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8500"/>
    <x v="569"/>
    <x v="2"/>
    <s v="US"/>
    <s v="USD"/>
    <n v="1391364126"/>
    <n v="1388772126"/>
    <b v="0"/>
    <n v="6"/>
    <b v="0"/>
    <s v="publishing/fiction"/>
    <n v="2.7647058823529413E-2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8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8500"/>
    <x v="139"/>
    <x v="2"/>
    <s v="GB"/>
    <s v="GBP"/>
    <n v="1376563408"/>
    <n v="1373971408"/>
    <b v="0"/>
    <n v="1"/>
    <b v="0"/>
    <s v="publishing/fiction"/>
    <n v="5.8823529411764701E-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85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8500"/>
    <x v="570"/>
    <x v="2"/>
    <s v="US"/>
    <s v="USD"/>
    <n v="1413723684"/>
    <n v="1411131684"/>
    <b v="0"/>
    <n v="44"/>
    <b v="0"/>
    <s v="publishing/fiction"/>
    <n v="0.29658823529411765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85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8500"/>
    <x v="571"/>
    <x v="2"/>
    <s v="US"/>
    <s v="USD"/>
    <n v="1432178810"/>
    <n v="1429586810"/>
    <b v="0"/>
    <n v="3"/>
    <b v="0"/>
    <s v="publishing/fiction"/>
    <n v="2.0823529411764706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8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8500"/>
    <x v="572"/>
    <x v="2"/>
    <s v="US"/>
    <s v="USD"/>
    <n v="1388102094"/>
    <n v="1385510094"/>
    <b v="0"/>
    <n v="52"/>
    <b v="0"/>
    <s v="publishing/fiction"/>
    <n v="0.1948235294117647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8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8500"/>
    <x v="115"/>
    <x v="2"/>
    <s v="US"/>
    <s v="USD"/>
    <n v="1454183202"/>
    <n v="1449863202"/>
    <b v="0"/>
    <n v="1"/>
    <b v="0"/>
    <s v="publishing/fiction"/>
    <n v="1.176470588235294E-3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8500"/>
    <x v="155"/>
    <x v="2"/>
    <s v="US"/>
    <s v="USD"/>
    <n v="1257047940"/>
    <n v="1252718519"/>
    <b v="0"/>
    <n v="1"/>
    <b v="0"/>
    <s v="publishing/fiction"/>
    <n v="5.8823529411764705E-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8500"/>
    <x v="573"/>
    <x v="2"/>
    <s v="GB"/>
    <s v="GBP"/>
    <n v="1431298860"/>
    <n v="1428341985"/>
    <b v="0"/>
    <n v="2"/>
    <b v="0"/>
    <s v="publishing/fiction"/>
    <n v="3.7647058823529413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8500"/>
    <x v="574"/>
    <x v="2"/>
    <s v="US"/>
    <s v="USD"/>
    <n v="1393181018"/>
    <n v="1390589018"/>
    <b v="0"/>
    <n v="9"/>
    <b v="0"/>
    <s v="publishing/fiction"/>
    <n v="4.1294117647058821E-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8500"/>
    <x v="575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8500"/>
    <x v="576"/>
    <x v="2"/>
    <s v="US"/>
    <s v="USD"/>
    <n v="1444539600"/>
    <n v="1441297645"/>
    <b v="0"/>
    <n v="57"/>
    <b v="0"/>
    <s v="publishing/fiction"/>
    <n v="0.42329411764705882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8500"/>
    <x v="577"/>
    <x v="2"/>
    <s v="US"/>
    <s v="USD"/>
    <n v="1375313577"/>
    <n v="1372721577"/>
    <b v="0"/>
    <n v="3"/>
    <b v="0"/>
    <s v="publishing/fiction"/>
    <n v="2.4705882352941176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8500"/>
    <x v="369"/>
    <x v="2"/>
    <s v="US"/>
    <s v="USD"/>
    <n v="1398876680"/>
    <n v="1396284680"/>
    <b v="0"/>
    <n v="1"/>
    <b v="0"/>
    <s v="publishing/fiction"/>
    <n v="2.3529411764705883E-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8500"/>
    <x v="402"/>
    <x v="2"/>
    <s v="US"/>
    <s v="USD"/>
    <n v="1287115200"/>
    <n v="1284567905"/>
    <b v="0"/>
    <n v="6"/>
    <b v="0"/>
    <s v="publishing/fiction"/>
    <n v="4.7058823529411764E-2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8500"/>
    <x v="578"/>
    <x v="0"/>
    <s v="US"/>
    <s v="USD"/>
    <n v="1304439025"/>
    <n v="1301847025"/>
    <b v="0"/>
    <n v="27"/>
    <b v="1"/>
    <s v="music/rock"/>
    <n v="0.12235294117647059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500"/>
    <x v="579"/>
    <x v="0"/>
    <s v="US"/>
    <s v="USD"/>
    <n v="1370649674"/>
    <n v="1368057674"/>
    <b v="0"/>
    <n v="25"/>
    <b v="1"/>
    <s v="music/rock"/>
    <n v="0.12532117647058824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8500"/>
    <x v="485"/>
    <x v="0"/>
    <s v="US"/>
    <s v="USD"/>
    <n v="1345918302"/>
    <n v="1343326302"/>
    <b v="0"/>
    <n v="14"/>
    <b v="1"/>
    <s v="music/rock"/>
    <n v="8.2352941176470587E-2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8500"/>
    <x v="580"/>
    <x v="0"/>
    <s v="US"/>
    <s v="USD"/>
    <n v="1335564000"/>
    <n v="1332182049"/>
    <b v="0"/>
    <n v="35"/>
    <b v="1"/>
    <s v="music/rock"/>
    <n v="0.26141176470588234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8500"/>
    <x v="581"/>
    <x v="0"/>
    <s v="US"/>
    <s v="USD"/>
    <n v="1395023719"/>
    <n v="1391571319"/>
    <b v="0"/>
    <n v="10"/>
    <b v="1"/>
    <s v="music/rock"/>
    <n v="0.12058823529411765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8500"/>
    <x v="582"/>
    <x v="0"/>
    <s v="US"/>
    <s v="USD"/>
    <n v="1362060915"/>
    <n v="1359468915"/>
    <b v="0"/>
    <n v="29"/>
    <b v="1"/>
    <s v="music/rock"/>
    <n v="0.10625176470588235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8500"/>
    <x v="583"/>
    <x v="0"/>
    <s v="US"/>
    <s v="USD"/>
    <n v="1336751220"/>
    <n v="1331774434"/>
    <b v="0"/>
    <n v="44"/>
    <b v="1"/>
    <s v="music/rock"/>
    <n v="0.84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8500"/>
    <x v="584"/>
    <x v="0"/>
    <s v="US"/>
    <s v="USD"/>
    <n v="1383318226"/>
    <n v="1380726226"/>
    <b v="0"/>
    <n v="17"/>
    <b v="1"/>
    <s v="music/rock"/>
    <n v="0.16117647058823528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8500"/>
    <x v="585"/>
    <x v="0"/>
    <s v="US"/>
    <s v="USD"/>
    <n v="1341633540"/>
    <n v="1338336588"/>
    <b v="0"/>
    <n v="34"/>
    <b v="1"/>
    <s v="music/rock"/>
    <n v="0.23941764705882351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8500"/>
    <x v="586"/>
    <x v="0"/>
    <s v="US"/>
    <s v="USD"/>
    <n v="1358755140"/>
    <n v="1357187280"/>
    <b v="0"/>
    <n v="14"/>
    <b v="1"/>
    <s v="music/rock"/>
    <n v="0.2188235294117646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8500"/>
    <x v="587"/>
    <x v="0"/>
    <s v="US"/>
    <s v="USD"/>
    <n v="1359680939"/>
    <n v="1357088939"/>
    <b v="0"/>
    <n v="156"/>
    <b v="1"/>
    <s v="music/rock"/>
    <n v="1.6985247058823529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500"/>
    <x v="588"/>
    <x v="0"/>
    <s v="US"/>
    <s v="USD"/>
    <n v="1384322340"/>
    <n v="1381430646"/>
    <b v="0"/>
    <n v="128"/>
    <b v="1"/>
    <s v="music/rock"/>
    <n v="0.91647058823529415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8500"/>
    <x v="589"/>
    <x v="0"/>
    <s v="US"/>
    <s v="USD"/>
    <n v="1383861483"/>
    <n v="1381265883"/>
    <b v="0"/>
    <n v="60"/>
    <b v="1"/>
    <s v="music/rock"/>
    <n v="0.29542470588235298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8500"/>
    <x v="590"/>
    <x v="0"/>
    <s v="US"/>
    <s v="USD"/>
    <n v="1372827540"/>
    <n v="1371491244"/>
    <b v="0"/>
    <n v="32"/>
    <b v="1"/>
    <s v="music/rock"/>
    <n v="0.33252117647058821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500"/>
    <x v="591"/>
    <x v="0"/>
    <s v="US"/>
    <s v="USD"/>
    <n v="1315242360"/>
    <n v="1310438737"/>
    <b v="0"/>
    <n v="53"/>
    <b v="1"/>
    <s v="music/rock"/>
    <n v="0.99117647058823533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8500"/>
    <x v="592"/>
    <x v="0"/>
    <s v="US"/>
    <s v="USD"/>
    <n v="1333774740"/>
    <n v="1330094566"/>
    <b v="0"/>
    <n v="184"/>
    <b v="1"/>
    <s v="music/rock"/>
    <n v="1.841176470588235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8500"/>
    <x v="593"/>
    <x v="0"/>
    <s v="US"/>
    <s v="USD"/>
    <n v="1379279400"/>
    <n v="1376687485"/>
    <b v="0"/>
    <n v="90"/>
    <b v="1"/>
    <s v="music/rock"/>
    <n v="1.1923529411764706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8500"/>
    <x v="594"/>
    <x v="0"/>
    <s v="US"/>
    <s v="USD"/>
    <n v="1335672000"/>
    <n v="1332978688"/>
    <b v="0"/>
    <n v="71"/>
    <b v="1"/>
    <s v="music/rock"/>
    <n v="0.37952941176470589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8500"/>
    <x v="595"/>
    <x v="0"/>
    <s v="US"/>
    <s v="USD"/>
    <n v="1412086187"/>
    <n v="1409494187"/>
    <b v="0"/>
    <n v="87"/>
    <b v="1"/>
    <s v="music/rock"/>
    <n v="0.4730588235294117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8500"/>
    <x v="596"/>
    <x v="0"/>
    <s v="US"/>
    <s v="USD"/>
    <n v="1335542446"/>
    <n v="1332950446"/>
    <b v="0"/>
    <n v="28"/>
    <b v="1"/>
    <s v="music/rock"/>
    <n v="0.58835294117647063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8500"/>
    <x v="597"/>
    <x v="0"/>
    <s v="GB"/>
    <s v="GBP"/>
    <n v="1410431054"/>
    <n v="1407839054"/>
    <b v="0"/>
    <n v="56"/>
    <b v="1"/>
    <s v="music/rock"/>
    <n v="0.26847058823529413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8500"/>
    <x v="598"/>
    <x v="0"/>
    <s v="US"/>
    <s v="USD"/>
    <n v="1309547120"/>
    <n v="1306955120"/>
    <b v="0"/>
    <n v="51"/>
    <b v="1"/>
    <s v="music/rock"/>
    <n v="0.2624035294117647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8500"/>
    <x v="599"/>
    <x v="0"/>
    <s v="US"/>
    <s v="USD"/>
    <n v="1347854700"/>
    <n v="1343867524"/>
    <b v="0"/>
    <n v="75"/>
    <b v="1"/>
    <s v="music/rock"/>
    <n v="0.71529411764705886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8500"/>
    <x v="600"/>
    <x v="0"/>
    <s v="US"/>
    <s v="USD"/>
    <n v="1306630800"/>
    <n v="1304376478"/>
    <b v="0"/>
    <n v="38"/>
    <b v="1"/>
    <s v="music/rock"/>
    <n v="0.33352941176470591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8500"/>
    <x v="601"/>
    <x v="0"/>
    <s v="US"/>
    <s v="USD"/>
    <n v="1311393540"/>
    <n v="1309919526"/>
    <b v="0"/>
    <n v="18"/>
    <b v="1"/>
    <s v="music/rock"/>
    <n v="0.6470588235294118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8500"/>
    <x v="602"/>
    <x v="0"/>
    <s v="US"/>
    <s v="USD"/>
    <n v="1310857200"/>
    <n v="1306525512"/>
    <b v="0"/>
    <n v="54"/>
    <b v="1"/>
    <s v="music/rock"/>
    <n v="0.37058823529411766"/>
    <n v="58"/>
    <x v="4"/>
    <s v="rock"/>
    <x v="805"/>
    <d v="2011-07-16T18:00:00"/>
  </r>
  <r>
    <n v="806"/>
    <s v="Golden Animals NEW Album!"/>
    <s v="Help Golden Animals finish their NEW Album!"/>
    <n v="8500"/>
    <x v="603"/>
    <x v="0"/>
    <s v="US"/>
    <s v="USD"/>
    <n v="1315413339"/>
    <n v="1312821339"/>
    <b v="0"/>
    <n v="71"/>
    <b v="1"/>
    <s v="music/rock"/>
    <n v="0.98294117647058821"/>
    <n v="118"/>
    <x v="4"/>
    <s v="rock"/>
    <x v="806"/>
    <d v="2011-09-07T11:35:39"/>
  </r>
  <r>
    <n v="807"/>
    <s v="Sic Vita - New EP Release - 2017"/>
    <s v="Join the Sic Vita family and lend a hand as we create a new album!"/>
    <n v="8500"/>
    <x v="604"/>
    <x v="0"/>
    <s v="US"/>
    <s v="USD"/>
    <n v="1488333600"/>
    <n v="1485270311"/>
    <b v="0"/>
    <n v="57"/>
    <b v="1"/>
    <s v="music/rock"/>
    <n v="0.49470588235294116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8500"/>
    <x v="605"/>
    <x v="0"/>
    <s v="CA"/>
    <s v="CAD"/>
    <n v="1419224340"/>
    <n v="1416363886"/>
    <b v="0"/>
    <n v="43"/>
    <b v="1"/>
    <s v="music/rock"/>
    <n v="0.52941176470588236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8500"/>
    <x v="606"/>
    <x v="0"/>
    <s v="US"/>
    <s v="USD"/>
    <n v="1390161630"/>
    <n v="1387569630"/>
    <b v="0"/>
    <n v="52"/>
    <b v="1"/>
    <s v="music/rock"/>
    <n v="0.4883529411764706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8500"/>
    <x v="607"/>
    <x v="0"/>
    <s v="US"/>
    <s v="USD"/>
    <n v="1346462462"/>
    <n v="1343870462"/>
    <b v="0"/>
    <n v="27"/>
    <b v="1"/>
    <s v="music/rock"/>
    <n v="0.18529411764705883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8500"/>
    <x v="578"/>
    <x v="0"/>
    <s v="US"/>
    <s v="USD"/>
    <n v="1373475120"/>
    <n v="1371569202"/>
    <b v="0"/>
    <n v="12"/>
    <b v="1"/>
    <s v="music/rock"/>
    <n v="0.12235294117647059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8500"/>
    <x v="608"/>
    <x v="0"/>
    <s v="US"/>
    <s v="USD"/>
    <n v="1362146280"/>
    <n v="1357604752"/>
    <b v="0"/>
    <n v="33"/>
    <b v="1"/>
    <s v="music/rock"/>
    <n v="0.10717647058823529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8500"/>
    <x v="609"/>
    <x v="0"/>
    <s v="US"/>
    <s v="USD"/>
    <n v="1342825365"/>
    <n v="1340233365"/>
    <b v="0"/>
    <n v="96"/>
    <b v="1"/>
    <s v="music/rock"/>
    <n v="0.28234588235294117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8500"/>
    <x v="610"/>
    <x v="0"/>
    <s v="US"/>
    <s v="USD"/>
    <n v="1306865040"/>
    <n v="1305568201"/>
    <b v="0"/>
    <n v="28"/>
    <b v="1"/>
    <s v="music/rock"/>
    <n v="0.14976470588235294"/>
    <n v="45"/>
    <x v="4"/>
    <s v="rock"/>
    <x v="814"/>
    <d v="2011-05-31T13:04:00"/>
  </r>
  <r>
    <n v="815"/>
    <s v="Some Late Help for The Early Reset"/>
    <s v="Be a part of helping The Early Reset finish their new 7 song EP."/>
    <n v="8500"/>
    <x v="611"/>
    <x v="0"/>
    <s v="US"/>
    <s v="USD"/>
    <n v="1414879303"/>
    <n v="1412287303"/>
    <b v="0"/>
    <n v="43"/>
    <b v="1"/>
    <s v="music/rock"/>
    <n v="0.50352941176470589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8500"/>
    <x v="612"/>
    <x v="0"/>
    <s v="US"/>
    <s v="USD"/>
    <n v="1365489000"/>
    <n v="1362776043"/>
    <b v="0"/>
    <n v="205"/>
    <b v="1"/>
    <s v="music/rock"/>
    <n v="0.94806470588235292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8500"/>
    <x v="613"/>
    <x v="0"/>
    <s v="US"/>
    <s v="USD"/>
    <n v="1331441940"/>
    <n v="1326810211"/>
    <b v="0"/>
    <n v="23"/>
    <b v="1"/>
    <s v="music/rock"/>
    <n v="0.24195999999999998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8500"/>
    <x v="614"/>
    <x v="0"/>
    <s v="US"/>
    <s v="USD"/>
    <n v="1344358860"/>
    <n v="1343682681"/>
    <b v="0"/>
    <n v="19"/>
    <b v="1"/>
    <s v="music/rock"/>
    <n v="6.4117647058823529E-2"/>
    <n v="29"/>
    <x v="4"/>
    <s v="rock"/>
    <x v="818"/>
    <d v="2012-08-07T12:01:00"/>
  </r>
  <r>
    <n v="819"/>
    <s v="Winter Tour"/>
    <s v="We are touring the Southeast in support of our new EP"/>
    <n v="8500"/>
    <x v="140"/>
    <x v="0"/>
    <s v="US"/>
    <s v="USD"/>
    <n v="1387601040"/>
    <n v="1386806254"/>
    <b v="0"/>
    <n v="14"/>
    <b v="1"/>
    <s v="music/rock"/>
    <n v="5.1176470588235295E-2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8500"/>
    <x v="615"/>
    <x v="0"/>
    <s v="US"/>
    <s v="USD"/>
    <n v="1402290000"/>
    <n v="1399666342"/>
    <b v="0"/>
    <n v="38"/>
    <b v="1"/>
    <s v="music/rock"/>
    <n v="0.315411764705882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8500"/>
    <x v="616"/>
    <x v="0"/>
    <s v="US"/>
    <s v="USD"/>
    <n v="1430712060"/>
    <n v="1427753265"/>
    <b v="0"/>
    <n v="78"/>
    <b v="1"/>
    <s v="music/rock"/>
    <n v="2.0567058823529414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8500"/>
    <x v="617"/>
    <x v="0"/>
    <s v="US"/>
    <s v="USD"/>
    <n v="1349477050"/>
    <n v="1346885050"/>
    <b v="0"/>
    <n v="69"/>
    <b v="1"/>
    <s v="music/rock"/>
    <n v="0.42058823529411765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500"/>
    <x v="618"/>
    <x v="0"/>
    <s v="US"/>
    <s v="USD"/>
    <n v="1427062852"/>
    <n v="1424474452"/>
    <b v="0"/>
    <n v="33"/>
    <b v="1"/>
    <s v="music/rock"/>
    <n v="0.16894117647058823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8500"/>
    <x v="619"/>
    <x v="0"/>
    <s v="US"/>
    <s v="USD"/>
    <n v="1271573940"/>
    <n v="1268459318"/>
    <b v="0"/>
    <n v="54"/>
    <b v="1"/>
    <s v="music/rock"/>
    <n v="0.2529529411764706"/>
    <n v="40"/>
    <x v="4"/>
    <s v="rock"/>
    <x v="824"/>
    <d v="2010-04-18T01:59:00"/>
  </r>
  <r>
    <n v="825"/>
    <s v="KILL FREEMAN"/>
    <s v="Kickstarting Kill Freeman independently. Help fund the New Record, Video and Live Shows."/>
    <n v="8500"/>
    <x v="620"/>
    <x v="0"/>
    <s v="US"/>
    <s v="USD"/>
    <n v="1351495284"/>
    <n v="1349335284"/>
    <b v="0"/>
    <n v="99"/>
    <b v="1"/>
    <s v="music/rock"/>
    <n v="1.4769411764705882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8500"/>
    <x v="621"/>
    <x v="0"/>
    <s v="US"/>
    <s v="USD"/>
    <n v="1332719730"/>
    <n v="1330908930"/>
    <b v="0"/>
    <n v="49"/>
    <b v="1"/>
    <s v="music/rock"/>
    <n v="0.65647058823529414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8500"/>
    <x v="622"/>
    <x v="0"/>
    <s v="US"/>
    <s v="USD"/>
    <n v="1329248940"/>
    <n v="1326972107"/>
    <b v="0"/>
    <n v="11"/>
    <b v="1"/>
    <s v="music/rock"/>
    <n v="3.6470588235294116E-2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8500"/>
    <x v="623"/>
    <x v="0"/>
    <s v="US"/>
    <s v="USD"/>
    <n v="1340641440"/>
    <n v="1339549982"/>
    <b v="0"/>
    <n v="38"/>
    <b v="1"/>
    <s v="music/rock"/>
    <n v="0.16364705882352942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8500"/>
    <x v="624"/>
    <x v="0"/>
    <s v="GB"/>
    <s v="GBP"/>
    <n v="1468437240"/>
    <n v="1463253240"/>
    <b v="0"/>
    <n v="16"/>
    <b v="1"/>
    <s v="music/rock"/>
    <n v="6.1176470588235297E-2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8500"/>
    <x v="625"/>
    <x v="0"/>
    <s v="US"/>
    <s v="USD"/>
    <n v="1363952225"/>
    <n v="1361363825"/>
    <b v="0"/>
    <n v="32"/>
    <b v="1"/>
    <s v="music/rock"/>
    <n v="0.22835294117647059"/>
    <n v="61"/>
    <x v="4"/>
    <s v="rock"/>
    <x v="830"/>
    <d v="2013-03-22T06:37:05"/>
  </r>
  <r>
    <n v="831"/>
    <s v="Let The 7Horse Run!"/>
    <s v="7Horse is a new band with a self-funded album and a show they want to rock in your town!"/>
    <n v="8500"/>
    <x v="98"/>
    <x v="0"/>
    <s v="US"/>
    <s v="USD"/>
    <n v="1335540694"/>
    <n v="1332948694"/>
    <b v="0"/>
    <n v="20"/>
    <b v="1"/>
    <s v="music/rock"/>
    <n v="0.41176470588235292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8500"/>
    <x v="626"/>
    <x v="0"/>
    <s v="US"/>
    <s v="USD"/>
    <n v="1327133580"/>
    <n v="1321978335"/>
    <b v="0"/>
    <n v="154"/>
    <b v="1"/>
    <s v="music/rock"/>
    <n v="1.7754188235294117"/>
    <n v="98"/>
    <x v="4"/>
    <s v="rock"/>
    <x v="832"/>
    <d v="2012-01-21T03:13:00"/>
  </r>
  <r>
    <n v="833"/>
    <s v="Ragman Rolls"/>
    <s v="This is an American rock album."/>
    <n v="8500"/>
    <x v="627"/>
    <x v="0"/>
    <s v="US"/>
    <s v="USD"/>
    <n v="1397941475"/>
    <n v="1395349475"/>
    <b v="0"/>
    <n v="41"/>
    <b v="1"/>
    <s v="music/rock"/>
    <n v="0.7176470588235294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8500"/>
    <x v="628"/>
    <x v="0"/>
    <s v="US"/>
    <s v="USD"/>
    <n v="1372651140"/>
    <n v="1369770292"/>
    <b v="0"/>
    <n v="75"/>
    <b v="1"/>
    <s v="music/rock"/>
    <n v="0.84776470588235298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8500"/>
    <x v="629"/>
    <x v="0"/>
    <s v="US"/>
    <s v="USD"/>
    <n v="1337396400"/>
    <n v="1333709958"/>
    <b v="0"/>
    <n v="40"/>
    <b v="1"/>
    <s v="music/rock"/>
    <n v="0.27588235294117647"/>
    <n v="59"/>
    <x v="4"/>
    <s v="rock"/>
    <x v="835"/>
    <d v="2012-05-18T22:00:00"/>
  </r>
  <r>
    <n v="836"/>
    <s v="DESMADRE Full Album + Press Kit"/>
    <s v="An album you can bring home to mom."/>
    <n v="8500"/>
    <x v="630"/>
    <x v="0"/>
    <s v="US"/>
    <s v="USD"/>
    <n v="1381108918"/>
    <n v="1378516918"/>
    <b v="0"/>
    <n v="46"/>
    <b v="1"/>
    <s v="music/rock"/>
    <n v="0.59370823529411765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8500"/>
    <x v="631"/>
    <x v="0"/>
    <s v="US"/>
    <s v="USD"/>
    <n v="1398988662"/>
    <n v="1396396662"/>
    <b v="0"/>
    <n v="62"/>
    <b v="1"/>
    <s v="music/rock"/>
    <n v="0.35823529411764704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8500"/>
    <x v="632"/>
    <x v="0"/>
    <s v="US"/>
    <s v="USD"/>
    <n v="1326835985"/>
    <n v="1324243985"/>
    <b v="0"/>
    <n v="61"/>
    <b v="1"/>
    <s v="music/rock"/>
    <n v="0.34211764705882353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8500"/>
    <x v="633"/>
    <x v="0"/>
    <s v="US"/>
    <s v="USD"/>
    <n v="1348337956"/>
    <n v="1345745956"/>
    <b v="0"/>
    <n v="96"/>
    <b v="1"/>
    <s v="music/rock"/>
    <n v="0.68598000000000003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8500"/>
    <x v="634"/>
    <x v="0"/>
    <s v="US"/>
    <s v="USD"/>
    <n v="1474694787"/>
    <n v="1472102787"/>
    <b v="0"/>
    <n v="190"/>
    <b v="1"/>
    <s v="music/metal"/>
    <n v="1.4166658823529412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8500"/>
    <x v="635"/>
    <x v="0"/>
    <s v="US"/>
    <s v="USD"/>
    <n v="1415653663"/>
    <n v="1413058063"/>
    <b v="1"/>
    <n v="94"/>
    <b v="1"/>
    <s v="music/metal"/>
    <n v="0.59599999999999997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500"/>
    <x v="636"/>
    <x v="0"/>
    <s v="CA"/>
    <s v="CAD"/>
    <n v="1381723140"/>
    <n v="1378735983"/>
    <b v="1"/>
    <n v="39"/>
    <b v="1"/>
    <s v="music/metal"/>
    <n v="0.30682352941176472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8500"/>
    <x v="637"/>
    <x v="0"/>
    <s v="US"/>
    <s v="USD"/>
    <n v="1481184000"/>
    <n v="1479708680"/>
    <b v="0"/>
    <n v="127"/>
    <b v="1"/>
    <s v="music/metal"/>
    <n v="0.94282352941176473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8500"/>
    <x v="638"/>
    <x v="0"/>
    <s v="US"/>
    <s v="USD"/>
    <n v="1414817940"/>
    <n v="1411489552"/>
    <b v="1"/>
    <n v="159"/>
    <b v="1"/>
    <s v="music/metal"/>
    <n v="0.68517647058823528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8500"/>
    <x v="639"/>
    <x v="0"/>
    <s v="US"/>
    <s v="USD"/>
    <n v="1473047940"/>
    <n v="1469595396"/>
    <b v="0"/>
    <n v="177"/>
    <b v="1"/>
    <s v="music/metal"/>
    <n v="0.7081188235294118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8500"/>
    <x v="640"/>
    <x v="0"/>
    <s v="GB"/>
    <s v="GBP"/>
    <n v="1394460000"/>
    <n v="1393233855"/>
    <b v="0"/>
    <n v="47"/>
    <b v="1"/>
    <s v="music/metal"/>
    <n v="0.1578835294117647"/>
    <n v="29"/>
    <x v="4"/>
    <s v="metal"/>
    <x v="846"/>
    <d v="2014-03-10T09:00:00"/>
  </r>
  <r>
    <n v="847"/>
    <s v="CENTROPYMUSIC"/>
    <s v="MUSIC WITH MEANING!  MUSIC THAT MATTERS!!!"/>
    <n v="8500"/>
    <x v="115"/>
    <x v="0"/>
    <s v="US"/>
    <s v="USD"/>
    <n v="1436555376"/>
    <n v="1433963376"/>
    <b v="0"/>
    <n v="1"/>
    <b v="1"/>
    <s v="music/metal"/>
    <n v="1.176470588235294E-3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8500"/>
    <x v="452"/>
    <x v="0"/>
    <s v="US"/>
    <s v="USD"/>
    <n v="1429038033"/>
    <n v="1426446033"/>
    <b v="0"/>
    <n v="16"/>
    <b v="1"/>
    <s v="music/metal"/>
    <n v="3.5294117647058823E-2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8500"/>
    <x v="641"/>
    <x v="0"/>
    <s v="US"/>
    <s v="USD"/>
    <n v="1426473264"/>
    <n v="1424057664"/>
    <b v="0"/>
    <n v="115"/>
    <b v="1"/>
    <s v="music/metal"/>
    <n v="0.56423529411764706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8500"/>
    <x v="642"/>
    <x v="0"/>
    <s v="US"/>
    <s v="USD"/>
    <n v="1461560340"/>
    <n v="1458762717"/>
    <b v="0"/>
    <n v="133"/>
    <b v="1"/>
    <s v="music/metal"/>
    <n v="0.73023529411764709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8500"/>
    <x v="643"/>
    <x v="0"/>
    <s v="FR"/>
    <s v="EUR"/>
    <n v="1469994300"/>
    <n v="1464815253"/>
    <b v="0"/>
    <n v="70"/>
    <b v="1"/>
    <s v="music/metal"/>
    <n v="0.30694117647058822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8500"/>
    <x v="644"/>
    <x v="0"/>
    <s v="US"/>
    <s v="USD"/>
    <n v="1477342800"/>
    <n v="1476386395"/>
    <b v="0"/>
    <n v="62"/>
    <b v="1"/>
    <s v="music/metal"/>
    <n v="0.432235294117647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8500"/>
    <x v="452"/>
    <x v="0"/>
    <s v="US"/>
    <s v="USD"/>
    <n v="1424116709"/>
    <n v="1421524709"/>
    <b v="0"/>
    <n v="10"/>
    <b v="1"/>
    <s v="music/metal"/>
    <n v="3.5294117647058823E-2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8500"/>
    <x v="645"/>
    <x v="0"/>
    <s v="US"/>
    <s v="USD"/>
    <n v="1482901546"/>
    <n v="1480309546"/>
    <b v="0"/>
    <n v="499"/>
    <b v="1"/>
    <s v="music/metal"/>
    <n v="3.8665058823529415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8500"/>
    <x v="646"/>
    <x v="0"/>
    <s v="US"/>
    <s v="USD"/>
    <n v="1469329217"/>
    <n v="1466737217"/>
    <b v="0"/>
    <n v="47"/>
    <b v="1"/>
    <s v="music/metal"/>
    <n v="0.1764705882352941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8500"/>
    <x v="614"/>
    <x v="0"/>
    <s v="DE"/>
    <s v="EUR"/>
    <n v="1477422000"/>
    <n v="1472282956"/>
    <b v="0"/>
    <n v="28"/>
    <b v="1"/>
    <s v="music/metal"/>
    <n v="6.4117647058823529E-2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8500"/>
    <x v="647"/>
    <x v="0"/>
    <s v="ES"/>
    <s v="EUR"/>
    <n v="1448463431"/>
    <n v="1444831031"/>
    <b v="0"/>
    <n v="24"/>
    <b v="1"/>
    <s v="music/metal"/>
    <n v="0.14117647058823529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8500"/>
    <x v="648"/>
    <x v="0"/>
    <s v="GB"/>
    <s v="GBP"/>
    <n v="1429138740"/>
    <n v="1426528418"/>
    <b v="0"/>
    <n v="76"/>
    <b v="1"/>
    <s v="music/metal"/>
    <n v="0.20330235294117646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8500"/>
    <x v="649"/>
    <x v="0"/>
    <s v="US"/>
    <s v="USD"/>
    <n v="1433376000"/>
    <n v="1430768468"/>
    <b v="0"/>
    <n v="98"/>
    <b v="1"/>
    <s v="music/metal"/>
    <n v="0.49258823529411766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8500"/>
    <x v="650"/>
    <x v="2"/>
    <s v="US"/>
    <s v="USD"/>
    <n v="1385123713"/>
    <n v="1382528113"/>
    <b v="0"/>
    <n v="48"/>
    <b v="0"/>
    <s v="music/jazz"/>
    <n v="0.29882352941176471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8500"/>
    <x v="462"/>
    <x v="2"/>
    <s v="US"/>
    <s v="USD"/>
    <n v="1474067404"/>
    <n v="1471475404"/>
    <b v="0"/>
    <n v="2"/>
    <b v="0"/>
    <s v="music/jazz"/>
    <n v="1.1882352941176471E-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8500"/>
    <x v="575"/>
    <x v="2"/>
    <s v="GB"/>
    <s v="GBP"/>
    <n v="1384179548"/>
    <n v="1381583948"/>
    <b v="0"/>
    <n v="4"/>
    <b v="0"/>
    <s v="music/jazz"/>
    <n v="0.02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8500"/>
    <x v="456"/>
    <x v="2"/>
    <s v="US"/>
    <s v="USD"/>
    <n v="1329014966"/>
    <n v="1326422966"/>
    <b v="0"/>
    <n v="5"/>
    <b v="0"/>
    <s v="music/jazz"/>
    <n v="1.0588235294117647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8500"/>
    <x v="651"/>
    <x v="2"/>
    <s v="US"/>
    <s v="USD"/>
    <n v="1381917540"/>
    <n v="1379990038"/>
    <b v="0"/>
    <n v="79"/>
    <b v="0"/>
    <s v="music/jazz"/>
    <n v="0.31764705882352939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8500"/>
    <x v="372"/>
    <x v="2"/>
    <s v="US"/>
    <s v="USD"/>
    <n v="1358361197"/>
    <n v="1353177197"/>
    <b v="0"/>
    <n v="2"/>
    <b v="0"/>
    <s v="music/jazz"/>
    <n v="5.2941176470588233E-3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8500"/>
    <x v="141"/>
    <x v="2"/>
    <s v="US"/>
    <s v="USD"/>
    <n v="1425136200"/>
    <n v="1421853518"/>
    <b v="0"/>
    <n v="11"/>
    <b v="0"/>
    <s v="music/jazz"/>
    <n v="7.5294117647058817E-2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8500"/>
    <x v="652"/>
    <x v="2"/>
    <s v="US"/>
    <s v="USD"/>
    <n v="1259643540"/>
    <n v="1254450706"/>
    <b v="0"/>
    <n v="11"/>
    <b v="0"/>
    <s v="music/jazz"/>
    <n v="0.14129411764705882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8500"/>
    <x v="155"/>
    <x v="2"/>
    <s v="US"/>
    <s v="USD"/>
    <n v="1389055198"/>
    <n v="1386463198"/>
    <b v="0"/>
    <n v="1"/>
    <b v="0"/>
    <s v="music/jazz"/>
    <n v="5.8823529411764705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500"/>
    <x v="578"/>
    <x v="2"/>
    <s v="US"/>
    <s v="USD"/>
    <n v="1365448657"/>
    <n v="1362860257"/>
    <b v="0"/>
    <n v="3"/>
    <b v="0"/>
    <s v="music/jazz"/>
    <n v="0.12235294117647059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8500"/>
    <x v="653"/>
    <x v="2"/>
    <s v="GB"/>
    <s v="GBP"/>
    <n v="1377995523"/>
    <n v="1375403523"/>
    <b v="0"/>
    <n v="5"/>
    <b v="0"/>
    <s v="music/jazz"/>
    <n v="7.2941176470588233E-3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8500"/>
    <x v="144"/>
    <x v="2"/>
    <s v="US"/>
    <s v="USD"/>
    <n v="1385735295"/>
    <n v="1383139695"/>
    <b v="0"/>
    <n v="12"/>
    <b v="0"/>
    <s v="music/jazz"/>
    <n v="3.8235294117647062E-2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500"/>
    <x v="654"/>
    <x v="2"/>
    <s v="US"/>
    <s v="USD"/>
    <n v="1299786527"/>
    <n v="1295898527"/>
    <b v="0"/>
    <n v="2"/>
    <b v="0"/>
    <s v="music/jazz"/>
    <n v="7.6470588235294122E-3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8500"/>
    <x v="372"/>
    <x v="2"/>
    <s v="US"/>
    <s v="USD"/>
    <n v="1352610040"/>
    <n v="1349150440"/>
    <b v="0"/>
    <n v="5"/>
    <b v="0"/>
    <s v="music/jazz"/>
    <n v="5.2941176470588233E-3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8500"/>
    <x v="655"/>
    <x v="2"/>
    <s v="US"/>
    <s v="USD"/>
    <n v="1367676034"/>
    <n v="1365084034"/>
    <b v="0"/>
    <n v="21"/>
    <b v="0"/>
    <s v="music/jazz"/>
    <n v="8.5882352941176465E-2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85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8500"/>
    <x v="656"/>
    <x v="2"/>
    <s v="GB"/>
    <s v="GBP"/>
    <n v="1359978927"/>
    <n v="1357127727"/>
    <b v="0"/>
    <n v="45"/>
    <b v="0"/>
    <s v="music/jazz"/>
    <n v="0.15129411764705883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8500"/>
    <x v="77"/>
    <x v="2"/>
    <s v="US"/>
    <s v="USD"/>
    <n v="1387479360"/>
    <n v="1384887360"/>
    <b v="0"/>
    <n v="29"/>
    <b v="0"/>
    <s v="music/jazz"/>
    <n v="0.15894117647058822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8500"/>
    <x v="654"/>
    <x v="2"/>
    <s v="US"/>
    <s v="USD"/>
    <n v="1293082524"/>
    <n v="1290490524"/>
    <b v="0"/>
    <n v="2"/>
    <b v="0"/>
    <s v="music/jazz"/>
    <n v="7.6470588235294122E-3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8500"/>
    <x v="657"/>
    <x v="2"/>
    <s v="US"/>
    <s v="USD"/>
    <n v="1338321305"/>
    <n v="1336506905"/>
    <b v="0"/>
    <n v="30"/>
    <b v="0"/>
    <s v="music/jazz"/>
    <n v="7.5764705882352942E-2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8500"/>
    <x v="658"/>
    <x v="2"/>
    <s v="US"/>
    <s v="USD"/>
    <n v="1351582938"/>
    <n v="1348731738"/>
    <b v="0"/>
    <n v="8"/>
    <b v="0"/>
    <s v="music/indie rock"/>
    <n v="1.3294117647058824E-2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8500"/>
    <x v="134"/>
    <x v="2"/>
    <s v="US"/>
    <s v="USD"/>
    <n v="1326520886"/>
    <n v="1322632886"/>
    <b v="0"/>
    <n v="1"/>
    <b v="0"/>
    <s v="music/indie rock"/>
    <n v="3.5294117647058825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8500"/>
    <x v="659"/>
    <x v="2"/>
    <s v="US"/>
    <s v="USD"/>
    <n v="1315341550"/>
    <n v="1312490350"/>
    <b v="0"/>
    <n v="14"/>
    <b v="0"/>
    <s v="music/indie rock"/>
    <n v="3.5529411764705886E-2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8500"/>
    <x v="660"/>
    <x v="2"/>
    <s v="US"/>
    <s v="USD"/>
    <n v="1456957635"/>
    <n v="1451773635"/>
    <b v="0"/>
    <n v="24"/>
    <b v="0"/>
    <s v="music/indie rock"/>
    <n v="0.23541176470588235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8500"/>
    <x v="170"/>
    <x v="2"/>
    <s v="US"/>
    <s v="USD"/>
    <n v="1336789860"/>
    <n v="1331666146"/>
    <b v="0"/>
    <n v="2"/>
    <b v="0"/>
    <s v="music/indie rock"/>
    <n v="2.352941176470588E-3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8500"/>
    <x v="661"/>
    <x v="2"/>
    <s v="US"/>
    <s v="USD"/>
    <n v="1483137311"/>
    <n v="1481322911"/>
    <b v="0"/>
    <n v="21"/>
    <b v="0"/>
    <s v="music/indie rock"/>
    <n v="8.8235294117647065E-2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8500"/>
    <x v="82"/>
    <x v="2"/>
    <s v="US"/>
    <s v="USD"/>
    <n v="1473972813"/>
    <n v="1471812813"/>
    <b v="0"/>
    <n v="7"/>
    <b v="0"/>
    <s v="music/indie rock"/>
    <n v="2.4117647058823528E-2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85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8500"/>
    <x v="662"/>
    <x v="2"/>
    <s v="US"/>
    <s v="USD"/>
    <n v="1314856800"/>
    <n v="1311789885"/>
    <b v="0"/>
    <n v="4"/>
    <b v="0"/>
    <s v="music/indie rock"/>
    <n v="8.4705882352941169E-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8500"/>
    <x v="663"/>
    <x v="2"/>
    <s v="US"/>
    <s v="USD"/>
    <n v="1412534943"/>
    <n v="1409942943"/>
    <b v="0"/>
    <n v="32"/>
    <b v="0"/>
    <s v="music/indie rock"/>
    <n v="0.27768470588235294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8500"/>
    <x v="366"/>
    <x v="2"/>
    <s v="US"/>
    <s v="USD"/>
    <n v="1385055979"/>
    <n v="1382460379"/>
    <b v="0"/>
    <n v="4"/>
    <b v="0"/>
    <s v="music/indie rock"/>
    <n v="1.4705882352941176E-2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500"/>
    <x v="92"/>
    <x v="2"/>
    <s v="US"/>
    <s v="USD"/>
    <n v="1408581930"/>
    <n v="1405989930"/>
    <b v="0"/>
    <n v="9"/>
    <b v="0"/>
    <s v="music/indie rock"/>
    <n v="3.0588235294117649E-2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8500"/>
    <x v="664"/>
    <x v="2"/>
    <s v="US"/>
    <s v="USD"/>
    <n v="1280635200"/>
    <n v="1273121283"/>
    <b v="0"/>
    <n v="17"/>
    <b v="0"/>
    <s v="music/indie rock"/>
    <n v="0.28764705882352942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8500"/>
    <x v="148"/>
    <x v="2"/>
    <s v="US"/>
    <s v="USD"/>
    <n v="1427920363"/>
    <n v="1425331963"/>
    <b v="0"/>
    <n v="5"/>
    <b v="0"/>
    <s v="music/indie rock"/>
    <n v="2.3529411764705882E-2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8500"/>
    <x v="665"/>
    <x v="2"/>
    <s v="US"/>
    <s v="USD"/>
    <n v="1465169610"/>
    <n v="1462577610"/>
    <b v="0"/>
    <n v="53"/>
    <b v="0"/>
    <s v="music/indie rock"/>
    <n v="0.92164705882352937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500"/>
    <x v="666"/>
    <x v="2"/>
    <s v="US"/>
    <s v="USD"/>
    <n v="1287975829"/>
    <n v="1284087829"/>
    <b v="0"/>
    <n v="7"/>
    <b v="0"/>
    <s v="music/indie rock"/>
    <n v="2.2941176470588236E-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500"/>
    <x v="667"/>
    <x v="2"/>
    <s v="US"/>
    <s v="USD"/>
    <n v="1440734400"/>
    <n v="1438549026"/>
    <b v="0"/>
    <n v="72"/>
    <b v="0"/>
    <s v="music/indie rock"/>
    <n v="0.37647058823529411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85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8500"/>
    <x v="119"/>
    <x v="2"/>
    <s v="US"/>
    <s v="USD"/>
    <n v="1326651110"/>
    <n v="1322763110"/>
    <b v="0"/>
    <n v="2"/>
    <b v="0"/>
    <s v="music/indie rock"/>
    <n v="8.2352941176470594E-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8500"/>
    <x v="668"/>
    <x v="2"/>
    <s v="US"/>
    <s v="USD"/>
    <n v="1306549362"/>
    <n v="1302661362"/>
    <b v="0"/>
    <n v="8"/>
    <b v="0"/>
    <s v="music/indie rock"/>
    <n v="3.2941176470588238E-2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8500"/>
    <x v="577"/>
    <x v="2"/>
    <s v="US"/>
    <s v="USD"/>
    <n v="1459365802"/>
    <n v="1456777402"/>
    <b v="0"/>
    <n v="2"/>
    <b v="0"/>
    <s v="music/jazz"/>
    <n v="2.4705882352941176E-3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8500"/>
    <x v="456"/>
    <x v="2"/>
    <s v="US"/>
    <s v="USD"/>
    <n v="1409412600"/>
    <n v="1404947422"/>
    <b v="0"/>
    <n v="3"/>
    <b v="0"/>
    <s v="music/jazz"/>
    <n v="1.0588235294117647E-2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8500"/>
    <x v="669"/>
    <x v="2"/>
    <s v="US"/>
    <s v="USD"/>
    <n v="1348367100"/>
    <n v="1346180780"/>
    <b v="0"/>
    <n v="4"/>
    <b v="0"/>
    <s v="music/jazz"/>
    <n v="1.8823529411764704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8500"/>
    <x v="118"/>
    <x v="2"/>
    <s v="US"/>
    <s v="USD"/>
    <n v="1451786137"/>
    <n v="1449194137"/>
    <b v="0"/>
    <n v="3"/>
    <b v="0"/>
    <s v="music/jazz"/>
    <n v="1.7764705882352943E-2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8500"/>
    <x v="670"/>
    <x v="2"/>
    <s v="US"/>
    <s v="USD"/>
    <n v="1295847926"/>
    <n v="1290663926"/>
    <b v="0"/>
    <n v="6"/>
    <b v="0"/>
    <s v="music/jazz"/>
    <n v="2.3058823529411764E-2"/>
    <n v="33"/>
    <x v="4"/>
    <s v="jazz"/>
    <x v="905"/>
    <d v="2011-01-24T00:45:26"/>
  </r>
  <r>
    <n v="906"/>
    <s v="24th Music Presents Channeling Motown (Live)"/>
    <s v="The DMV's most respected saxophonist pay tribute to Motown."/>
    <n v="85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85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8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8500"/>
    <x v="624"/>
    <x v="2"/>
    <s v="US"/>
    <s v="USD"/>
    <n v="1343016000"/>
    <n v="1340296440"/>
    <b v="0"/>
    <n v="8"/>
    <b v="0"/>
    <s v="music/jazz"/>
    <n v="6.1176470588235297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8500"/>
    <x v="430"/>
    <x v="2"/>
    <s v="GB"/>
    <s v="GBP"/>
    <n v="1488546319"/>
    <n v="1483362319"/>
    <b v="0"/>
    <n v="5"/>
    <b v="0"/>
    <s v="music/jazz"/>
    <n v="1.4470588235294117E-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85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8500"/>
    <x v="134"/>
    <x v="2"/>
    <s v="US"/>
    <s v="USD"/>
    <n v="1355197047"/>
    <n v="1350009447"/>
    <b v="0"/>
    <n v="2"/>
    <b v="0"/>
    <s v="music/jazz"/>
    <n v="3.5294117647058825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8500"/>
    <x v="671"/>
    <x v="2"/>
    <s v="US"/>
    <s v="USD"/>
    <n v="1336188019"/>
    <n v="1333596019"/>
    <b v="0"/>
    <n v="24"/>
    <b v="0"/>
    <s v="music/jazz"/>
    <n v="0.23317647058823529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8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8500"/>
    <x v="672"/>
    <x v="2"/>
    <s v="US"/>
    <s v="USD"/>
    <n v="1330577940"/>
    <n v="1327853914"/>
    <b v="0"/>
    <n v="9"/>
    <b v="0"/>
    <s v="music/jazz"/>
    <n v="4.4117647058823532E-2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85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8500"/>
    <x v="134"/>
    <x v="2"/>
    <s v="US"/>
    <s v="USD"/>
    <n v="1405305000"/>
    <n v="1402612730"/>
    <b v="0"/>
    <n v="1"/>
    <b v="0"/>
    <s v="music/jazz"/>
    <n v="3.5294117647058825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8500"/>
    <x v="670"/>
    <x v="2"/>
    <s v="GB"/>
    <s v="GBP"/>
    <n v="1417474761"/>
    <n v="1414879161"/>
    <b v="0"/>
    <n v="10"/>
    <b v="0"/>
    <s v="music/jazz"/>
    <n v="2.3058823529411764E-2"/>
    <n v="20"/>
    <x v="4"/>
    <s v="jazz"/>
    <x v="918"/>
    <d v="2014-12-01T17:59:21"/>
  </r>
  <r>
    <n v="919"/>
    <s v="Jazz CD:  Out of The Blue"/>
    <s v="Cool jazz with a New Orleans flavor."/>
    <n v="8500"/>
    <x v="173"/>
    <x v="2"/>
    <s v="US"/>
    <s v="USD"/>
    <n v="1355930645"/>
    <n v="1352906645"/>
    <b v="0"/>
    <n v="1"/>
    <b v="0"/>
    <s v="music/jazz"/>
    <n v="1.1764705882352941E-2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8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8500"/>
    <x v="673"/>
    <x v="2"/>
    <s v="US"/>
    <s v="USD"/>
    <n v="1323666376"/>
    <n v="1320033976"/>
    <b v="0"/>
    <n v="20"/>
    <b v="0"/>
    <s v="music/jazz"/>
    <n v="0.54529411764705882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8500"/>
    <x v="674"/>
    <x v="2"/>
    <s v="US"/>
    <s v="USD"/>
    <n v="1412167393"/>
    <n v="1409143393"/>
    <b v="0"/>
    <n v="30"/>
    <b v="0"/>
    <s v="music/jazz"/>
    <n v="0.66823529411764704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8500"/>
    <x v="675"/>
    <x v="2"/>
    <s v="US"/>
    <s v="USD"/>
    <n v="1416614523"/>
    <n v="1414018923"/>
    <b v="0"/>
    <n v="6"/>
    <b v="0"/>
    <s v="music/jazz"/>
    <n v="3.8823529411764708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8500"/>
    <x v="676"/>
    <x v="2"/>
    <s v="US"/>
    <s v="USD"/>
    <n v="1360795069"/>
    <n v="1358203069"/>
    <b v="0"/>
    <n v="15"/>
    <b v="0"/>
    <s v="music/jazz"/>
    <n v="3.8470588235294118E-2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8500"/>
    <x v="669"/>
    <x v="2"/>
    <s v="US"/>
    <s v="USD"/>
    <n v="1385590111"/>
    <n v="1382994511"/>
    <b v="0"/>
    <n v="5"/>
    <b v="0"/>
    <s v="music/jazz"/>
    <n v="1.8823529411764704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85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85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8500"/>
    <x v="607"/>
    <x v="2"/>
    <s v="US"/>
    <s v="USD"/>
    <n v="1353196800"/>
    <n v="1348864913"/>
    <b v="0"/>
    <n v="28"/>
    <b v="0"/>
    <s v="music/jazz"/>
    <n v="0.18529411764705883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8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8500"/>
    <x v="154"/>
    <x v="2"/>
    <s v="US"/>
    <s v="USD"/>
    <n v="1277501520"/>
    <n v="1273874306"/>
    <b v="0"/>
    <n v="5"/>
    <b v="0"/>
    <s v="music/jazz"/>
    <n v="4.0588235294117647E-2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8500"/>
    <x v="449"/>
    <x v="2"/>
    <s v="GB"/>
    <s v="GBP"/>
    <n v="1395007200"/>
    <n v="1392021502"/>
    <b v="0"/>
    <n v="7"/>
    <b v="0"/>
    <s v="music/jazz"/>
    <n v="1.5411764705882352E-2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8500"/>
    <x v="677"/>
    <x v="2"/>
    <s v="US"/>
    <s v="USD"/>
    <n v="1363990545"/>
    <n v="1360106145"/>
    <b v="0"/>
    <n v="30"/>
    <b v="0"/>
    <s v="music/jazz"/>
    <n v="0.16247058823529412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8500"/>
    <x v="678"/>
    <x v="2"/>
    <s v="US"/>
    <s v="USD"/>
    <n v="1399867409"/>
    <n v="1394683409"/>
    <b v="0"/>
    <n v="2"/>
    <b v="0"/>
    <s v="music/jazz"/>
    <n v="1.411764705882353E-2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8500"/>
    <x v="679"/>
    <x v="2"/>
    <s v="CA"/>
    <s v="CAD"/>
    <n v="1399183200"/>
    <n v="1396633284"/>
    <b v="0"/>
    <n v="30"/>
    <b v="0"/>
    <s v="music/jazz"/>
    <n v="0.17882352941176471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8500"/>
    <x v="155"/>
    <x v="2"/>
    <s v="US"/>
    <s v="USD"/>
    <n v="1454054429"/>
    <n v="1451462429"/>
    <b v="0"/>
    <n v="2"/>
    <b v="0"/>
    <s v="music/jazz"/>
    <n v="5.8823529411764705E-3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85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8500"/>
    <x v="130"/>
    <x v="2"/>
    <s v="US"/>
    <s v="USD"/>
    <n v="1383509357"/>
    <n v="1380913757"/>
    <b v="0"/>
    <n v="2"/>
    <b v="0"/>
    <s v="music/jazz"/>
    <n v="4.7058823529411761E-3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8500"/>
    <x v="379"/>
    <x v="2"/>
    <s v="US"/>
    <s v="USD"/>
    <n v="1346585448"/>
    <n v="1343993448"/>
    <b v="0"/>
    <n v="1"/>
    <b v="0"/>
    <s v="music/jazz"/>
    <n v="2.941176470588235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8500"/>
    <x v="130"/>
    <x v="2"/>
    <s v="US"/>
    <s v="USD"/>
    <n v="1372622280"/>
    <n v="1369246738"/>
    <b v="0"/>
    <n v="2"/>
    <b v="0"/>
    <s v="music/jazz"/>
    <n v="4.7058823529411761E-3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8500"/>
    <x v="680"/>
    <x v="2"/>
    <s v="US"/>
    <s v="USD"/>
    <n v="1439251926"/>
    <n v="1435363926"/>
    <b v="0"/>
    <n v="14"/>
    <b v="0"/>
    <s v="technology/wearables"/>
    <n v="0.18164705882352941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8500"/>
    <x v="681"/>
    <x v="2"/>
    <s v="US"/>
    <s v="USD"/>
    <n v="1486693145"/>
    <n v="1484101145"/>
    <b v="0"/>
    <n v="31"/>
    <b v="0"/>
    <s v="technology/wearables"/>
    <n v="0.13658823529411765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8500"/>
    <x v="682"/>
    <x v="2"/>
    <s v="US"/>
    <s v="USD"/>
    <n v="1455826460"/>
    <n v="1452716060"/>
    <b v="0"/>
    <n v="16"/>
    <b v="0"/>
    <s v="technology/wearables"/>
    <n v="7.8588235294117653E-2"/>
    <n v="42"/>
    <x v="2"/>
    <s v="wearables"/>
    <x v="942"/>
    <d v="2016-02-18T15:14:20"/>
  </r>
  <r>
    <n v="943"/>
    <s v="SleepMode"/>
    <s v="A mask for home or travel that will give you the best, undisturbed sleep of your life."/>
    <n v="8500"/>
    <x v="683"/>
    <x v="2"/>
    <s v="US"/>
    <s v="USD"/>
    <n v="1480438905"/>
    <n v="1477843305"/>
    <b v="0"/>
    <n v="12"/>
    <b v="0"/>
    <s v="technology/wearables"/>
    <n v="3.4000000000000002E-2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8500"/>
    <x v="684"/>
    <x v="2"/>
    <s v="US"/>
    <s v="USD"/>
    <n v="1460988000"/>
    <n v="1458050450"/>
    <b v="0"/>
    <n v="96"/>
    <b v="0"/>
    <s v="technology/wearables"/>
    <n v="0.78388235294117647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8500"/>
    <x v="685"/>
    <x v="2"/>
    <s v="FR"/>
    <s v="EUR"/>
    <n v="1487462340"/>
    <n v="1482958626"/>
    <b v="0"/>
    <n v="16"/>
    <b v="0"/>
    <s v="technology/wearables"/>
    <n v="0.29223529411764704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8500"/>
    <x v="686"/>
    <x v="2"/>
    <s v="US"/>
    <s v="USD"/>
    <n v="1473444048"/>
    <n v="1470852048"/>
    <b v="0"/>
    <n v="5"/>
    <b v="0"/>
    <s v="technology/wearables"/>
    <n v="3.3647058823529412E-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8500"/>
    <x v="374"/>
    <x v="2"/>
    <s v="NL"/>
    <s v="EUR"/>
    <n v="1457812364"/>
    <n v="1455220364"/>
    <b v="0"/>
    <n v="8"/>
    <b v="0"/>
    <s v="technology/wearables"/>
    <n v="5.647058823529412E-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8500"/>
    <x v="687"/>
    <x v="2"/>
    <s v="DE"/>
    <s v="EUR"/>
    <n v="1456016576"/>
    <n v="1450832576"/>
    <b v="0"/>
    <n v="7"/>
    <b v="0"/>
    <s v="technology/wearables"/>
    <n v="3.2117647058823529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8500"/>
    <x v="688"/>
    <x v="2"/>
    <s v="CA"/>
    <s v="CAD"/>
    <n v="1453053661"/>
    <n v="1450461661"/>
    <b v="0"/>
    <n v="24"/>
    <b v="0"/>
    <s v="technology/wearables"/>
    <n v="0.16494117647058823"/>
    <n v="58"/>
    <x v="2"/>
    <s v="wearables"/>
    <x v="950"/>
    <d v="2016-01-17T13:01:01"/>
  </r>
  <r>
    <n v="951"/>
    <s v="Smart Harness"/>
    <s v="Revolutionizing the way we walk our dogs!"/>
    <n v="8500"/>
    <x v="689"/>
    <x v="2"/>
    <s v="US"/>
    <s v="USD"/>
    <n v="1465054872"/>
    <n v="1461166872"/>
    <b v="0"/>
    <n v="121"/>
    <b v="0"/>
    <s v="technology/wearables"/>
    <n v="2.2582352941176471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8500"/>
    <x v="690"/>
    <x v="2"/>
    <s v="US"/>
    <s v="USD"/>
    <n v="1479483812"/>
    <n v="1476888212"/>
    <b v="0"/>
    <n v="196"/>
    <b v="0"/>
    <s v="technology/wearables"/>
    <n v="2.3025882352941176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8500"/>
    <x v="691"/>
    <x v="2"/>
    <s v="US"/>
    <s v="USD"/>
    <n v="1422158199"/>
    <n v="1419566199"/>
    <b v="0"/>
    <n v="5"/>
    <b v="0"/>
    <s v="technology/wearables"/>
    <n v="1.4823529411764706E-2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8500"/>
    <x v="692"/>
    <x v="2"/>
    <s v="US"/>
    <s v="USD"/>
    <n v="1440100839"/>
    <n v="1436472039"/>
    <b v="0"/>
    <n v="73"/>
    <b v="0"/>
    <s v="technology/wearables"/>
    <n v="0.76600000000000001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8500"/>
    <x v="693"/>
    <x v="2"/>
    <s v="US"/>
    <s v="USD"/>
    <n v="1473750300"/>
    <n v="1470294300"/>
    <b v="0"/>
    <n v="93"/>
    <b v="0"/>
    <s v="technology/wearables"/>
    <n v="1.998117647058823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8500"/>
    <x v="386"/>
    <x v="2"/>
    <s v="US"/>
    <s v="USD"/>
    <n v="1430081759"/>
    <n v="1424901359"/>
    <b v="0"/>
    <n v="17"/>
    <b v="0"/>
    <s v="technology/wearables"/>
    <n v="0.10129411764705883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8500"/>
    <x v="694"/>
    <x v="2"/>
    <s v="US"/>
    <s v="USD"/>
    <n v="1479392133"/>
    <n v="1476710133"/>
    <b v="0"/>
    <n v="7"/>
    <b v="0"/>
    <s v="technology/wearables"/>
    <n v="2.7411764705882354E-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8500"/>
    <x v="695"/>
    <x v="2"/>
    <s v="US"/>
    <s v="USD"/>
    <n v="1428641940"/>
    <n v="1426792563"/>
    <b v="0"/>
    <n v="17"/>
    <b v="0"/>
    <s v="technology/wearables"/>
    <n v="0.1036470588235294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8500"/>
    <x v="696"/>
    <x v="2"/>
    <s v="US"/>
    <s v="USD"/>
    <n v="1421640665"/>
    <n v="1419048665"/>
    <b v="0"/>
    <n v="171"/>
    <b v="0"/>
    <s v="technology/wearables"/>
    <n v="2.2858823529411763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8500"/>
    <x v="697"/>
    <x v="2"/>
    <s v="US"/>
    <s v="USD"/>
    <n v="1489500155"/>
    <n v="1485874955"/>
    <b v="0"/>
    <n v="188"/>
    <b v="0"/>
    <s v="technology/wearables"/>
    <n v="3.0182352941176469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8500"/>
    <x v="698"/>
    <x v="2"/>
    <s v="US"/>
    <s v="USD"/>
    <n v="1487617200"/>
    <n v="1483634335"/>
    <b v="0"/>
    <n v="110"/>
    <b v="0"/>
    <s v="technology/wearables"/>
    <n v="4.7151764705882355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8500"/>
    <x v="699"/>
    <x v="2"/>
    <s v="US"/>
    <s v="USD"/>
    <n v="1455210353"/>
    <n v="1451927153"/>
    <b v="0"/>
    <n v="37"/>
    <b v="0"/>
    <s v="technology/wearables"/>
    <n v="8.3764705882352936E-2"/>
    <n v="19"/>
    <x v="2"/>
    <s v="wearables"/>
    <x v="962"/>
    <d v="2016-02-11T12:05:53"/>
  </r>
  <r>
    <n v="963"/>
    <s v="The Ultimate Learning Center"/>
    <s v="WE are molding an educated, motivated, non violent GENERATION!"/>
    <n v="8500"/>
    <x v="700"/>
    <x v="2"/>
    <s v="US"/>
    <s v="USD"/>
    <n v="1476717319"/>
    <n v="1473693319"/>
    <b v="0"/>
    <n v="9"/>
    <b v="0"/>
    <s v="technology/wearables"/>
    <n v="4.4352941176470588E-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8500"/>
    <x v="701"/>
    <x v="2"/>
    <s v="CA"/>
    <s v="CAD"/>
    <n v="1441119919"/>
    <n v="1437663919"/>
    <b v="0"/>
    <n v="29"/>
    <b v="0"/>
    <s v="technology/wearables"/>
    <n v="0.10341176470588236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8500"/>
    <x v="501"/>
    <x v="2"/>
    <s v="US"/>
    <s v="USD"/>
    <n v="1477454340"/>
    <n v="1474676646"/>
    <b v="0"/>
    <n v="6"/>
    <b v="0"/>
    <s v="technology/wearables"/>
    <n v="3.5058823529411767E-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8500"/>
    <x v="702"/>
    <x v="2"/>
    <s v="US"/>
    <s v="USD"/>
    <n v="1475766932"/>
    <n v="1473174932"/>
    <b v="0"/>
    <n v="30"/>
    <b v="0"/>
    <s v="technology/wearables"/>
    <n v="0.20894117647058824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8500"/>
    <x v="703"/>
    <x v="2"/>
    <s v="US"/>
    <s v="USD"/>
    <n v="1461301574"/>
    <n v="1456121174"/>
    <b v="0"/>
    <n v="81"/>
    <b v="0"/>
    <s v="technology/wearables"/>
    <n v="0.41905882352941176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500"/>
    <x v="437"/>
    <x v="2"/>
    <s v="US"/>
    <s v="USD"/>
    <n v="1408134034"/>
    <n v="1405542034"/>
    <b v="0"/>
    <n v="4"/>
    <b v="0"/>
    <s v="technology/wearables"/>
    <n v="1.2470588235294117E-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8500"/>
    <x v="704"/>
    <x v="2"/>
    <s v="MX"/>
    <s v="MXN"/>
    <n v="1486624607"/>
    <n v="1483773407"/>
    <b v="0"/>
    <n v="11"/>
    <b v="0"/>
    <s v="technology/wearables"/>
    <n v="1.647058823529411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8500"/>
    <x v="705"/>
    <x v="2"/>
    <s v="CA"/>
    <s v="CAD"/>
    <n v="1485147540"/>
    <n v="1481951853"/>
    <b v="0"/>
    <n v="14"/>
    <b v="0"/>
    <s v="technology/wearables"/>
    <n v="0.2701176470588235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8500"/>
    <x v="706"/>
    <x v="2"/>
    <s v="US"/>
    <s v="USD"/>
    <n v="1433178060"/>
    <n v="1429290060"/>
    <b v="0"/>
    <n v="5"/>
    <b v="0"/>
    <s v="technology/wearables"/>
    <n v="2.6588235294117649E-2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8500"/>
    <x v="707"/>
    <x v="2"/>
    <s v="US"/>
    <s v="USD"/>
    <n v="1409813940"/>
    <n v="1407271598"/>
    <b v="0"/>
    <n v="45"/>
    <b v="0"/>
    <s v="technology/wearables"/>
    <n v="0.81470588235294117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8500"/>
    <x v="708"/>
    <x v="2"/>
    <s v="US"/>
    <s v="USD"/>
    <n v="1447032093"/>
    <n v="1441844493"/>
    <b v="0"/>
    <n v="8"/>
    <b v="0"/>
    <s v="technology/wearables"/>
    <n v="4.8352941176470592E-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8500"/>
    <x v="668"/>
    <x v="2"/>
    <s v="US"/>
    <s v="USD"/>
    <n v="1458925156"/>
    <n v="1456336756"/>
    <b v="0"/>
    <n v="3"/>
    <b v="0"/>
    <s v="technology/wearables"/>
    <n v="3.2941176470588238E-2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8500"/>
    <x v="709"/>
    <x v="2"/>
    <s v="US"/>
    <s v="USD"/>
    <n v="1467132185"/>
    <n v="1461948185"/>
    <b v="0"/>
    <n v="24"/>
    <b v="0"/>
    <s v="technology/wearables"/>
    <n v="0.30670588235294116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8500"/>
    <x v="710"/>
    <x v="2"/>
    <s v="AU"/>
    <s v="AUD"/>
    <n v="1439515497"/>
    <n v="1435627497"/>
    <b v="0"/>
    <n v="18"/>
    <b v="0"/>
    <s v="technology/wearables"/>
    <n v="0.33988235294117647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8500"/>
    <x v="711"/>
    <x v="2"/>
    <s v="AT"/>
    <s v="EUR"/>
    <n v="1456094197"/>
    <n v="1453502197"/>
    <b v="0"/>
    <n v="12"/>
    <b v="0"/>
    <s v="technology/wearables"/>
    <n v="0.10694117647058823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8500"/>
    <x v="712"/>
    <x v="2"/>
    <s v="SE"/>
    <s v="SEK"/>
    <n v="1456385101"/>
    <n v="1453793101"/>
    <b v="0"/>
    <n v="123"/>
    <b v="0"/>
    <s v="technology/wearables"/>
    <n v="11.44388235294117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8500"/>
    <x v="713"/>
    <x v="2"/>
    <s v="US"/>
    <s v="USD"/>
    <n v="1466449140"/>
    <n v="1463392828"/>
    <b v="0"/>
    <n v="96"/>
    <b v="0"/>
    <s v="technology/wearables"/>
    <n v="3.4101364705882351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8500"/>
    <x v="714"/>
    <x v="2"/>
    <s v="US"/>
    <s v="USD"/>
    <n v="1417387322"/>
    <n v="1413495722"/>
    <b v="0"/>
    <n v="31"/>
    <b v="0"/>
    <s v="technology/wearables"/>
    <n v="0.17482352941176471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500"/>
    <x v="143"/>
    <x v="2"/>
    <s v="US"/>
    <s v="USD"/>
    <n v="1407624222"/>
    <n v="1405032222"/>
    <b v="0"/>
    <n v="4"/>
    <b v="0"/>
    <s v="technology/wearables"/>
    <n v="1.2941176470588236E-3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8500"/>
    <x v="158"/>
    <x v="2"/>
    <s v="US"/>
    <s v="USD"/>
    <n v="1475431486"/>
    <n v="1472839486"/>
    <b v="0"/>
    <n v="3"/>
    <b v="0"/>
    <s v="technology/wearables"/>
    <n v="3.5294117647058826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8500"/>
    <x v="715"/>
    <x v="2"/>
    <s v="ES"/>
    <s v="EUR"/>
    <n v="1471985640"/>
    <n v="1469289685"/>
    <b v="0"/>
    <n v="179"/>
    <b v="0"/>
    <s v="technology/wearables"/>
    <n v="3.6177647058823528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8500"/>
    <x v="437"/>
    <x v="2"/>
    <s v="US"/>
    <s v="USD"/>
    <n v="1427507208"/>
    <n v="1424918808"/>
    <b v="0"/>
    <n v="3"/>
    <b v="0"/>
    <s v="technology/wearables"/>
    <n v="1.2470588235294117E-2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8500"/>
    <x v="716"/>
    <x v="2"/>
    <s v="DE"/>
    <s v="EUR"/>
    <n v="1451602800"/>
    <n v="1449011610"/>
    <b v="0"/>
    <n v="23"/>
    <b v="0"/>
    <s v="technology/wearables"/>
    <n v="0.22211764705882353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8500"/>
    <x v="567"/>
    <x v="2"/>
    <s v="GB"/>
    <s v="GBP"/>
    <n v="1452384000"/>
    <n v="1447698300"/>
    <b v="0"/>
    <n v="23"/>
    <b v="0"/>
    <s v="technology/wearables"/>
    <n v="0.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8500"/>
    <x v="717"/>
    <x v="2"/>
    <s v="NL"/>
    <s v="EUR"/>
    <n v="1403507050"/>
    <n v="1400051050"/>
    <b v="0"/>
    <n v="41"/>
    <b v="0"/>
    <s v="technology/wearables"/>
    <n v="0.77764705882352936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85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8500"/>
    <x v="718"/>
    <x v="2"/>
    <s v="US"/>
    <s v="USD"/>
    <n v="1475101495"/>
    <n v="1472509495"/>
    <b v="0"/>
    <n v="32"/>
    <b v="0"/>
    <s v="technology/wearables"/>
    <n v="0.19729411764705881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8500"/>
    <x v="375"/>
    <x v="2"/>
    <s v="US"/>
    <s v="USD"/>
    <n v="1409770164"/>
    <n v="1407178164"/>
    <b v="0"/>
    <n v="2"/>
    <b v="0"/>
    <s v="technology/wearables"/>
    <n v="3.058823529411764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8500"/>
    <x v="719"/>
    <x v="2"/>
    <s v="GB"/>
    <s v="GBP"/>
    <n v="1468349460"/>
    <n v="1466186988"/>
    <b v="0"/>
    <n v="7"/>
    <b v="0"/>
    <s v="technology/wearables"/>
    <n v="2.4941176470588234E-2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8500"/>
    <x v="720"/>
    <x v="2"/>
    <s v="US"/>
    <s v="USD"/>
    <n v="1462655519"/>
    <n v="1457475119"/>
    <b v="0"/>
    <n v="4"/>
    <b v="0"/>
    <s v="technology/wearables"/>
    <n v="5.4941176470588236E-2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8500"/>
    <x v="721"/>
    <x v="2"/>
    <s v="US"/>
    <s v="USD"/>
    <n v="1478926800"/>
    <n v="1476054568"/>
    <b v="0"/>
    <n v="196"/>
    <b v="0"/>
    <s v="technology/wearables"/>
    <n v="2.0659999999999998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8500"/>
    <x v="722"/>
    <x v="2"/>
    <s v="US"/>
    <s v="USD"/>
    <n v="1417388340"/>
    <n v="1412835530"/>
    <b v="0"/>
    <n v="11"/>
    <b v="0"/>
    <s v="technology/wearables"/>
    <n v="0.5492941176470588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8500"/>
    <x v="723"/>
    <x v="2"/>
    <s v="US"/>
    <s v="USD"/>
    <n v="1417276800"/>
    <n v="1415140480"/>
    <b v="0"/>
    <n v="9"/>
    <b v="0"/>
    <s v="technology/wearables"/>
    <n v="8.5411764705882354E-2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8500"/>
    <x v="654"/>
    <x v="2"/>
    <s v="US"/>
    <s v="USD"/>
    <n v="1406474820"/>
    <n v="1403902060"/>
    <b v="0"/>
    <n v="5"/>
    <b v="0"/>
    <s v="technology/wearables"/>
    <n v="7.6470588235294122E-3"/>
    <n v="13"/>
    <x v="2"/>
    <s v="wearables"/>
    <x v="996"/>
    <d v="2014-07-27T10:27:00"/>
  </r>
  <r>
    <n v="997"/>
    <s v="iPhanny"/>
    <s v="The iPhanny keeps your iPhone 6 safe from bending in those dangerous pants pockets."/>
    <n v="8500"/>
    <x v="654"/>
    <x v="2"/>
    <s v="US"/>
    <s v="USD"/>
    <n v="1417145297"/>
    <n v="1414549697"/>
    <b v="0"/>
    <n v="8"/>
    <b v="0"/>
    <s v="technology/wearables"/>
    <n v="7.6470588235294122E-3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8500"/>
    <x v="724"/>
    <x v="2"/>
    <s v="CA"/>
    <s v="CAD"/>
    <n v="1447909401"/>
    <n v="1444017801"/>
    <b v="0"/>
    <n v="229"/>
    <b v="0"/>
    <s v="technology/wearables"/>
    <n v="4.1335294117647061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8500"/>
    <x v="725"/>
    <x v="2"/>
    <s v="CA"/>
    <s v="CAD"/>
    <n v="1415865720"/>
    <n v="1413270690"/>
    <b v="0"/>
    <n v="40"/>
    <b v="0"/>
    <s v="technology/wearables"/>
    <n v="1.3744705882352941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500"/>
    <x v="726"/>
    <x v="1"/>
    <s v="US"/>
    <s v="USD"/>
    <n v="1489537560"/>
    <n v="1484357160"/>
    <b v="0"/>
    <n v="6"/>
    <b v="0"/>
    <s v="technology/wearables"/>
    <n v="2.33223529411764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8500"/>
    <x v="107"/>
    <x v="1"/>
    <s v="GB"/>
    <s v="GBP"/>
    <n v="1485796613"/>
    <n v="1481908613"/>
    <b v="0"/>
    <n v="4"/>
    <b v="0"/>
    <s v="technology/wearables"/>
    <n v="0.61176470588235299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8500"/>
    <x v="727"/>
    <x v="1"/>
    <s v="US"/>
    <s v="USD"/>
    <n v="1450331940"/>
    <n v="1447777514"/>
    <b v="0"/>
    <n v="22"/>
    <b v="0"/>
    <s v="technology/wearables"/>
    <n v="0.34823529411764703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8500"/>
    <x v="728"/>
    <x v="1"/>
    <s v="FR"/>
    <s v="EUR"/>
    <n v="1489680061"/>
    <n v="1487091661"/>
    <b v="0"/>
    <n v="15"/>
    <b v="0"/>
    <s v="technology/wearables"/>
    <n v="0.37776470588235295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8500"/>
    <x v="729"/>
    <x v="1"/>
    <s v="US"/>
    <s v="USD"/>
    <n v="1455814827"/>
    <n v="1453222827"/>
    <b v="0"/>
    <n v="95"/>
    <b v="0"/>
    <s v="technology/wearables"/>
    <n v="2.4178823529411764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8500"/>
    <x v="730"/>
    <x v="1"/>
    <s v="US"/>
    <s v="USD"/>
    <n v="1446217183"/>
    <n v="1443538783"/>
    <b v="0"/>
    <n v="161"/>
    <b v="0"/>
    <s v="technology/wearables"/>
    <n v="17.659058823529413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8500"/>
    <x v="731"/>
    <x v="1"/>
    <s v="US"/>
    <s v="USD"/>
    <n v="1418368260"/>
    <n v="1417654672"/>
    <b v="0"/>
    <n v="8"/>
    <b v="0"/>
    <s v="technology/wearables"/>
    <n v="2.7529411764705882E-2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8500"/>
    <x v="732"/>
    <x v="1"/>
    <s v="US"/>
    <s v="USD"/>
    <n v="1481727623"/>
    <n v="1478095223"/>
    <b v="0"/>
    <n v="76"/>
    <b v="0"/>
    <s v="technology/wearables"/>
    <n v="1.5642352941176472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8500"/>
    <x v="156"/>
    <x v="1"/>
    <s v="MX"/>
    <s v="MXN"/>
    <n v="1482953115"/>
    <n v="1480361115"/>
    <b v="0"/>
    <n v="1"/>
    <b v="0"/>
    <s v="technology/wearables"/>
    <n v="2.9411764705882353E-2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8500"/>
    <x v="733"/>
    <x v="1"/>
    <s v="US"/>
    <s v="USD"/>
    <n v="1466346646"/>
    <n v="1463754646"/>
    <b v="0"/>
    <n v="101"/>
    <b v="0"/>
    <s v="technology/wearables"/>
    <n v="0.77235294117647058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8500"/>
    <x v="734"/>
    <x v="1"/>
    <s v="US"/>
    <s v="USD"/>
    <n v="1473044340"/>
    <n v="1468180462"/>
    <b v="0"/>
    <n v="4"/>
    <b v="0"/>
    <s v="technology/wearables"/>
    <n v="2.5882352941176471E-2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8500"/>
    <x v="735"/>
    <x v="1"/>
    <s v="US"/>
    <s v="USD"/>
    <n v="1418938395"/>
    <n v="1415050395"/>
    <b v="0"/>
    <n v="1"/>
    <b v="0"/>
    <s v="technology/wearables"/>
    <n v="8.8235294117647058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8500"/>
    <x v="736"/>
    <x v="1"/>
    <s v="US"/>
    <s v="USD"/>
    <n v="1485254052"/>
    <n v="1481366052"/>
    <b v="0"/>
    <n v="775"/>
    <b v="0"/>
    <s v="technology/wearables"/>
    <n v="126.67659411764707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8500"/>
    <x v="737"/>
    <x v="1"/>
    <s v="US"/>
    <s v="USD"/>
    <n v="1451419200"/>
    <n v="1449000056"/>
    <b v="0"/>
    <n v="90"/>
    <b v="0"/>
    <s v="technology/wearables"/>
    <n v="1.0155294117647058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8500"/>
    <x v="738"/>
    <x v="1"/>
    <s v="US"/>
    <s v="USD"/>
    <n v="1420070615"/>
    <n v="1415750615"/>
    <b v="0"/>
    <n v="16"/>
    <b v="0"/>
    <s v="technology/wearables"/>
    <n v="0.36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8500"/>
    <x v="739"/>
    <x v="1"/>
    <s v="CH"/>
    <s v="CHF"/>
    <n v="1448489095"/>
    <n v="1445893495"/>
    <b v="0"/>
    <n v="6"/>
    <b v="0"/>
    <s v="technology/wearables"/>
    <n v="2.823529411764706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8500"/>
    <x v="740"/>
    <x v="1"/>
    <s v="US"/>
    <s v="USD"/>
    <n v="1459992856"/>
    <n v="1456108456"/>
    <b v="0"/>
    <n v="38"/>
    <b v="0"/>
    <s v="technology/wearables"/>
    <n v="0.33435294117647057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8500"/>
    <x v="741"/>
    <x v="1"/>
    <s v="US"/>
    <s v="USD"/>
    <n v="1448125935"/>
    <n v="1444666335"/>
    <b v="0"/>
    <n v="355"/>
    <b v="0"/>
    <s v="technology/wearables"/>
    <n v="6.729058823529412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8500"/>
    <x v="742"/>
    <x v="1"/>
    <s v="US"/>
    <s v="USD"/>
    <n v="1468496933"/>
    <n v="1465904933"/>
    <b v="0"/>
    <n v="7"/>
    <b v="0"/>
    <s v="technology/wearables"/>
    <n v="7.3058823529411759E-2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8500"/>
    <x v="743"/>
    <x v="1"/>
    <s v="US"/>
    <s v="USD"/>
    <n v="1423092149"/>
    <n v="1420500149"/>
    <b v="0"/>
    <n v="400"/>
    <b v="0"/>
    <s v="technology/wearables"/>
    <n v="2.5058823529411764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8500"/>
    <x v="744"/>
    <x v="0"/>
    <s v="CA"/>
    <s v="CAD"/>
    <n v="1433206020"/>
    <n v="1430617209"/>
    <b v="0"/>
    <n v="30"/>
    <b v="1"/>
    <s v="music/electronic music"/>
    <n v="0.37482352941176472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8500"/>
    <x v="745"/>
    <x v="0"/>
    <s v="US"/>
    <s v="USD"/>
    <n v="1445054400"/>
    <n v="1443074571"/>
    <b v="1"/>
    <n v="478"/>
    <b v="1"/>
    <s v="music/electronic music"/>
    <n v="1.24166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8500"/>
    <x v="746"/>
    <x v="0"/>
    <s v="US"/>
    <s v="USD"/>
    <n v="1431876677"/>
    <n v="1429284677"/>
    <b v="1"/>
    <n v="74"/>
    <b v="1"/>
    <s v="music/electronic music"/>
    <n v="0.27035294117647057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8500"/>
    <x v="747"/>
    <x v="0"/>
    <s v="GB"/>
    <s v="GBP"/>
    <n v="1434837861"/>
    <n v="1432245861"/>
    <b v="0"/>
    <n v="131"/>
    <b v="1"/>
    <s v="music/electronic music"/>
    <n v="0.55800000000000005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8500"/>
    <x v="748"/>
    <x v="0"/>
    <s v="SE"/>
    <s v="SEK"/>
    <n v="1454248563"/>
    <n v="1451656563"/>
    <b v="1"/>
    <n v="61"/>
    <b v="1"/>
    <s v="music/electronic music"/>
    <n v="2.7914764705882353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8500"/>
    <x v="749"/>
    <x v="0"/>
    <s v="US"/>
    <s v="USD"/>
    <n v="1426532437"/>
    <n v="1423944037"/>
    <b v="1"/>
    <n v="1071"/>
    <b v="1"/>
    <s v="music/electronic music"/>
    <n v="9.0529200000000003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8500"/>
    <x v="750"/>
    <x v="0"/>
    <s v="GB"/>
    <s v="GBP"/>
    <n v="1459414016"/>
    <n v="1456480016"/>
    <b v="1"/>
    <n v="122"/>
    <b v="1"/>
    <s v="music/electronic music"/>
    <n v="0.82359764705882355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8500"/>
    <x v="751"/>
    <x v="0"/>
    <s v="US"/>
    <s v="USD"/>
    <n v="1414025347"/>
    <n v="1411433347"/>
    <b v="1"/>
    <n v="111"/>
    <b v="1"/>
    <s v="music/electronic music"/>
    <n v="0.90976470588235292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8500"/>
    <x v="752"/>
    <x v="0"/>
    <s v="GB"/>
    <s v="GBP"/>
    <n v="1488830400"/>
    <n v="1484924605"/>
    <b v="1"/>
    <n v="255"/>
    <b v="1"/>
    <s v="music/electronic music"/>
    <n v="1.3796470588235294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8500"/>
    <x v="753"/>
    <x v="0"/>
    <s v="SE"/>
    <s v="SEK"/>
    <n v="1428184740"/>
    <n v="1423501507"/>
    <b v="0"/>
    <n v="141"/>
    <b v="1"/>
    <s v="music/electronic music"/>
    <n v="1.3148235294117647"/>
    <n v="79"/>
    <x v="4"/>
    <s v="electronic music"/>
    <x v="1029"/>
    <d v="2015-04-04T16:59:00"/>
  </r>
  <r>
    <n v="1030"/>
    <s v="The Gothsicles - I FEEL SICLE"/>
    <s v="Help fund the latest Gothsicles mega-album, I FEEL SICLE!"/>
    <n v="8500"/>
    <x v="754"/>
    <x v="0"/>
    <s v="US"/>
    <s v="USD"/>
    <n v="1473680149"/>
    <n v="1472470549"/>
    <b v="0"/>
    <n v="159"/>
    <b v="1"/>
    <s v="music/electronic music"/>
    <n v="0.80494117647058827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8500"/>
    <x v="755"/>
    <x v="0"/>
    <s v="US"/>
    <s v="USD"/>
    <n v="1450290010"/>
    <n v="1447698010"/>
    <b v="0"/>
    <n v="99"/>
    <b v="1"/>
    <s v="music/electronic music"/>
    <n v="1.2635294117647058"/>
    <n v="108"/>
    <x v="4"/>
    <s v="electronic music"/>
    <x v="1031"/>
    <d v="2015-12-16T13:20:10"/>
  </r>
  <r>
    <n v="1032"/>
    <s v="Phantom Ship / Coastal (Album Preorder)"/>
    <s v="Ideal for living rooms and open spaces."/>
    <n v="8500"/>
    <x v="756"/>
    <x v="0"/>
    <s v="US"/>
    <s v="USD"/>
    <n v="1466697625"/>
    <n v="1464105625"/>
    <b v="0"/>
    <n v="96"/>
    <b v="1"/>
    <s v="music/electronic music"/>
    <n v="0.6892752941176471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8500"/>
    <x v="432"/>
    <x v="0"/>
    <s v="GB"/>
    <s v="GBP"/>
    <n v="1481564080"/>
    <n v="1479144880"/>
    <b v="0"/>
    <n v="27"/>
    <b v="1"/>
    <s v="music/electronic music"/>
    <n v="0.16070588235294117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8500"/>
    <x v="757"/>
    <x v="0"/>
    <s v="US"/>
    <s v="USD"/>
    <n v="1470369540"/>
    <n v="1467604804"/>
    <b v="0"/>
    <n v="166"/>
    <b v="1"/>
    <s v="music/electronic music"/>
    <n v="0.76471647058823533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8500"/>
    <x v="758"/>
    <x v="0"/>
    <s v="US"/>
    <s v="USD"/>
    <n v="1423668220"/>
    <n v="1421076220"/>
    <b v="0"/>
    <n v="76"/>
    <b v="1"/>
    <s v="music/electronic music"/>
    <n v="0.58258823529411763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8500"/>
    <x v="759"/>
    <x v="0"/>
    <s v="US"/>
    <s v="USD"/>
    <n v="1357545600"/>
    <n v="1354790790"/>
    <b v="0"/>
    <n v="211"/>
    <b v="1"/>
    <s v="music/electronic music"/>
    <n v="0.59484941176470596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8500"/>
    <x v="760"/>
    <x v="0"/>
    <s v="US"/>
    <s v="USD"/>
    <n v="1431925200"/>
    <n v="1429991062"/>
    <b v="0"/>
    <n v="21"/>
    <b v="1"/>
    <s v="music/electronic music"/>
    <n v="0.1201176470588235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8500"/>
    <x v="761"/>
    <x v="0"/>
    <s v="US"/>
    <s v="USD"/>
    <n v="1458362023"/>
    <n v="1455773623"/>
    <b v="0"/>
    <n v="61"/>
    <b v="1"/>
    <s v="music/electronic music"/>
    <n v="0.25647058823529412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8500"/>
    <x v="762"/>
    <x v="0"/>
    <s v="US"/>
    <s v="USD"/>
    <n v="1481615940"/>
    <n v="1479436646"/>
    <b v="0"/>
    <n v="30"/>
    <b v="1"/>
    <s v="music/electronic music"/>
    <n v="7.5411764705882359E-2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"/>
    <x v="156"/>
    <x v="1"/>
    <s v="US"/>
    <s v="USD"/>
    <n v="1472317209"/>
    <n v="1469725209"/>
    <b v="0"/>
    <n v="1"/>
    <b v="0"/>
    <s v="journalism/audio"/>
    <n v="2.9411764705882353E-2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850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8500"/>
    <x v="115"/>
    <x v="1"/>
    <s v="US"/>
    <s v="USD"/>
    <n v="1410516000"/>
    <n v="1406824948"/>
    <b v="0"/>
    <n v="1"/>
    <b v="0"/>
    <s v="journalism/audio"/>
    <n v="1.176470588235294E-3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8500"/>
    <x v="763"/>
    <x v="1"/>
    <s v="US"/>
    <s v="USD"/>
    <n v="1432101855"/>
    <n v="1429509855"/>
    <b v="0"/>
    <n v="292"/>
    <b v="0"/>
    <s v="journalism/audio"/>
    <n v="1.0043529411764707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8500"/>
    <x v="360"/>
    <x v="1"/>
    <s v="US"/>
    <s v="USD"/>
    <n v="1425587220"/>
    <n v="1420668801"/>
    <b v="0"/>
    <n v="2"/>
    <b v="0"/>
    <s v="journalism/audio"/>
    <n v="7.0588235294117652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8500"/>
    <x v="764"/>
    <x v="1"/>
    <s v="US"/>
    <s v="USD"/>
    <n v="1408827550"/>
    <n v="1406235550"/>
    <b v="0"/>
    <n v="8"/>
    <b v="0"/>
    <s v="journalism/audio"/>
    <n v="3.1294117647058826E-2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85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8500"/>
    <x v="116"/>
    <x v="1"/>
    <s v="US"/>
    <s v="USD"/>
    <n v="1415219915"/>
    <n v="1412624315"/>
    <b v="0"/>
    <n v="1"/>
    <b v="0"/>
    <s v="journalism/audio"/>
    <n v="1.1764705882352942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8500"/>
    <x v="719"/>
    <x v="1"/>
    <s v="US"/>
    <s v="USD"/>
    <n v="1474766189"/>
    <n v="1471310189"/>
    <b v="0"/>
    <n v="4"/>
    <b v="0"/>
    <s v="journalism/audio"/>
    <n v="2.4941176470588234E-2"/>
    <n v="53"/>
    <x v="5"/>
    <s v="audio"/>
    <x v="1048"/>
    <d v="2016-09-24T20:16:29"/>
  </r>
  <r>
    <n v="1049"/>
    <s v="J1 (Canceled)"/>
    <s v="------"/>
    <n v="85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8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8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8500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8500"/>
    <x v="493"/>
    <x v="1"/>
    <s v="US"/>
    <s v="USD"/>
    <n v="1488773332"/>
    <n v="1486613332"/>
    <b v="0"/>
    <n v="1"/>
    <b v="0"/>
    <s v="journalism/audio"/>
    <n v="1.7647058823529412E-3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8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8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85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85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85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85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8500"/>
    <x v="155"/>
    <x v="1"/>
    <s v="US"/>
    <s v="USD"/>
    <n v="1429134893"/>
    <n v="1426542893"/>
    <b v="0"/>
    <n v="1"/>
    <b v="0"/>
    <s v="journalism/audio"/>
    <n v="5.8823529411764705E-3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85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8500"/>
    <x v="121"/>
    <x v="1"/>
    <s v="US"/>
    <s v="USD"/>
    <n v="1468351341"/>
    <n v="1467746541"/>
    <b v="0"/>
    <n v="4"/>
    <b v="0"/>
    <s v="journalism/audio"/>
    <n v="2.2352941176470589E-2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85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8500"/>
    <x v="765"/>
    <x v="2"/>
    <s v="US"/>
    <s v="USD"/>
    <n v="1373174903"/>
    <n v="1369286903"/>
    <b v="0"/>
    <n v="123"/>
    <b v="0"/>
    <s v="games/video games"/>
    <n v="0.95023529411764707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8500"/>
    <x v="136"/>
    <x v="2"/>
    <s v="AU"/>
    <s v="AUD"/>
    <n v="1392800922"/>
    <n v="1390381722"/>
    <b v="0"/>
    <n v="5"/>
    <b v="0"/>
    <s v="games/video games"/>
    <n v="9.5294117647058817E-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8500"/>
    <x v="766"/>
    <x v="2"/>
    <s v="US"/>
    <s v="USD"/>
    <n v="1375657582"/>
    <n v="1371769582"/>
    <b v="0"/>
    <n v="148"/>
    <b v="0"/>
    <s v="games/video games"/>
    <n v="0.59423529411764708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8500"/>
    <x v="176"/>
    <x v="2"/>
    <s v="US"/>
    <s v="USD"/>
    <n v="1387657931"/>
    <n v="1385065931"/>
    <b v="0"/>
    <n v="10"/>
    <b v="0"/>
    <s v="games/video games"/>
    <n v="1.5294117647058824E-2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8500"/>
    <x v="372"/>
    <x v="2"/>
    <s v="US"/>
    <s v="USD"/>
    <n v="1460274864"/>
    <n v="1457686464"/>
    <b v="0"/>
    <n v="4"/>
    <b v="0"/>
    <s v="games/video games"/>
    <n v="5.2941176470588233E-3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8500"/>
    <x v="447"/>
    <x v="2"/>
    <s v="US"/>
    <s v="USD"/>
    <n v="1385447459"/>
    <n v="1382679059"/>
    <b v="0"/>
    <n v="21"/>
    <b v="0"/>
    <s v="games/video games"/>
    <n v="0.1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8500"/>
    <x v="119"/>
    <x v="2"/>
    <s v="US"/>
    <s v="USD"/>
    <n v="1349050622"/>
    <n v="1347322622"/>
    <b v="0"/>
    <n v="2"/>
    <b v="0"/>
    <s v="games/video games"/>
    <n v="8.2352941176470594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85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8500"/>
    <x v="152"/>
    <x v="2"/>
    <s v="US"/>
    <s v="USD"/>
    <n v="1391630297"/>
    <n v="1389038297"/>
    <b v="0"/>
    <n v="4"/>
    <b v="0"/>
    <s v="games/video games"/>
    <n v="6.0000000000000001E-3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8500"/>
    <x v="115"/>
    <x v="2"/>
    <s v="US"/>
    <s v="USD"/>
    <n v="1318806541"/>
    <n v="1316214541"/>
    <b v="0"/>
    <n v="1"/>
    <b v="0"/>
    <s v="games/video games"/>
    <n v="1.176470588235294E-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8500"/>
    <x v="767"/>
    <x v="2"/>
    <s v="US"/>
    <s v="USD"/>
    <n v="1388808545"/>
    <n v="1386216545"/>
    <b v="0"/>
    <n v="30"/>
    <b v="0"/>
    <s v="games/video games"/>
    <n v="0.40082352941176469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8500"/>
    <x v="372"/>
    <x v="2"/>
    <s v="US"/>
    <s v="USD"/>
    <n v="1336340516"/>
    <n v="1333748516"/>
    <b v="0"/>
    <n v="3"/>
    <b v="0"/>
    <s v="games/video games"/>
    <n v="5.2941176470588233E-3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8500"/>
    <x v="768"/>
    <x v="2"/>
    <s v="US"/>
    <s v="USD"/>
    <n v="1410426250"/>
    <n v="1405674250"/>
    <b v="0"/>
    <n v="975"/>
    <b v="0"/>
    <s v="games/video games"/>
    <n v="5.5381176470588231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8500"/>
    <x v="769"/>
    <x v="2"/>
    <s v="US"/>
    <s v="USD"/>
    <n v="1452744011"/>
    <n v="1450152011"/>
    <b v="0"/>
    <n v="167"/>
    <b v="0"/>
    <s v="games/video games"/>
    <n v="0.8639999999999999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8500"/>
    <x v="372"/>
    <x v="2"/>
    <s v="US"/>
    <s v="USD"/>
    <n v="1311309721"/>
    <n v="1307421721"/>
    <b v="0"/>
    <n v="5"/>
    <b v="0"/>
    <s v="games/video games"/>
    <n v="5.2941176470588233E-3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8500"/>
    <x v="770"/>
    <x v="2"/>
    <s v="DE"/>
    <s v="EUR"/>
    <n v="1463232936"/>
    <n v="1461072936"/>
    <b v="0"/>
    <n v="18"/>
    <b v="0"/>
    <s v="games/video games"/>
    <n v="7.9764705882352946E-2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8500"/>
    <x v="771"/>
    <x v="2"/>
    <s v="US"/>
    <s v="USD"/>
    <n v="1399778333"/>
    <n v="1397186333"/>
    <b v="0"/>
    <n v="98"/>
    <b v="0"/>
    <s v="games/video games"/>
    <n v="0.21423529411764705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8500"/>
    <x v="433"/>
    <x v="2"/>
    <s v="US"/>
    <s v="USD"/>
    <n v="1422483292"/>
    <n v="1419891292"/>
    <b v="0"/>
    <n v="4"/>
    <b v="0"/>
    <s v="games/video games"/>
    <n v="1.411764705882353E-3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8500"/>
    <x v="443"/>
    <x v="2"/>
    <s v="US"/>
    <s v="USD"/>
    <n v="1344635088"/>
    <n v="1342043088"/>
    <b v="0"/>
    <n v="3"/>
    <b v="0"/>
    <s v="games/video games"/>
    <n v="6.5882352941176473E-3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8500"/>
    <x v="22"/>
    <x v="2"/>
    <s v="CA"/>
    <s v="CAD"/>
    <n v="1406994583"/>
    <n v="1401810583"/>
    <b v="0"/>
    <n v="1"/>
    <b v="0"/>
    <s v="games/video games"/>
    <n v="4.8235294117647057E-2"/>
    <n v="410"/>
    <x v="6"/>
    <s v="video games"/>
    <x v="1083"/>
    <d v="2014-08-02T10:49:43"/>
  </r>
  <r>
    <n v="1084"/>
    <s v="My own channel"/>
    <s v="I want to start my own channel for gaming"/>
    <n v="850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8500"/>
    <x v="772"/>
    <x v="2"/>
    <s v="CA"/>
    <s v="CAD"/>
    <n v="1457967975"/>
    <n v="1455379575"/>
    <b v="0"/>
    <n v="9"/>
    <b v="0"/>
    <s v="games/video games"/>
    <n v="0.12070588235294118"/>
    <n v="114"/>
    <x v="6"/>
    <s v="video games"/>
    <x v="1085"/>
    <d v="2016-03-14T10:06:15"/>
  </r>
  <r>
    <n v="1086"/>
    <s v="Cyber Universe Online"/>
    <s v="Humanity's future in the Galaxy"/>
    <n v="8500"/>
    <x v="493"/>
    <x v="2"/>
    <s v="US"/>
    <s v="USD"/>
    <n v="1408913291"/>
    <n v="1406321291"/>
    <b v="0"/>
    <n v="2"/>
    <b v="0"/>
    <s v="games/video games"/>
    <n v="1.7647058823529412E-3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85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8500"/>
    <x v="773"/>
    <x v="2"/>
    <s v="US"/>
    <s v="USD"/>
    <n v="1398366667"/>
    <n v="1395774667"/>
    <b v="0"/>
    <n v="147"/>
    <b v="0"/>
    <s v="games/video games"/>
    <n v="0.75086352941176471"/>
    <n v="43"/>
    <x v="6"/>
    <s v="video games"/>
    <x v="1088"/>
    <d v="2014-04-24T14:11:07"/>
  </r>
  <r>
    <n v="1089"/>
    <s v="Farabel"/>
    <s v="Farabel is a single player turn-based fantasy strategy game for Mac/PC/Linux"/>
    <n v="8500"/>
    <x v="774"/>
    <x v="2"/>
    <s v="FR"/>
    <s v="EUR"/>
    <n v="1435293175"/>
    <n v="1432701175"/>
    <b v="0"/>
    <n v="49"/>
    <b v="0"/>
    <s v="games/video games"/>
    <n v="0.13811764705882354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8500"/>
    <x v="139"/>
    <x v="2"/>
    <s v="AU"/>
    <s v="AUD"/>
    <n v="1432873653"/>
    <n v="1430281653"/>
    <b v="0"/>
    <n v="1"/>
    <b v="0"/>
    <s v="games/video games"/>
    <n v="5.8823529411764701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8500"/>
    <x v="379"/>
    <x v="2"/>
    <s v="GB"/>
    <s v="GBP"/>
    <n v="1460313672"/>
    <n v="1457725272"/>
    <b v="0"/>
    <n v="2"/>
    <b v="0"/>
    <s v="games/video games"/>
    <n v="2.9411764705882353E-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8500"/>
    <x v="577"/>
    <x v="2"/>
    <s v="US"/>
    <s v="USD"/>
    <n v="1357432638"/>
    <n v="1354840638"/>
    <b v="0"/>
    <n v="7"/>
    <b v="0"/>
    <s v="games/video games"/>
    <n v="2.4705882352941176E-3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8500"/>
    <x v="775"/>
    <x v="2"/>
    <s v="CA"/>
    <s v="CAD"/>
    <n v="1455232937"/>
    <n v="1453936937"/>
    <b v="0"/>
    <n v="4"/>
    <b v="0"/>
    <s v="games/video games"/>
    <n v="4.9705882352941173E-3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8500"/>
    <x v="776"/>
    <x v="2"/>
    <s v="US"/>
    <s v="USD"/>
    <n v="1318180033"/>
    <n v="1315588033"/>
    <b v="0"/>
    <n v="27"/>
    <b v="0"/>
    <s v="games/video games"/>
    <n v="0.38753058823529413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8500"/>
    <x v="777"/>
    <x v="2"/>
    <s v="US"/>
    <s v="USD"/>
    <n v="1377867220"/>
    <n v="1375275220"/>
    <b v="0"/>
    <n v="94"/>
    <b v="0"/>
    <s v="games/video games"/>
    <n v="2.9616470588235293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8500"/>
    <x v="778"/>
    <x v="2"/>
    <s v="US"/>
    <s v="USD"/>
    <n v="1412393400"/>
    <n v="1409747154"/>
    <b v="0"/>
    <n v="29"/>
    <b v="0"/>
    <s v="games/video games"/>
    <n v="0.2531764705882352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8500"/>
    <x v="779"/>
    <x v="2"/>
    <s v="US"/>
    <s v="USD"/>
    <n v="1393786877"/>
    <n v="1390330877"/>
    <b v="0"/>
    <n v="7"/>
    <b v="0"/>
    <s v="games/video games"/>
    <n v="5.5294117647058825E-3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8500"/>
    <x v="780"/>
    <x v="2"/>
    <s v="US"/>
    <s v="USD"/>
    <n v="1397413095"/>
    <n v="1394821095"/>
    <b v="0"/>
    <n v="22"/>
    <b v="0"/>
    <s v="games/video games"/>
    <n v="0.21211764705882352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8500"/>
    <x v="379"/>
    <x v="2"/>
    <s v="GB"/>
    <s v="GBP"/>
    <n v="1431547468"/>
    <n v="1428955468"/>
    <b v="0"/>
    <n v="1"/>
    <b v="0"/>
    <s v="games/video games"/>
    <n v="2.9411764705882353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8500"/>
    <x v="173"/>
    <x v="2"/>
    <s v="DE"/>
    <s v="EUR"/>
    <n v="1455417571"/>
    <n v="1452825571"/>
    <b v="0"/>
    <n v="10"/>
    <b v="0"/>
    <s v="games/video games"/>
    <n v="1.176470588235294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8500"/>
    <x v="781"/>
    <x v="2"/>
    <s v="US"/>
    <s v="USD"/>
    <n v="1468519920"/>
    <n v="1466188338"/>
    <b v="0"/>
    <n v="6"/>
    <b v="0"/>
    <s v="games/video games"/>
    <n v="4.8235294117647057E-3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500"/>
    <x v="94"/>
    <x v="2"/>
    <s v="US"/>
    <s v="USD"/>
    <n v="1386568740"/>
    <n v="1383095125"/>
    <b v="0"/>
    <n v="24"/>
    <b v="0"/>
    <s v="games/video games"/>
    <n v="0.0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8500"/>
    <x v="782"/>
    <x v="2"/>
    <s v="US"/>
    <s v="USD"/>
    <n v="1466227190"/>
    <n v="1461043190"/>
    <b v="0"/>
    <n v="15"/>
    <b v="0"/>
    <s v="games/video games"/>
    <n v="2.8588235294117647E-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8500"/>
    <x v="783"/>
    <x v="2"/>
    <s v="GB"/>
    <s v="GBP"/>
    <n v="1402480221"/>
    <n v="1399888221"/>
    <b v="0"/>
    <n v="37"/>
    <b v="0"/>
    <s v="games/video games"/>
    <n v="0.34952941176470587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8500"/>
    <x v="784"/>
    <x v="2"/>
    <s v="US"/>
    <s v="USD"/>
    <n v="1395627327"/>
    <n v="1393038927"/>
    <b v="0"/>
    <n v="20"/>
    <b v="0"/>
    <s v="games/video games"/>
    <n v="0.16835294117647059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8500"/>
    <x v="785"/>
    <x v="2"/>
    <s v="US"/>
    <s v="USD"/>
    <n v="1333557975"/>
    <n v="1330969575"/>
    <b v="0"/>
    <n v="7"/>
    <b v="0"/>
    <s v="games/video games"/>
    <n v="1.9411764705882354E-2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85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8500"/>
    <x v="786"/>
    <x v="2"/>
    <s v="US"/>
    <s v="USD"/>
    <n v="1334326635"/>
    <n v="1329146235"/>
    <b v="0"/>
    <n v="21"/>
    <b v="0"/>
    <s v="games/video games"/>
    <n v="8.6176470588235299E-2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8500"/>
    <x v="372"/>
    <x v="2"/>
    <s v="US"/>
    <s v="USD"/>
    <n v="1479495790"/>
    <n v="1476900190"/>
    <b v="0"/>
    <n v="3"/>
    <b v="0"/>
    <s v="games/video games"/>
    <n v="5.2941176470588233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8500"/>
    <x v="787"/>
    <x v="2"/>
    <s v="US"/>
    <s v="USD"/>
    <n v="1354919022"/>
    <n v="1352327022"/>
    <b v="0"/>
    <n v="11"/>
    <b v="0"/>
    <s v="games/video games"/>
    <n v="0.03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8500"/>
    <x v="116"/>
    <x v="2"/>
    <s v="US"/>
    <s v="USD"/>
    <n v="1452228790"/>
    <n v="1449636790"/>
    <b v="0"/>
    <n v="1"/>
    <b v="0"/>
    <s v="games/video games"/>
    <n v="1.176470588235294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500"/>
    <x v="788"/>
    <x v="2"/>
    <s v="US"/>
    <s v="USD"/>
    <n v="1421656200"/>
    <n v="1416507211"/>
    <b v="0"/>
    <n v="312"/>
    <b v="0"/>
    <s v="games/video games"/>
    <n v="3.6791670588235292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8500"/>
    <x v="139"/>
    <x v="2"/>
    <s v="GB"/>
    <s v="GBP"/>
    <n v="1408058820"/>
    <n v="1405466820"/>
    <b v="0"/>
    <n v="1"/>
    <b v="0"/>
    <s v="games/video games"/>
    <n v="5.8823529411764701E-4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8500"/>
    <x v="115"/>
    <x v="2"/>
    <s v="GB"/>
    <s v="GBP"/>
    <n v="1381306687"/>
    <n v="1378714687"/>
    <b v="0"/>
    <n v="3"/>
    <b v="0"/>
    <s v="games/video games"/>
    <n v="1.176470588235294E-3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8500"/>
    <x v="500"/>
    <x v="2"/>
    <s v="US"/>
    <s v="USD"/>
    <n v="1459352495"/>
    <n v="1456764095"/>
    <b v="0"/>
    <n v="4"/>
    <b v="0"/>
    <s v="games/video games"/>
    <n v="6.2352941176470585E-3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8500"/>
    <x v="789"/>
    <x v="2"/>
    <s v="US"/>
    <s v="USD"/>
    <n v="1339273208"/>
    <n v="1334089208"/>
    <b v="0"/>
    <n v="10"/>
    <b v="0"/>
    <s v="games/video games"/>
    <n v="2.1002352941176472E-2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8500"/>
    <x v="790"/>
    <x v="2"/>
    <s v="DE"/>
    <s v="EUR"/>
    <n v="1451053313"/>
    <n v="1448461313"/>
    <b v="0"/>
    <n v="8"/>
    <b v="0"/>
    <s v="games/video games"/>
    <n v="9.764705882352941E-3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8500"/>
    <x v="791"/>
    <x v="2"/>
    <s v="AU"/>
    <s v="AUD"/>
    <n v="1396666779"/>
    <n v="1394078379"/>
    <b v="0"/>
    <n v="3"/>
    <b v="0"/>
    <s v="games/video games"/>
    <n v="1.2823529411764706E-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8500"/>
    <x v="139"/>
    <x v="2"/>
    <s v="US"/>
    <s v="USD"/>
    <n v="1396810864"/>
    <n v="1395687664"/>
    <b v="0"/>
    <n v="1"/>
    <b v="0"/>
    <s v="games/video games"/>
    <n v="5.8823529411764701E-4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85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8500"/>
    <x v="792"/>
    <x v="2"/>
    <s v="US"/>
    <s v="USD"/>
    <n v="1457904316"/>
    <n v="1455315916"/>
    <b v="0"/>
    <n v="5"/>
    <b v="0"/>
    <s v="games/video games"/>
    <n v="3.4117647058823529E-3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85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8500"/>
    <x v="143"/>
    <x v="2"/>
    <s v="US"/>
    <s v="USD"/>
    <n v="1397910848"/>
    <n v="1395318848"/>
    <b v="0"/>
    <n v="3"/>
    <b v="0"/>
    <s v="games/video games"/>
    <n v="1.2941176470588236E-3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8500"/>
    <x v="94"/>
    <x v="2"/>
    <s v="US"/>
    <s v="USD"/>
    <n v="1430409651"/>
    <n v="1427817651"/>
    <b v="0"/>
    <n v="7"/>
    <b v="0"/>
    <s v="games/mobile games"/>
    <n v="0.05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85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8500"/>
    <x v="115"/>
    <x v="2"/>
    <s v="US"/>
    <s v="USD"/>
    <n v="1468482694"/>
    <n v="1465890694"/>
    <b v="0"/>
    <n v="2"/>
    <b v="0"/>
    <s v="games/mobile games"/>
    <n v="1.176470588235294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8500"/>
    <x v="793"/>
    <x v="2"/>
    <s v="US"/>
    <s v="USD"/>
    <n v="1416000600"/>
    <n v="1413318600"/>
    <b v="0"/>
    <n v="23"/>
    <b v="0"/>
    <s v="games/mobile games"/>
    <n v="6.88235294117647E-2"/>
    <n v="25"/>
    <x v="6"/>
    <s v="mobile games"/>
    <x v="1127"/>
    <d v="2014-11-14T16:30:00"/>
  </r>
  <r>
    <n v="1128"/>
    <s v="Flying Turds"/>
    <s v="#havingfunFTW"/>
    <n v="8500"/>
    <x v="116"/>
    <x v="2"/>
    <s v="GB"/>
    <s v="GBP"/>
    <n v="1407425717"/>
    <n v="1404833717"/>
    <b v="0"/>
    <n v="1"/>
    <b v="0"/>
    <s v="games/mobile games"/>
    <n v="1.1764705882352942E-4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8500"/>
    <x v="577"/>
    <x v="2"/>
    <s v="US"/>
    <s v="USD"/>
    <n v="1465107693"/>
    <n v="1462515693"/>
    <b v="0"/>
    <n v="2"/>
    <b v="0"/>
    <s v="games/mobile games"/>
    <n v="2.4705882352941176E-3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8500"/>
    <x v="143"/>
    <x v="2"/>
    <s v="US"/>
    <s v="USD"/>
    <n v="1416963300"/>
    <n v="1411775700"/>
    <b v="0"/>
    <n v="3"/>
    <b v="0"/>
    <s v="games/mobile games"/>
    <n v="1.2941176470588236E-3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85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8500"/>
    <x v="794"/>
    <x v="2"/>
    <s v="CA"/>
    <s v="CAD"/>
    <n v="1483238771"/>
    <n v="1480646771"/>
    <b v="0"/>
    <n v="13"/>
    <b v="0"/>
    <s v="games/mobile games"/>
    <n v="0.16917647058823529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8500"/>
    <x v="170"/>
    <x v="2"/>
    <s v="GB"/>
    <s v="GBP"/>
    <n v="1406799981"/>
    <n v="1404207981"/>
    <b v="0"/>
    <n v="1"/>
    <b v="0"/>
    <s v="games/mobile games"/>
    <n v="2.352941176470588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8500"/>
    <x v="116"/>
    <x v="2"/>
    <s v="AU"/>
    <s v="AUD"/>
    <n v="1417235580"/>
    <n v="1416034228"/>
    <b v="0"/>
    <n v="1"/>
    <b v="0"/>
    <s v="games/mobile games"/>
    <n v="1.1764705882352942E-4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8500"/>
    <x v="155"/>
    <x v="2"/>
    <s v="DE"/>
    <s v="EUR"/>
    <n v="1470527094"/>
    <n v="1467935094"/>
    <b v="0"/>
    <n v="1"/>
    <b v="0"/>
    <s v="games/mobile games"/>
    <n v="5.8823529411764705E-3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8500"/>
    <x v="795"/>
    <x v="2"/>
    <s v="FR"/>
    <s v="EUR"/>
    <n v="1450541229"/>
    <n v="1447949229"/>
    <b v="0"/>
    <n v="6"/>
    <b v="0"/>
    <s v="games/mobile games"/>
    <n v="3.1764705882352938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8500"/>
    <x v="796"/>
    <x v="2"/>
    <s v="US"/>
    <s v="USD"/>
    <n v="1461440421"/>
    <n v="1458848421"/>
    <b v="0"/>
    <n v="39"/>
    <b v="0"/>
    <s v="games/mobile games"/>
    <n v="1.161764705882353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8500"/>
    <x v="366"/>
    <x v="2"/>
    <s v="US"/>
    <s v="USD"/>
    <n v="1485035131"/>
    <n v="1483307131"/>
    <b v="0"/>
    <n v="4"/>
    <b v="0"/>
    <s v="games/mobile games"/>
    <n v="1.4705882352941176E-2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500"/>
    <x v="139"/>
    <x v="2"/>
    <s v="US"/>
    <s v="USD"/>
    <n v="1420100426"/>
    <n v="1417508426"/>
    <b v="0"/>
    <n v="1"/>
    <b v="0"/>
    <s v="games/mobile games"/>
    <n v="5.88235294117647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85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8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85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8500"/>
    <x v="797"/>
    <x v="2"/>
    <s v="US"/>
    <s v="USD"/>
    <n v="1450327126"/>
    <n v="1447735126"/>
    <b v="0"/>
    <n v="8"/>
    <b v="0"/>
    <s v="games/mobile games"/>
    <n v="2.1882352941176471E-2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85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500"/>
    <x v="173"/>
    <x v="2"/>
    <s v="US"/>
    <s v="USD"/>
    <n v="1412272592"/>
    <n v="1407088592"/>
    <b v="0"/>
    <n v="1"/>
    <b v="0"/>
    <s v="food/food trucks"/>
    <n v="1.1764705882352941E-2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8500"/>
    <x v="798"/>
    <x v="2"/>
    <s v="US"/>
    <s v="USD"/>
    <n v="1399071173"/>
    <n v="1395787973"/>
    <b v="0"/>
    <n v="12"/>
    <b v="0"/>
    <s v="food/food trucks"/>
    <n v="6.235294117647059E-2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85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8500"/>
    <x v="799"/>
    <x v="2"/>
    <s v="US"/>
    <s v="USD"/>
    <n v="1480568781"/>
    <n v="1477973181"/>
    <b v="0"/>
    <n v="3"/>
    <b v="0"/>
    <s v="food/food trucks"/>
    <n v="8.5882352941176465E-3"/>
    <n v="24"/>
    <x v="7"/>
    <s v="food trucks"/>
    <x v="1148"/>
    <d v="2016-12-01T00:06:21"/>
  </r>
  <r>
    <n v="1149"/>
    <s v="The Floridian Food Truck"/>
    <s v="Bringing culturally diverse Floridian cuisine to the people!"/>
    <n v="8500"/>
    <x v="735"/>
    <x v="2"/>
    <s v="US"/>
    <s v="USD"/>
    <n v="1466096566"/>
    <n v="1463504566"/>
    <b v="0"/>
    <n v="2"/>
    <b v="0"/>
    <s v="food/food trucks"/>
    <n v="8.8235294117647058E-3"/>
    <n v="38"/>
    <x v="7"/>
    <s v="food trucks"/>
    <x v="1149"/>
    <d v="2016-06-16T12:02:46"/>
  </r>
  <r>
    <n v="1150"/>
    <s v="Chef Po's Food Truck"/>
    <s v="Bringing delicious authentic and fusion Taiwanese Food to the West Coast."/>
    <n v="8500"/>
    <x v="800"/>
    <x v="2"/>
    <s v="US"/>
    <s v="USD"/>
    <n v="1452293675"/>
    <n v="1447109675"/>
    <b v="0"/>
    <n v="6"/>
    <b v="0"/>
    <s v="food/food trucks"/>
    <n v="2.9647058823529412E-2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85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8500"/>
    <x v="608"/>
    <x v="2"/>
    <s v="US"/>
    <s v="USD"/>
    <n v="1431709312"/>
    <n v="1429117312"/>
    <b v="0"/>
    <n v="15"/>
    <b v="0"/>
    <s v="food/food trucks"/>
    <n v="0.10717647058823529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500"/>
    <x v="155"/>
    <x v="2"/>
    <s v="US"/>
    <s v="USD"/>
    <n v="1434647305"/>
    <n v="1432055305"/>
    <b v="0"/>
    <n v="1"/>
    <b v="0"/>
    <s v="food/food trucks"/>
    <n v="5.8823529411764705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8500"/>
    <x v="144"/>
    <x v="2"/>
    <s v="US"/>
    <s v="USD"/>
    <n v="1441507006"/>
    <n v="1438915006"/>
    <b v="0"/>
    <n v="3"/>
    <b v="0"/>
    <s v="food/food trucks"/>
    <n v="3.8235294117647062E-2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8500"/>
    <x v="801"/>
    <x v="2"/>
    <s v="US"/>
    <s v="USD"/>
    <n v="1408040408"/>
    <n v="1405448408"/>
    <b v="0"/>
    <n v="8"/>
    <b v="0"/>
    <s v="food/food trucks"/>
    <n v="2.211764705882353E-2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8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8500"/>
    <x v="118"/>
    <x v="2"/>
    <s v="US"/>
    <s v="USD"/>
    <n v="1417795480"/>
    <n v="1412607880"/>
    <b v="0"/>
    <n v="3"/>
    <b v="0"/>
    <s v="food/food trucks"/>
    <n v="1.7764705882352943E-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8500"/>
    <x v="428"/>
    <x v="2"/>
    <s v="US"/>
    <s v="USD"/>
    <n v="1418091128"/>
    <n v="1415499128"/>
    <b v="0"/>
    <n v="3"/>
    <b v="0"/>
    <s v="food/food trucks"/>
    <n v="4.1176470588235297E-3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850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8500"/>
    <x v="802"/>
    <x v="2"/>
    <s v="US"/>
    <s v="USD"/>
    <n v="1427510586"/>
    <n v="1424922186"/>
    <b v="0"/>
    <n v="19"/>
    <b v="0"/>
    <s v="food/food trucks"/>
    <n v="0.13588235294117648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85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8500"/>
    <x v="428"/>
    <x v="2"/>
    <s v="US"/>
    <s v="USD"/>
    <n v="1411662264"/>
    <n v="1408983864"/>
    <b v="0"/>
    <n v="2"/>
    <b v="0"/>
    <s v="food/food trucks"/>
    <n v="4.1176470588235297E-3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85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85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8500"/>
    <x v="803"/>
    <x v="2"/>
    <s v="US"/>
    <s v="USD"/>
    <n v="1404623330"/>
    <n v="1401685730"/>
    <b v="0"/>
    <n v="25"/>
    <b v="0"/>
    <s v="food/food trucks"/>
    <n v="0.24358823529411763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8500"/>
    <x v="804"/>
    <x v="2"/>
    <s v="US"/>
    <s v="USD"/>
    <n v="1435291200"/>
    <n v="1432640342"/>
    <b v="0"/>
    <n v="8"/>
    <b v="0"/>
    <s v="food/food trucks"/>
    <n v="0.33776470588235297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8500"/>
    <x v="805"/>
    <x v="2"/>
    <s v="US"/>
    <s v="USD"/>
    <n v="1410543495"/>
    <n v="1407865095"/>
    <b v="0"/>
    <n v="16"/>
    <b v="0"/>
    <s v="food/food trucks"/>
    <n v="0.1151764705882353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8500"/>
    <x v="806"/>
    <x v="2"/>
    <s v="US"/>
    <s v="USD"/>
    <n v="1474507065"/>
    <n v="1471915065"/>
    <b v="0"/>
    <n v="3"/>
    <b v="0"/>
    <s v="food/food trucks"/>
    <n v="0.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8500"/>
    <x v="157"/>
    <x v="2"/>
    <s v="US"/>
    <s v="USD"/>
    <n v="1424593763"/>
    <n v="1422001763"/>
    <b v="0"/>
    <n v="3"/>
    <b v="0"/>
    <s v="food/food trucks"/>
    <n v="2E-3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8500"/>
    <x v="173"/>
    <x v="2"/>
    <s v="GB"/>
    <s v="GBP"/>
    <n v="1433021171"/>
    <n v="1430429171"/>
    <b v="0"/>
    <n v="2"/>
    <b v="0"/>
    <s v="food/food trucks"/>
    <n v="1.1764705882352941E-2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8500"/>
    <x v="379"/>
    <x v="2"/>
    <s v="US"/>
    <s v="USD"/>
    <n v="1415909927"/>
    <n v="1414351127"/>
    <b v="0"/>
    <n v="1"/>
    <b v="0"/>
    <s v="food/food trucks"/>
    <n v="2.9411764705882353E-3"/>
    <n v="25"/>
    <x v="7"/>
    <s v="food trucks"/>
    <x v="1171"/>
    <d v="2014-11-13T15:18:47"/>
  </r>
  <r>
    <n v="1172"/>
    <s v="let your dayz take you to the dogs."/>
    <s v="Bringing YOUR favorite dog recipes to the streets."/>
    <n v="85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8500"/>
    <x v="134"/>
    <x v="2"/>
    <s v="US"/>
    <s v="USD"/>
    <n v="1438576057"/>
    <n v="1435552057"/>
    <b v="0"/>
    <n v="1"/>
    <b v="0"/>
    <s v="food/food trucks"/>
    <n v="3.5294117647058825E-3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8500"/>
    <x v="807"/>
    <x v="2"/>
    <s v="US"/>
    <s v="USD"/>
    <n v="1462738327"/>
    <n v="1460146327"/>
    <b v="0"/>
    <n v="19"/>
    <b v="0"/>
    <s v="food/food trucks"/>
    <n v="0.1042352941176470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8500"/>
    <x v="793"/>
    <x v="2"/>
    <s v="US"/>
    <s v="USD"/>
    <n v="1436981339"/>
    <n v="1434389339"/>
    <b v="0"/>
    <n v="9"/>
    <b v="0"/>
    <s v="food/food trucks"/>
    <n v="6.88235294117647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8500"/>
    <x v="115"/>
    <x v="2"/>
    <s v="AU"/>
    <s v="AUD"/>
    <n v="1488805200"/>
    <n v="1484094498"/>
    <b v="0"/>
    <n v="1"/>
    <b v="0"/>
    <s v="food/food trucks"/>
    <n v="1.176470588235294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85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8500"/>
    <x v="139"/>
    <x v="2"/>
    <s v="US"/>
    <s v="USD"/>
    <n v="1408225452"/>
    <n v="1405633452"/>
    <b v="0"/>
    <n v="1"/>
    <b v="0"/>
    <s v="food/food trucks"/>
    <n v="5.8823529411764701E-4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8500"/>
    <x v="667"/>
    <x v="2"/>
    <s v="CA"/>
    <s v="CAD"/>
    <n v="1446052627"/>
    <n v="1443460627"/>
    <b v="0"/>
    <n v="5"/>
    <b v="0"/>
    <s v="food/food trucks"/>
    <n v="0.37647058823529411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8500"/>
    <x v="808"/>
    <x v="2"/>
    <s v="US"/>
    <s v="USD"/>
    <n v="1403983314"/>
    <n v="1400786514"/>
    <b v="0"/>
    <n v="85"/>
    <b v="0"/>
    <s v="food/food trucks"/>
    <n v="0.69117647058823528"/>
    <n v="69"/>
    <x v="7"/>
    <s v="food trucks"/>
    <x v="1180"/>
    <d v="2014-06-28T14:21:54"/>
  </r>
  <r>
    <n v="1181"/>
    <s v="Gringo Loco Tacos Food Truck"/>
    <s v="Bringing the best tacos to the streets of Chicago!"/>
    <n v="8500"/>
    <x v="460"/>
    <x v="2"/>
    <s v="US"/>
    <s v="USD"/>
    <n v="1425197321"/>
    <n v="1422605321"/>
    <b v="0"/>
    <n v="3"/>
    <b v="0"/>
    <s v="food/food trucks"/>
    <n v="4.7058823529411766E-4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8500"/>
    <x v="809"/>
    <x v="2"/>
    <s v="US"/>
    <s v="USD"/>
    <n v="1484239320"/>
    <n v="1482609088"/>
    <b v="0"/>
    <n v="4"/>
    <b v="0"/>
    <s v="food/food trucks"/>
    <n v="4.9411764705882353E-3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8500"/>
    <x v="173"/>
    <x v="2"/>
    <s v="US"/>
    <s v="USD"/>
    <n v="1478059140"/>
    <n v="1476391223"/>
    <b v="0"/>
    <n v="3"/>
    <b v="0"/>
    <s v="food/food trucks"/>
    <n v="1.1764705882352941E-2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8500"/>
    <x v="810"/>
    <x v="0"/>
    <s v="GB"/>
    <s v="GBP"/>
    <n v="1486391011"/>
    <n v="1483712611"/>
    <b v="0"/>
    <n v="375"/>
    <b v="1"/>
    <s v="photography/photobooks"/>
    <n v="2.7160000000000002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8500"/>
    <x v="811"/>
    <x v="0"/>
    <s v="US"/>
    <s v="USD"/>
    <n v="1433736000"/>
    <n v="1430945149"/>
    <b v="0"/>
    <n v="111"/>
    <b v="1"/>
    <s v="photography/photobooks"/>
    <n v="1.5505882352941176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8500"/>
    <x v="812"/>
    <x v="0"/>
    <s v="GB"/>
    <s v="GBP"/>
    <n v="1433198520"/>
    <n v="1430340195"/>
    <b v="0"/>
    <n v="123"/>
    <b v="1"/>
    <s v="photography/photobooks"/>
    <n v="0.94176470588235295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500"/>
    <x v="813"/>
    <x v="0"/>
    <s v="US"/>
    <s v="USD"/>
    <n v="1431885600"/>
    <n v="1429133323"/>
    <b v="0"/>
    <n v="70"/>
    <b v="1"/>
    <s v="photography/photobooks"/>
    <n v="1.0718823529411765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8500"/>
    <x v="728"/>
    <x v="0"/>
    <s v="CA"/>
    <s v="CAD"/>
    <n v="1482943740"/>
    <n v="1481129340"/>
    <b v="0"/>
    <n v="85"/>
    <b v="1"/>
    <s v="photography/photobooks"/>
    <n v="0.37776470588235295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8500"/>
    <x v="814"/>
    <x v="0"/>
    <s v="US"/>
    <s v="USD"/>
    <n v="1467242995"/>
    <n v="1465428595"/>
    <b v="0"/>
    <n v="86"/>
    <b v="1"/>
    <s v="photography/photobooks"/>
    <n v="1.1411764705882352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8500"/>
    <x v="815"/>
    <x v="0"/>
    <s v="US"/>
    <s v="USD"/>
    <n v="1409500725"/>
    <n v="1406908725"/>
    <b v="0"/>
    <n v="13"/>
    <b v="1"/>
    <s v="photography/photobooks"/>
    <n v="7.9411764705882348E-2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8500"/>
    <x v="816"/>
    <x v="0"/>
    <s v="US"/>
    <s v="USD"/>
    <n v="1458480560"/>
    <n v="1455892160"/>
    <b v="0"/>
    <n v="33"/>
    <b v="1"/>
    <s v="photography/photobooks"/>
    <n v="0.34647058823529414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8500"/>
    <x v="817"/>
    <x v="0"/>
    <s v="GB"/>
    <s v="GBP"/>
    <n v="1486814978"/>
    <n v="1484222978"/>
    <b v="0"/>
    <n v="15"/>
    <b v="1"/>
    <s v="photography/photobooks"/>
    <n v="3.411764705882353E-2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8500"/>
    <x v="818"/>
    <x v="0"/>
    <s v="US"/>
    <s v="USD"/>
    <n v="1460223453"/>
    <n v="1455043053"/>
    <b v="0"/>
    <n v="273"/>
    <b v="1"/>
    <s v="photography/photobooks"/>
    <n v="2.5683529411764705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8500"/>
    <x v="819"/>
    <x v="0"/>
    <s v="IE"/>
    <s v="EUR"/>
    <n v="1428493379"/>
    <n v="1425901379"/>
    <b v="0"/>
    <n v="714"/>
    <b v="1"/>
    <s v="photography/photobooks"/>
    <n v="4.7388235294117651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8500"/>
    <x v="820"/>
    <x v="0"/>
    <s v="IT"/>
    <s v="EUR"/>
    <n v="1450602000"/>
    <n v="1445415653"/>
    <b v="0"/>
    <n v="170"/>
    <b v="1"/>
    <s v="photography/photobooks"/>
    <n v="1.588235294117647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8500"/>
    <x v="821"/>
    <x v="0"/>
    <s v="GB"/>
    <s v="GBP"/>
    <n v="1450467539"/>
    <n v="1447875539"/>
    <b v="0"/>
    <n v="512"/>
    <b v="1"/>
    <s v="photography/photobooks"/>
    <n v="4.6043529411764705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8500"/>
    <x v="822"/>
    <x v="0"/>
    <s v="US"/>
    <s v="USD"/>
    <n v="1465797540"/>
    <n v="1463155034"/>
    <b v="0"/>
    <n v="314"/>
    <b v="1"/>
    <s v="photography/photobooks"/>
    <n v="4.469882352941176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8500"/>
    <x v="823"/>
    <x v="0"/>
    <s v="US"/>
    <s v="USD"/>
    <n v="1451530800"/>
    <n v="1448463086"/>
    <b v="0"/>
    <n v="167"/>
    <b v="1"/>
    <s v="photography/photobooks"/>
    <n v="1.0730588235294118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8500"/>
    <x v="824"/>
    <x v="0"/>
    <s v="GB"/>
    <s v="GBP"/>
    <n v="1436380200"/>
    <n v="1433615400"/>
    <b v="0"/>
    <n v="9"/>
    <b v="1"/>
    <s v="photography/photobooks"/>
    <n v="0.31682352941176473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8500"/>
    <x v="825"/>
    <x v="0"/>
    <s v="US"/>
    <s v="USD"/>
    <n v="1429183656"/>
    <n v="1427369256"/>
    <b v="0"/>
    <n v="103"/>
    <b v="1"/>
    <s v="photography/photobooks"/>
    <n v="0.70929411764705885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8500"/>
    <x v="826"/>
    <x v="0"/>
    <s v="GB"/>
    <s v="GBP"/>
    <n v="1468593246"/>
    <n v="1466001246"/>
    <b v="0"/>
    <n v="111"/>
    <b v="1"/>
    <s v="photography/photobooks"/>
    <n v="0.72309058823529415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8500"/>
    <x v="827"/>
    <x v="0"/>
    <s v="AU"/>
    <s v="AUD"/>
    <n v="1435388154"/>
    <n v="1432796154"/>
    <b v="0"/>
    <n v="271"/>
    <b v="1"/>
    <s v="photography/photobooks"/>
    <n v="5.8601176470588232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8500"/>
    <x v="828"/>
    <x v="0"/>
    <s v="US"/>
    <s v="USD"/>
    <n v="1433083527"/>
    <n v="1430491527"/>
    <b v="0"/>
    <n v="101"/>
    <b v="1"/>
    <s v="photography/photobooks"/>
    <n v="1.9647058823529411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8500"/>
    <x v="829"/>
    <x v="0"/>
    <s v="US"/>
    <s v="USD"/>
    <n v="1449205200"/>
    <n v="1445363833"/>
    <b v="0"/>
    <n v="57"/>
    <b v="1"/>
    <s v="photography/photobooks"/>
    <n v="1.5744705882352941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8500"/>
    <x v="830"/>
    <x v="0"/>
    <s v="DE"/>
    <s v="EUR"/>
    <n v="1434197351"/>
    <n v="1431605351"/>
    <b v="0"/>
    <n v="62"/>
    <b v="1"/>
    <s v="photography/photobooks"/>
    <n v="1.5425882352941176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8500"/>
    <x v="831"/>
    <x v="0"/>
    <s v="AT"/>
    <s v="EUR"/>
    <n v="1489238940"/>
    <n v="1486406253"/>
    <b v="0"/>
    <n v="32"/>
    <b v="1"/>
    <s v="photography/photobooks"/>
    <n v="0.12176470588235294"/>
    <n v="32"/>
    <x v="8"/>
    <s v="photobooks"/>
    <x v="1206"/>
    <d v="2017-03-11T08:29:00"/>
  </r>
  <r>
    <n v="1207"/>
    <s v="ITALIANA"/>
    <s v="A humanistic photo book about ancestral &amp; post-modern Italy."/>
    <n v="8500"/>
    <x v="832"/>
    <x v="0"/>
    <s v="IT"/>
    <s v="EUR"/>
    <n v="1459418400"/>
    <n v="1456827573"/>
    <b v="0"/>
    <n v="141"/>
    <b v="1"/>
    <s v="photography/photobooks"/>
    <n v="2.0465882352941178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8500"/>
    <x v="833"/>
    <x v="0"/>
    <s v="US"/>
    <s v="USD"/>
    <n v="1458835264"/>
    <n v="1456246864"/>
    <b v="0"/>
    <n v="75"/>
    <b v="1"/>
    <s v="photography/photobooks"/>
    <n v="1.8270588235294118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8500"/>
    <x v="834"/>
    <x v="0"/>
    <s v="US"/>
    <s v="USD"/>
    <n v="1488053905"/>
    <n v="1485461905"/>
    <b v="0"/>
    <n v="46"/>
    <b v="1"/>
    <s v="photography/photobooks"/>
    <n v="0.74823529411764711"/>
    <n v="138"/>
    <x v="8"/>
    <s v="photobooks"/>
    <x v="1209"/>
    <d v="2017-02-25T15:18:25"/>
  </r>
  <r>
    <n v="1210"/>
    <s v="Det Andra GÃ¶teborg"/>
    <s v="En fotobok om livet i det enda andra GÃ¶teborg i vÃ¤rlden"/>
    <n v="8500"/>
    <x v="835"/>
    <x v="0"/>
    <s v="SE"/>
    <s v="SEK"/>
    <n v="1433106000"/>
    <n v="1431124572"/>
    <b v="0"/>
    <n v="103"/>
    <b v="1"/>
    <s v="photography/photobooks"/>
    <n v="5.9838823529411762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8500"/>
    <x v="836"/>
    <x v="0"/>
    <s v="CA"/>
    <s v="CAD"/>
    <n v="1465505261"/>
    <n v="1464209261"/>
    <b v="0"/>
    <n v="6"/>
    <b v="1"/>
    <s v="photography/photobooks"/>
    <n v="0.11894117647058823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8500"/>
    <x v="594"/>
    <x v="0"/>
    <s v="US"/>
    <s v="USD"/>
    <n v="1448586000"/>
    <n v="1447195695"/>
    <b v="0"/>
    <n v="83"/>
    <b v="1"/>
    <s v="photography/photobooks"/>
    <n v="0.3795294117647058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8500"/>
    <x v="837"/>
    <x v="0"/>
    <s v="GB"/>
    <s v="GBP"/>
    <n v="1485886100"/>
    <n v="1482862100"/>
    <b v="0"/>
    <n v="108"/>
    <b v="1"/>
    <s v="photography/photobooks"/>
    <n v="0.7817647058823529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8500"/>
    <x v="838"/>
    <x v="0"/>
    <s v="US"/>
    <s v="USD"/>
    <n v="1433880605"/>
    <n v="1428696605"/>
    <b v="0"/>
    <n v="25"/>
    <b v="1"/>
    <s v="photography/photobooks"/>
    <n v="0.31011764705882355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8500"/>
    <x v="839"/>
    <x v="0"/>
    <s v="US"/>
    <s v="USD"/>
    <n v="1401487756"/>
    <n v="1398895756"/>
    <b v="0"/>
    <n v="549"/>
    <b v="1"/>
    <s v="photography/photobooks"/>
    <n v="4.6240011764705882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8500"/>
    <x v="840"/>
    <x v="0"/>
    <s v="US"/>
    <s v="USD"/>
    <n v="1443826980"/>
    <n v="1441032457"/>
    <b v="0"/>
    <n v="222"/>
    <b v="1"/>
    <s v="photography/photobooks"/>
    <n v="2.3997647058823528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8500"/>
    <x v="841"/>
    <x v="0"/>
    <s v="US"/>
    <s v="USD"/>
    <n v="1468524340"/>
    <n v="1465932340"/>
    <b v="0"/>
    <n v="183"/>
    <b v="1"/>
    <s v="photography/photobooks"/>
    <n v="3.198705882352941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8500"/>
    <x v="842"/>
    <x v="0"/>
    <s v="US"/>
    <s v="USD"/>
    <n v="1446346800"/>
    <n v="1443714800"/>
    <b v="0"/>
    <n v="89"/>
    <b v="1"/>
    <s v="photography/photobooks"/>
    <n v="1.8241176470588236"/>
    <n v="174"/>
    <x v="8"/>
    <s v="photobooks"/>
    <x v="1218"/>
    <d v="2015-10-31T22:00:00"/>
  </r>
  <r>
    <n v="1219"/>
    <s v="The Box"/>
    <s v="The Box is a fine art book of Ron Amato's innovative and seductive photography project."/>
    <n v="8500"/>
    <x v="843"/>
    <x v="0"/>
    <s v="US"/>
    <s v="USD"/>
    <n v="1476961513"/>
    <n v="1474369513"/>
    <b v="0"/>
    <n v="253"/>
    <b v="1"/>
    <s v="photography/photobooks"/>
    <n v="3.0616470588235294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8500"/>
    <x v="844"/>
    <x v="0"/>
    <s v="DE"/>
    <s v="EUR"/>
    <n v="1440515112"/>
    <n v="1437923112"/>
    <b v="0"/>
    <n v="140"/>
    <b v="1"/>
    <s v="photography/photobooks"/>
    <n v="1.8311764705882352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8500"/>
    <x v="845"/>
    <x v="0"/>
    <s v="GB"/>
    <s v="GBP"/>
    <n v="1480809600"/>
    <n v="1478431488"/>
    <b v="0"/>
    <n v="103"/>
    <b v="1"/>
    <s v="photography/photobooks"/>
    <n v="0.28835411764705887"/>
    <n v="24"/>
    <x v="8"/>
    <s v="photobooks"/>
    <x v="1221"/>
    <d v="2016-12-03T19:00:00"/>
  </r>
  <r>
    <n v="1222"/>
    <s v="Project Pilgrim"/>
    <s v="Project Pilgrim is my effort to work towards normalizing mental health."/>
    <n v="8500"/>
    <x v="846"/>
    <x v="0"/>
    <s v="CA"/>
    <s v="CAD"/>
    <n v="1459483200"/>
    <n v="1456852647"/>
    <b v="0"/>
    <n v="138"/>
    <b v="1"/>
    <s v="photography/photobooks"/>
    <n v="1.3194117647058823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8500"/>
    <x v="847"/>
    <x v="0"/>
    <s v="US"/>
    <s v="USD"/>
    <n v="1478754909"/>
    <n v="1476159309"/>
    <b v="0"/>
    <n v="191"/>
    <b v="1"/>
    <s v="photography/photobooks"/>
    <n v="2.6114117647058825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8500"/>
    <x v="848"/>
    <x v="1"/>
    <s v="US"/>
    <s v="USD"/>
    <n v="1402060302"/>
    <n v="1396876302"/>
    <b v="0"/>
    <n v="18"/>
    <b v="0"/>
    <s v="music/world music"/>
    <n v="0.12470588235294118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8500"/>
    <x v="849"/>
    <x v="1"/>
    <s v="US"/>
    <s v="USD"/>
    <n v="1382478278"/>
    <n v="1377294278"/>
    <b v="0"/>
    <n v="3"/>
    <b v="0"/>
    <s v="music/world music"/>
    <n v="1.5529411764705882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8500"/>
    <x v="850"/>
    <x v="1"/>
    <s v="US"/>
    <s v="USD"/>
    <n v="1398042000"/>
    <n v="1395089981"/>
    <b v="0"/>
    <n v="40"/>
    <b v="0"/>
    <s v="music/world music"/>
    <n v="0.22788235294117648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85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8500"/>
    <x v="159"/>
    <x v="1"/>
    <s v="US"/>
    <s v="USD"/>
    <n v="1317231008"/>
    <n v="1312047008"/>
    <b v="0"/>
    <n v="24"/>
    <b v="0"/>
    <s v="music/world music"/>
    <n v="0.1723529411764706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8500"/>
    <x v="379"/>
    <x v="1"/>
    <s v="US"/>
    <s v="USD"/>
    <n v="1334592000"/>
    <n v="1331982127"/>
    <b v="0"/>
    <n v="1"/>
    <b v="0"/>
    <s v="music/world music"/>
    <n v="2.9411764705882353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85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85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8500"/>
    <x v="130"/>
    <x v="1"/>
    <s v="US"/>
    <s v="USD"/>
    <n v="1381090870"/>
    <n v="1377030070"/>
    <b v="0"/>
    <n v="1"/>
    <b v="0"/>
    <s v="music/world music"/>
    <n v="4.7058823529411761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8500"/>
    <x v="851"/>
    <x v="1"/>
    <s v="US"/>
    <s v="USD"/>
    <n v="1329864374"/>
    <n v="1328049974"/>
    <b v="0"/>
    <n v="6"/>
    <b v="0"/>
    <s v="music/world music"/>
    <n v="1.3647058823529411E-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85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8500"/>
    <x v="852"/>
    <x v="1"/>
    <s v="US"/>
    <s v="USD"/>
    <n v="1387077299"/>
    <n v="1383621299"/>
    <b v="0"/>
    <n v="6"/>
    <b v="0"/>
    <s v="music/world music"/>
    <n v="2.4705882352941175E-2"/>
    <n v="35"/>
    <x v="4"/>
    <s v="world music"/>
    <x v="1235"/>
    <d v="2013-12-14T22:14:59"/>
  </r>
  <r>
    <n v="1236"/>
    <s v="&quot;Volando&quot; CD Release (Canceled)"/>
    <s v="Raising money to give the musicians their due."/>
    <n v="8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85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8500"/>
    <x v="853"/>
    <x v="1"/>
    <s v="US"/>
    <s v="USD"/>
    <n v="1312641536"/>
    <n v="1310049536"/>
    <b v="0"/>
    <n v="3"/>
    <b v="0"/>
    <s v="music/world music"/>
    <n v="2.0941176470588234E-2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8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500"/>
    <x v="854"/>
    <x v="1"/>
    <s v="US"/>
    <s v="USD"/>
    <n v="1373665860"/>
    <n v="1368579457"/>
    <b v="0"/>
    <n v="8"/>
    <b v="0"/>
    <s v="music/world music"/>
    <n v="2.8352941176470588E-2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8500"/>
    <x v="855"/>
    <x v="1"/>
    <s v="US"/>
    <s v="USD"/>
    <n v="1414994340"/>
    <n v="1413057980"/>
    <b v="0"/>
    <n v="34"/>
    <b v="0"/>
    <s v="music/world music"/>
    <n v="0.298470588235294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8500"/>
    <x v="139"/>
    <x v="1"/>
    <s v="US"/>
    <s v="USD"/>
    <n v="1315747080"/>
    <n v="1314417502"/>
    <b v="0"/>
    <n v="1"/>
    <b v="0"/>
    <s v="music/world music"/>
    <n v="5.8823529411764701E-4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8500"/>
    <x v="856"/>
    <x v="1"/>
    <s v="US"/>
    <s v="USD"/>
    <n v="1310158800"/>
    <n v="1304888771"/>
    <b v="0"/>
    <n v="38"/>
    <b v="0"/>
    <s v="music/world music"/>
    <n v="0.19894117647058823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8500"/>
    <x v="857"/>
    <x v="0"/>
    <s v="US"/>
    <s v="USD"/>
    <n v="1366664400"/>
    <n v="1363981723"/>
    <b v="1"/>
    <n v="45"/>
    <b v="1"/>
    <s v="music/rock"/>
    <n v="0.24423529411764705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8500"/>
    <x v="858"/>
    <x v="0"/>
    <s v="US"/>
    <s v="USD"/>
    <n v="1402755834"/>
    <n v="1400163834"/>
    <b v="1"/>
    <n v="17"/>
    <b v="1"/>
    <s v="music/rock"/>
    <n v="0.28294117647058825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8500"/>
    <x v="859"/>
    <x v="0"/>
    <s v="US"/>
    <s v="USD"/>
    <n v="1323136949"/>
    <n v="1319245349"/>
    <b v="1"/>
    <n v="31"/>
    <b v="1"/>
    <s v="music/rock"/>
    <n v="0.2752941176470588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8500"/>
    <x v="860"/>
    <x v="0"/>
    <s v="US"/>
    <s v="USD"/>
    <n v="1367823655"/>
    <n v="1365231655"/>
    <b v="1"/>
    <n v="50"/>
    <b v="1"/>
    <s v="music/rock"/>
    <n v="0.502941176470588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8500"/>
    <x v="861"/>
    <x v="0"/>
    <s v="US"/>
    <s v="USD"/>
    <n v="1402642740"/>
    <n v="1399563953"/>
    <b v="1"/>
    <n v="59"/>
    <b v="1"/>
    <s v="music/rock"/>
    <n v="0.44600000000000001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8500"/>
    <x v="862"/>
    <x v="0"/>
    <s v="US"/>
    <s v="USD"/>
    <n v="1341683211"/>
    <n v="1339091211"/>
    <b v="1"/>
    <n v="81"/>
    <b v="1"/>
    <s v="music/rock"/>
    <n v="0.61435294117647055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8500"/>
    <x v="863"/>
    <x v="0"/>
    <s v="US"/>
    <s v="USD"/>
    <n v="1410017131"/>
    <n v="1406129131"/>
    <b v="1"/>
    <n v="508"/>
    <b v="1"/>
    <s v="music/rock"/>
    <n v="7.0642352941176467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8500"/>
    <x v="864"/>
    <x v="0"/>
    <s v="US"/>
    <s v="USD"/>
    <n v="1316979167"/>
    <n v="1311795167"/>
    <b v="1"/>
    <n v="74"/>
    <b v="1"/>
    <s v="music/rock"/>
    <n v="0.71858823529411764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8500"/>
    <x v="865"/>
    <x v="0"/>
    <s v="US"/>
    <s v="USD"/>
    <n v="1382658169"/>
    <n v="1380238969"/>
    <b v="1"/>
    <n v="141"/>
    <b v="1"/>
    <s v="music/rock"/>
    <n v="0.56682352941176473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8500"/>
    <x v="866"/>
    <x v="0"/>
    <s v="US"/>
    <s v="USD"/>
    <n v="1409770107"/>
    <n v="1407178107"/>
    <b v="1"/>
    <n v="711"/>
    <b v="1"/>
    <s v="music/rock"/>
    <n v="3.5745082352941178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8500"/>
    <x v="867"/>
    <x v="0"/>
    <s v="US"/>
    <s v="USD"/>
    <n v="1293857940"/>
    <n v="1288968886"/>
    <b v="1"/>
    <n v="141"/>
    <b v="1"/>
    <s v="music/rock"/>
    <n v="1.5674117647058823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8500"/>
    <x v="868"/>
    <x v="0"/>
    <s v="US"/>
    <s v="USD"/>
    <n v="1385932652"/>
    <n v="1383337052"/>
    <b v="1"/>
    <n v="109"/>
    <b v="1"/>
    <s v="music/rock"/>
    <n v="0.71423529411764708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8500"/>
    <x v="869"/>
    <x v="0"/>
    <s v="US"/>
    <s v="USD"/>
    <n v="1329084231"/>
    <n v="1326492231"/>
    <b v="1"/>
    <n v="361"/>
    <b v="1"/>
    <s v="music/rock"/>
    <n v="4.1634270588235287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8500"/>
    <x v="870"/>
    <x v="0"/>
    <s v="US"/>
    <s v="USD"/>
    <n v="1301792590"/>
    <n v="1297562590"/>
    <b v="1"/>
    <n v="176"/>
    <b v="1"/>
    <s v="music/rock"/>
    <n v="1.9070588235294117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8500"/>
    <x v="871"/>
    <x v="0"/>
    <s v="US"/>
    <s v="USD"/>
    <n v="1377960012"/>
    <n v="1375368012"/>
    <b v="1"/>
    <n v="670"/>
    <b v="1"/>
    <s v="music/rock"/>
    <n v="3.0091247058823529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8500"/>
    <x v="872"/>
    <x v="0"/>
    <s v="US"/>
    <s v="USD"/>
    <n v="1402286340"/>
    <n v="1399504664"/>
    <b v="1"/>
    <n v="96"/>
    <b v="1"/>
    <s v="music/rock"/>
    <n v="0.30658823529411766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8500"/>
    <x v="873"/>
    <x v="0"/>
    <s v="US"/>
    <s v="USD"/>
    <n v="1393445620"/>
    <n v="1390853620"/>
    <b v="1"/>
    <n v="74"/>
    <b v="1"/>
    <s v="music/rock"/>
    <n v="0.4412941176470588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8500"/>
    <x v="874"/>
    <x v="0"/>
    <s v="US"/>
    <s v="USD"/>
    <n v="1390983227"/>
    <n v="1388391227"/>
    <b v="1"/>
    <n v="52"/>
    <b v="1"/>
    <s v="music/rock"/>
    <n v="0.23823529411764705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8500"/>
    <x v="875"/>
    <x v="0"/>
    <s v="CA"/>
    <s v="CAD"/>
    <n v="1392574692"/>
    <n v="1389982692"/>
    <b v="1"/>
    <n v="105"/>
    <b v="1"/>
    <s v="music/rock"/>
    <n v="0.95905882352941174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8500"/>
    <x v="137"/>
    <x v="0"/>
    <s v="US"/>
    <s v="USD"/>
    <n v="1396054800"/>
    <n v="1393034470"/>
    <b v="1"/>
    <n v="41"/>
    <b v="1"/>
    <s v="music/rock"/>
    <n v="0.21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8500"/>
    <x v="876"/>
    <x v="0"/>
    <s v="US"/>
    <s v="USD"/>
    <n v="1383062083"/>
    <n v="1380556483"/>
    <b v="1"/>
    <n v="34"/>
    <b v="1"/>
    <s v="music/rock"/>
    <n v="0.12729411764705884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8500"/>
    <x v="877"/>
    <x v="0"/>
    <s v="US"/>
    <s v="USD"/>
    <n v="1291131815"/>
    <n v="1287071015"/>
    <b v="1"/>
    <n v="66"/>
    <b v="1"/>
    <s v="music/rock"/>
    <n v="0.49060823529411768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8500"/>
    <x v="878"/>
    <x v="0"/>
    <s v="US"/>
    <s v="USD"/>
    <n v="1389474145"/>
    <n v="1386882145"/>
    <b v="1"/>
    <n v="50"/>
    <b v="1"/>
    <s v="music/rock"/>
    <n v="1.1229411764705883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8500"/>
    <x v="879"/>
    <x v="0"/>
    <s v="US"/>
    <s v="USD"/>
    <n v="1374674558"/>
    <n v="1372082558"/>
    <b v="1"/>
    <n v="159"/>
    <b v="1"/>
    <s v="music/rock"/>
    <n v="2.6348235294117646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8500"/>
    <x v="704"/>
    <x v="0"/>
    <s v="US"/>
    <s v="USD"/>
    <n v="1379708247"/>
    <n v="1377116247"/>
    <b v="1"/>
    <n v="182"/>
    <b v="1"/>
    <s v="music/rock"/>
    <n v="1.6470588235294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8500"/>
    <x v="880"/>
    <x v="0"/>
    <s v="US"/>
    <s v="USD"/>
    <n v="1460764800"/>
    <n v="1458157512"/>
    <b v="1"/>
    <n v="206"/>
    <b v="1"/>
    <s v="music/rock"/>
    <n v="2.403058823529411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8500"/>
    <x v="881"/>
    <x v="0"/>
    <s v="US"/>
    <s v="USD"/>
    <n v="1332704042"/>
    <n v="1327523642"/>
    <b v="1"/>
    <n v="169"/>
    <b v="1"/>
    <s v="music/rock"/>
    <n v="1.3496470588235294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8500"/>
    <x v="882"/>
    <x v="0"/>
    <s v="US"/>
    <s v="USD"/>
    <n v="1384363459"/>
    <n v="1381767859"/>
    <b v="1"/>
    <n v="31"/>
    <b v="1"/>
    <s v="music/rock"/>
    <n v="0.898235294117647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8500"/>
    <x v="883"/>
    <x v="0"/>
    <s v="US"/>
    <s v="USD"/>
    <n v="1276574400"/>
    <n v="1270576379"/>
    <b v="1"/>
    <n v="28"/>
    <b v="1"/>
    <s v="music/rock"/>
    <n v="0.62352941176470589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8500"/>
    <x v="884"/>
    <x v="0"/>
    <s v="CA"/>
    <s v="CAD"/>
    <n v="1409506291"/>
    <n v="1406914291"/>
    <b v="1"/>
    <n v="54"/>
    <b v="1"/>
    <s v="music/rock"/>
    <n v="0.48705882352941177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8500"/>
    <x v="885"/>
    <x v="0"/>
    <s v="US"/>
    <s v="USD"/>
    <n v="1346344425"/>
    <n v="1343320425"/>
    <b v="1"/>
    <n v="467"/>
    <b v="1"/>
    <s v="music/rock"/>
    <n v="4.5580988235294111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8500"/>
    <x v="886"/>
    <x v="0"/>
    <s v="US"/>
    <s v="USD"/>
    <n v="1375908587"/>
    <n v="1372884587"/>
    <b v="1"/>
    <n v="389"/>
    <b v="1"/>
    <s v="music/rock"/>
    <n v="2.8613058823529411"/>
    <n v="63"/>
    <x v="4"/>
    <s v="rock"/>
    <x v="1275"/>
    <d v="2013-08-07T15:49:47"/>
  </r>
  <r>
    <n v="1276"/>
    <s v="MR. DREAM GOES TO JAIL"/>
    <s v="Sponsor this Brooklyn punk band's debut seven-inch, MR. DREAM GOES TO JAIL."/>
    <n v="8500"/>
    <x v="887"/>
    <x v="0"/>
    <s v="US"/>
    <s v="USD"/>
    <n v="1251777600"/>
    <n v="1247504047"/>
    <b v="1"/>
    <n v="68"/>
    <b v="1"/>
    <s v="music/rock"/>
    <n v="0.3685447058823529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8500"/>
    <x v="888"/>
    <x v="0"/>
    <s v="US"/>
    <s v="USD"/>
    <n v="1346765347"/>
    <n v="1343741347"/>
    <b v="1"/>
    <n v="413"/>
    <b v="1"/>
    <s v="music/rock"/>
    <n v="1.8727823529411765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8500"/>
    <x v="889"/>
    <x v="0"/>
    <s v="US"/>
    <s v="USD"/>
    <n v="1403661600"/>
    <n v="1401196766"/>
    <b v="1"/>
    <n v="190"/>
    <b v="1"/>
    <s v="music/rock"/>
    <n v="1.1848235294117646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8500"/>
    <x v="890"/>
    <x v="0"/>
    <s v="US"/>
    <s v="USD"/>
    <n v="1395624170"/>
    <n v="1392171770"/>
    <b v="1"/>
    <n v="189"/>
    <b v="1"/>
    <s v="music/rock"/>
    <n v="1.6310788235294118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8500"/>
    <x v="891"/>
    <x v="0"/>
    <s v="US"/>
    <s v="USD"/>
    <n v="1299003054"/>
    <n v="1291227054"/>
    <b v="1"/>
    <n v="130"/>
    <b v="1"/>
    <s v="music/rock"/>
    <n v="1.9572682352941175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8500"/>
    <x v="892"/>
    <x v="0"/>
    <s v="US"/>
    <s v="USD"/>
    <n v="1375033836"/>
    <n v="1373305836"/>
    <b v="1"/>
    <n v="74"/>
    <b v="1"/>
    <s v="music/rock"/>
    <n v="0.91176470588235292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8500"/>
    <x v="893"/>
    <x v="0"/>
    <s v="US"/>
    <s v="USD"/>
    <n v="1386565140"/>
    <n v="1383909855"/>
    <b v="1"/>
    <n v="274"/>
    <b v="1"/>
    <s v="music/rock"/>
    <n v="2.18141176470588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8500"/>
    <x v="894"/>
    <x v="0"/>
    <s v="US"/>
    <s v="USD"/>
    <n v="1362974400"/>
    <n v="1360948389"/>
    <b v="1"/>
    <n v="22"/>
    <b v="1"/>
    <s v="music/rock"/>
    <n v="0.24829411764705883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8500"/>
    <x v="895"/>
    <x v="0"/>
    <s v="US"/>
    <s v="USD"/>
    <n v="1483203540"/>
    <n v="1481175482"/>
    <b v="0"/>
    <n v="31"/>
    <b v="1"/>
    <s v="theater/plays"/>
    <n v="0.2376470588235294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8500"/>
    <x v="896"/>
    <x v="0"/>
    <s v="GB"/>
    <s v="GBP"/>
    <n v="1434808775"/>
    <n v="1433512775"/>
    <b v="0"/>
    <n v="63"/>
    <b v="1"/>
    <s v="theater/plays"/>
    <n v="0.2391764705882353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8500"/>
    <x v="897"/>
    <x v="0"/>
    <s v="GB"/>
    <s v="GBP"/>
    <n v="1424181600"/>
    <n v="1423041227"/>
    <b v="0"/>
    <n v="20"/>
    <b v="1"/>
    <s v="theater/plays"/>
    <n v="0.1911764705882352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8500"/>
    <x v="898"/>
    <x v="0"/>
    <s v="GB"/>
    <s v="GBP"/>
    <n v="1434120856"/>
    <n v="1428936856"/>
    <b v="0"/>
    <n v="25"/>
    <b v="1"/>
    <s v="theater/plays"/>
    <n v="7.1176470588235299E-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8500"/>
    <x v="899"/>
    <x v="0"/>
    <s v="US"/>
    <s v="USD"/>
    <n v="1470801600"/>
    <n v="1468122163"/>
    <b v="0"/>
    <n v="61"/>
    <b v="1"/>
    <s v="theater/plays"/>
    <n v="0.4727058823529412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8500"/>
    <x v="367"/>
    <x v="0"/>
    <s v="US"/>
    <s v="USD"/>
    <n v="1483499645"/>
    <n v="1480907645"/>
    <b v="0"/>
    <n v="52"/>
    <b v="1"/>
    <s v="theater/plays"/>
    <n v="0.22070588235294117"/>
    <n v="36"/>
    <x v="1"/>
    <s v="plays"/>
    <x v="1289"/>
    <d v="2017-01-03T22:14:05"/>
  </r>
  <r>
    <n v="1290"/>
    <s v="I Died... I Came Back, ... Whatever"/>
    <s v="Sometimes your Heart has to STOP for your Life to START."/>
    <n v="8500"/>
    <x v="900"/>
    <x v="0"/>
    <s v="US"/>
    <s v="USD"/>
    <n v="1429772340"/>
    <n v="1427121931"/>
    <b v="0"/>
    <n v="86"/>
    <b v="1"/>
    <s v="theater/plays"/>
    <n v="0.4470588235294117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8500"/>
    <x v="901"/>
    <x v="0"/>
    <s v="US"/>
    <s v="USD"/>
    <n v="1428390000"/>
    <n v="1425224391"/>
    <b v="0"/>
    <n v="42"/>
    <b v="1"/>
    <s v="theater/plays"/>
    <n v="0.51423529411764701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8500"/>
    <x v="902"/>
    <x v="0"/>
    <s v="GB"/>
    <s v="GBP"/>
    <n v="1444172340"/>
    <n v="1441822828"/>
    <b v="0"/>
    <n v="52"/>
    <b v="1"/>
    <s v="theater/plays"/>
    <n v="0.22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8500"/>
    <x v="903"/>
    <x v="0"/>
    <s v="US"/>
    <s v="USD"/>
    <n v="1447523371"/>
    <n v="1444927771"/>
    <b v="0"/>
    <n v="120"/>
    <b v="1"/>
    <s v="theater/plays"/>
    <n v="1.8041176470588236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8500"/>
    <x v="904"/>
    <x v="0"/>
    <s v="GB"/>
    <s v="GBP"/>
    <n v="1445252400"/>
    <n v="1443696797"/>
    <b v="0"/>
    <n v="22"/>
    <b v="1"/>
    <s v="theater/plays"/>
    <n v="7.1764705882352939E-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8500"/>
    <x v="905"/>
    <x v="0"/>
    <s v="GB"/>
    <s v="GBP"/>
    <n v="1438189200"/>
    <n v="1435585497"/>
    <b v="0"/>
    <n v="64"/>
    <b v="1"/>
    <s v="theater/plays"/>
    <n v="0.29988235294117649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0"/>
    <x v="647"/>
    <x v="0"/>
    <s v="GB"/>
    <s v="GBP"/>
    <n v="1457914373"/>
    <n v="1456189973"/>
    <b v="0"/>
    <n v="23"/>
    <b v="1"/>
    <s v="theater/plays"/>
    <n v="0.14117647058823529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8500"/>
    <x v="906"/>
    <x v="0"/>
    <s v="US"/>
    <s v="USD"/>
    <n v="1462125358"/>
    <n v="1459533358"/>
    <b v="0"/>
    <n v="238"/>
    <b v="1"/>
    <s v="theater/plays"/>
    <n v="2.5770588235294118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8500"/>
    <x v="907"/>
    <x v="0"/>
    <s v="GB"/>
    <s v="GBP"/>
    <n v="1461860432"/>
    <n v="1459268432"/>
    <b v="0"/>
    <n v="33"/>
    <b v="1"/>
    <s v="theater/plays"/>
    <n v="0.246235294117647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8500"/>
    <x v="908"/>
    <x v="0"/>
    <s v="US"/>
    <s v="USD"/>
    <n v="1436902359"/>
    <n v="1434310359"/>
    <b v="0"/>
    <n v="32"/>
    <b v="1"/>
    <s v="theater/plays"/>
    <n v="0.51058823529411768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8500"/>
    <x v="909"/>
    <x v="0"/>
    <s v="US"/>
    <s v="USD"/>
    <n v="1464807420"/>
    <n v="1461427938"/>
    <b v="0"/>
    <n v="24"/>
    <b v="1"/>
    <s v="theater/plays"/>
    <n v="0.47647058823529409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8500"/>
    <x v="910"/>
    <x v="0"/>
    <s v="US"/>
    <s v="USD"/>
    <n v="1437447600"/>
    <n v="1436551178"/>
    <b v="0"/>
    <n v="29"/>
    <b v="1"/>
    <s v="theater/plays"/>
    <n v="0.24176470588235294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8500"/>
    <x v="911"/>
    <x v="0"/>
    <s v="US"/>
    <s v="USD"/>
    <n v="1480559011"/>
    <n v="1477963411"/>
    <b v="0"/>
    <n v="50"/>
    <b v="1"/>
    <s v="theater/plays"/>
    <n v="0.29411764705882354"/>
    <n v="50"/>
    <x v="1"/>
    <s v="plays"/>
    <x v="1302"/>
    <d v="2016-11-30T21:23:31"/>
  </r>
  <r>
    <n v="1303"/>
    <s v="Forward Arena Theatre Company: Summer Season"/>
    <s v="Groundbreaking queer theatre."/>
    <n v="8500"/>
    <x v="912"/>
    <x v="0"/>
    <s v="GB"/>
    <s v="GBP"/>
    <n v="1469962800"/>
    <n v="1468578920"/>
    <b v="0"/>
    <n v="108"/>
    <b v="1"/>
    <s v="theater/plays"/>
    <n v="0.5363682352941177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8500"/>
    <x v="913"/>
    <x v="1"/>
    <s v="GB"/>
    <s v="GBP"/>
    <n v="1489376405"/>
    <n v="1484196005"/>
    <b v="0"/>
    <n v="104"/>
    <b v="0"/>
    <s v="technology/wearables"/>
    <n v="1.8648235294117648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8500"/>
    <x v="914"/>
    <x v="1"/>
    <s v="US"/>
    <s v="USD"/>
    <n v="1469122200"/>
    <n v="1466611108"/>
    <b v="0"/>
    <n v="86"/>
    <b v="0"/>
    <s v="technology/wearables"/>
    <n v="0.9168235294117647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8500"/>
    <x v="915"/>
    <x v="1"/>
    <s v="US"/>
    <s v="USD"/>
    <n v="1417690734"/>
    <n v="1415098734"/>
    <b v="0"/>
    <n v="356"/>
    <b v="0"/>
    <s v="technology/wearables"/>
    <n v="8.443647058823529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8500"/>
    <x v="916"/>
    <x v="1"/>
    <s v="US"/>
    <s v="USD"/>
    <n v="1455710679"/>
    <n v="1453118679"/>
    <b v="0"/>
    <n v="45"/>
    <b v="0"/>
    <s v="technology/wearables"/>
    <n v="0.67729411764705882"/>
    <n v="128"/>
    <x v="2"/>
    <s v="wearables"/>
    <x v="1307"/>
    <d v="2016-02-17T07:04:39"/>
  </r>
  <r>
    <n v="1308"/>
    <s v="Boost Band: Wristband Phone Charger (Canceled)"/>
    <s v="Boost Band, a wristband that charges any device"/>
    <n v="8500"/>
    <x v="917"/>
    <x v="1"/>
    <s v="US"/>
    <s v="USD"/>
    <n v="1475937812"/>
    <n v="1472481812"/>
    <b v="0"/>
    <n v="38"/>
    <b v="0"/>
    <s v="technology/wearables"/>
    <n v="0.13364705882352942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8500"/>
    <x v="918"/>
    <x v="1"/>
    <s v="US"/>
    <s v="USD"/>
    <n v="1444943468"/>
    <n v="1441919468"/>
    <b v="0"/>
    <n v="35"/>
    <b v="0"/>
    <s v="technology/wearables"/>
    <n v="1.5151764705882353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8500"/>
    <x v="109"/>
    <x v="1"/>
    <s v="US"/>
    <s v="USD"/>
    <n v="1471622450"/>
    <n v="1467734450"/>
    <b v="0"/>
    <n v="24"/>
    <b v="0"/>
    <s v="technology/wearables"/>
    <n v="0.364705882352941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8500"/>
    <x v="919"/>
    <x v="1"/>
    <s v="US"/>
    <s v="USD"/>
    <n v="1480536919"/>
    <n v="1477509319"/>
    <b v="0"/>
    <n v="100"/>
    <b v="0"/>
    <s v="technology/wearables"/>
    <n v="9.4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8500"/>
    <x v="920"/>
    <x v="1"/>
    <s v="US"/>
    <s v="USD"/>
    <n v="1429375922"/>
    <n v="1426783922"/>
    <b v="0"/>
    <n v="1"/>
    <b v="0"/>
    <s v="technology/wearables"/>
    <n v="3.2941176470588237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8500"/>
    <x v="921"/>
    <x v="1"/>
    <s v="US"/>
    <s v="USD"/>
    <n v="1457024514"/>
    <n v="1454432514"/>
    <b v="0"/>
    <n v="122"/>
    <b v="0"/>
    <s v="technology/wearables"/>
    <n v="1.464235294117647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8500"/>
    <x v="922"/>
    <x v="1"/>
    <s v="US"/>
    <s v="USD"/>
    <n v="1477065860"/>
    <n v="1471881860"/>
    <b v="0"/>
    <n v="11"/>
    <b v="0"/>
    <s v="technology/wearables"/>
    <n v="0.23858823529411766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8500"/>
    <x v="923"/>
    <x v="1"/>
    <s v="US"/>
    <s v="USD"/>
    <n v="1446771600"/>
    <n v="1443700648"/>
    <b v="0"/>
    <n v="248"/>
    <b v="0"/>
    <s v="technology/wearables"/>
    <n v="4.7534117647058824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8500"/>
    <x v="116"/>
    <x v="1"/>
    <s v="US"/>
    <s v="USD"/>
    <n v="1456700709"/>
    <n v="1453676709"/>
    <b v="0"/>
    <n v="1"/>
    <b v="0"/>
    <s v="technology/wearables"/>
    <n v="1.1764705882352942E-4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8500"/>
    <x v="924"/>
    <x v="1"/>
    <s v="DK"/>
    <s v="DKK"/>
    <n v="1469109600"/>
    <n v="1464586746"/>
    <b v="0"/>
    <n v="19"/>
    <b v="0"/>
    <s v="technology/wearables"/>
    <n v="1.3490588235294119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8500"/>
    <x v="925"/>
    <x v="1"/>
    <s v="US"/>
    <s v="USD"/>
    <n v="1420938172"/>
    <n v="1418346172"/>
    <b v="0"/>
    <n v="135"/>
    <b v="0"/>
    <s v="technology/wearables"/>
    <n v="0.72117647058823531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8500"/>
    <x v="926"/>
    <x v="1"/>
    <s v="GB"/>
    <s v="GBP"/>
    <n v="1405094400"/>
    <n v="1403810965"/>
    <b v="0"/>
    <n v="9"/>
    <b v="0"/>
    <s v="technology/wearables"/>
    <n v="0.10305882352941176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8500"/>
    <x v="927"/>
    <x v="1"/>
    <s v="NL"/>
    <s v="EUR"/>
    <n v="1483138800"/>
    <n v="1480610046"/>
    <b v="0"/>
    <n v="3"/>
    <b v="0"/>
    <s v="technology/wearables"/>
    <n v="5.9176470588235296E-2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8500"/>
    <x v="928"/>
    <x v="1"/>
    <s v="SE"/>
    <s v="SEK"/>
    <n v="1482515937"/>
    <n v="1479923937"/>
    <b v="0"/>
    <n v="7"/>
    <b v="0"/>
    <s v="technology/wearables"/>
    <n v="0.7081176470588235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8500"/>
    <x v="437"/>
    <x v="1"/>
    <s v="GB"/>
    <s v="GBP"/>
    <n v="1432223125"/>
    <n v="1429631125"/>
    <b v="0"/>
    <n v="4"/>
    <b v="0"/>
    <s v="technology/wearables"/>
    <n v="1.2470588235294117E-2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8500"/>
    <x v="929"/>
    <x v="1"/>
    <s v="US"/>
    <s v="USD"/>
    <n v="1461653700"/>
    <n v="1458665146"/>
    <b v="0"/>
    <n v="44"/>
    <b v="0"/>
    <s v="technology/wearables"/>
    <n v="0.15670588235294117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8500"/>
    <x v="930"/>
    <x v="1"/>
    <s v="US"/>
    <s v="USD"/>
    <n v="1476371552"/>
    <n v="1473779552"/>
    <b v="0"/>
    <n v="90"/>
    <b v="0"/>
    <s v="technology/wearables"/>
    <n v="0.57882352941176474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8500"/>
    <x v="931"/>
    <x v="1"/>
    <s v="US"/>
    <s v="USD"/>
    <n v="1483063435"/>
    <n v="1480471435"/>
    <b v="0"/>
    <n v="8"/>
    <b v="0"/>
    <s v="technology/wearables"/>
    <n v="5.7176470588235294E-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8500"/>
    <x v="932"/>
    <x v="1"/>
    <s v="US"/>
    <s v="USD"/>
    <n v="1421348428"/>
    <n v="1417460428"/>
    <b v="0"/>
    <n v="11"/>
    <b v="0"/>
    <s v="technology/wearables"/>
    <n v="0.13294117647058823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8500"/>
    <x v="933"/>
    <x v="1"/>
    <s v="US"/>
    <s v="USD"/>
    <n v="1432916235"/>
    <n v="1430324235"/>
    <b v="0"/>
    <n v="41"/>
    <b v="0"/>
    <s v="technology/wearables"/>
    <n v="0.20058823529411765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8500"/>
    <x v="934"/>
    <x v="1"/>
    <s v="US"/>
    <s v="USD"/>
    <n v="1476458734"/>
    <n v="1472570734"/>
    <b v="0"/>
    <n v="15"/>
    <b v="0"/>
    <s v="technology/wearables"/>
    <n v="0.20564705882352941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8500"/>
    <x v="935"/>
    <x v="1"/>
    <s v="US"/>
    <s v="USD"/>
    <n v="1417501145"/>
    <n v="1414041545"/>
    <b v="0"/>
    <n v="9"/>
    <b v="0"/>
    <s v="technology/wearables"/>
    <n v="4.8000000000000001E-2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8500"/>
    <x v="936"/>
    <x v="1"/>
    <s v="US"/>
    <s v="USD"/>
    <n v="1467432000"/>
    <n v="1464763109"/>
    <b v="0"/>
    <n v="50"/>
    <b v="0"/>
    <s v="technology/wearables"/>
    <n v="0.92623529411764705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8500"/>
    <x v="937"/>
    <x v="1"/>
    <s v="US"/>
    <s v="USD"/>
    <n v="1471435554"/>
    <n v="1468843554"/>
    <b v="0"/>
    <n v="34"/>
    <b v="0"/>
    <s v="technology/wearables"/>
    <n v="0.4020000000000000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8500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8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8500"/>
    <x v="938"/>
    <x v="1"/>
    <s v="US"/>
    <s v="USD"/>
    <n v="1457721287"/>
    <n v="1455129287"/>
    <b v="0"/>
    <n v="276"/>
    <b v="0"/>
    <s v="technology/wearables"/>
    <n v="1.6827058823529413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8500"/>
    <x v="939"/>
    <x v="1"/>
    <s v="US"/>
    <s v="USD"/>
    <n v="1449354502"/>
    <n v="1446762502"/>
    <b v="0"/>
    <n v="16"/>
    <b v="0"/>
    <s v="technology/wearables"/>
    <n v="0.58117647058823529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8500"/>
    <x v="940"/>
    <x v="1"/>
    <s v="US"/>
    <s v="USD"/>
    <n v="1418849028"/>
    <n v="1415825028"/>
    <b v="0"/>
    <n v="224"/>
    <b v="0"/>
    <s v="technology/wearables"/>
    <n v="9.9937647058823522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8500"/>
    <x v="941"/>
    <x v="1"/>
    <s v="US"/>
    <s v="USD"/>
    <n v="1488549079"/>
    <n v="1485957079"/>
    <b v="0"/>
    <n v="140"/>
    <b v="0"/>
    <s v="technology/wearables"/>
    <n v="2.9048235294117646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8500"/>
    <x v="942"/>
    <x v="1"/>
    <s v="US"/>
    <s v="USD"/>
    <n v="1438543033"/>
    <n v="1435951033"/>
    <b v="0"/>
    <n v="15"/>
    <b v="0"/>
    <s v="technology/wearables"/>
    <n v="0.11658823529411765"/>
    <n v="66"/>
    <x v="2"/>
    <s v="wearables"/>
    <x v="1338"/>
    <d v="2015-08-02T14:17:13"/>
  </r>
  <r>
    <n v="1339"/>
    <s v="Linkoo (Canceled)"/>
    <s v="World's Smallest customizable Phone &amp; GPS Watch for kids !"/>
    <n v="8500"/>
    <x v="943"/>
    <x v="1"/>
    <s v="US"/>
    <s v="USD"/>
    <n v="1418056315"/>
    <n v="1414164715"/>
    <b v="0"/>
    <n v="37"/>
    <b v="0"/>
    <s v="technology/wearables"/>
    <n v="0.3902352941176470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850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8500"/>
    <x v="944"/>
    <x v="1"/>
    <s v="GB"/>
    <s v="GBP"/>
    <n v="1475333917"/>
    <n v="1472569117"/>
    <b v="0"/>
    <n v="46"/>
    <b v="0"/>
    <s v="technology/wearables"/>
    <n v="2.0694117647058823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8500"/>
    <x v="173"/>
    <x v="1"/>
    <s v="US"/>
    <s v="USD"/>
    <n v="1437161739"/>
    <n v="1434569739"/>
    <b v="0"/>
    <n v="1"/>
    <b v="0"/>
    <s v="technology/wearables"/>
    <n v="1.1764705882352941E-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8500"/>
    <x v="945"/>
    <x v="1"/>
    <s v="US"/>
    <s v="USD"/>
    <n v="1471579140"/>
    <n v="1466512683"/>
    <b v="0"/>
    <n v="323"/>
    <b v="0"/>
    <s v="technology/wearables"/>
    <n v="6.0175294117647056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8500"/>
    <x v="946"/>
    <x v="0"/>
    <s v="CA"/>
    <s v="CAD"/>
    <n v="1467313039"/>
    <n v="1464807439"/>
    <b v="0"/>
    <n v="139"/>
    <b v="1"/>
    <s v="publishing/nonfiction"/>
    <n v="0.66658823529411759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8500"/>
    <x v="672"/>
    <x v="0"/>
    <s v="US"/>
    <s v="USD"/>
    <n v="1405366359"/>
    <n v="1402342359"/>
    <b v="0"/>
    <n v="7"/>
    <b v="1"/>
    <s v="publishing/nonfiction"/>
    <n v="4.4117647058823532E-2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8500"/>
    <x v="947"/>
    <x v="0"/>
    <s v="US"/>
    <s v="USD"/>
    <n v="1372297751"/>
    <n v="1369705751"/>
    <b v="0"/>
    <n v="149"/>
    <b v="1"/>
    <s v="publishing/nonfiction"/>
    <n v="0.8492941176470588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8500"/>
    <x v="948"/>
    <x v="0"/>
    <s v="US"/>
    <s v="USD"/>
    <n v="1425741525"/>
    <n v="1423149525"/>
    <b v="0"/>
    <n v="31"/>
    <b v="1"/>
    <s v="publishing/nonfiction"/>
    <n v="0.30058823529411766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8500"/>
    <x v="949"/>
    <x v="0"/>
    <s v="US"/>
    <s v="USD"/>
    <n v="1418904533"/>
    <n v="1416485333"/>
    <b v="0"/>
    <n v="26"/>
    <b v="1"/>
    <s v="publishing/nonfiction"/>
    <n v="0.70411764705882351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8500"/>
    <x v="950"/>
    <x v="0"/>
    <s v="CA"/>
    <s v="CAD"/>
    <n v="1450249140"/>
    <n v="1447055935"/>
    <b v="0"/>
    <n v="172"/>
    <b v="1"/>
    <s v="publishing/nonfiction"/>
    <n v="1.2011764705882353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8500"/>
    <x v="951"/>
    <x v="0"/>
    <s v="US"/>
    <s v="USD"/>
    <n v="1451089134"/>
    <n v="1448497134"/>
    <b v="0"/>
    <n v="78"/>
    <b v="1"/>
    <s v="publishing/nonfiction"/>
    <n v="0.61205882352941177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8500"/>
    <x v="952"/>
    <x v="0"/>
    <s v="US"/>
    <s v="USD"/>
    <n v="1455299144"/>
    <n v="1452707144"/>
    <b v="0"/>
    <n v="120"/>
    <b v="1"/>
    <s v="publishing/nonfiction"/>
    <n v="2.38270588235294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8500"/>
    <x v="953"/>
    <x v="0"/>
    <s v="US"/>
    <s v="USD"/>
    <n v="1441425540"/>
    <n v="1436968366"/>
    <b v="0"/>
    <n v="227"/>
    <b v="1"/>
    <s v="publishing/nonfiction"/>
    <n v="1.6016470588235294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8500"/>
    <x v="954"/>
    <x v="0"/>
    <s v="US"/>
    <s v="USD"/>
    <n v="1362960000"/>
    <n v="1359946188"/>
    <b v="0"/>
    <n v="42"/>
    <b v="1"/>
    <s v="publishing/nonfiction"/>
    <n v="0.15717647058823531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8500"/>
    <x v="955"/>
    <x v="0"/>
    <s v="GB"/>
    <s v="GBP"/>
    <n v="1465672979"/>
    <n v="1463080979"/>
    <b v="0"/>
    <n v="64"/>
    <b v="1"/>
    <s v="publishing/nonfiction"/>
    <n v="0.18388235294117647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8500"/>
    <x v="956"/>
    <x v="0"/>
    <s v="GB"/>
    <s v="GBP"/>
    <n v="1354269600"/>
    <n v="1351663605"/>
    <b v="0"/>
    <n v="121"/>
    <b v="1"/>
    <s v="publishing/nonfiction"/>
    <n v="0.36082352941176471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8500"/>
    <x v="957"/>
    <x v="0"/>
    <s v="US"/>
    <s v="USD"/>
    <n v="1372985760"/>
    <n v="1370393760"/>
    <b v="0"/>
    <n v="87"/>
    <b v="1"/>
    <s v="publishing/nonfiction"/>
    <n v="0.73124235294117657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8500"/>
    <x v="958"/>
    <x v="0"/>
    <s v="US"/>
    <s v="USD"/>
    <n v="1362117540"/>
    <n v="1359587137"/>
    <b v="0"/>
    <n v="65"/>
    <b v="1"/>
    <s v="publishing/nonfiction"/>
    <n v="0.29482352941176471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8500"/>
    <x v="959"/>
    <x v="0"/>
    <s v="US"/>
    <s v="USD"/>
    <n v="1309009323"/>
    <n v="1306417323"/>
    <b v="0"/>
    <n v="49"/>
    <b v="1"/>
    <s v="publishing/nonfiction"/>
    <n v="0.3941176470588235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8500"/>
    <x v="960"/>
    <x v="0"/>
    <s v="US"/>
    <s v="USD"/>
    <n v="1309980790"/>
    <n v="1304623990"/>
    <b v="0"/>
    <n v="19"/>
    <b v="1"/>
    <s v="publishing/nonfiction"/>
    <n v="8.9882352941176469E-2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8500"/>
    <x v="961"/>
    <x v="0"/>
    <s v="US"/>
    <s v="USD"/>
    <n v="1343943420"/>
    <n v="1341524220"/>
    <b v="0"/>
    <n v="81"/>
    <b v="1"/>
    <s v="publishing/nonfiction"/>
    <n v="0.30564705882352944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8500"/>
    <x v="962"/>
    <x v="0"/>
    <s v="GB"/>
    <s v="GBP"/>
    <n v="1403370772"/>
    <n v="1400778772"/>
    <b v="0"/>
    <n v="264"/>
    <b v="1"/>
    <s v="publishing/nonfiction"/>
    <n v="0.88929411764705879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8500"/>
    <x v="963"/>
    <x v="0"/>
    <s v="US"/>
    <s v="USD"/>
    <n v="1378592731"/>
    <n v="1373408731"/>
    <b v="0"/>
    <n v="25"/>
    <b v="1"/>
    <s v="publishing/nonfiction"/>
    <n v="0.1283529411764705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8500"/>
    <x v="148"/>
    <x v="0"/>
    <s v="US"/>
    <s v="USD"/>
    <n v="1455523140"/>
    <n v="1453925727"/>
    <b v="0"/>
    <n v="5"/>
    <b v="1"/>
    <s v="publishing/nonfiction"/>
    <n v="2.3529411764705882E-2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500"/>
    <x v="964"/>
    <x v="0"/>
    <s v="DK"/>
    <s v="DKK"/>
    <n v="1420648906"/>
    <n v="1415464906"/>
    <b v="0"/>
    <n v="144"/>
    <b v="1"/>
    <s v="music/rock"/>
    <n v="5.8623529411764705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8500"/>
    <x v="965"/>
    <x v="0"/>
    <s v="US"/>
    <s v="USD"/>
    <n v="1426523752"/>
    <n v="1423935352"/>
    <b v="0"/>
    <n v="92"/>
    <b v="1"/>
    <s v="music/rock"/>
    <n v="0.88470588235294123"/>
    <n v="82"/>
    <x v="4"/>
    <s v="rock"/>
    <x v="1365"/>
    <d v="2015-03-16T11:35:52"/>
  </r>
  <r>
    <n v="1366"/>
    <s v="Kick It! A Tribute to the A.K.s"/>
    <s v="A musical memorial for Alexi Petersen."/>
    <n v="8500"/>
    <x v="966"/>
    <x v="0"/>
    <s v="US"/>
    <s v="USD"/>
    <n v="1417049663"/>
    <n v="1413158063"/>
    <b v="0"/>
    <n v="147"/>
    <b v="1"/>
    <s v="music/rock"/>
    <n v="1.1160811764705882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8500"/>
    <x v="967"/>
    <x v="0"/>
    <s v="US"/>
    <s v="USD"/>
    <n v="1447463050"/>
    <n v="1444867450"/>
    <b v="0"/>
    <n v="90"/>
    <b v="1"/>
    <s v="music/rock"/>
    <n v="0.67211764705882349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8500"/>
    <x v="968"/>
    <x v="0"/>
    <s v="US"/>
    <s v="USD"/>
    <n v="1434342894"/>
    <n v="1432269294"/>
    <b v="0"/>
    <n v="87"/>
    <b v="1"/>
    <s v="music/rock"/>
    <n v="0.65117647058823525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8500"/>
    <x v="969"/>
    <x v="0"/>
    <s v="US"/>
    <s v="USD"/>
    <n v="1397225746"/>
    <n v="1394633746"/>
    <b v="0"/>
    <n v="406"/>
    <b v="1"/>
    <s v="music/rock"/>
    <n v="4.0106623529411758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8500"/>
    <x v="970"/>
    <x v="0"/>
    <s v="US"/>
    <s v="USD"/>
    <n v="1381881890"/>
    <n v="1380585890"/>
    <b v="0"/>
    <n v="20"/>
    <b v="1"/>
    <s v="music/rock"/>
    <n v="0.18294117647058825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8500"/>
    <x v="971"/>
    <x v="0"/>
    <s v="US"/>
    <s v="USD"/>
    <n v="1431022342"/>
    <n v="1428430342"/>
    <b v="0"/>
    <n v="70"/>
    <b v="1"/>
    <s v="music/rock"/>
    <n v="0.88176470588235289"/>
    <n v="107"/>
    <x v="4"/>
    <s v="rock"/>
    <x v="1371"/>
    <d v="2015-05-07T13:12:22"/>
  </r>
  <r>
    <n v="1372"/>
    <s v="Ted Lukas &amp; the Misled new CD - &quot;FEED&quot;"/>
    <s v="Please help us raise funds to press our new CD!"/>
    <n v="8500"/>
    <x v="972"/>
    <x v="0"/>
    <s v="US"/>
    <s v="USD"/>
    <n v="1342115132"/>
    <n v="1339523132"/>
    <b v="0"/>
    <n v="16"/>
    <b v="1"/>
    <s v="music/rock"/>
    <n v="7.2941176470588232E-2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8500"/>
    <x v="973"/>
    <x v="0"/>
    <s v="US"/>
    <s v="USD"/>
    <n v="1483138233"/>
    <n v="1480546233"/>
    <b v="0"/>
    <n v="52"/>
    <b v="1"/>
    <s v="music/rock"/>
    <n v="1.2354117647058824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8500"/>
    <x v="740"/>
    <x v="0"/>
    <s v="US"/>
    <s v="USD"/>
    <n v="1458874388"/>
    <n v="1456285988"/>
    <b v="0"/>
    <n v="66"/>
    <b v="1"/>
    <s v="music/rock"/>
    <n v="0.33435294117647057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8500"/>
    <x v="974"/>
    <x v="0"/>
    <s v="FR"/>
    <s v="EUR"/>
    <n v="1484444119"/>
    <n v="1481852119"/>
    <b v="0"/>
    <n v="109"/>
    <b v="1"/>
    <s v="music/rock"/>
    <n v="0.80623529411764705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8500"/>
    <x v="975"/>
    <x v="0"/>
    <s v="GB"/>
    <s v="GBP"/>
    <n v="1480784606"/>
    <n v="1478189006"/>
    <b v="0"/>
    <n v="168"/>
    <b v="1"/>
    <s v="music/rock"/>
    <n v="1.0990588235294119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8500"/>
    <x v="17"/>
    <x v="0"/>
    <s v="US"/>
    <s v="USD"/>
    <n v="1486095060"/>
    <n v="1484198170"/>
    <b v="0"/>
    <n v="31"/>
    <b v="1"/>
    <s v="music/rock"/>
    <n v="0.17764705882352941"/>
    <n v="49"/>
    <x v="4"/>
    <s v="rock"/>
    <x v="1377"/>
    <d v="2017-02-02T23:11:00"/>
  </r>
  <r>
    <n v="1378"/>
    <s v="SIX BY SEVEN"/>
    <s v="A psychedelic post rock masterpiece!"/>
    <n v="8500"/>
    <x v="976"/>
    <x v="0"/>
    <s v="GB"/>
    <s v="GBP"/>
    <n v="1470075210"/>
    <n v="1468779210"/>
    <b v="0"/>
    <n v="133"/>
    <b v="1"/>
    <s v="music/rock"/>
    <n v="0.47847058823529409"/>
    <n v="31"/>
    <x v="4"/>
    <s v="rock"/>
    <x v="1378"/>
    <d v="2016-08-01T13:13:30"/>
  </r>
  <r>
    <n v="1379"/>
    <s v="J. Walter Makes a Record"/>
    <s v="---------The long-awaited debut full-length from Justin Ruddy--------"/>
    <n v="8500"/>
    <x v="977"/>
    <x v="0"/>
    <s v="US"/>
    <s v="USD"/>
    <n v="1433504876"/>
    <n v="1430912876"/>
    <b v="0"/>
    <n v="151"/>
    <b v="1"/>
    <s v="music/rock"/>
    <n v="1.3129411764705883"/>
    <n v="74"/>
    <x v="4"/>
    <s v="rock"/>
    <x v="1379"/>
    <d v="2015-06-05T06:47:56"/>
  </r>
  <r>
    <n v="1380"/>
    <s v="BARNFEST 2015"/>
    <s v="A DIY MUSIC FESTIVAL FROM ST. LOUIS MO! Bands make their own festival, help make it legit!"/>
    <n v="8500"/>
    <x v="437"/>
    <x v="0"/>
    <s v="US"/>
    <s v="USD"/>
    <n v="1433815200"/>
    <n v="1431886706"/>
    <b v="0"/>
    <n v="5"/>
    <b v="1"/>
    <s v="music/rock"/>
    <n v="1.2470588235294117E-2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8500"/>
    <x v="978"/>
    <x v="0"/>
    <s v="US"/>
    <s v="USD"/>
    <n v="1482988125"/>
    <n v="1480396125"/>
    <b v="0"/>
    <n v="73"/>
    <b v="1"/>
    <s v="music/rock"/>
    <n v="0.63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500"/>
    <x v="979"/>
    <x v="0"/>
    <s v="US"/>
    <s v="USD"/>
    <n v="1367867536"/>
    <n v="1365275536"/>
    <b v="0"/>
    <n v="148"/>
    <b v="1"/>
    <s v="music/rock"/>
    <n v="0.9822352941176471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8500"/>
    <x v="980"/>
    <x v="0"/>
    <s v="CA"/>
    <s v="CAD"/>
    <n v="1482457678"/>
    <n v="1480729678"/>
    <b v="0"/>
    <n v="93"/>
    <b v="1"/>
    <s v="music/rock"/>
    <n v="0.54976470588235293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8500"/>
    <x v="981"/>
    <x v="0"/>
    <s v="US"/>
    <s v="USD"/>
    <n v="1436117922"/>
    <n v="1433525922"/>
    <b v="0"/>
    <n v="63"/>
    <b v="1"/>
    <s v="music/rock"/>
    <n v="0.51094117647058823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500"/>
    <x v="982"/>
    <x v="0"/>
    <s v="DE"/>
    <s v="EUR"/>
    <n v="1461931860"/>
    <n v="1457109121"/>
    <b v="0"/>
    <n v="134"/>
    <b v="1"/>
    <s v="music/rock"/>
    <n v="1.0391164705882352"/>
    <n v="66"/>
    <x v="4"/>
    <s v="rock"/>
    <x v="1385"/>
    <d v="2016-04-29T07:11:00"/>
  </r>
  <r>
    <n v="1386"/>
    <s v="MALTESE CROSS: The First Album"/>
    <s v="We are a classic hard rock/heavy metal band just trying to keep rock alive!"/>
    <n v="8500"/>
    <x v="983"/>
    <x v="0"/>
    <s v="US"/>
    <s v="USD"/>
    <n v="1438183889"/>
    <n v="1435591889"/>
    <b v="0"/>
    <n v="14"/>
    <b v="1"/>
    <s v="music/rock"/>
    <n v="0.10294117647058823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8500"/>
    <x v="984"/>
    <x v="0"/>
    <s v="US"/>
    <s v="USD"/>
    <n v="1433305800"/>
    <n v="1430604395"/>
    <b v="0"/>
    <n v="78"/>
    <b v="1"/>
    <s v="music/rock"/>
    <n v="0.64294117647058824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8500"/>
    <x v="985"/>
    <x v="0"/>
    <s v="US"/>
    <s v="USD"/>
    <n v="1476720840"/>
    <n v="1474469117"/>
    <b v="0"/>
    <n v="112"/>
    <b v="1"/>
    <s v="music/rock"/>
    <n v="0.79298470588235292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8500"/>
    <x v="986"/>
    <x v="0"/>
    <s v="GB"/>
    <s v="GBP"/>
    <n v="1471087957"/>
    <n v="1468495957"/>
    <b v="0"/>
    <n v="34"/>
    <b v="1"/>
    <s v="music/rock"/>
    <n v="8.5529411764705882E-2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8500"/>
    <x v="987"/>
    <x v="0"/>
    <s v="US"/>
    <s v="USD"/>
    <n v="1430154720"/>
    <n v="1427224606"/>
    <b v="0"/>
    <n v="19"/>
    <b v="1"/>
    <s v="music/rock"/>
    <n v="0.35941176470588238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8500"/>
    <x v="988"/>
    <x v="0"/>
    <s v="US"/>
    <s v="USD"/>
    <n v="1440219540"/>
    <n v="1436369818"/>
    <b v="0"/>
    <n v="13"/>
    <b v="1"/>
    <s v="music/rock"/>
    <n v="6.482352941176471E-2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8500"/>
    <x v="989"/>
    <x v="0"/>
    <s v="US"/>
    <s v="USD"/>
    <n v="1456976586"/>
    <n v="1454298186"/>
    <b v="0"/>
    <n v="104"/>
    <b v="1"/>
    <s v="music/rock"/>
    <n v="0.33423529411764707"/>
    <n v="27"/>
    <x v="4"/>
    <s v="rock"/>
    <x v="1392"/>
    <d v="2016-03-02T22:43:06"/>
  </r>
  <r>
    <n v="1393"/>
    <s v="WolfHunt | Social Commentary Rock Project"/>
    <s v="Rock n' Roll tales of our times"/>
    <n v="8500"/>
    <x v="990"/>
    <x v="0"/>
    <s v="US"/>
    <s v="USD"/>
    <n v="1470068523"/>
    <n v="1467476523"/>
    <b v="0"/>
    <n v="52"/>
    <b v="1"/>
    <s v="music/rock"/>
    <n v="1.2041176470588235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8500"/>
    <x v="991"/>
    <x v="0"/>
    <s v="US"/>
    <s v="USD"/>
    <n v="1488337200"/>
    <n v="1484623726"/>
    <b v="0"/>
    <n v="17"/>
    <b v="1"/>
    <s v="music/rock"/>
    <n v="0.10776470588235294"/>
    <n v="54"/>
    <x v="4"/>
    <s v="rock"/>
    <x v="1394"/>
    <d v="2017-02-28T22:00:00"/>
  </r>
  <r>
    <n v="1395"/>
    <s v="Quiet Oaks Full Length Album"/>
    <s v="Help Quiet Oaks record their debut album!!!"/>
    <n v="8500"/>
    <x v="992"/>
    <x v="0"/>
    <s v="US"/>
    <s v="USD"/>
    <n v="1484430481"/>
    <n v="1481838481"/>
    <b v="0"/>
    <n v="82"/>
    <b v="1"/>
    <s v="music/rock"/>
    <n v="0.46070588235294119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8500"/>
    <x v="993"/>
    <x v="0"/>
    <s v="US"/>
    <s v="USD"/>
    <n v="1423871882"/>
    <n v="1421279882"/>
    <b v="0"/>
    <n v="73"/>
    <b v="1"/>
    <s v="music/rock"/>
    <n v="0.75741176470588234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8500"/>
    <x v="994"/>
    <x v="0"/>
    <s v="US"/>
    <s v="USD"/>
    <n v="1477603140"/>
    <n v="1475013710"/>
    <b v="0"/>
    <n v="158"/>
    <b v="1"/>
    <s v="music/rock"/>
    <n v="1.3394117647058823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8500"/>
    <x v="995"/>
    <x v="0"/>
    <s v="US"/>
    <s v="USD"/>
    <n v="1467752334"/>
    <n v="1465160334"/>
    <b v="0"/>
    <n v="65"/>
    <b v="1"/>
    <s v="music/rock"/>
    <n v="0.56776470588235295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8500"/>
    <x v="996"/>
    <x v="0"/>
    <s v="US"/>
    <s v="USD"/>
    <n v="1412640373"/>
    <n v="1410048373"/>
    <b v="0"/>
    <n v="184"/>
    <b v="1"/>
    <s v="music/rock"/>
    <n v="1.3356470588235294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8500"/>
    <x v="997"/>
    <x v="0"/>
    <s v="GB"/>
    <s v="GBP"/>
    <n v="1465709400"/>
    <n v="1462695073"/>
    <b v="0"/>
    <n v="34"/>
    <b v="1"/>
    <s v="music/rock"/>
    <n v="6.8941176470588242E-2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8500"/>
    <x v="998"/>
    <x v="0"/>
    <s v="US"/>
    <s v="USD"/>
    <n v="1369612474"/>
    <n v="1367798074"/>
    <b v="0"/>
    <n v="240"/>
    <b v="1"/>
    <s v="music/rock"/>
    <n v="1.4603529411764706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8500"/>
    <x v="999"/>
    <x v="0"/>
    <s v="GB"/>
    <s v="GBP"/>
    <n v="1430439411"/>
    <n v="1425259011"/>
    <b v="0"/>
    <n v="113"/>
    <b v="1"/>
    <s v="music/rock"/>
    <n v="0.3210588235294117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8500"/>
    <x v="1000"/>
    <x v="0"/>
    <s v="US"/>
    <s v="USD"/>
    <n v="1374802235"/>
    <n v="1372210235"/>
    <b v="0"/>
    <n v="66"/>
    <b v="1"/>
    <s v="music/rock"/>
    <n v="0.48270588235294115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8500"/>
    <x v="854"/>
    <x v="2"/>
    <s v="GB"/>
    <s v="GBP"/>
    <n v="1424607285"/>
    <n v="1422447285"/>
    <b v="1"/>
    <n v="5"/>
    <b v="0"/>
    <s v="publishing/translations"/>
    <n v="2.8352941176470588E-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8500"/>
    <x v="522"/>
    <x v="2"/>
    <s v="US"/>
    <s v="USD"/>
    <n v="1417195201"/>
    <n v="1414599601"/>
    <b v="1"/>
    <n v="17"/>
    <b v="0"/>
    <s v="publishing/translations"/>
    <n v="1.2352941176470587E-2"/>
    <n v="6"/>
    <x v="3"/>
    <s v="translations"/>
    <x v="1405"/>
    <d v="2014-11-28T12:20:01"/>
  </r>
  <r>
    <n v="1406"/>
    <s v="Man Down! Translation project"/>
    <s v="The White coat and the battle dress uniform"/>
    <n v="8500"/>
    <x v="493"/>
    <x v="2"/>
    <s v="IT"/>
    <s v="EUR"/>
    <n v="1449914400"/>
    <n v="1445336607"/>
    <b v="0"/>
    <n v="3"/>
    <b v="0"/>
    <s v="publishing/translations"/>
    <n v="1.7647058823529412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8500"/>
    <x v="493"/>
    <x v="2"/>
    <s v="US"/>
    <s v="USD"/>
    <n v="1407847978"/>
    <n v="1405687978"/>
    <b v="0"/>
    <n v="2"/>
    <b v="0"/>
    <s v="publishing/translations"/>
    <n v="1.7647058823529412E-3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8500"/>
    <x v="662"/>
    <x v="2"/>
    <s v="GB"/>
    <s v="GBP"/>
    <n v="1447451756"/>
    <n v="1444856156"/>
    <b v="0"/>
    <n v="6"/>
    <b v="0"/>
    <s v="publishing/translations"/>
    <n v="8.4705882352941169E-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85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8500"/>
    <x v="116"/>
    <x v="2"/>
    <s v="IT"/>
    <s v="EUR"/>
    <n v="1464939520"/>
    <n v="1461051520"/>
    <b v="0"/>
    <n v="1"/>
    <b v="0"/>
    <s v="publishing/translations"/>
    <n v="1.1764705882352942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8500"/>
    <x v="1001"/>
    <x v="2"/>
    <s v="GB"/>
    <s v="GBP"/>
    <n v="1423185900"/>
    <n v="1420766700"/>
    <b v="0"/>
    <n v="3"/>
    <b v="0"/>
    <s v="publishing/translations"/>
    <n v="8.2352941176470592E-4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8500"/>
    <x v="1002"/>
    <x v="2"/>
    <s v="US"/>
    <s v="USD"/>
    <n v="1417656699"/>
    <n v="1415064699"/>
    <b v="0"/>
    <n v="13"/>
    <b v="0"/>
    <s v="publishing/translations"/>
    <n v="3.7647058823529408E-2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8500"/>
    <x v="173"/>
    <x v="2"/>
    <s v="IT"/>
    <s v="EUR"/>
    <n v="1455964170"/>
    <n v="1450780170"/>
    <b v="0"/>
    <n v="1"/>
    <b v="0"/>
    <s v="publishing/translations"/>
    <n v="1.1764705882352941E-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8500"/>
    <x v="116"/>
    <x v="2"/>
    <s v="US"/>
    <s v="USD"/>
    <n v="1483423467"/>
    <n v="1480831467"/>
    <b v="0"/>
    <n v="1"/>
    <b v="0"/>
    <s v="publishing/translations"/>
    <n v="1.1764705882352942E-4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8500"/>
    <x v="25"/>
    <x v="2"/>
    <s v="US"/>
    <s v="USD"/>
    <n v="1439741591"/>
    <n v="1436285591"/>
    <b v="0"/>
    <n v="9"/>
    <b v="0"/>
    <s v="publishing/translations"/>
    <n v="9.4117647058823528E-2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85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8500"/>
    <x v="434"/>
    <x v="2"/>
    <s v="US"/>
    <s v="USD"/>
    <n v="1442315460"/>
    <n v="1439696174"/>
    <b v="0"/>
    <n v="2"/>
    <b v="0"/>
    <s v="publishing/translations"/>
    <n v="6.4705882352941177E-3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8500"/>
    <x v="360"/>
    <x v="2"/>
    <s v="ES"/>
    <s v="EUR"/>
    <n v="1456397834"/>
    <n v="1453805834"/>
    <b v="0"/>
    <n v="1"/>
    <b v="0"/>
    <s v="publishing/translations"/>
    <n v="7.0588235294117652E-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8500"/>
    <x v="1003"/>
    <x v="2"/>
    <s v="US"/>
    <s v="USD"/>
    <n v="1476010619"/>
    <n v="1473418619"/>
    <b v="0"/>
    <n v="10"/>
    <b v="0"/>
    <s v="publishing/translations"/>
    <n v="5.2352941176470588E-2"/>
    <n v="45"/>
    <x v="3"/>
    <s v="translations"/>
    <x v="1419"/>
    <d v="2016-10-09T05:56:59"/>
  </r>
  <r>
    <n v="1420"/>
    <s v="Shakespeare in the Hood - Romeo and Juliet"/>
    <s v="Help me butcher Shakespeare in a satirical fashion."/>
    <n v="8500"/>
    <x v="158"/>
    <x v="2"/>
    <s v="US"/>
    <s v="USD"/>
    <n v="1467129686"/>
    <n v="1464969686"/>
    <b v="0"/>
    <n v="3"/>
    <b v="0"/>
    <s v="publishing/translations"/>
    <n v="3.5294117647058826E-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8500"/>
    <x v="148"/>
    <x v="2"/>
    <s v="SE"/>
    <s v="SEK"/>
    <n v="1423432709"/>
    <n v="1420840709"/>
    <b v="0"/>
    <n v="2"/>
    <b v="0"/>
    <s v="publishing/translations"/>
    <n v="2.3529411764705882E-2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8500"/>
    <x v="375"/>
    <x v="2"/>
    <s v="NZ"/>
    <s v="NZD"/>
    <n v="1474436704"/>
    <n v="1471844704"/>
    <b v="0"/>
    <n v="2"/>
    <b v="0"/>
    <s v="publishing/translations"/>
    <n v="3.058823529411764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8500"/>
    <x v="173"/>
    <x v="2"/>
    <s v="AU"/>
    <s v="AUD"/>
    <n v="1451637531"/>
    <n v="1449045531"/>
    <b v="0"/>
    <n v="1"/>
    <b v="0"/>
    <s v="publishing/translations"/>
    <n v="1.1764705882352941E-2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8500"/>
    <x v="1004"/>
    <x v="2"/>
    <s v="US"/>
    <s v="USD"/>
    <n v="1479233602"/>
    <n v="1478106802"/>
    <b v="0"/>
    <n v="14"/>
    <b v="0"/>
    <s v="publishing/translations"/>
    <n v="0.17964705882352941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85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85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8500"/>
    <x v="1005"/>
    <x v="2"/>
    <s v="DE"/>
    <s v="EUR"/>
    <n v="1474230385"/>
    <n v="1471638385"/>
    <b v="0"/>
    <n v="4"/>
    <b v="0"/>
    <s v="publishing/translations"/>
    <n v="4.9294117647058822E-2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8500"/>
    <x v="372"/>
    <x v="2"/>
    <s v="ES"/>
    <s v="EUR"/>
    <n v="1459584417"/>
    <n v="1456996017"/>
    <b v="0"/>
    <n v="3"/>
    <b v="0"/>
    <s v="publishing/translations"/>
    <n v="5.2941176470588233E-3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85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8500"/>
    <x v="124"/>
    <x v="2"/>
    <s v="US"/>
    <s v="USD"/>
    <n v="1419017488"/>
    <n v="1416339088"/>
    <b v="0"/>
    <n v="5"/>
    <b v="0"/>
    <s v="publishing/translations"/>
    <n v="4.7411764705882355E-2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8500"/>
    <x v="1006"/>
    <x v="2"/>
    <s v="US"/>
    <s v="USD"/>
    <n v="1448517816"/>
    <n v="1445922216"/>
    <b v="0"/>
    <n v="47"/>
    <b v="0"/>
    <s v="publishing/translations"/>
    <n v="0.63894117647058823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85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8500"/>
    <x v="1007"/>
    <x v="2"/>
    <s v="IT"/>
    <s v="EUR"/>
    <n v="1481367600"/>
    <n v="1477839675"/>
    <b v="0"/>
    <n v="10"/>
    <b v="0"/>
    <s v="publishing/translations"/>
    <n v="9.4705882352941181E-2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500"/>
    <x v="1008"/>
    <x v="2"/>
    <s v="DK"/>
    <s v="DKK"/>
    <n v="1433775600"/>
    <n v="1431973478"/>
    <b v="0"/>
    <n v="11"/>
    <b v="0"/>
    <s v="publishing/translations"/>
    <n v="0.96352941176470586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8500"/>
    <x v="493"/>
    <x v="2"/>
    <s v="IT"/>
    <s v="EUR"/>
    <n v="1444589020"/>
    <n v="1441997020"/>
    <b v="0"/>
    <n v="2"/>
    <b v="0"/>
    <s v="publishing/translations"/>
    <n v="1.7647058823529412E-3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8500"/>
    <x v="1009"/>
    <x v="2"/>
    <s v="DE"/>
    <s v="EUR"/>
    <n v="1456043057"/>
    <n v="1453451057"/>
    <b v="0"/>
    <n v="2"/>
    <b v="0"/>
    <s v="publishing/translations"/>
    <n v="9.058823529411765E-3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8500"/>
    <x v="1010"/>
    <x v="2"/>
    <s v="US"/>
    <s v="USD"/>
    <n v="1405227540"/>
    <n v="1402058739"/>
    <b v="0"/>
    <n v="22"/>
    <b v="0"/>
    <s v="publishing/translations"/>
    <n v="9.4941176470588237E-2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8500"/>
    <x v="49"/>
    <x v="2"/>
    <s v="DK"/>
    <s v="DKK"/>
    <n v="1461765300"/>
    <n v="1459198499"/>
    <b v="0"/>
    <n v="8"/>
    <b v="0"/>
    <s v="publishing/translations"/>
    <n v="7.0588235294117646E-2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8500"/>
    <x v="147"/>
    <x v="2"/>
    <s v="CA"/>
    <s v="CAD"/>
    <n v="1425758101"/>
    <n v="1423166101"/>
    <b v="0"/>
    <n v="6"/>
    <b v="0"/>
    <s v="publishing/translations"/>
    <n v="2.1176470588235293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8500"/>
    <x v="116"/>
    <x v="2"/>
    <s v="IT"/>
    <s v="EUR"/>
    <n v="1464285463"/>
    <n v="1461693463"/>
    <b v="0"/>
    <n v="1"/>
    <b v="0"/>
    <s v="publishing/translations"/>
    <n v="1.1764705882352942E-4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8500"/>
    <x v="895"/>
    <x v="2"/>
    <s v="GB"/>
    <s v="GBP"/>
    <n v="1441995769"/>
    <n v="1436811769"/>
    <b v="0"/>
    <n v="3"/>
    <b v="0"/>
    <s v="publishing/translations"/>
    <n v="0.2376470588235294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8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85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850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85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85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8500"/>
    <x v="735"/>
    <x v="2"/>
    <s v="US"/>
    <s v="USD"/>
    <n v="1467999134"/>
    <n v="1465407134"/>
    <b v="0"/>
    <n v="3"/>
    <b v="0"/>
    <s v="publishing/translations"/>
    <n v="8.8235294117647058E-3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85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500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8500"/>
    <x v="116"/>
    <x v="2"/>
    <s v="US"/>
    <s v="USD"/>
    <n v="1455941197"/>
    <n v="1453349197"/>
    <b v="0"/>
    <n v="1"/>
    <b v="0"/>
    <s v="publishing/translations"/>
    <n v="1.1764705882352942E-4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8500"/>
    <x v="369"/>
    <x v="1"/>
    <s v="US"/>
    <s v="USD"/>
    <n v="1416355259"/>
    <n v="1413759659"/>
    <b v="0"/>
    <n v="2"/>
    <b v="0"/>
    <s v="publishing/translations"/>
    <n v="2.352941176470588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85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8500"/>
    <x v="493"/>
    <x v="1"/>
    <s v="ES"/>
    <s v="EUR"/>
    <n v="1461535140"/>
    <n v="1459716480"/>
    <b v="0"/>
    <n v="1"/>
    <b v="0"/>
    <s v="publishing/translations"/>
    <n v="1.7647058823529412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8500"/>
    <x v="607"/>
    <x v="1"/>
    <s v="US"/>
    <s v="USD"/>
    <n v="1409924340"/>
    <n v="1405181320"/>
    <b v="0"/>
    <n v="7"/>
    <b v="0"/>
    <s v="publishing/translations"/>
    <n v="0.18529411764705883"/>
    <n v="225"/>
    <x v="3"/>
    <s v="translations"/>
    <x v="1455"/>
    <d v="2014-09-05T08:39:00"/>
  </r>
  <r>
    <n v="1456"/>
    <s v="Sometimes you don't need love (Canceled)"/>
    <s v="English Version of my auto-published novel"/>
    <n v="8500"/>
    <x v="1011"/>
    <x v="1"/>
    <s v="IT"/>
    <s v="EUR"/>
    <n v="1483459365"/>
    <n v="1480867365"/>
    <b v="0"/>
    <n v="3"/>
    <b v="0"/>
    <s v="publishing/translations"/>
    <n v="1.7058823529411765E-2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85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85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85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85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8500"/>
    <x v="1012"/>
    <x v="0"/>
    <s v="US"/>
    <s v="USD"/>
    <n v="1413849600"/>
    <n v="1410967754"/>
    <b v="1"/>
    <n v="340"/>
    <b v="1"/>
    <s v="publishing/radio &amp; podcasts"/>
    <n v="1.786669411764706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8500"/>
    <x v="1013"/>
    <x v="0"/>
    <s v="US"/>
    <s v="USD"/>
    <n v="1365609271"/>
    <n v="1363017271"/>
    <b v="1"/>
    <n v="150"/>
    <b v="1"/>
    <s v="publishing/radio &amp; podcasts"/>
    <n v="0.510670588235294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8500"/>
    <x v="807"/>
    <x v="0"/>
    <s v="US"/>
    <s v="USD"/>
    <n v="1365367938"/>
    <n v="1361483538"/>
    <b v="1"/>
    <n v="25"/>
    <b v="1"/>
    <s v="publishing/radio &amp; podcasts"/>
    <n v="0.10423529411764706"/>
    <n v="35"/>
    <x v="3"/>
    <s v="radio &amp; podcasts"/>
    <x v="1463"/>
    <d v="2013-04-07T15:52:18"/>
  </r>
  <r>
    <n v="1464"/>
    <s v="Science Studio"/>
    <s v="The Best Science Media on the Web"/>
    <n v="8500"/>
    <x v="1014"/>
    <x v="0"/>
    <s v="US"/>
    <s v="USD"/>
    <n v="1361029958"/>
    <n v="1358437958"/>
    <b v="1"/>
    <n v="234"/>
    <b v="1"/>
    <s v="publishing/radio &amp; podcasts"/>
    <n v="0.96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8500"/>
    <x v="1015"/>
    <x v="0"/>
    <s v="US"/>
    <s v="USD"/>
    <n v="1332385200"/>
    <n v="1329759452"/>
    <b v="1"/>
    <n v="2602"/>
    <b v="1"/>
    <s v="publishing/radio &amp; podcasts"/>
    <n v="16.108747058823528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8500"/>
    <x v="1016"/>
    <x v="0"/>
    <s v="US"/>
    <s v="USD"/>
    <n v="1452574800"/>
    <n v="1449029266"/>
    <b v="1"/>
    <n v="248"/>
    <b v="1"/>
    <s v="publishing/radio &amp; podcasts"/>
    <n v="2.0306317647058822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8500"/>
    <x v="1017"/>
    <x v="0"/>
    <s v="US"/>
    <s v="USD"/>
    <n v="1332699285"/>
    <n v="1327518885"/>
    <b v="1"/>
    <n v="600"/>
    <b v="1"/>
    <s v="publishing/radio &amp; podcasts"/>
    <n v="5.4155294117647061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8500"/>
    <x v="1018"/>
    <x v="0"/>
    <s v="US"/>
    <s v="USD"/>
    <n v="1307838049"/>
    <n v="1302654049"/>
    <b v="1"/>
    <n v="293"/>
    <b v="1"/>
    <s v="publishing/radio &amp; podcasts"/>
    <n v="1.1441176470588235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8500"/>
    <x v="1019"/>
    <x v="0"/>
    <s v="US"/>
    <s v="USD"/>
    <n v="1360938109"/>
    <n v="1358346109"/>
    <b v="1"/>
    <n v="321"/>
    <b v="1"/>
    <s v="publishing/radio &amp; podcasts"/>
    <n v="5.6444705882352944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8500"/>
    <x v="1020"/>
    <x v="0"/>
    <s v="US"/>
    <s v="USD"/>
    <n v="1356724263"/>
    <n v="1354909863"/>
    <b v="1"/>
    <n v="81"/>
    <b v="1"/>
    <s v="publishing/radio &amp; podcasts"/>
    <n v="0.2208235294117647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8500"/>
    <x v="1021"/>
    <x v="0"/>
    <s v="US"/>
    <s v="USD"/>
    <n v="1428620334"/>
    <n v="1426028334"/>
    <b v="1"/>
    <n v="343"/>
    <b v="1"/>
    <s v="publishing/radio &amp; podcasts"/>
    <n v="3.9092941176470588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8500"/>
    <x v="1022"/>
    <x v="0"/>
    <s v="US"/>
    <s v="USD"/>
    <n v="1381928503"/>
    <n v="1379336503"/>
    <b v="1"/>
    <n v="336"/>
    <b v="1"/>
    <s v="publishing/radio &amp; podcasts"/>
    <n v="4.0795294117647058"/>
    <n v="103"/>
    <x v="3"/>
    <s v="radio &amp; podcasts"/>
    <x v="1472"/>
    <d v="2013-10-16T08:01:43"/>
  </r>
  <r>
    <n v="1473"/>
    <s v="ONE LOVES ONLY FORM"/>
    <s v="Public Radio Project"/>
    <n v="8500"/>
    <x v="1023"/>
    <x v="0"/>
    <s v="US"/>
    <s v="USD"/>
    <n v="1330644639"/>
    <n v="1328052639"/>
    <b v="1"/>
    <n v="47"/>
    <b v="1"/>
    <s v="publishing/radio &amp; podcasts"/>
    <n v="0.21267529411764707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8500"/>
    <x v="1024"/>
    <x v="0"/>
    <s v="US"/>
    <s v="USD"/>
    <n v="1379093292"/>
    <n v="1376501292"/>
    <b v="1"/>
    <n v="76"/>
    <b v="1"/>
    <s v="publishing/radio &amp; podcasts"/>
    <n v="0.39623529411764707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8500"/>
    <x v="1025"/>
    <x v="0"/>
    <s v="US"/>
    <s v="USD"/>
    <n v="1419051540"/>
    <n v="1416244863"/>
    <b v="1"/>
    <n v="441"/>
    <b v="1"/>
    <s v="publishing/radio &amp; podcasts"/>
    <n v="3.3294647058823532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8500"/>
    <x v="1026"/>
    <x v="0"/>
    <s v="US"/>
    <s v="USD"/>
    <n v="1315616422"/>
    <n v="1313024422"/>
    <b v="1"/>
    <n v="916"/>
    <b v="1"/>
    <s v="publishing/radio &amp; podcasts"/>
    <n v="4.6697976470588234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8500"/>
    <x v="1027"/>
    <x v="0"/>
    <s v="US"/>
    <s v="USD"/>
    <n v="1324609200"/>
    <n v="1319467604"/>
    <b v="1"/>
    <n v="369"/>
    <b v="1"/>
    <s v="publishing/radio &amp; podcasts"/>
    <n v="3.9285882352941175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8500"/>
    <x v="1028"/>
    <x v="0"/>
    <s v="US"/>
    <s v="USD"/>
    <n v="1368564913"/>
    <n v="1367355313"/>
    <b v="1"/>
    <n v="20242"/>
    <b v="1"/>
    <s v="publishing/radio &amp; podcasts"/>
    <n v="69.506718823529411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8500"/>
    <x v="1029"/>
    <x v="0"/>
    <s v="US"/>
    <s v="USD"/>
    <n v="1399694340"/>
    <n v="1398448389"/>
    <b v="1"/>
    <n v="71"/>
    <b v="1"/>
    <s v="publishing/radio &amp; podcasts"/>
    <n v="0.2585882352941176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8500"/>
    <x v="1030"/>
    <x v="0"/>
    <s v="US"/>
    <s v="USD"/>
    <n v="1374858000"/>
    <n v="1373408699"/>
    <b v="1"/>
    <n v="635"/>
    <b v="1"/>
    <s v="publishing/radio &amp; podcasts"/>
    <n v="6.8847294117647051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8500"/>
    <x v="522"/>
    <x v="2"/>
    <s v="CA"/>
    <s v="CAD"/>
    <n v="1383430145"/>
    <n v="1380838145"/>
    <b v="0"/>
    <n v="6"/>
    <b v="0"/>
    <s v="publishing/fiction"/>
    <n v="1.2352941176470587E-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8500"/>
    <x v="139"/>
    <x v="2"/>
    <s v="US"/>
    <s v="USD"/>
    <n v="1347004260"/>
    <n v="1345062936"/>
    <b v="0"/>
    <n v="1"/>
    <b v="0"/>
    <s v="publishing/fiction"/>
    <n v="5.8823529411764701E-4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8500"/>
    <x v="155"/>
    <x v="2"/>
    <s v="US"/>
    <s v="USD"/>
    <n v="1469162275"/>
    <n v="1467002275"/>
    <b v="0"/>
    <n v="2"/>
    <b v="0"/>
    <s v="publishing/fiction"/>
    <n v="5.8823529411764705E-3"/>
    <n v="25"/>
    <x v="3"/>
    <s v="fiction"/>
    <x v="1483"/>
    <d v="2016-07-21T23:37:55"/>
  </r>
  <r>
    <n v="1484"/>
    <s v="a book called filtered down thru the stars"/>
    <s v="The mussings of an old wizard"/>
    <n v="85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8500"/>
    <x v="403"/>
    <x v="2"/>
    <s v="US"/>
    <s v="USD"/>
    <n v="1434827173"/>
    <n v="1430939173"/>
    <b v="0"/>
    <n v="3"/>
    <b v="0"/>
    <s v="publishing/fiction"/>
    <n v="1.7647058823529412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8500"/>
    <x v="1031"/>
    <x v="2"/>
    <s v="US"/>
    <s v="USD"/>
    <n v="1425009761"/>
    <n v="1422417761"/>
    <b v="0"/>
    <n v="3"/>
    <b v="0"/>
    <s v="publishing/fiction"/>
    <n v="5.6470588235294121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85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8500"/>
    <x v="175"/>
    <x v="2"/>
    <s v="AU"/>
    <s v="AUD"/>
    <n v="1388928660"/>
    <n v="1386336660"/>
    <b v="0"/>
    <n v="6"/>
    <b v="0"/>
    <s v="publishing/fiction"/>
    <n v="4.2352941176470586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85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8500"/>
    <x v="1032"/>
    <x v="2"/>
    <s v="US"/>
    <s v="USD"/>
    <n v="1380720474"/>
    <n v="1378214874"/>
    <b v="0"/>
    <n v="19"/>
    <b v="0"/>
    <s v="publishing/fiction"/>
    <n v="0.10529411764705883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8500"/>
    <x v="173"/>
    <x v="2"/>
    <s v="US"/>
    <s v="USD"/>
    <n v="1424014680"/>
    <n v="1418922443"/>
    <b v="0"/>
    <n v="1"/>
    <b v="0"/>
    <s v="publishing/fiction"/>
    <n v="1.1764705882352941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8500"/>
    <x v="134"/>
    <x v="2"/>
    <s v="US"/>
    <s v="USD"/>
    <n v="1308431646"/>
    <n v="1305839646"/>
    <b v="0"/>
    <n v="2"/>
    <b v="0"/>
    <s v="publishing/fiction"/>
    <n v="3.5294117647058825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85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8500"/>
    <x v="1003"/>
    <x v="2"/>
    <s v="US"/>
    <s v="USD"/>
    <n v="1428075480"/>
    <n v="1425489613"/>
    <b v="0"/>
    <n v="11"/>
    <b v="0"/>
    <s v="publishing/fiction"/>
    <n v="5.2352941176470588E-2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85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8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8500"/>
    <x v="116"/>
    <x v="2"/>
    <s v="US"/>
    <s v="USD"/>
    <n v="1375299780"/>
    <n v="1371655522"/>
    <b v="0"/>
    <n v="1"/>
    <b v="0"/>
    <s v="publishing/fiction"/>
    <n v="1.1764705882352942E-4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8500"/>
    <x v="1033"/>
    <x v="2"/>
    <s v="US"/>
    <s v="USD"/>
    <n v="1409787378"/>
    <n v="1405899378"/>
    <b v="0"/>
    <n v="3"/>
    <b v="0"/>
    <s v="publishing/fiction"/>
    <n v="6.7058823529411761E-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8500"/>
    <x v="139"/>
    <x v="2"/>
    <s v="US"/>
    <s v="USD"/>
    <n v="1470355833"/>
    <n v="1465171833"/>
    <b v="0"/>
    <n v="1"/>
    <b v="0"/>
    <s v="publishing/fiction"/>
    <n v="5.8823529411764701E-4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8500"/>
    <x v="1034"/>
    <x v="2"/>
    <s v="US"/>
    <s v="USD"/>
    <n v="1367444557"/>
    <n v="1364852557"/>
    <b v="0"/>
    <n v="15"/>
    <b v="0"/>
    <s v="publishing/fiction"/>
    <n v="8.2470588235294115E-2"/>
    <n v="47"/>
    <x v="3"/>
    <s v="fiction"/>
    <x v="1500"/>
    <d v="2013-05-01T16:42:37"/>
  </r>
  <r>
    <n v="1501"/>
    <s v="This is Nowhere"/>
    <s v="A hardcover book of surf, outdoor and nature photos from the British Columbia coast."/>
    <n v="8500"/>
    <x v="1035"/>
    <x v="0"/>
    <s v="CA"/>
    <s v="CAD"/>
    <n v="1436364023"/>
    <n v="1433772023"/>
    <b v="1"/>
    <n v="885"/>
    <b v="1"/>
    <s v="photography/photobooks"/>
    <n v="10.175529411764705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8500"/>
    <x v="1036"/>
    <x v="0"/>
    <s v="GB"/>
    <s v="GBP"/>
    <n v="1458943200"/>
    <n v="1456491680"/>
    <b v="1"/>
    <n v="329"/>
    <b v="1"/>
    <s v="photography/photobooks"/>
    <n v="2.6256470588235294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8500"/>
    <x v="1037"/>
    <x v="0"/>
    <s v="BE"/>
    <s v="EUR"/>
    <n v="1477210801"/>
    <n v="1472026801"/>
    <b v="1"/>
    <n v="71"/>
    <b v="1"/>
    <s v="photography/photobooks"/>
    <n v="0.47599176470588234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8500"/>
    <x v="1038"/>
    <x v="0"/>
    <s v="GB"/>
    <s v="GBP"/>
    <n v="1402389180"/>
    <n v="1399996024"/>
    <b v="1"/>
    <n v="269"/>
    <b v="1"/>
    <s v="photography/photobooks"/>
    <n v="2.1254117647058823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8500"/>
    <x v="1039"/>
    <x v="0"/>
    <s v="DE"/>
    <s v="EUR"/>
    <n v="1458676860"/>
    <n v="1455446303"/>
    <b v="1"/>
    <n v="345"/>
    <b v="1"/>
    <s v="photography/photobooks"/>
    <n v="1.9497647058823528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8500"/>
    <x v="1040"/>
    <x v="0"/>
    <s v="GB"/>
    <s v="GBP"/>
    <n v="1406227904"/>
    <n v="1403635904"/>
    <b v="1"/>
    <n v="43"/>
    <b v="1"/>
    <s v="photography/photobooks"/>
    <n v="0.19658823529411765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8500"/>
    <x v="1041"/>
    <x v="0"/>
    <s v="US"/>
    <s v="USD"/>
    <n v="1273911000"/>
    <n v="1268822909"/>
    <b v="1"/>
    <n v="33"/>
    <b v="1"/>
    <s v="photography/photobooks"/>
    <n v="0.30352941176470588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8500"/>
    <x v="1042"/>
    <x v="0"/>
    <s v="US"/>
    <s v="USD"/>
    <n v="1403880281"/>
    <n v="1401201881"/>
    <b v="1"/>
    <n v="211"/>
    <b v="1"/>
    <s v="photography/photobooks"/>
    <n v="2.41070588235294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8500"/>
    <x v="1043"/>
    <x v="0"/>
    <s v="DE"/>
    <s v="EUR"/>
    <n v="1487113140"/>
    <n v="1484570885"/>
    <b v="1"/>
    <n v="196"/>
    <b v="1"/>
    <s v="photography/photobooks"/>
    <n v="2.545555294117647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8500"/>
    <x v="1044"/>
    <x v="0"/>
    <s v="GB"/>
    <s v="GBP"/>
    <n v="1405761278"/>
    <n v="1403169278"/>
    <b v="1"/>
    <n v="405"/>
    <b v="1"/>
    <s v="photography/photobooks"/>
    <n v="1.901835294117647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8500"/>
    <x v="1045"/>
    <x v="0"/>
    <s v="US"/>
    <s v="USD"/>
    <n v="1447858804"/>
    <n v="1445263204"/>
    <b v="1"/>
    <n v="206"/>
    <b v="1"/>
    <s v="photography/photobooks"/>
    <n v="1.8412941176470587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8500"/>
    <x v="1046"/>
    <x v="0"/>
    <s v="US"/>
    <s v="USD"/>
    <n v="1486311939"/>
    <n v="1483719939"/>
    <b v="1"/>
    <n v="335"/>
    <b v="1"/>
    <s v="photography/photobooks"/>
    <n v="2.3008235294117645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500"/>
    <x v="1047"/>
    <x v="0"/>
    <s v="GB"/>
    <s v="GBP"/>
    <n v="1405523866"/>
    <n v="1402931866"/>
    <b v="1"/>
    <n v="215"/>
    <b v="1"/>
    <s v="photography/photobooks"/>
    <n v="1.4119411764705883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8500"/>
    <x v="1048"/>
    <x v="0"/>
    <s v="US"/>
    <s v="USD"/>
    <n v="1443363640"/>
    <n v="1439907640"/>
    <b v="1"/>
    <n v="176"/>
    <b v="1"/>
    <s v="photography/photobooks"/>
    <n v="3.1316470588235292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8500"/>
    <x v="1049"/>
    <x v="0"/>
    <s v="NO"/>
    <s v="NOK"/>
    <n v="1458104697"/>
    <n v="1455516297"/>
    <b v="1"/>
    <n v="555"/>
    <b v="1"/>
    <s v="photography/photobooks"/>
    <n v="55.47847058823529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8500"/>
    <x v="1050"/>
    <x v="0"/>
    <s v="US"/>
    <s v="USD"/>
    <n v="1475762400"/>
    <n v="1473160292"/>
    <b v="1"/>
    <n v="116"/>
    <b v="1"/>
    <s v="photography/photobooks"/>
    <n v="2.1731764705882353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8500"/>
    <x v="1051"/>
    <x v="0"/>
    <s v="US"/>
    <s v="USD"/>
    <n v="1417845600"/>
    <n v="1415194553"/>
    <b v="1"/>
    <n v="615"/>
    <b v="1"/>
    <s v="photography/photobooks"/>
    <n v="2.8584705882352943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8500"/>
    <x v="1052"/>
    <x v="0"/>
    <s v="US"/>
    <s v="USD"/>
    <n v="1401565252"/>
    <n v="1398973252"/>
    <b v="1"/>
    <n v="236"/>
    <b v="1"/>
    <s v="photography/photobooks"/>
    <n v="3.6241176470588234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8500"/>
    <x v="1053"/>
    <x v="0"/>
    <s v="US"/>
    <s v="USD"/>
    <n v="1403301540"/>
    <n v="1400867283"/>
    <b v="1"/>
    <n v="145"/>
    <b v="1"/>
    <s v="photography/photobooks"/>
    <n v="1.0944411764705881"/>
    <n v="64"/>
    <x v="8"/>
    <s v="photobooks"/>
    <x v="1519"/>
    <d v="2014-06-20T16:59:00"/>
  </r>
  <r>
    <n v="1520"/>
    <s v="TULIPS"/>
    <s v="A self-published photography book by Andrew Miksys from his new series about Belarus"/>
    <n v="8500"/>
    <x v="1054"/>
    <x v="0"/>
    <s v="US"/>
    <s v="USD"/>
    <n v="1418961600"/>
    <n v="1415824513"/>
    <b v="1"/>
    <n v="167"/>
    <b v="1"/>
    <s v="photography/photobooks"/>
    <n v="2.1911764705882355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8500"/>
    <x v="1055"/>
    <x v="0"/>
    <s v="US"/>
    <s v="USD"/>
    <n v="1465272091"/>
    <n v="1462248091"/>
    <b v="1"/>
    <n v="235"/>
    <b v="1"/>
    <s v="photography/photobooks"/>
    <n v="4.7123529411764702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8500"/>
    <x v="1056"/>
    <x v="0"/>
    <s v="US"/>
    <s v="USD"/>
    <n v="1413575739"/>
    <n v="1410983739"/>
    <b v="1"/>
    <n v="452"/>
    <b v="1"/>
    <s v="photography/photobooks"/>
    <n v="7.111776470588234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8500"/>
    <x v="1057"/>
    <x v="0"/>
    <s v="US"/>
    <s v="USD"/>
    <n v="1419292800"/>
    <n v="1416592916"/>
    <b v="1"/>
    <n v="241"/>
    <b v="1"/>
    <s v="photography/photobooks"/>
    <n v="2.7171764705882353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8500"/>
    <x v="1058"/>
    <x v="0"/>
    <s v="SE"/>
    <s v="SEK"/>
    <n v="1487592090"/>
    <n v="1485000090"/>
    <b v="1"/>
    <n v="28"/>
    <b v="1"/>
    <s v="photography/photobooks"/>
    <n v="0.73058823529411765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8500"/>
    <x v="1059"/>
    <x v="0"/>
    <s v="US"/>
    <s v="USD"/>
    <n v="1471539138"/>
    <n v="1468947138"/>
    <b v="1"/>
    <n v="140"/>
    <b v="1"/>
    <s v="photography/photobooks"/>
    <n v="0.5322529411764706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8500"/>
    <x v="1060"/>
    <x v="0"/>
    <s v="US"/>
    <s v="USD"/>
    <n v="1453185447"/>
    <n v="1448951847"/>
    <b v="1"/>
    <n v="280"/>
    <b v="1"/>
    <s v="photography/photobooks"/>
    <n v="3.2558823529411764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8500"/>
    <x v="1061"/>
    <x v="0"/>
    <s v="US"/>
    <s v="USD"/>
    <n v="1489497886"/>
    <n v="1487082286"/>
    <b v="1"/>
    <n v="70"/>
    <b v="1"/>
    <s v="photography/photobooks"/>
    <n v="0.45477058823529415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8500"/>
    <x v="1062"/>
    <x v="0"/>
    <s v="US"/>
    <s v="USD"/>
    <n v="1485907200"/>
    <n v="1483292122"/>
    <b v="1"/>
    <n v="160"/>
    <b v="1"/>
    <s v="photography/photobooks"/>
    <n v="0.99376470588235299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8500"/>
    <x v="1063"/>
    <x v="0"/>
    <s v="US"/>
    <s v="USD"/>
    <n v="1426773920"/>
    <n v="1424185520"/>
    <b v="1"/>
    <n v="141"/>
    <b v="1"/>
    <s v="photography/photobooks"/>
    <n v="2.2504705882352942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8500"/>
    <x v="1064"/>
    <x v="0"/>
    <s v="US"/>
    <s v="USD"/>
    <n v="1445624695"/>
    <n v="1443464695"/>
    <b v="1"/>
    <n v="874"/>
    <b v="1"/>
    <s v="photography/photobooks"/>
    <n v="5.5516470588235292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8500"/>
    <x v="1065"/>
    <x v="0"/>
    <s v="US"/>
    <s v="USD"/>
    <n v="1417402800"/>
    <n v="1414610126"/>
    <b v="1"/>
    <n v="73"/>
    <b v="1"/>
    <s v="photography/photobooks"/>
    <n v="0.4864705882352941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8500"/>
    <x v="1066"/>
    <x v="0"/>
    <s v="AU"/>
    <s v="AUD"/>
    <n v="1455548400"/>
    <n v="1453461865"/>
    <b v="1"/>
    <n v="294"/>
    <b v="1"/>
    <s v="photography/photobooks"/>
    <n v="2.8471764705882352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8500"/>
    <x v="1067"/>
    <x v="0"/>
    <s v="US"/>
    <s v="USD"/>
    <n v="1462161540"/>
    <n v="1457913777"/>
    <b v="1"/>
    <n v="740"/>
    <b v="1"/>
    <s v="photography/photobooks"/>
    <n v="7.6838823529411764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8500"/>
    <x v="1068"/>
    <x v="0"/>
    <s v="US"/>
    <s v="USD"/>
    <n v="1441383062"/>
    <n v="1438791062"/>
    <b v="1"/>
    <n v="369"/>
    <b v="1"/>
    <s v="photography/photobooks"/>
    <n v="3.6858823529411766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8500"/>
    <x v="1069"/>
    <x v="0"/>
    <s v="US"/>
    <s v="USD"/>
    <n v="1464040800"/>
    <n v="1461527631"/>
    <b v="1"/>
    <n v="110"/>
    <b v="1"/>
    <s v="photography/photobooks"/>
    <n v="0.62317647058823533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8500"/>
    <x v="1070"/>
    <x v="0"/>
    <s v="US"/>
    <s v="USD"/>
    <n v="1440702910"/>
    <n v="1438110910"/>
    <b v="1"/>
    <n v="455"/>
    <b v="1"/>
    <s v="photography/photobooks"/>
    <n v="3.5337658823529412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8500"/>
    <x v="1071"/>
    <x v="0"/>
    <s v="DE"/>
    <s v="EUR"/>
    <n v="1470506400"/>
    <n v="1467358427"/>
    <b v="1"/>
    <n v="224"/>
    <b v="1"/>
    <s v="photography/photobooks"/>
    <n v="2.5397647058823529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8500"/>
    <x v="1072"/>
    <x v="0"/>
    <s v="US"/>
    <s v="USD"/>
    <n v="1421952370"/>
    <n v="1418064370"/>
    <b v="1"/>
    <n v="46"/>
    <b v="1"/>
    <s v="photography/photobooks"/>
    <n v="0.84517647058823531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8500"/>
    <x v="1073"/>
    <x v="0"/>
    <s v="US"/>
    <s v="USD"/>
    <n v="1483481019"/>
    <n v="1480629819"/>
    <b v="0"/>
    <n v="284"/>
    <b v="1"/>
    <s v="photography/photobooks"/>
    <n v="3.199672941176470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8500"/>
    <x v="1074"/>
    <x v="0"/>
    <s v="US"/>
    <s v="USD"/>
    <n v="1416964500"/>
    <n v="1414368616"/>
    <b v="1"/>
    <n v="98"/>
    <b v="1"/>
    <s v="photography/photobooks"/>
    <n v="2.0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8500"/>
    <x v="360"/>
    <x v="2"/>
    <s v="US"/>
    <s v="USD"/>
    <n v="1420045538"/>
    <n v="1417453538"/>
    <b v="0"/>
    <n v="2"/>
    <b v="0"/>
    <s v="photography/nature"/>
    <n v="7.058823529411765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8500"/>
    <x v="170"/>
    <x v="2"/>
    <s v="CA"/>
    <s v="CAD"/>
    <n v="1435708500"/>
    <n v="1434412500"/>
    <b v="0"/>
    <n v="1"/>
    <b v="0"/>
    <s v="photography/nature"/>
    <n v="2.352941176470588E-3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8500"/>
    <x v="115"/>
    <x v="2"/>
    <s v="US"/>
    <s v="USD"/>
    <n v="1416662034"/>
    <n v="1414066434"/>
    <b v="0"/>
    <n v="1"/>
    <b v="0"/>
    <s v="photography/nature"/>
    <n v="1.17647058823529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85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8500"/>
    <x v="116"/>
    <x v="2"/>
    <s v="US"/>
    <s v="USD"/>
    <n v="1425330960"/>
    <n v="1422393234"/>
    <b v="0"/>
    <n v="1"/>
    <b v="0"/>
    <s v="photography/nature"/>
    <n v="1.176470588235294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8500"/>
    <x v="683"/>
    <x v="2"/>
    <s v="GB"/>
    <s v="GBP"/>
    <n v="1410930399"/>
    <n v="1405746399"/>
    <b v="0"/>
    <n v="11"/>
    <b v="0"/>
    <s v="photography/nature"/>
    <n v="3.4000000000000002E-2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850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8500"/>
    <x v="177"/>
    <x v="2"/>
    <s v="US"/>
    <s v="USD"/>
    <n v="1447020620"/>
    <n v="1444425020"/>
    <b v="0"/>
    <n v="1"/>
    <b v="0"/>
    <s v="photography/nature"/>
    <n v="7.058823529411765E-3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8500"/>
    <x v="575"/>
    <x v="2"/>
    <s v="US"/>
    <s v="USD"/>
    <n v="1446524159"/>
    <n v="1443928559"/>
    <b v="0"/>
    <n v="6"/>
    <b v="0"/>
    <s v="photography/nature"/>
    <n v="0.02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8500"/>
    <x v="462"/>
    <x v="2"/>
    <s v="GB"/>
    <s v="GBP"/>
    <n v="1463050034"/>
    <n v="1460458034"/>
    <b v="0"/>
    <n v="7"/>
    <b v="0"/>
    <s v="photography/nature"/>
    <n v="1.1882352941176471E-2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8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8500"/>
    <x v="1075"/>
    <x v="2"/>
    <s v="US"/>
    <s v="USD"/>
    <n v="1412135940"/>
    <n v="1410366708"/>
    <b v="0"/>
    <n v="16"/>
    <b v="0"/>
    <s v="photography/nature"/>
    <n v="0.2488235294117646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85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85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850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8500"/>
    <x v="1076"/>
    <x v="2"/>
    <s v="CA"/>
    <s v="CAD"/>
    <n v="1467603624"/>
    <n v="1465011624"/>
    <b v="0"/>
    <n v="12"/>
    <b v="0"/>
    <s v="photography/nature"/>
    <n v="7.9647058823529418E-2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8500"/>
    <x v="173"/>
    <x v="2"/>
    <s v="US"/>
    <s v="USD"/>
    <n v="1411227633"/>
    <n v="1408549233"/>
    <b v="0"/>
    <n v="1"/>
    <b v="0"/>
    <s v="photography/nature"/>
    <n v="1.1764705882352941E-2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8500"/>
    <x v="428"/>
    <x v="2"/>
    <s v="GB"/>
    <s v="GBP"/>
    <n v="1440763920"/>
    <n v="1435656759"/>
    <b v="0"/>
    <n v="3"/>
    <b v="0"/>
    <s v="photography/nature"/>
    <n v="4.1176470588235297E-3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8500"/>
    <x v="155"/>
    <x v="2"/>
    <s v="US"/>
    <s v="USD"/>
    <n v="1430270199"/>
    <n v="1428974199"/>
    <b v="0"/>
    <n v="1"/>
    <b v="0"/>
    <s v="photography/nature"/>
    <n v="5.882352941176470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8500"/>
    <x v="1077"/>
    <x v="2"/>
    <s v="US"/>
    <s v="USD"/>
    <n v="1415842193"/>
    <n v="1414110593"/>
    <b v="0"/>
    <n v="4"/>
    <b v="0"/>
    <s v="photography/nature"/>
    <n v="1.1058823529411765E-2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x v="1078"/>
    <x v="1"/>
    <s v="US"/>
    <s v="USD"/>
    <n v="1383789603"/>
    <n v="1381194003"/>
    <b v="0"/>
    <n v="1"/>
    <b v="0"/>
    <s v="publishing/art books"/>
    <n v="7.8823529411764705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8500"/>
    <x v="1079"/>
    <x v="1"/>
    <s v="GB"/>
    <s v="GBP"/>
    <n v="1394815751"/>
    <n v="1389635351"/>
    <b v="0"/>
    <n v="2"/>
    <b v="0"/>
    <s v="publishing/art books"/>
    <n v="0.0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8500"/>
    <x v="115"/>
    <x v="1"/>
    <s v="US"/>
    <s v="USD"/>
    <n v="1432843500"/>
    <n v="1430124509"/>
    <b v="0"/>
    <n v="1"/>
    <b v="0"/>
    <s v="publishing/art books"/>
    <n v="1.176470588235294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8500"/>
    <x v="173"/>
    <x v="1"/>
    <s v="US"/>
    <s v="USD"/>
    <n v="1307554261"/>
    <n v="1304962261"/>
    <b v="0"/>
    <n v="1"/>
    <b v="0"/>
    <s v="publishing/art books"/>
    <n v="1.176470588235294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8500"/>
    <x v="1080"/>
    <x v="1"/>
    <s v="US"/>
    <s v="USD"/>
    <n v="1469656800"/>
    <n v="1467151204"/>
    <b v="0"/>
    <n v="59"/>
    <b v="0"/>
    <s v="publishing/art books"/>
    <n v="0.75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8500"/>
    <x v="1081"/>
    <x v="1"/>
    <s v="US"/>
    <s v="USD"/>
    <n v="1419384585"/>
    <n v="1416360585"/>
    <b v="0"/>
    <n v="22"/>
    <b v="0"/>
    <s v="publishing/art books"/>
    <n v="0.4011764705882353"/>
    <n v="155"/>
    <x v="3"/>
    <s v="art books"/>
    <x v="1568"/>
    <d v="2014-12-23T20:29:45"/>
  </r>
  <r>
    <n v="1569"/>
    <s v="to be removed (Canceled)"/>
    <s v="to be removed"/>
    <n v="85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8500"/>
    <x v="685"/>
    <x v="1"/>
    <s v="US"/>
    <s v="USD"/>
    <n v="1460140282"/>
    <n v="1457551882"/>
    <b v="0"/>
    <n v="52"/>
    <b v="0"/>
    <s v="publishing/art books"/>
    <n v="0.29223529411764704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8500"/>
    <x v="439"/>
    <x v="1"/>
    <s v="GB"/>
    <s v="GBP"/>
    <n v="1434738483"/>
    <n v="1432146483"/>
    <b v="0"/>
    <n v="4"/>
    <b v="0"/>
    <s v="publishing/art books"/>
    <n v="9.411764705882352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x v="366"/>
    <x v="1"/>
    <s v="GB"/>
    <s v="GBP"/>
    <n v="1456703940"/>
    <n v="1454546859"/>
    <b v="0"/>
    <n v="3"/>
    <b v="0"/>
    <s v="publishing/art books"/>
    <n v="1.4705882352941176E-2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500"/>
    <x v="445"/>
    <x v="1"/>
    <s v="CA"/>
    <s v="CAD"/>
    <n v="1491019140"/>
    <n v="1487548802"/>
    <b v="0"/>
    <n v="3"/>
    <b v="0"/>
    <s v="publishing/art books"/>
    <n v="2.6235294117647058E-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8500"/>
    <x v="1082"/>
    <x v="1"/>
    <s v="US"/>
    <s v="USD"/>
    <n v="1424211329"/>
    <n v="1421187329"/>
    <b v="0"/>
    <n v="6"/>
    <b v="0"/>
    <s v="publishing/art books"/>
    <n v="5.9529411764705879E-2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8500"/>
    <x v="1083"/>
    <x v="1"/>
    <s v="US"/>
    <s v="USD"/>
    <n v="1404909296"/>
    <n v="1402317296"/>
    <b v="0"/>
    <n v="35"/>
    <b v="0"/>
    <s v="publishing/art books"/>
    <n v="0.26952941176470591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8500"/>
    <x v="1084"/>
    <x v="1"/>
    <s v="US"/>
    <s v="USD"/>
    <n v="1435698368"/>
    <n v="1431810368"/>
    <b v="0"/>
    <n v="10"/>
    <b v="0"/>
    <s v="publishing/art books"/>
    <n v="7.6470588235294124E-2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8500"/>
    <x v="434"/>
    <x v="1"/>
    <s v="US"/>
    <s v="USD"/>
    <n v="1343161248"/>
    <n v="1337977248"/>
    <b v="0"/>
    <n v="2"/>
    <b v="0"/>
    <s v="publishing/art books"/>
    <n v="6.4705882352941177E-3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8500"/>
    <x v="82"/>
    <x v="1"/>
    <s v="US"/>
    <s v="USD"/>
    <n v="1283392800"/>
    <n v="1281317691"/>
    <b v="0"/>
    <n v="4"/>
    <b v="0"/>
    <s v="publishing/art books"/>
    <n v="2.4117647058823528E-2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8500"/>
    <x v="920"/>
    <x v="1"/>
    <s v="US"/>
    <s v="USD"/>
    <n v="1377734091"/>
    <n v="1374882891"/>
    <b v="0"/>
    <n v="2"/>
    <b v="0"/>
    <s v="publishing/art books"/>
    <n v="3.2941176470588237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850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8500"/>
    <x v="139"/>
    <x v="2"/>
    <s v="GB"/>
    <s v="GBP"/>
    <n v="1450521990"/>
    <n v="1447757190"/>
    <b v="0"/>
    <n v="1"/>
    <b v="0"/>
    <s v="photography/places"/>
    <n v="5.8823529411764701E-4"/>
    <n v="5"/>
    <x v="8"/>
    <s v="places"/>
    <x v="1581"/>
    <d v="2015-12-19T05:46:30"/>
  </r>
  <r>
    <n v="1582"/>
    <s v="Scenes from New Orleans"/>
    <s v="I create canvas prints of images from in and around New Orleans"/>
    <n v="8500"/>
    <x v="1085"/>
    <x v="2"/>
    <s v="US"/>
    <s v="USD"/>
    <n v="1445894400"/>
    <n v="1440961053"/>
    <b v="0"/>
    <n v="3"/>
    <b v="0"/>
    <s v="photography/places"/>
    <n v="1.0941176470588235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8500"/>
    <x v="493"/>
    <x v="2"/>
    <s v="GB"/>
    <s v="GBP"/>
    <n v="1411681391"/>
    <n v="1409089391"/>
    <b v="0"/>
    <n v="1"/>
    <b v="0"/>
    <s v="photography/places"/>
    <n v="1.7647058823529412E-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85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8500"/>
    <x v="1086"/>
    <x v="2"/>
    <s v="CA"/>
    <s v="CAD"/>
    <n v="1482663600"/>
    <n v="1480800568"/>
    <b v="0"/>
    <n v="12"/>
    <b v="0"/>
    <s v="photography/places"/>
    <n v="0.18588235294117647"/>
    <n v="132"/>
    <x v="8"/>
    <s v="places"/>
    <x v="1585"/>
    <d v="2016-12-25T06:00:00"/>
  </r>
  <r>
    <n v="1586"/>
    <s v="Missouri In Pictures"/>
    <s v="Show the world the beauty that is in all of our back yards!"/>
    <n v="8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8500"/>
    <x v="116"/>
    <x v="2"/>
    <s v="US"/>
    <s v="USD"/>
    <n v="1418510965"/>
    <n v="1415918965"/>
    <b v="0"/>
    <n v="1"/>
    <b v="0"/>
    <s v="photography/places"/>
    <n v="1.1764705882352942E-4"/>
    <n v="1"/>
    <x v="8"/>
    <s v="places"/>
    <x v="1587"/>
    <d v="2014-12-13T17:49:25"/>
  </r>
  <r>
    <n v="1588"/>
    <s v="The Right Side of Texas"/>
    <s v="Southeast Texas as seen through the lens of a cell phone camera"/>
    <n v="8500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85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8500"/>
    <x v="806"/>
    <x v="2"/>
    <s v="IT"/>
    <s v="EUR"/>
    <n v="1443040464"/>
    <n v="1440448464"/>
    <b v="0"/>
    <n v="2"/>
    <b v="0"/>
    <s v="photography/places"/>
    <n v="0.1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8500"/>
    <x v="1087"/>
    <x v="2"/>
    <s v="GB"/>
    <s v="GBP"/>
    <n v="1459700741"/>
    <n v="1457112341"/>
    <b v="0"/>
    <n v="92"/>
    <b v="0"/>
    <s v="photography/places"/>
    <n v="0.48141176470588237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8500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8500"/>
    <x v="158"/>
    <x v="2"/>
    <s v="US"/>
    <s v="USD"/>
    <n v="1425154655"/>
    <n v="1422562655"/>
    <b v="0"/>
    <n v="3"/>
    <b v="0"/>
    <s v="photography/places"/>
    <n v="3.5294117647058826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8500"/>
    <x v="82"/>
    <x v="2"/>
    <s v="US"/>
    <s v="USD"/>
    <n v="1463329260"/>
    <n v="1458147982"/>
    <b v="0"/>
    <n v="10"/>
    <b v="0"/>
    <s v="photography/places"/>
    <n v="2.4117647058823528E-2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8500"/>
    <x v="668"/>
    <x v="2"/>
    <s v="US"/>
    <s v="USD"/>
    <n v="1403122380"/>
    <n v="1400634728"/>
    <b v="0"/>
    <n v="7"/>
    <b v="0"/>
    <s v="photography/places"/>
    <n v="3.2941176470588238E-2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8500"/>
    <x v="735"/>
    <x v="2"/>
    <s v="GB"/>
    <s v="GBP"/>
    <n v="1418469569"/>
    <n v="1414577969"/>
    <b v="0"/>
    <n v="3"/>
    <b v="0"/>
    <s v="photography/places"/>
    <n v="8.8235294117647058E-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85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500"/>
    <x v="116"/>
    <x v="2"/>
    <s v="US"/>
    <s v="USD"/>
    <n v="1437926458"/>
    <n v="1432742458"/>
    <b v="0"/>
    <n v="1"/>
    <b v="0"/>
    <s v="photography/places"/>
    <n v="1.1764705882352942E-4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8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8500"/>
    <x v="1088"/>
    <x v="2"/>
    <s v="US"/>
    <s v="USD"/>
    <n v="1405401060"/>
    <n v="1401585752"/>
    <b v="0"/>
    <n v="9"/>
    <b v="0"/>
    <s v="photography/places"/>
    <n v="4.3176470588235295E-2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8500"/>
    <x v="1089"/>
    <x v="0"/>
    <s v="US"/>
    <s v="USD"/>
    <n v="1304561633"/>
    <n v="1301969633"/>
    <b v="0"/>
    <n v="56"/>
    <b v="1"/>
    <s v="music/rock"/>
    <n v="0.3183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8500"/>
    <x v="1090"/>
    <x v="0"/>
    <s v="US"/>
    <s v="USD"/>
    <n v="1318633200"/>
    <n v="1314947317"/>
    <b v="0"/>
    <n v="32"/>
    <b v="1"/>
    <s v="music/rock"/>
    <n v="0.17676470588235293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8500"/>
    <x v="1091"/>
    <x v="0"/>
    <s v="US"/>
    <s v="USD"/>
    <n v="1327723459"/>
    <n v="1322539459"/>
    <b v="0"/>
    <n v="30"/>
    <b v="1"/>
    <s v="music/rock"/>
    <n v="0.23537176470588236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500"/>
    <x v="1092"/>
    <x v="0"/>
    <s v="US"/>
    <s v="USD"/>
    <n v="1332011835"/>
    <n v="1328559435"/>
    <b v="0"/>
    <n v="70"/>
    <b v="1"/>
    <s v="music/rock"/>
    <n v="0.40223529411764708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8500"/>
    <x v="1093"/>
    <x v="0"/>
    <s v="US"/>
    <s v="USD"/>
    <n v="1312182000"/>
    <n v="1311380313"/>
    <b v="0"/>
    <n v="44"/>
    <b v="1"/>
    <s v="music/rock"/>
    <n v="0.71077647058823534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500"/>
    <x v="1094"/>
    <x v="0"/>
    <s v="US"/>
    <s v="USD"/>
    <n v="1300930838"/>
    <n v="1293158438"/>
    <b v="0"/>
    <n v="92"/>
    <b v="1"/>
    <s v="music/rock"/>
    <n v="0.95062705882352938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8500"/>
    <x v="1095"/>
    <x v="0"/>
    <s v="US"/>
    <s v="USD"/>
    <n v="1339701851"/>
    <n v="1337887451"/>
    <b v="0"/>
    <n v="205"/>
    <b v="1"/>
    <s v="music/rock"/>
    <n v="1.7071764705882353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8500"/>
    <x v="1096"/>
    <x v="0"/>
    <s v="US"/>
    <s v="USD"/>
    <n v="1388553960"/>
    <n v="1385754986"/>
    <b v="0"/>
    <n v="23"/>
    <b v="1"/>
    <s v="music/rock"/>
    <n v="0.14294117647058824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8500"/>
    <x v="1097"/>
    <x v="0"/>
    <s v="US"/>
    <s v="USD"/>
    <n v="1320220800"/>
    <n v="1315612909"/>
    <b v="0"/>
    <n v="4"/>
    <b v="1"/>
    <s v="music/rock"/>
    <n v="0.20882352941176471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8500"/>
    <x v="1098"/>
    <x v="0"/>
    <s v="US"/>
    <s v="USD"/>
    <n v="1355609510"/>
    <n v="1353017510"/>
    <b v="0"/>
    <n v="112"/>
    <b v="1"/>
    <s v="music/rock"/>
    <n v="0.63964705882352946"/>
    <n v="49"/>
    <x v="4"/>
    <s v="rock"/>
    <x v="1610"/>
    <d v="2012-12-15T17:11:50"/>
  </r>
  <r>
    <n v="1611"/>
    <s v="Skelton-Luns CD/7&quot;             No Big Deal."/>
    <s v="Skelton-Luns CD/7&quot; No Big Deal."/>
    <n v="8500"/>
    <x v="1099"/>
    <x v="0"/>
    <s v="US"/>
    <s v="USD"/>
    <n v="1370390432"/>
    <n v="1368576032"/>
    <b v="0"/>
    <n v="27"/>
    <b v="1"/>
    <s v="music/rock"/>
    <n v="0.11776470588235294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8500"/>
    <x v="1100"/>
    <x v="0"/>
    <s v="US"/>
    <s v="USD"/>
    <n v="1357160384"/>
    <n v="1354568384"/>
    <b v="0"/>
    <n v="11"/>
    <b v="1"/>
    <s v="music/rock"/>
    <n v="6.4705882352941183E-2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8500"/>
    <x v="1101"/>
    <x v="0"/>
    <s v="US"/>
    <s v="USD"/>
    <n v="1342921202"/>
    <n v="1340329202"/>
    <b v="0"/>
    <n v="26"/>
    <b v="1"/>
    <s v="music/rock"/>
    <n v="0.11941176470588236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8500"/>
    <x v="1102"/>
    <x v="0"/>
    <s v="US"/>
    <s v="USD"/>
    <n v="1407085200"/>
    <n v="1401924769"/>
    <b v="0"/>
    <n v="77"/>
    <b v="1"/>
    <s v="music/rock"/>
    <n v="0.60411764705882354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500"/>
    <x v="1103"/>
    <x v="0"/>
    <s v="US"/>
    <s v="USD"/>
    <n v="1323742396"/>
    <n v="1319850796"/>
    <b v="0"/>
    <n v="136"/>
    <b v="1"/>
    <s v="music/rock"/>
    <n v="1.0741176470588236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8500"/>
    <x v="1104"/>
    <x v="0"/>
    <s v="US"/>
    <s v="USD"/>
    <n v="1353621600"/>
    <n v="1350061821"/>
    <b v="0"/>
    <n v="157"/>
    <b v="1"/>
    <s v="music/rock"/>
    <n v="1.225882352941176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8500"/>
    <x v="950"/>
    <x v="0"/>
    <s v="US"/>
    <s v="USD"/>
    <n v="1383332400"/>
    <n v="1380470188"/>
    <b v="0"/>
    <n v="158"/>
    <b v="1"/>
    <s v="music/rock"/>
    <n v="1.2011764705882353"/>
    <n v="65"/>
    <x v="4"/>
    <s v="rock"/>
    <x v="1617"/>
    <d v="2013-11-01T14:00:00"/>
  </r>
  <r>
    <n v="1618"/>
    <s v="Janus Word Album"/>
    <s v="Janus Word combines hard rock with melodic acoustic music for a unique and awesome sound."/>
    <n v="8500"/>
    <x v="1105"/>
    <x v="0"/>
    <s v="US"/>
    <s v="USD"/>
    <n v="1362757335"/>
    <n v="1359301335"/>
    <b v="0"/>
    <n v="27"/>
    <b v="1"/>
    <s v="music/rock"/>
    <n v="0.18541176470588236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8500"/>
    <x v="41"/>
    <x v="0"/>
    <s v="US"/>
    <s v="USD"/>
    <n v="1410755286"/>
    <n v="1408940886"/>
    <b v="0"/>
    <n v="23"/>
    <b v="1"/>
    <s v="music/rock"/>
    <n v="0.23529411764705882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8500"/>
    <x v="932"/>
    <x v="0"/>
    <s v="US"/>
    <s v="USD"/>
    <n v="1361606940"/>
    <n v="1361002140"/>
    <b v="0"/>
    <n v="17"/>
    <b v="1"/>
    <s v="music/rock"/>
    <n v="0.1329411764705882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8500"/>
    <x v="1106"/>
    <x v="0"/>
    <s v="US"/>
    <s v="USD"/>
    <n v="1338177540"/>
    <n v="1333550015"/>
    <b v="0"/>
    <n v="37"/>
    <b v="1"/>
    <s v="music/rock"/>
    <n v="0.71294117647058819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8500"/>
    <x v="1107"/>
    <x v="0"/>
    <s v="US"/>
    <s v="USD"/>
    <n v="1418803140"/>
    <n v="1415343874"/>
    <b v="0"/>
    <n v="65"/>
    <b v="1"/>
    <s v="music/rock"/>
    <n v="0.82576470588235296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8500"/>
    <x v="1108"/>
    <x v="0"/>
    <s v="GB"/>
    <s v="GBP"/>
    <n v="1377621089"/>
    <n v="1372437089"/>
    <b v="0"/>
    <n v="18"/>
    <b v="1"/>
    <s v="music/rock"/>
    <n v="8.9176470588235288E-2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8500"/>
    <x v="1109"/>
    <x v="0"/>
    <s v="US"/>
    <s v="USD"/>
    <n v="1357721335"/>
    <n v="1354265335"/>
    <b v="0"/>
    <n v="25"/>
    <b v="1"/>
    <s v="music/rock"/>
    <n v="0.13882352941176471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8500"/>
    <x v="1110"/>
    <x v="0"/>
    <s v="US"/>
    <s v="USD"/>
    <n v="1347382053"/>
    <n v="1344962853"/>
    <b v="0"/>
    <n v="104"/>
    <b v="1"/>
    <s v="music/rock"/>
    <n v="1.3705882352941177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500"/>
    <x v="1111"/>
    <x v="0"/>
    <s v="US"/>
    <s v="USD"/>
    <n v="1385932867"/>
    <n v="1383337267"/>
    <b v="0"/>
    <n v="108"/>
    <b v="1"/>
    <s v="music/rock"/>
    <n v="0.95235294117647062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8500"/>
    <x v="859"/>
    <x v="0"/>
    <s v="US"/>
    <s v="USD"/>
    <n v="1353905940"/>
    <n v="1351011489"/>
    <b v="0"/>
    <n v="38"/>
    <b v="1"/>
    <s v="music/rock"/>
    <n v="0.2752941176470588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8500"/>
    <x v="1112"/>
    <x v="0"/>
    <s v="US"/>
    <s v="USD"/>
    <n v="1403026882"/>
    <n v="1400175682"/>
    <b v="0"/>
    <n v="88"/>
    <b v="1"/>
    <s v="music/rock"/>
    <n v="0.47494117647058826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8500"/>
    <x v="1113"/>
    <x v="0"/>
    <s v="US"/>
    <s v="USD"/>
    <n v="1392929333"/>
    <n v="1389041333"/>
    <b v="0"/>
    <n v="82"/>
    <b v="1"/>
    <s v="music/rock"/>
    <n v="0.73176470588235298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8500"/>
    <x v="1114"/>
    <x v="0"/>
    <s v="US"/>
    <s v="USD"/>
    <n v="1330671540"/>
    <n v="1328040375"/>
    <b v="0"/>
    <n v="126"/>
    <b v="1"/>
    <s v="music/rock"/>
    <n v="1.2482352941176471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8500"/>
    <x v="1115"/>
    <x v="0"/>
    <s v="US"/>
    <s v="USD"/>
    <n v="1350074261"/>
    <n v="1347482261"/>
    <b v="0"/>
    <n v="133"/>
    <b v="1"/>
    <s v="music/rock"/>
    <n v="1.834235294117647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8500"/>
    <x v="1116"/>
    <x v="0"/>
    <s v="US"/>
    <s v="USD"/>
    <n v="1316851854"/>
    <n v="1311667854"/>
    <b v="0"/>
    <n v="47"/>
    <b v="1"/>
    <s v="music/rock"/>
    <n v="0.47823529411764704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8500"/>
    <x v="1117"/>
    <x v="0"/>
    <s v="US"/>
    <s v="USD"/>
    <n v="1326690000"/>
    <n v="1324329156"/>
    <b v="0"/>
    <n v="58"/>
    <b v="1"/>
    <s v="music/rock"/>
    <n v="1.1764705882352942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8500"/>
    <x v="1118"/>
    <x v="0"/>
    <s v="US"/>
    <s v="USD"/>
    <n v="1306994340"/>
    <n v="1303706001"/>
    <b v="0"/>
    <n v="32"/>
    <b v="1"/>
    <s v="music/rock"/>
    <n v="0.23647058823529413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8500"/>
    <x v="958"/>
    <x v="0"/>
    <s v="US"/>
    <s v="USD"/>
    <n v="1468270261"/>
    <n v="1463086261"/>
    <b v="0"/>
    <n v="37"/>
    <b v="1"/>
    <s v="music/rock"/>
    <n v="0.29482352941176471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8500"/>
    <x v="1119"/>
    <x v="0"/>
    <s v="US"/>
    <s v="USD"/>
    <n v="1307851200"/>
    <n v="1304129088"/>
    <b v="0"/>
    <n v="87"/>
    <b v="1"/>
    <s v="music/rock"/>
    <n v="0.548235294117647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8500"/>
    <x v="1120"/>
    <x v="0"/>
    <s v="US"/>
    <s v="USD"/>
    <n v="1262302740"/>
    <n v="1257444140"/>
    <b v="0"/>
    <n v="15"/>
    <b v="1"/>
    <s v="music/rock"/>
    <n v="6.1058823529411763E-2"/>
    <n v="35"/>
    <x v="4"/>
    <s v="rock"/>
    <x v="1637"/>
    <d v="2009-12-31T18:39:00"/>
  </r>
  <r>
    <n v="1638"/>
    <s v="Avenues EP 2013"/>
    <s v="Avenues will be going in to the studio to record a new EP with Matt Allison!"/>
    <n v="8500"/>
    <x v="1121"/>
    <x v="0"/>
    <s v="US"/>
    <s v="USD"/>
    <n v="1362086700"/>
    <n v="1358180968"/>
    <b v="0"/>
    <n v="27"/>
    <b v="1"/>
    <s v="music/rock"/>
    <n v="0.12352941176470589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8500"/>
    <x v="1122"/>
    <x v="0"/>
    <s v="US"/>
    <s v="USD"/>
    <n v="1330789165"/>
    <n v="1328197165"/>
    <b v="0"/>
    <n v="19"/>
    <b v="1"/>
    <s v="music/rock"/>
    <n v="0.21176470588235294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8500"/>
    <x v="1123"/>
    <x v="0"/>
    <s v="US"/>
    <s v="USD"/>
    <n v="1280800740"/>
    <n v="1279603955"/>
    <b v="0"/>
    <n v="17"/>
    <b v="1"/>
    <s v="music/rock"/>
    <n v="7.9934117647058836E-2"/>
    <n v="40"/>
    <x v="4"/>
    <s v="rock"/>
    <x v="1640"/>
    <d v="2010-08-02T20:59:00"/>
  </r>
  <r>
    <n v="1641"/>
    <s v="Tanya Dartson- Run for Your Life music video"/>
    <s v="Music Video For Upbeat and Inspiring Song - Run For Your Life"/>
    <n v="8500"/>
    <x v="535"/>
    <x v="0"/>
    <s v="US"/>
    <s v="USD"/>
    <n v="1418998744"/>
    <n v="1416406744"/>
    <b v="0"/>
    <n v="26"/>
    <b v="1"/>
    <s v="music/pop"/>
    <n v="0.29823529411764704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8500"/>
    <x v="647"/>
    <x v="0"/>
    <s v="US"/>
    <s v="USD"/>
    <n v="1308011727"/>
    <n v="1306283727"/>
    <b v="0"/>
    <n v="28"/>
    <b v="1"/>
    <s v="music/pop"/>
    <n v="0.14117647058823529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8500"/>
    <x v="1124"/>
    <x v="0"/>
    <s v="US"/>
    <s v="USD"/>
    <n v="1348516012"/>
    <n v="1345924012"/>
    <b v="0"/>
    <n v="37"/>
    <b v="1"/>
    <s v="music/pop"/>
    <n v="0.73352941176470587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8500"/>
    <x v="1125"/>
    <x v="0"/>
    <s v="US"/>
    <s v="USD"/>
    <n v="1353551160"/>
    <n v="1348363560"/>
    <b v="0"/>
    <n v="128"/>
    <b v="1"/>
    <s v="music/pop"/>
    <n v="1.288235294117647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8500"/>
    <x v="1126"/>
    <x v="0"/>
    <s v="US"/>
    <s v="USD"/>
    <n v="1379515740"/>
    <n v="1378306140"/>
    <b v="0"/>
    <n v="10"/>
    <b v="1"/>
    <s v="music/pop"/>
    <n v="0.6517647058823529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8500"/>
    <x v="1127"/>
    <x v="0"/>
    <s v="GB"/>
    <s v="GBP"/>
    <n v="1408039860"/>
    <n v="1405248503"/>
    <b v="0"/>
    <n v="83"/>
    <b v="1"/>
    <s v="music/pop"/>
    <n v="0.25929411764705884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8500"/>
    <x v="1128"/>
    <x v="0"/>
    <s v="US"/>
    <s v="USD"/>
    <n v="1339235377"/>
    <n v="1336643377"/>
    <b v="0"/>
    <n v="46"/>
    <b v="1"/>
    <s v="music/pop"/>
    <n v="0.61599999999999999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8500"/>
    <x v="1129"/>
    <x v="0"/>
    <s v="US"/>
    <s v="USD"/>
    <n v="1300636482"/>
    <n v="1298048082"/>
    <b v="0"/>
    <n v="90"/>
    <b v="1"/>
    <s v="music/pop"/>
    <n v="0.338941176470588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8500"/>
    <x v="1130"/>
    <x v="0"/>
    <s v="US"/>
    <s v="USD"/>
    <n v="1400862355"/>
    <n v="1396974355"/>
    <b v="0"/>
    <n v="81"/>
    <b v="1"/>
    <s v="music/pop"/>
    <n v="0.44968588235294116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8500"/>
    <x v="1131"/>
    <x v="0"/>
    <s v="US"/>
    <s v="USD"/>
    <n v="1381314437"/>
    <n v="1378722437"/>
    <b v="0"/>
    <n v="32"/>
    <b v="1"/>
    <s v="music/pop"/>
    <n v="0.33305882352941174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500"/>
    <x v="1132"/>
    <x v="0"/>
    <s v="US"/>
    <s v="USD"/>
    <n v="1303801140"/>
    <n v="1300916220"/>
    <b v="0"/>
    <n v="20"/>
    <b v="1"/>
    <s v="music/pop"/>
    <n v="0.23705882352941177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8500"/>
    <x v="1133"/>
    <x v="0"/>
    <s v="US"/>
    <s v="USD"/>
    <n v="1385297393"/>
    <n v="1382701793"/>
    <b v="0"/>
    <n v="70"/>
    <b v="1"/>
    <s v="music/pop"/>
    <n v="0.53294117647058825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8500"/>
    <x v="1134"/>
    <x v="0"/>
    <s v="US"/>
    <s v="USD"/>
    <n v="1303675296"/>
    <n v="1300996896"/>
    <b v="0"/>
    <n v="168"/>
    <b v="1"/>
    <s v="music/pop"/>
    <n v="1.0248847058823529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8500"/>
    <x v="1135"/>
    <x v="0"/>
    <s v="US"/>
    <s v="USD"/>
    <n v="1334784160"/>
    <n v="1332192160"/>
    <b v="0"/>
    <n v="34"/>
    <b v="1"/>
    <s v="music/pop"/>
    <n v="0.1551764705882353"/>
    <n v="39"/>
    <x v="4"/>
    <s v="pop"/>
    <x v="1654"/>
    <d v="2012-04-18T16:22:40"/>
  </r>
  <r>
    <n v="1655"/>
    <s v="Meg Porter Debut EP!"/>
    <s v="Berklee College of Music student, Meg Porter needs YOUR help to fund her very first EP!"/>
    <n v="8500"/>
    <x v="1136"/>
    <x v="0"/>
    <s v="US"/>
    <s v="USD"/>
    <n v="1333648820"/>
    <n v="1331060420"/>
    <b v="0"/>
    <n v="48"/>
    <b v="1"/>
    <s v="music/pop"/>
    <n v="0.2521176470588235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8500"/>
    <x v="1137"/>
    <x v="0"/>
    <s v="US"/>
    <s v="USD"/>
    <n v="1355437052"/>
    <n v="1352845052"/>
    <b v="0"/>
    <n v="48"/>
    <b v="1"/>
    <s v="music/pop"/>
    <n v="0.88530823529411762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8500"/>
    <x v="1138"/>
    <x v="0"/>
    <s v="US"/>
    <s v="USD"/>
    <n v="1337885168"/>
    <n v="1335293168"/>
    <b v="0"/>
    <n v="221"/>
    <b v="1"/>
    <s v="music/pop"/>
    <n v="3.0862882352941177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8500"/>
    <x v="1139"/>
    <x v="0"/>
    <s v="US"/>
    <s v="USD"/>
    <n v="1355840400"/>
    <n v="1352524767"/>
    <b v="0"/>
    <n v="107"/>
    <b v="1"/>
    <s v="music/pop"/>
    <n v="0.93341176470588239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8500"/>
    <x v="1140"/>
    <x v="0"/>
    <s v="GB"/>
    <s v="GBP"/>
    <n v="1387281600"/>
    <n v="1384811721"/>
    <b v="0"/>
    <n v="45"/>
    <b v="1"/>
    <s v="music/pop"/>
    <n v="6.6352941176470587E-2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500"/>
    <x v="1141"/>
    <x v="0"/>
    <s v="IT"/>
    <s v="EUR"/>
    <n v="1462053540"/>
    <n v="1459355950"/>
    <b v="0"/>
    <n v="36"/>
    <b v="1"/>
    <s v="music/pop"/>
    <n v="0.11799999999999999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8500"/>
    <x v="1142"/>
    <x v="0"/>
    <s v="AT"/>
    <s v="EUR"/>
    <n v="1453064400"/>
    <n v="1449359831"/>
    <b v="0"/>
    <n v="101"/>
    <b v="1"/>
    <s v="music/pop"/>
    <n v="0.95270588235294118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500"/>
    <x v="1143"/>
    <x v="0"/>
    <s v="US"/>
    <s v="USD"/>
    <n v="1325310336"/>
    <n v="1320122736"/>
    <b v="0"/>
    <n v="62"/>
    <b v="1"/>
    <s v="music/pop"/>
    <n v="0.96599999999999997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8500"/>
    <x v="1144"/>
    <x v="0"/>
    <s v="US"/>
    <s v="USD"/>
    <n v="1422750707"/>
    <n v="1420158707"/>
    <b v="0"/>
    <n v="32"/>
    <b v="1"/>
    <s v="music/pop"/>
    <n v="0.12705882352941175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8500"/>
    <x v="1145"/>
    <x v="0"/>
    <s v="US"/>
    <s v="USD"/>
    <n v="1331870340"/>
    <n v="1328033818"/>
    <b v="0"/>
    <n v="89"/>
    <b v="1"/>
    <s v="music/pop"/>
    <n v="0.36002588235294114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8500"/>
    <x v="1146"/>
    <x v="0"/>
    <s v="US"/>
    <s v="USD"/>
    <n v="1298343600"/>
    <n v="1295624113"/>
    <b v="0"/>
    <n v="93"/>
    <b v="1"/>
    <s v="music/pop"/>
    <n v="0.4918823529411764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8500"/>
    <x v="1147"/>
    <x v="0"/>
    <s v="US"/>
    <s v="USD"/>
    <n v="1364447073"/>
    <n v="1361858673"/>
    <b v="0"/>
    <n v="98"/>
    <b v="1"/>
    <s v="music/pop"/>
    <n v="0.4731764705882353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8500"/>
    <x v="1148"/>
    <x v="0"/>
    <s v="US"/>
    <s v="USD"/>
    <n v="1394521140"/>
    <n v="1392169298"/>
    <b v="0"/>
    <n v="82"/>
    <b v="1"/>
    <s v="music/pop"/>
    <n v="0.50741176470588234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500"/>
    <x v="1143"/>
    <x v="0"/>
    <s v="US"/>
    <s v="USD"/>
    <n v="1322454939"/>
    <n v="1319859339"/>
    <b v="0"/>
    <n v="116"/>
    <b v="1"/>
    <s v="music/pop"/>
    <n v="0.96599999999999997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8500"/>
    <x v="1149"/>
    <x v="0"/>
    <s v="US"/>
    <s v="USD"/>
    <n v="1464729276"/>
    <n v="1459545276"/>
    <b v="0"/>
    <n v="52"/>
    <b v="1"/>
    <s v="music/pop"/>
    <n v="0.32882352941176468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8500"/>
    <x v="772"/>
    <x v="0"/>
    <s v="US"/>
    <s v="USD"/>
    <n v="1278302400"/>
    <n v="1273961999"/>
    <b v="0"/>
    <n v="23"/>
    <b v="1"/>
    <s v="music/pop"/>
    <n v="0.12070588235294118"/>
    <n v="45"/>
    <x v="4"/>
    <s v="pop"/>
    <x v="1670"/>
    <d v="2010-07-04T23:00:00"/>
  </r>
  <r>
    <n v="1671"/>
    <s v="Luke O'Brien's Kickstarter"/>
    <s v="I am seeking funding in order to help take my music from a hobby to a career."/>
    <n v="8500"/>
    <x v="1150"/>
    <x v="0"/>
    <s v="US"/>
    <s v="USD"/>
    <n v="1470056614"/>
    <n v="1467464614"/>
    <b v="0"/>
    <n v="77"/>
    <b v="1"/>
    <s v="music/pop"/>
    <n v="0.23687882352941178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8500"/>
    <x v="1151"/>
    <x v="0"/>
    <s v="US"/>
    <s v="USD"/>
    <n v="1338824730"/>
    <n v="1336232730"/>
    <b v="0"/>
    <n v="49"/>
    <b v="1"/>
    <s v="music/pop"/>
    <n v="0.22588235294117648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8500"/>
    <x v="1152"/>
    <x v="0"/>
    <s v="US"/>
    <s v="USD"/>
    <n v="1425675892"/>
    <n v="1423083892"/>
    <b v="0"/>
    <n v="59"/>
    <b v="1"/>
    <s v="music/pop"/>
    <n v="0.31647058823529411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8500"/>
    <x v="413"/>
    <x v="0"/>
    <s v="US"/>
    <s v="USD"/>
    <n v="1471503540"/>
    <n v="1468852306"/>
    <b v="0"/>
    <n v="113"/>
    <b v="1"/>
    <s v="music/pop"/>
    <n v="1.186470588235294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8500"/>
    <x v="1153"/>
    <x v="0"/>
    <s v="US"/>
    <s v="USD"/>
    <n v="1318802580"/>
    <n v="1316194540"/>
    <b v="0"/>
    <n v="34"/>
    <b v="1"/>
    <s v="music/pop"/>
    <n v="0.16166588235294119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8500"/>
    <x v="1154"/>
    <x v="0"/>
    <s v="US"/>
    <s v="USD"/>
    <n v="1334980740"/>
    <n v="1330968347"/>
    <b v="0"/>
    <n v="42"/>
    <b v="1"/>
    <s v="music/pop"/>
    <n v="0.4070588235294117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8500"/>
    <x v="1155"/>
    <x v="0"/>
    <s v="ES"/>
    <s v="EUR"/>
    <n v="1460786340"/>
    <n v="1455615976"/>
    <b v="0"/>
    <n v="42"/>
    <b v="1"/>
    <s v="music/pop"/>
    <n v="0.78823529411764703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8500"/>
    <x v="702"/>
    <x v="0"/>
    <s v="US"/>
    <s v="USD"/>
    <n v="1391718671"/>
    <n v="1390509071"/>
    <b v="0"/>
    <n v="49"/>
    <b v="1"/>
    <s v="music/pop"/>
    <n v="0.20894117647058824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8500"/>
    <x v="98"/>
    <x v="0"/>
    <s v="US"/>
    <s v="USD"/>
    <n v="1311298745"/>
    <n v="1309311545"/>
    <b v="0"/>
    <n v="56"/>
    <b v="1"/>
    <s v="music/pop"/>
    <n v="0.41176470588235292"/>
    <n v="63"/>
    <x v="4"/>
    <s v="pop"/>
    <x v="1679"/>
    <d v="2011-07-21T20:39:05"/>
  </r>
  <r>
    <n v="1680"/>
    <s v="Kick Out a Record"/>
    <s v="Working Musician dilemma #164: how the taxman put Kick the Record 2.0 on hold"/>
    <n v="8500"/>
    <x v="1156"/>
    <x v="0"/>
    <s v="US"/>
    <s v="USD"/>
    <n v="1405188667"/>
    <n v="1402596667"/>
    <b v="0"/>
    <n v="25"/>
    <b v="1"/>
    <s v="music/pop"/>
    <n v="0.13823529411764707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8500"/>
    <x v="1157"/>
    <x v="3"/>
    <s v="US"/>
    <s v="USD"/>
    <n v="1490752800"/>
    <n v="1486522484"/>
    <b v="0"/>
    <n v="884"/>
    <b v="0"/>
    <s v="music/faith"/>
    <n v="7.755809411764706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85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8500"/>
    <x v="1158"/>
    <x v="3"/>
    <s v="FR"/>
    <s v="EUR"/>
    <n v="1491590738"/>
    <n v="1489517138"/>
    <b v="0"/>
    <n v="10"/>
    <b v="0"/>
    <s v="music/faith"/>
    <n v="8.9411764705882357E-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500"/>
    <x v="1159"/>
    <x v="3"/>
    <s v="US"/>
    <s v="USD"/>
    <n v="1489775641"/>
    <n v="1487360041"/>
    <b v="0"/>
    <n v="101"/>
    <b v="0"/>
    <s v="music/faith"/>
    <n v="1.0270588235294118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8500"/>
    <x v="175"/>
    <x v="3"/>
    <s v="US"/>
    <s v="USD"/>
    <n v="1490331623"/>
    <n v="1487743223"/>
    <b v="0"/>
    <n v="15"/>
    <b v="0"/>
    <s v="music/faith"/>
    <n v="4.2352941176470586E-2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8500"/>
    <x v="461"/>
    <x v="3"/>
    <s v="CA"/>
    <s v="CAD"/>
    <n v="1493320519"/>
    <n v="1488140119"/>
    <b v="0"/>
    <n v="1"/>
    <b v="0"/>
    <s v="music/faith"/>
    <n v="2.1176470588235292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8500"/>
    <x v="1160"/>
    <x v="3"/>
    <s v="US"/>
    <s v="USD"/>
    <n v="1491855300"/>
    <n v="1488935245"/>
    <b v="0"/>
    <n v="39"/>
    <b v="0"/>
    <s v="music/faith"/>
    <n v="0.36764705882352944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8500"/>
    <x v="1161"/>
    <x v="3"/>
    <s v="US"/>
    <s v="USD"/>
    <n v="1491738594"/>
    <n v="1489150194"/>
    <b v="0"/>
    <n v="7"/>
    <b v="0"/>
    <s v="music/faith"/>
    <n v="0.20847058823529413"/>
    <n v="253"/>
    <x v="4"/>
    <s v="faith"/>
    <x v="1688"/>
    <d v="2017-04-09T06:49:54"/>
  </r>
  <r>
    <n v="1689"/>
    <s v="Fly Away"/>
    <s v="Praising the Living God in the second half of life."/>
    <n v="8500"/>
    <x v="1162"/>
    <x v="3"/>
    <s v="US"/>
    <s v="USD"/>
    <n v="1489700230"/>
    <n v="1487111830"/>
    <b v="0"/>
    <n v="14"/>
    <b v="0"/>
    <s v="music/faith"/>
    <n v="0.28235294117647058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8500"/>
    <x v="1163"/>
    <x v="3"/>
    <s v="US"/>
    <s v="USD"/>
    <n v="1491470442"/>
    <n v="1488882042"/>
    <b v="0"/>
    <n v="11"/>
    <b v="0"/>
    <s v="music/faith"/>
    <n v="7.4705882352941178E-2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8500"/>
    <x v="1164"/>
    <x v="3"/>
    <s v="US"/>
    <s v="USD"/>
    <n v="1491181200"/>
    <n v="1488387008"/>
    <b v="0"/>
    <n v="38"/>
    <b v="0"/>
    <s v="music/faith"/>
    <n v="1.1814117647058824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8500"/>
    <x v="1165"/>
    <x v="3"/>
    <s v="US"/>
    <s v="USD"/>
    <n v="1490572740"/>
    <n v="1487734667"/>
    <b v="0"/>
    <n v="15"/>
    <b v="0"/>
    <s v="music/faith"/>
    <n v="0.28117647058823531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8500"/>
    <x v="668"/>
    <x v="3"/>
    <s v="GB"/>
    <s v="GBP"/>
    <n v="1491768000"/>
    <n v="1489097112"/>
    <b v="0"/>
    <n v="8"/>
    <b v="0"/>
    <s v="music/faith"/>
    <n v="3.29411764705882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8500"/>
    <x v="139"/>
    <x v="3"/>
    <s v="US"/>
    <s v="USD"/>
    <n v="1490589360"/>
    <n v="1488038674"/>
    <b v="0"/>
    <n v="1"/>
    <b v="0"/>
    <s v="music/faith"/>
    <n v="5.88235294117647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8500"/>
    <x v="1166"/>
    <x v="3"/>
    <s v="US"/>
    <s v="USD"/>
    <n v="1491786000"/>
    <n v="1488847514"/>
    <b v="0"/>
    <n v="23"/>
    <b v="0"/>
    <s v="music/faith"/>
    <n v="0.16529411764705881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85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8500"/>
    <x v="1167"/>
    <x v="3"/>
    <s v="US"/>
    <s v="USD"/>
    <n v="1491781648"/>
    <n v="1489193248"/>
    <b v="0"/>
    <n v="22"/>
    <b v="0"/>
    <s v="music/faith"/>
    <n v="0.29717647058823532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85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8500"/>
    <x v="1168"/>
    <x v="3"/>
    <s v="US"/>
    <s v="USD"/>
    <n v="1491943445"/>
    <n v="1489351445"/>
    <b v="0"/>
    <n v="4"/>
    <b v="0"/>
    <s v="music/faith"/>
    <n v="2.5411764705882352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8500"/>
    <x v="1169"/>
    <x v="3"/>
    <s v="US"/>
    <s v="USD"/>
    <n v="1491019200"/>
    <n v="1488418990"/>
    <b v="0"/>
    <n v="79"/>
    <b v="0"/>
    <s v="music/faith"/>
    <n v="0.61317647058823532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8500"/>
    <x v="115"/>
    <x v="2"/>
    <s v="US"/>
    <s v="USD"/>
    <n v="1421337405"/>
    <n v="1418745405"/>
    <b v="0"/>
    <n v="2"/>
    <b v="0"/>
    <s v="music/faith"/>
    <n v="1.176470588235294E-3"/>
    <n v="5"/>
    <x v="4"/>
    <s v="faith"/>
    <x v="1701"/>
    <d v="2015-01-15T10:56:45"/>
  </r>
  <r>
    <n v="1702"/>
    <s v="lyndale lewis and new vision prosper cd release"/>
    <s v="I can do all things through christ jesus"/>
    <n v="8500"/>
    <x v="116"/>
    <x v="2"/>
    <s v="US"/>
    <s v="USD"/>
    <n v="1427745150"/>
    <n v="1425156750"/>
    <b v="0"/>
    <n v="1"/>
    <b v="0"/>
    <s v="music/faith"/>
    <n v="1.1764705882352942E-4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8500"/>
    <x v="152"/>
    <x v="2"/>
    <s v="US"/>
    <s v="USD"/>
    <n v="1441003537"/>
    <n v="1435819537"/>
    <b v="0"/>
    <n v="2"/>
    <b v="0"/>
    <s v="music/faith"/>
    <n v="6.0000000000000001E-3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8500"/>
    <x v="1170"/>
    <x v="2"/>
    <s v="US"/>
    <s v="USD"/>
    <n v="1424056873"/>
    <n v="1421464873"/>
    <b v="0"/>
    <n v="11"/>
    <b v="0"/>
    <s v="music/faith"/>
    <n v="0.1531764705882353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85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8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8500"/>
    <x v="1171"/>
    <x v="2"/>
    <s v="US"/>
    <s v="USD"/>
    <n v="1459181895"/>
    <n v="1456593495"/>
    <b v="0"/>
    <n v="9"/>
    <b v="0"/>
    <s v="music/faith"/>
    <n v="5.7294117647058822E-2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85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8500"/>
    <x v="1079"/>
    <x v="2"/>
    <s v="US"/>
    <s v="USD"/>
    <n v="1409513940"/>
    <n v="1405949514"/>
    <b v="0"/>
    <n v="4"/>
    <b v="0"/>
    <s v="music/faith"/>
    <n v="0.01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8500"/>
    <x v="1172"/>
    <x v="2"/>
    <s v="DE"/>
    <s v="EUR"/>
    <n v="1453122000"/>
    <n v="1449151888"/>
    <b v="0"/>
    <n v="1"/>
    <b v="0"/>
    <s v="music/faith"/>
    <n v="4.0000000000000001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8500"/>
    <x v="1121"/>
    <x v="2"/>
    <s v="US"/>
    <s v="USD"/>
    <n v="1409585434"/>
    <n v="1406907034"/>
    <b v="0"/>
    <n v="2"/>
    <b v="0"/>
    <s v="music/faith"/>
    <n v="0.12352941176470589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85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8500"/>
    <x v="155"/>
    <x v="2"/>
    <s v="US"/>
    <s v="USD"/>
    <n v="1412536412"/>
    <n v="1409944412"/>
    <b v="0"/>
    <n v="1"/>
    <b v="0"/>
    <s v="music/faith"/>
    <n v="5.8823529411764705E-3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8500"/>
    <x v="1173"/>
    <x v="2"/>
    <s v="US"/>
    <s v="USD"/>
    <n v="1430517761"/>
    <n v="1427925761"/>
    <b v="0"/>
    <n v="17"/>
    <b v="0"/>
    <s v="music/faith"/>
    <n v="0.23141176470588234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8500"/>
    <x v="143"/>
    <x v="2"/>
    <s v="US"/>
    <s v="USD"/>
    <n v="1427772120"/>
    <n v="1425186785"/>
    <b v="0"/>
    <n v="2"/>
    <b v="0"/>
    <s v="music/faith"/>
    <n v="1.2941176470588236E-3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8500"/>
    <x v="403"/>
    <x v="2"/>
    <s v="US"/>
    <s v="USD"/>
    <n v="1481295099"/>
    <n v="1477835499"/>
    <b v="0"/>
    <n v="3"/>
    <b v="0"/>
    <s v="music/faith"/>
    <n v="1.7647058823529412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8500"/>
    <x v="1174"/>
    <x v="2"/>
    <s v="US"/>
    <s v="USD"/>
    <n v="1461211200"/>
    <n v="1459467238"/>
    <b v="0"/>
    <n v="41"/>
    <b v="0"/>
    <s v="music/faith"/>
    <n v="0.16411764705882353"/>
    <n v="34"/>
    <x v="4"/>
    <s v="faith"/>
    <x v="1717"/>
    <d v="2016-04-20T23:00:00"/>
  </r>
  <r>
    <n v="1718"/>
    <s v="The Prodigal Son"/>
    <s v="A melody for the galaxy."/>
    <n v="8500"/>
    <x v="735"/>
    <x v="2"/>
    <s v="US"/>
    <s v="USD"/>
    <n v="1463201940"/>
    <n v="1459435149"/>
    <b v="0"/>
    <n v="2"/>
    <b v="0"/>
    <s v="music/faith"/>
    <n v="8.8235294117647058E-3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8500"/>
    <x v="428"/>
    <x v="2"/>
    <s v="US"/>
    <s v="USD"/>
    <n v="1410958191"/>
    <n v="1408366191"/>
    <b v="0"/>
    <n v="3"/>
    <b v="0"/>
    <s v="music/faith"/>
    <n v="4.1176470588235297E-3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8500"/>
    <x v="1175"/>
    <x v="2"/>
    <s v="US"/>
    <s v="USD"/>
    <n v="1415562471"/>
    <n v="1412966871"/>
    <b v="0"/>
    <n v="8"/>
    <b v="0"/>
    <s v="music/faith"/>
    <n v="2.6470588235294117E-2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85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8500"/>
    <x v="116"/>
    <x v="2"/>
    <s v="US"/>
    <s v="USD"/>
    <n v="1459642200"/>
    <n v="1456441429"/>
    <b v="0"/>
    <n v="1"/>
    <b v="0"/>
    <s v="music/faith"/>
    <n v="1.1764705882352942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8500"/>
    <x v="1084"/>
    <x v="2"/>
    <s v="US"/>
    <s v="USD"/>
    <n v="1435730400"/>
    <n v="1430855315"/>
    <b v="0"/>
    <n v="3"/>
    <b v="0"/>
    <s v="music/faith"/>
    <n v="7.6470588235294124E-2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8500"/>
    <x v="428"/>
    <x v="2"/>
    <s v="US"/>
    <s v="USD"/>
    <n v="1414707762"/>
    <n v="1412115762"/>
    <b v="0"/>
    <n v="4"/>
    <b v="0"/>
    <s v="music/faith"/>
    <n v="4.1176470588235297E-3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8500"/>
    <x v="145"/>
    <x v="2"/>
    <s v="US"/>
    <s v="USD"/>
    <n v="1408922049"/>
    <n v="1406330049"/>
    <b v="0"/>
    <n v="9"/>
    <b v="0"/>
    <s v="music/faith"/>
    <n v="6.5882352941176475E-2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8500"/>
    <x v="1176"/>
    <x v="2"/>
    <s v="US"/>
    <s v="USD"/>
    <n v="1403906664"/>
    <n v="1401401064"/>
    <b v="0"/>
    <n v="16"/>
    <b v="0"/>
    <s v="music/faith"/>
    <n v="0.25835294117647056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8500"/>
    <x v="116"/>
    <x v="2"/>
    <s v="GB"/>
    <s v="GBP"/>
    <n v="1428231600"/>
    <n v="1423520177"/>
    <b v="0"/>
    <n v="1"/>
    <b v="0"/>
    <s v="music/faith"/>
    <n v="1.176470588235294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8500"/>
    <x v="1177"/>
    <x v="2"/>
    <s v="US"/>
    <s v="USD"/>
    <n v="1445439674"/>
    <n v="1442847674"/>
    <b v="0"/>
    <n v="7"/>
    <b v="0"/>
    <s v="music/faith"/>
    <n v="0.10058823529411764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85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85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85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85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85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8500"/>
    <x v="116"/>
    <x v="2"/>
    <s v="US"/>
    <s v="USD"/>
    <n v="1431046356"/>
    <n v="1428454356"/>
    <b v="0"/>
    <n v="1"/>
    <b v="0"/>
    <s v="music/faith"/>
    <n v="1.1764705882352942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8500"/>
    <x v="178"/>
    <x v="2"/>
    <s v="US"/>
    <s v="USD"/>
    <n v="1470598345"/>
    <n v="1468006345"/>
    <b v="0"/>
    <n v="2"/>
    <b v="0"/>
    <s v="music/faith"/>
    <n v="1.2941176470588235E-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8500"/>
    <x v="1178"/>
    <x v="2"/>
    <s v="US"/>
    <s v="USD"/>
    <n v="1447018833"/>
    <n v="1444423233"/>
    <b v="0"/>
    <n v="1"/>
    <b v="0"/>
    <s v="music/faith"/>
    <n v="2.5882352941176473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8500"/>
    <x v="447"/>
    <x v="2"/>
    <s v="US"/>
    <s v="USD"/>
    <n v="1437432392"/>
    <n v="1434840392"/>
    <b v="0"/>
    <n v="15"/>
    <b v="0"/>
    <s v="music/faith"/>
    <n v="0.1"/>
    <n v="57"/>
    <x v="4"/>
    <s v="faith"/>
    <x v="1737"/>
    <d v="2015-07-20T17:46:32"/>
  </r>
  <r>
    <n v="1738"/>
    <s v="The Flashing Lights"/>
    <s v="Music that inspires and gives hope for overcoming and change. And it is good music."/>
    <n v="8500"/>
    <x v="170"/>
    <x v="2"/>
    <s v="US"/>
    <s v="USD"/>
    <n v="1412283542"/>
    <n v="1409691542"/>
    <b v="0"/>
    <n v="1"/>
    <b v="0"/>
    <s v="music/faith"/>
    <n v="2.352941176470588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8500"/>
    <x v="116"/>
    <x v="2"/>
    <s v="US"/>
    <s v="USD"/>
    <n v="1462391932"/>
    <n v="1457297932"/>
    <b v="0"/>
    <n v="1"/>
    <b v="0"/>
    <s v="music/faith"/>
    <n v="1.1764705882352942E-4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85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8500"/>
    <x v="414"/>
    <x v="0"/>
    <s v="GB"/>
    <s v="GBP"/>
    <n v="1433948671"/>
    <n v="1430060671"/>
    <b v="0"/>
    <n v="52"/>
    <b v="1"/>
    <s v="photography/photobooks"/>
    <n v="0.156470588235294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8500"/>
    <x v="1179"/>
    <x v="0"/>
    <s v="US"/>
    <s v="USD"/>
    <n v="1483822800"/>
    <n v="1481058170"/>
    <b v="0"/>
    <n v="34"/>
    <b v="1"/>
    <s v="photography/photobooks"/>
    <n v="0.25588235294117645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8500"/>
    <x v="11"/>
    <x v="0"/>
    <s v="US"/>
    <s v="USD"/>
    <n v="1472270340"/>
    <n v="1470348775"/>
    <b v="0"/>
    <n v="67"/>
    <b v="1"/>
    <s v="photography/photobooks"/>
    <n v="0.70882352941176474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8500"/>
    <x v="1180"/>
    <x v="0"/>
    <s v="GB"/>
    <s v="GBP"/>
    <n v="1425821477"/>
    <n v="1421937077"/>
    <b v="0"/>
    <n v="70"/>
    <b v="1"/>
    <s v="photography/photobooks"/>
    <n v="0.76647058823529413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8500"/>
    <x v="1181"/>
    <x v="0"/>
    <s v="US"/>
    <s v="USD"/>
    <n v="1482372000"/>
    <n v="1479276838"/>
    <b v="0"/>
    <n v="89"/>
    <b v="1"/>
    <s v="photography/photobooks"/>
    <n v="0.93894117647058828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8500"/>
    <x v="1182"/>
    <x v="0"/>
    <s v="US"/>
    <s v="USD"/>
    <n v="1479952800"/>
    <n v="1477368867"/>
    <b v="0"/>
    <n v="107"/>
    <b v="1"/>
    <s v="photography/photobooks"/>
    <n v="2.6135294117647061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8500"/>
    <x v="1183"/>
    <x v="0"/>
    <s v="GB"/>
    <s v="GBP"/>
    <n v="1447426800"/>
    <n v="1444904830"/>
    <b v="0"/>
    <n v="159"/>
    <b v="1"/>
    <s v="photography/photobooks"/>
    <n v="1.1112941176470588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8500"/>
    <x v="1184"/>
    <x v="0"/>
    <s v="CA"/>
    <s v="CAD"/>
    <n v="1441234143"/>
    <n v="1438642143"/>
    <b v="0"/>
    <n v="181"/>
    <b v="1"/>
    <s v="photography/photobooks"/>
    <n v="7.6440000000000001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8500"/>
    <x v="1185"/>
    <x v="0"/>
    <s v="LU"/>
    <s v="EUR"/>
    <n v="1488394800"/>
    <n v="1485213921"/>
    <b v="0"/>
    <n v="131"/>
    <b v="1"/>
    <s v="photography/photobooks"/>
    <n v="1.4600588235294119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8500"/>
    <x v="1186"/>
    <x v="0"/>
    <s v="US"/>
    <s v="USD"/>
    <n v="1461096304"/>
    <n v="1458936304"/>
    <b v="0"/>
    <n v="125"/>
    <b v="1"/>
    <s v="photography/photobooks"/>
    <n v="1.1859999999999999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8500"/>
    <x v="1187"/>
    <x v="0"/>
    <s v="US"/>
    <s v="USD"/>
    <n v="1426787123"/>
    <n v="1424198723"/>
    <b v="0"/>
    <n v="61"/>
    <b v="1"/>
    <s v="photography/photobooks"/>
    <n v="1.2105882352941177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8500"/>
    <x v="1188"/>
    <x v="0"/>
    <s v="GB"/>
    <s v="GBP"/>
    <n v="1476425082"/>
    <n v="1473833082"/>
    <b v="0"/>
    <n v="90"/>
    <b v="1"/>
    <s v="photography/photobooks"/>
    <n v="0.36729411764705883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8500"/>
    <x v="1189"/>
    <x v="0"/>
    <s v="DK"/>
    <s v="DKK"/>
    <n v="1458579568"/>
    <n v="1455991168"/>
    <b v="0"/>
    <n v="35"/>
    <b v="1"/>
    <s v="photography/photobooks"/>
    <n v="1.9058823529411764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8500"/>
    <x v="134"/>
    <x v="0"/>
    <s v="US"/>
    <s v="USD"/>
    <n v="1444071361"/>
    <n v="1441479361"/>
    <b v="0"/>
    <n v="4"/>
    <b v="1"/>
    <s v="photography/photobooks"/>
    <n v="3.5294117647058825E-3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8500"/>
    <x v="1191"/>
    <x v="0"/>
    <s v="US"/>
    <s v="USD"/>
    <n v="1472443269"/>
    <n v="1468987269"/>
    <b v="0"/>
    <n v="120"/>
    <b v="1"/>
    <s v="photography/photobooks"/>
    <n v="0.66536470588235297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8500"/>
    <x v="1192"/>
    <x v="0"/>
    <s v="US"/>
    <s v="USD"/>
    <n v="1485631740"/>
    <n v="1483041083"/>
    <b v="0"/>
    <n v="14"/>
    <b v="1"/>
    <s v="photography/photobooks"/>
    <n v="0.68235294117647061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8500"/>
    <x v="1193"/>
    <x v="0"/>
    <s v="US"/>
    <s v="USD"/>
    <n v="1468536992"/>
    <n v="1463352992"/>
    <b v="0"/>
    <n v="27"/>
    <b v="1"/>
    <s v="photography/photobooks"/>
    <n v="0.13494117647058823"/>
    <n v="42"/>
    <x v="8"/>
    <s v="photobooks"/>
    <x v="1758"/>
    <d v="2016-07-14T17:56:32"/>
  </r>
  <r>
    <n v="1759"/>
    <s v="Death Valley"/>
    <s v="Death Valley will be the first photo book of Andi State"/>
    <n v="8500"/>
    <x v="1194"/>
    <x v="0"/>
    <s v="US"/>
    <s v="USD"/>
    <n v="1427309629"/>
    <n v="1425585229"/>
    <b v="0"/>
    <n v="49"/>
    <b v="1"/>
    <s v="photography/photobooks"/>
    <n v="0.62705882352941178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8500"/>
    <x v="1195"/>
    <x v="0"/>
    <s v="US"/>
    <s v="USD"/>
    <n v="1456416513"/>
    <n v="1454688513"/>
    <b v="0"/>
    <n v="102"/>
    <b v="1"/>
    <s v="photography/photobooks"/>
    <n v="0.97317647058823531"/>
    <n v="81"/>
    <x v="8"/>
    <s v="photobooks"/>
    <x v="1760"/>
    <d v="2016-02-25T11:08:33"/>
  </r>
  <r>
    <n v="1761"/>
    <s v="I Wanted To See Boobs"/>
    <s v="A hardcover photobook telling the naked truth of a young photographers journey."/>
    <n v="8500"/>
    <x v="1196"/>
    <x v="0"/>
    <s v="GB"/>
    <s v="GBP"/>
    <n v="1442065060"/>
    <n v="1437745060"/>
    <b v="0"/>
    <n v="3"/>
    <b v="1"/>
    <s v="photography/photobooks"/>
    <n v="1.8235294117647058E-2"/>
    <n v="52"/>
    <x v="8"/>
    <s v="photobooks"/>
    <x v="1761"/>
    <d v="2015-09-12T08:37:40"/>
  </r>
  <r>
    <n v="1762"/>
    <s v="&quot;The Naked Pixel&quot; Ali Pakele"/>
    <s v="Project rewards $25 gets you 190+ digital images"/>
    <n v="8500"/>
    <x v="1197"/>
    <x v="0"/>
    <s v="US"/>
    <s v="USD"/>
    <n v="1457739245"/>
    <n v="1455147245"/>
    <b v="0"/>
    <n v="25"/>
    <b v="1"/>
    <s v="photography/photobooks"/>
    <n v="0.10411764705882352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8500"/>
    <x v="1198"/>
    <x v="0"/>
    <s v="US"/>
    <s v="USD"/>
    <n v="1477255840"/>
    <n v="1474663840"/>
    <b v="0"/>
    <n v="118"/>
    <b v="1"/>
    <s v="photography/photobooks"/>
    <n v="1.4387058823529413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8500"/>
    <x v="1199"/>
    <x v="2"/>
    <s v="GB"/>
    <s v="GBP"/>
    <n v="1407065979"/>
    <n v="1404560379"/>
    <b v="1"/>
    <n v="39"/>
    <b v="0"/>
    <s v="photography/photobooks"/>
    <n v="0.25364705882352939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8500"/>
    <x v="1200"/>
    <x v="2"/>
    <s v="US"/>
    <s v="USD"/>
    <n v="1407972712"/>
    <n v="1405380712"/>
    <b v="1"/>
    <n v="103"/>
    <b v="0"/>
    <s v="photography/photobooks"/>
    <n v="0.87452705882352932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8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8500"/>
    <x v="1201"/>
    <x v="2"/>
    <s v="US"/>
    <s v="USD"/>
    <n v="1407080884"/>
    <n v="1404488884"/>
    <b v="1"/>
    <n v="39"/>
    <b v="0"/>
    <s v="photography/photobooks"/>
    <n v="0.26894117647058824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8500"/>
    <x v="1202"/>
    <x v="2"/>
    <s v="US"/>
    <s v="USD"/>
    <n v="1411824444"/>
    <n v="1406640444"/>
    <b v="1"/>
    <n v="15"/>
    <b v="0"/>
    <s v="photography/photobooks"/>
    <n v="2.1999999999999999E-2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8500"/>
    <x v="1203"/>
    <x v="2"/>
    <s v="US"/>
    <s v="USD"/>
    <n v="1421177959"/>
    <n v="1418585959"/>
    <b v="1"/>
    <n v="22"/>
    <b v="0"/>
    <s v="photography/photobooks"/>
    <n v="0.12717647058823531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8500"/>
    <x v="1204"/>
    <x v="2"/>
    <s v="US"/>
    <s v="USD"/>
    <n v="1413312194"/>
    <n v="1410288194"/>
    <b v="1"/>
    <n v="92"/>
    <b v="0"/>
    <s v="photography/photobooks"/>
    <n v="1.6289411764705883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8500"/>
    <x v="1032"/>
    <x v="2"/>
    <s v="GB"/>
    <s v="GBP"/>
    <n v="1414107040"/>
    <n v="1411515040"/>
    <b v="1"/>
    <n v="25"/>
    <b v="0"/>
    <s v="photography/photobooks"/>
    <n v="0.10529411764705883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8500"/>
    <x v="1205"/>
    <x v="2"/>
    <s v="GB"/>
    <s v="GBP"/>
    <n v="1404666836"/>
    <n v="1399482836"/>
    <b v="1"/>
    <n v="19"/>
    <b v="0"/>
    <s v="photography/photobooks"/>
    <n v="0.10094117647058823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8500"/>
    <x v="1020"/>
    <x v="2"/>
    <s v="US"/>
    <s v="USD"/>
    <n v="1421691298"/>
    <n v="1417803298"/>
    <b v="1"/>
    <n v="19"/>
    <b v="0"/>
    <s v="photography/photobooks"/>
    <n v="0.2208235294117647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8500"/>
    <x v="1206"/>
    <x v="2"/>
    <s v="US"/>
    <s v="USD"/>
    <n v="1417273140"/>
    <n v="1413609292"/>
    <b v="1"/>
    <n v="13"/>
    <b v="0"/>
    <s v="photography/photobooks"/>
    <n v="0.1350588235294117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8500"/>
    <x v="1207"/>
    <x v="2"/>
    <s v="US"/>
    <s v="USD"/>
    <n v="1414193160"/>
    <n v="1410305160"/>
    <b v="1"/>
    <n v="124"/>
    <b v="0"/>
    <s v="photography/photobooks"/>
    <n v="2.4891764705882351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8500"/>
    <x v="400"/>
    <x v="2"/>
    <s v="GB"/>
    <s v="GBP"/>
    <n v="1414623471"/>
    <n v="1411513071"/>
    <b v="1"/>
    <n v="4"/>
    <b v="0"/>
    <s v="photography/photobooks"/>
    <n v="3.9411764705882354E-2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8500"/>
    <x v="1208"/>
    <x v="2"/>
    <s v="NL"/>
    <s v="EUR"/>
    <n v="1424421253"/>
    <n v="1421829253"/>
    <b v="1"/>
    <n v="10"/>
    <b v="0"/>
    <s v="photography/photobooks"/>
    <n v="7.6588235294117651E-2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8500"/>
    <x v="1209"/>
    <x v="2"/>
    <s v="US"/>
    <s v="USD"/>
    <n v="1427485395"/>
    <n v="1423600995"/>
    <b v="1"/>
    <n v="15"/>
    <b v="0"/>
    <s v="photography/photobooks"/>
    <n v="0.11705882352941177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8500"/>
    <x v="1210"/>
    <x v="2"/>
    <s v="US"/>
    <s v="USD"/>
    <n v="1472834180"/>
    <n v="1470242180"/>
    <b v="1"/>
    <n v="38"/>
    <b v="0"/>
    <s v="photography/photobooks"/>
    <n v="0.46894117647058825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8500"/>
    <x v="1211"/>
    <x v="2"/>
    <s v="US"/>
    <s v="USD"/>
    <n v="1467469510"/>
    <n v="1462285510"/>
    <b v="1"/>
    <n v="152"/>
    <b v="0"/>
    <s v="photography/photobooks"/>
    <n v="1.4027058823529412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8500"/>
    <x v="1212"/>
    <x v="2"/>
    <s v="US"/>
    <s v="USD"/>
    <n v="1473950945"/>
    <n v="1471272545"/>
    <b v="1"/>
    <n v="24"/>
    <b v="0"/>
    <s v="photography/photobooks"/>
    <n v="0.16670588235294118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8500"/>
    <x v="1213"/>
    <x v="2"/>
    <s v="US"/>
    <s v="USD"/>
    <n v="1456062489"/>
    <n v="1453211289"/>
    <b v="1"/>
    <n v="76"/>
    <b v="0"/>
    <s v="photography/photobooks"/>
    <n v="0.63788235294117646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8500"/>
    <x v="1214"/>
    <x v="2"/>
    <s v="US"/>
    <s v="USD"/>
    <n v="1432248478"/>
    <n v="1429656478"/>
    <b v="1"/>
    <n v="185"/>
    <b v="0"/>
    <s v="photography/photobooks"/>
    <n v="1.1149411764705883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8500"/>
    <x v="1215"/>
    <x v="2"/>
    <s v="US"/>
    <s v="USD"/>
    <n v="1422674700"/>
    <n v="1419954240"/>
    <b v="1"/>
    <n v="33"/>
    <b v="0"/>
    <s v="photography/photobooks"/>
    <n v="0.23388235294117646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8500"/>
    <x v="1216"/>
    <x v="2"/>
    <s v="US"/>
    <s v="USD"/>
    <n v="1413417600"/>
    <n v="1410750855"/>
    <b v="1"/>
    <n v="108"/>
    <b v="0"/>
    <s v="photography/photobooks"/>
    <n v="0.57094117647058829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8500"/>
    <x v="1217"/>
    <x v="2"/>
    <s v="NL"/>
    <s v="EUR"/>
    <n v="1418649177"/>
    <n v="1416057177"/>
    <b v="1"/>
    <n v="29"/>
    <b v="0"/>
    <s v="photography/photobooks"/>
    <n v="0.10647058823529412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8500"/>
    <x v="1218"/>
    <x v="2"/>
    <s v="US"/>
    <s v="USD"/>
    <n v="1428158637"/>
    <n v="1425570237"/>
    <b v="1"/>
    <n v="24"/>
    <b v="0"/>
    <s v="photography/photobooks"/>
    <n v="0.18035294117647058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8500"/>
    <x v="382"/>
    <x v="2"/>
    <s v="GB"/>
    <s v="GBP"/>
    <n v="1414795542"/>
    <n v="1412203542"/>
    <b v="1"/>
    <n v="4"/>
    <b v="0"/>
    <s v="photography/photobooks"/>
    <n v="8.9411764705882354E-3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500"/>
    <x v="130"/>
    <x v="2"/>
    <s v="US"/>
    <s v="USD"/>
    <n v="1421042403"/>
    <n v="1415858403"/>
    <b v="1"/>
    <n v="4"/>
    <b v="0"/>
    <s v="photography/photobooks"/>
    <n v="4.705882352941176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8500"/>
    <x v="1219"/>
    <x v="2"/>
    <s v="US"/>
    <s v="USD"/>
    <n v="1423152678"/>
    <n v="1420560678"/>
    <b v="1"/>
    <n v="15"/>
    <b v="0"/>
    <s v="photography/photobooks"/>
    <n v="0.19247058823529412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8500"/>
    <x v="1220"/>
    <x v="2"/>
    <s v="GB"/>
    <s v="GBP"/>
    <n v="1422553565"/>
    <n v="1417369565"/>
    <b v="1"/>
    <n v="4"/>
    <b v="0"/>
    <s v="photography/photobooks"/>
    <n v="1.2588235294117647E-2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8500"/>
    <x v="1221"/>
    <x v="2"/>
    <s v="US"/>
    <s v="USD"/>
    <n v="1439189940"/>
    <n v="1435970682"/>
    <b v="1"/>
    <n v="139"/>
    <b v="0"/>
    <s v="photography/photobooks"/>
    <n v="1.7977647058823529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8500"/>
    <x v="130"/>
    <x v="2"/>
    <s v="AU"/>
    <s v="AUD"/>
    <n v="1417127040"/>
    <n v="1414531440"/>
    <b v="1"/>
    <n v="2"/>
    <b v="0"/>
    <s v="photography/photobooks"/>
    <n v="4.7058823529411761E-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8500"/>
    <x v="1222"/>
    <x v="2"/>
    <s v="US"/>
    <s v="USD"/>
    <n v="1423660422"/>
    <n v="1420636422"/>
    <b v="1"/>
    <n v="18"/>
    <b v="0"/>
    <s v="photography/photobooks"/>
    <n v="0.11729411764705883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8500"/>
    <x v="1223"/>
    <x v="2"/>
    <s v="DE"/>
    <s v="EUR"/>
    <n v="1476460800"/>
    <n v="1473922541"/>
    <b v="1"/>
    <n v="81"/>
    <b v="0"/>
    <s v="photography/photobooks"/>
    <n v="1.276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8500"/>
    <x v="1224"/>
    <x v="2"/>
    <s v="GB"/>
    <s v="GBP"/>
    <n v="1469356366"/>
    <n v="1464172366"/>
    <b v="1"/>
    <n v="86"/>
    <b v="0"/>
    <s v="photography/photobooks"/>
    <n v="0.492941176470588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8500"/>
    <x v="1225"/>
    <x v="2"/>
    <s v="US"/>
    <s v="USD"/>
    <n v="1481809189"/>
    <n v="1479217189"/>
    <b v="1"/>
    <n v="140"/>
    <b v="0"/>
    <s v="photography/photobooks"/>
    <n v="0.79470588235294115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8500"/>
    <x v="1226"/>
    <x v="2"/>
    <s v="US"/>
    <s v="USD"/>
    <n v="1454572233"/>
    <n v="1449388233"/>
    <b v="1"/>
    <n v="37"/>
    <b v="0"/>
    <s v="photography/photobooks"/>
    <n v="0.25670588235294117"/>
    <n v="59"/>
    <x v="8"/>
    <s v="photobooks"/>
    <x v="1798"/>
    <d v="2016-02-04T02:50:33"/>
  </r>
  <r>
    <n v="1799"/>
    <s v="The UnDiscovered Image"/>
    <s v="The UnDiscovered Image, a monthly publication dedicated to photographers."/>
    <n v="8500"/>
    <x v="1227"/>
    <x v="2"/>
    <s v="GB"/>
    <s v="GBP"/>
    <n v="1415740408"/>
    <n v="1414008808"/>
    <b v="1"/>
    <n v="6"/>
    <b v="0"/>
    <s v="photography/photobooks"/>
    <n v="8.2152941176470585E-3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8500"/>
    <x v="1228"/>
    <x v="2"/>
    <s v="GB"/>
    <s v="GBP"/>
    <n v="1476109970"/>
    <n v="1473517970"/>
    <b v="1"/>
    <n v="113"/>
    <b v="0"/>
    <s v="photography/photobooks"/>
    <n v="1.1129411764705883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8500"/>
    <x v="1229"/>
    <x v="2"/>
    <s v="GB"/>
    <s v="GBP"/>
    <n v="1450181400"/>
    <n v="1447429868"/>
    <b v="1"/>
    <n v="37"/>
    <b v="0"/>
    <s v="photography/photobooks"/>
    <n v="0.27705882352941175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8500"/>
    <x v="1230"/>
    <x v="2"/>
    <s v="DE"/>
    <s v="EUR"/>
    <n v="1435442340"/>
    <n v="1433416830"/>
    <b v="1"/>
    <n v="18"/>
    <b v="0"/>
    <s v="photography/photobooks"/>
    <n v="0.1996470588235294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8500"/>
    <x v="1231"/>
    <x v="2"/>
    <s v="US"/>
    <s v="USD"/>
    <n v="1423878182"/>
    <n v="1421199782"/>
    <b v="1"/>
    <n v="75"/>
    <b v="0"/>
    <s v="photography/photobooks"/>
    <n v="0.63411764705882356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8500"/>
    <x v="1232"/>
    <x v="2"/>
    <s v="US"/>
    <s v="USD"/>
    <n v="1447521404"/>
    <n v="1444061804"/>
    <b v="1"/>
    <n v="52"/>
    <b v="0"/>
    <s v="photography/photobooks"/>
    <n v="0.641411764705882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8500"/>
    <x v="1233"/>
    <x v="2"/>
    <s v="DE"/>
    <s v="EUR"/>
    <n v="1443808800"/>
    <n v="1441048658"/>
    <b v="1"/>
    <n v="122"/>
    <b v="0"/>
    <s v="photography/photobooks"/>
    <n v="0.96364705882352941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8500"/>
    <x v="1234"/>
    <x v="2"/>
    <s v="GB"/>
    <s v="GBP"/>
    <n v="1412090349"/>
    <n v="1409066349"/>
    <b v="1"/>
    <n v="8"/>
    <b v="0"/>
    <s v="photography/photobooks"/>
    <n v="6.9529411764705881E-2"/>
    <n v="74"/>
    <x v="8"/>
    <s v="photobooks"/>
    <x v="1806"/>
    <d v="2014-09-30T10:19:09"/>
  </r>
  <r>
    <n v="1807"/>
    <s v="Anywhere but Here"/>
    <s v="I want to explore alternative cultures and lifestyles in America."/>
    <n v="8500"/>
    <x v="503"/>
    <x v="2"/>
    <s v="US"/>
    <s v="USD"/>
    <n v="1411868313"/>
    <n v="1409276313"/>
    <b v="1"/>
    <n v="8"/>
    <b v="0"/>
    <s v="photography/photobooks"/>
    <n v="6.5058823529411766E-2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8500"/>
    <x v="1235"/>
    <x v="2"/>
    <s v="US"/>
    <s v="USD"/>
    <n v="1486830030"/>
    <n v="1483806030"/>
    <b v="1"/>
    <n v="96"/>
    <b v="0"/>
    <s v="photography/photobooks"/>
    <n v="1.364000000000000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8500"/>
    <x v="163"/>
    <x v="2"/>
    <s v="CA"/>
    <s v="CAD"/>
    <n v="1425246439"/>
    <n v="1422222439"/>
    <b v="1"/>
    <n v="9"/>
    <b v="0"/>
    <s v="photography/photobooks"/>
    <n v="4.4705882352941179E-2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8500"/>
    <x v="493"/>
    <x v="2"/>
    <s v="US"/>
    <s v="USD"/>
    <n v="1408657826"/>
    <n v="1407621026"/>
    <b v="0"/>
    <n v="2"/>
    <b v="0"/>
    <s v="photography/photobooks"/>
    <n v="1.7647058823529412E-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8500"/>
    <x v="130"/>
    <x v="2"/>
    <s v="US"/>
    <s v="USD"/>
    <n v="1414123200"/>
    <n v="1408962270"/>
    <b v="0"/>
    <n v="26"/>
    <b v="0"/>
    <s v="photography/photobooks"/>
    <n v="4.7058823529411761E-3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8500"/>
    <x v="1236"/>
    <x v="2"/>
    <s v="GB"/>
    <s v="GBP"/>
    <n v="1467531536"/>
    <n v="1464939536"/>
    <b v="0"/>
    <n v="23"/>
    <b v="0"/>
    <s v="photography/photobooks"/>
    <n v="0.10176470588235294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50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8500"/>
    <x v="1237"/>
    <x v="2"/>
    <s v="GB"/>
    <s v="GBP"/>
    <n v="1425108736"/>
    <n v="1422516736"/>
    <b v="0"/>
    <n v="140"/>
    <b v="0"/>
    <s v="photography/photobooks"/>
    <n v="0.69435294117647062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85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8500"/>
    <x v="1238"/>
    <x v="2"/>
    <s v="CH"/>
    <s v="CHF"/>
    <n v="1469473200"/>
    <n v="1467061303"/>
    <b v="0"/>
    <n v="6"/>
    <b v="0"/>
    <s v="photography/photobooks"/>
    <n v="5.988235294117647E-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8500"/>
    <x v="1239"/>
    <x v="2"/>
    <s v="US"/>
    <s v="USD"/>
    <n v="1485759540"/>
    <n v="1480607607"/>
    <b v="0"/>
    <n v="100"/>
    <b v="0"/>
    <s v="photography/photobooks"/>
    <n v="1.1081176470588234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85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8500"/>
    <x v="379"/>
    <x v="2"/>
    <s v="US"/>
    <s v="USD"/>
    <n v="1406743396"/>
    <n v="1404151396"/>
    <b v="0"/>
    <n v="4"/>
    <b v="0"/>
    <s v="photography/photobooks"/>
    <n v="2.9411764705882353E-3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8500"/>
    <x v="1240"/>
    <x v="2"/>
    <s v="US"/>
    <s v="USD"/>
    <n v="1427850090"/>
    <n v="1425261690"/>
    <b v="0"/>
    <n v="8"/>
    <b v="0"/>
    <s v="photography/photobooks"/>
    <n v="0.20082352941176471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8500"/>
    <x v="1241"/>
    <x v="0"/>
    <s v="US"/>
    <s v="USD"/>
    <n v="1330760367"/>
    <n v="1326872367"/>
    <b v="0"/>
    <n v="57"/>
    <b v="1"/>
    <s v="music/rock"/>
    <n v="0.39673529411764707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8500"/>
    <x v="452"/>
    <x v="0"/>
    <s v="CA"/>
    <s v="CAD"/>
    <n v="1391194860"/>
    <n v="1388084862"/>
    <b v="0"/>
    <n v="11"/>
    <b v="1"/>
    <s v="music/rock"/>
    <n v="3.5294117647058823E-2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8500"/>
    <x v="1242"/>
    <x v="0"/>
    <s v="US"/>
    <s v="USD"/>
    <n v="1351095976"/>
    <n v="1348503976"/>
    <b v="0"/>
    <n v="33"/>
    <b v="1"/>
    <s v="music/rock"/>
    <n v="9.5411764705882349E-2"/>
    <n v="25"/>
    <x v="4"/>
    <s v="rock"/>
    <x v="1823"/>
    <d v="2012-10-24T11:26:16"/>
  </r>
  <r>
    <n v="1824"/>
    <s v="Tin Man's Broken Wisdom Fund"/>
    <s v="cd fund raiser"/>
    <n v="8500"/>
    <x v="1243"/>
    <x v="0"/>
    <s v="US"/>
    <s v="USD"/>
    <n v="1389146880"/>
    <n v="1387403967"/>
    <b v="0"/>
    <n v="40"/>
    <b v="1"/>
    <s v="music/rock"/>
    <n v="0.35317647058823531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8500"/>
    <x v="1244"/>
    <x v="0"/>
    <s v="US"/>
    <s v="USD"/>
    <n v="1373572903"/>
    <n v="1371585703"/>
    <b v="0"/>
    <n v="50"/>
    <b v="1"/>
    <s v="music/rock"/>
    <n v="0.2471764705882353"/>
    <n v="42"/>
    <x v="4"/>
    <s v="rock"/>
    <x v="1825"/>
    <d v="2013-07-11T15:01:43"/>
  </r>
  <r>
    <n v="1826"/>
    <s v="BEAR GHOST! Professional Recording! Yay!"/>
    <s v="Hear your favorite Bear Ghost in eargasmic quality!"/>
    <n v="8500"/>
    <x v="895"/>
    <x v="0"/>
    <s v="US"/>
    <s v="USD"/>
    <n v="1392675017"/>
    <n v="1390083017"/>
    <b v="0"/>
    <n v="38"/>
    <b v="1"/>
    <s v="music/rock"/>
    <n v="0.2376470588235294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500"/>
    <x v="1245"/>
    <x v="0"/>
    <s v="US"/>
    <s v="USD"/>
    <n v="1299138561"/>
    <n v="1294818561"/>
    <b v="0"/>
    <n v="96"/>
    <b v="1"/>
    <s v="music/rock"/>
    <n v="0.9474117647058824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8500"/>
    <x v="1246"/>
    <x v="0"/>
    <s v="US"/>
    <s v="USD"/>
    <n v="1399672800"/>
    <n v="1396906530"/>
    <b v="0"/>
    <n v="48"/>
    <b v="1"/>
    <s v="music/rock"/>
    <n v="2.3567058823529412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8500"/>
    <x v="1247"/>
    <x v="0"/>
    <s v="US"/>
    <s v="USD"/>
    <n v="1295647200"/>
    <n v="1291428371"/>
    <b v="0"/>
    <n v="33"/>
    <b v="1"/>
    <s v="music/rock"/>
    <n v="0.29414705882352943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8500"/>
    <x v="1248"/>
    <x v="0"/>
    <s v="US"/>
    <s v="USD"/>
    <n v="1393259107"/>
    <n v="1390667107"/>
    <b v="0"/>
    <n v="226"/>
    <b v="1"/>
    <s v="music/rock"/>
    <n v="1.7917647058823529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8500"/>
    <x v="1249"/>
    <x v="0"/>
    <s v="US"/>
    <s v="USD"/>
    <n v="1336866863"/>
    <n v="1335570863"/>
    <b v="0"/>
    <n v="14"/>
    <b v="1"/>
    <s v="music/rock"/>
    <n v="0.12117647058823529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8500"/>
    <x v="83"/>
    <x v="0"/>
    <s v="US"/>
    <s v="USD"/>
    <n v="1299243427"/>
    <n v="1296651427"/>
    <b v="0"/>
    <n v="20"/>
    <b v="1"/>
    <s v="music/rock"/>
    <n v="5.8823529411764705E-2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8500"/>
    <x v="1121"/>
    <x v="0"/>
    <s v="US"/>
    <s v="USD"/>
    <n v="1362211140"/>
    <n v="1359421403"/>
    <b v="0"/>
    <n v="25"/>
    <b v="1"/>
    <s v="music/rock"/>
    <n v="0.12352941176470589"/>
    <n v="42"/>
    <x v="4"/>
    <s v="rock"/>
    <x v="1833"/>
    <d v="2013-03-02T02:59:00"/>
  </r>
  <r>
    <n v="1834"/>
    <s v="TDJ - All Part of the Plan EP/Tour"/>
    <s v="Help us fund our first tour and promote our new EP!"/>
    <n v="8500"/>
    <x v="1250"/>
    <x v="0"/>
    <s v="US"/>
    <s v="USD"/>
    <n v="1422140895"/>
    <n v="1418684895"/>
    <b v="0"/>
    <n v="90"/>
    <b v="1"/>
    <s v="music/rock"/>
    <n v="1.388823529411764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8500"/>
    <x v="624"/>
    <x v="0"/>
    <s v="GB"/>
    <s v="GBP"/>
    <n v="1459439471"/>
    <n v="1456851071"/>
    <b v="0"/>
    <n v="11"/>
    <b v="1"/>
    <s v="music/rock"/>
    <n v="6.1176470588235297E-2"/>
    <n v="47"/>
    <x v="4"/>
    <s v="rock"/>
    <x v="1835"/>
    <d v="2016-03-31T10:51:11"/>
  </r>
  <r>
    <n v="1836"/>
    <s v="KICKSTART OUR &lt;+3"/>
    <s v="Help fund our 2013 Sound &amp; Lighting Touring rig!"/>
    <n v="8500"/>
    <x v="1251"/>
    <x v="0"/>
    <s v="US"/>
    <s v="USD"/>
    <n v="1361129129"/>
    <n v="1359660329"/>
    <b v="0"/>
    <n v="55"/>
    <b v="1"/>
    <s v="music/rock"/>
    <n v="1.1784705882352942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8500"/>
    <x v="1252"/>
    <x v="0"/>
    <s v="US"/>
    <s v="USD"/>
    <n v="1332029335"/>
    <n v="1326848935"/>
    <b v="0"/>
    <n v="30"/>
    <b v="1"/>
    <s v="music/rock"/>
    <n v="0.21658823529411764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8500"/>
    <x v="1253"/>
    <x v="0"/>
    <s v="US"/>
    <s v="USD"/>
    <n v="1317438000"/>
    <n v="1314989557"/>
    <b v="0"/>
    <n v="28"/>
    <b v="1"/>
    <s v="music/rock"/>
    <n v="0.11782235294117648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8500"/>
    <x v="1254"/>
    <x v="0"/>
    <s v="US"/>
    <s v="USD"/>
    <n v="1475342382"/>
    <n v="1472750382"/>
    <b v="0"/>
    <n v="45"/>
    <b v="1"/>
    <s v="music/rock"/>
    <n v="0.24152941176470588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8500"/>
    <x v="1255"/>
    <x v="0"/>
    <s v="US"/>
    <s v="USD"/>
    <n v="1367902740"/>
    <n v="1366251510"/>
    <b v="0"/>
    <n v="13"/>
    <b v="1"/>
    <s v="music/rock"/>
    <n v="0.11529411764705882"/>
    <n v="75"/>
    <x v="4"/>
    <s v="rock"/>
    <x v="1840"/>
    <d v="2013-05-06T23:59:00"/>
  </r>
  <r>
    <n v="1841"/>
    <s v="Hydra Effect Debut EP"/>
    <s v="Hard Rock with a Positive Message. Help us fund, release and promote our debut EP!"/>
    <n v="8500"/>
    <x v="1256"/>
    <x v="0"/>
    <s v="US"/>
    <s v="USD"/>
    <n v="1400561940"/>
    <n v="1397679445"/>
    <b v="0"/>
    <n v="40"/>
    <b v="1"/>
    <s v="music/rock"/>
    <n v="0.23941176470588235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8500"/>
    <x v="1257"/>
    <x v="0"/>
    <s v="US"/>
    <s v="USD"/>
    <n v="1425275940"/>
    <n v="1422371381"/>
    <b v="0"/>
    <n v="21"/>
    <b v="1"/>
    <s v="music/rock"/>
    <n v="0.2947058823529411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8500"/>
    <x v="1258"/>
    <x v="0"/>
    <s v="US"/>
    <s v="USD"/>
    <n v="1298245954"/>
    <n v="1295653954"/>
    <b v="0"/>
    <n v="134"/>
    <b v="1"/>
    <s v="music/rock"/>
    <n v="1.4588952941176472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8500"/>
    <x v="1259"/>
    <x v="0"/>
    <s v="US"/>
    <s v="USD"/>
    <n v="1307761200"/>
    <n v="1304464914"/>
    <b v="0"/>
    <n v="20"/>
    <b v="1"/>
    <s v="music/rock"/>
    <n v="0.17894117647058824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8500"/>
    <x v="325"/>
    <x v="0"/>
    <s v="US"/>
    <s v="USD"/>
    <n v="1466139300"/>
    <n v="1464854398"/>
    <b v="0"/>
    <n v="19"/>
    <b v="1"/>
    <s v="music/rock"/>
    <n v="0.11764705882352941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8500"/>
    <x v="1260"/>
    <x v="0"/>
    <s v="US"/>
    <s v="USD"/>
    <n v="1355585777"/>
    <n v="1352993777"/>
    <b v="0"/>
    <n v="209"/>
    <b v="1"/>
    <s v="music/rock"/>
    <n v="2.4340000000000002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8500"/>
    <x v="1261"/>
    <x v="0"/>
    <s v="US"/>
    <s v="USD"/>
    <n v="1429594832"/>
    <n v="1427780432"/>
    <b v="0"/>
    <n v="38"/>
    <b v="1"/>
    <s v="music/rock"/>
    <n v="0.35552941176470587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8500"/>
    <x v="1262"/>
    <x v="0"/>
    <s v="US"/>
    <s v="USD"/>
    <n v="1312095540"/>
    <n v="1306608888"/>
    <b v="0"/>
    <n v="24"/>
    <b v="1"/>
    <s v="music/rock"/>
    <n v="0.37894117647058823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8500"/>
    <x v="356"/>
    <x v="0"/>
    <s v="US"/>
    <s v="USD"/>
    <n v="1350505059"/>
    <n v="1347913059"/>
    <b v="0"/>
    <n v="8"/>
    <b v="1"/>
    <s v="music/rock"/>
    <n v="3.5411764705882351E-2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8500"/>
    <x v="1263"/>
    <x v="0"/>
    <s v="US"/>
    <s v="USD"/>
    <n v="1405033300"/>
    <n v="1402441300"/>
    <b v="0"/>
    <n v="179"/>
    <b v="1"/>
    <s v="music/rock"/>
    <n v="1.0749411764705883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8500"/>
    <x v="1264"/>
    <x v="0"/>
    <s v="US"/>
    <s v="USD"/>
    <n v="1406509200"/>
    <n v="1404769538"/>
    <b v="0"/>
    <n v="26"/>
    <b v="1"/>
    <s v="music/rock"/>
    <n v="0.15305882352941177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8500"/>
    <x v="1265"/>
    <x v="0"/>
    <s v="US"/>
    <s v="USD"/>
    <n v="1429920000"/>
    <n v="1426703452"/>
    <b v="0"/>
    <n v="131"/>
    <b v="1"/>
    <s v="music/rock"/>
    <n v="2.0641176470588234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500"/>
    <x v="1266"/>
    <x v="0"/>
    <s v="US"/>
    <s v="USD"/>
    <n v="1352860017"/>
    <n v="1348536417"/>
    <b v="0"/>
    <n v="14"/>
    <b v="1"/>
    <s v="music/rock"/>
    <n v="9.5882352941176474E-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8500"/>
    <x v="1267"/>
    <x v="0"/>
    <s v="US"/>
    <s v="USD"/>
    <n v="1369355437"/>
    <n v="1366763437"/>
    <b v="0"/>
    <n v="174"/>
    <b v="1"/>
    <s v="music/rock"/>
    <n v="1.8021823529411765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500"/>
    <x v="1268"/>
    <x v="0"/>
    <s v="CA"/>
    <s v="CAD"/>
    <n v="1389012940"/>
    <n v="1385124940"/>
    <b v="0"/>
    <n v="191"/>
    <b v="1"/>
    <s v="music/rock"/>
    <n v="1.5859011764705881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8500"/>
    <x v="874"/>
    <x v="0"/>
    <s v="US"/>
    <s v="USD"/>
    <n v="1405715472"/>
    <n v="1403901072"/>
    <b v="0"/>
    <n v="38"/>
    <b v="1"/>
    <s v="music/rock"/>
    <n v="0.23823529411764705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8500"/>
    <x v="142"/>
    <x v="0"/>
    <s v="US"/>
    <s v="USD"/>
    <n v="1410546413"/>
    <n v="1407954413"/>
    <b v="0"/>
    <n v="22"/>
    <b v="1"/>
    <s v="music/rock"/>
    <n v="0.35294117647058826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8500"/>
    <x v="1269"/>
    <x v="0"/>
    <s v="US"/>
    <s v="USD"/>
    <n v="1324014521"/>
    <n v="1318826921"/>
    <b v="0"/>
    <n v="149"/>
    <b v="1"/>
    <s v="music/rock"/>
    <n v="0.71077058823529415"/>
    <n v="41"/>
    <x v="4"/>
    <s v="rock"/>
    <x v="1858"/>
    <d v="2011-12-16T00:48:41"/>
  </r>
  <r>
    <n v="1859"/>
    <s v="Queen Kwong Tour to London and Paris"/>
    <s v="Queen Kwong is going ON TOUR to London and Paris!"/>
    <n v="8500"/>
    <x v="1270"/>
    <x v="0"/>
    <s v="US"/>
    <s v="USD"/>
    <n v="1316716129"/>
    <n v="1314124129"/>
    <b v="0"/>
    <n v="56"/>
    <b v="1"/>
    <s v="music/rock"/>
    <n v="0.4652941176470588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8500"/>
    <x v="1099"/>
    <x v="0"/>
    <s v="US"/>
    <s v="USD"/>
    <n v="1391706084"/>
    <n v="1389891684"/>
    <b v="0"/>
    <n v="19"/>
    <b v="1"/>
    <s v="music/rock"/>
    <n v="0.11776470588235294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85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8500"/>
    <x v="204"/>
    <x v="2"/>
    <s v="US"/>
    <s v="USD"/>
    <n v="1488958200"/>
    <n v="1484912974"/>
    <b v="0"/>
    <n v="16"/>
    <b v="0"/>
    <s v="games/mobile games"/>
    <n v="0.17117647058823529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8500"/>
    <x v="115"/>
    <x v="2"/>
    <s v="US"/>
    <s v="USD"/>
    <n v="1402600085"/>
    <n v="1400008085"/>
    <b v="0"/>
    <n v="2"/>
    <b v="0"/>
    <s v="games/mobile games"/>
    <n v="1.176470588235294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8500"/>
    <x v="1271"/>
    <x v="2"/>
    <s v="US"/>
    <s v="USD"/>
    <n v="1399223500"/>
    <n v="1396631500"/>
    <b v="0"/>
    <n v="48"/>
    <b v="0"/>
    <s v="games/mobile games"/>
    <n v="0.32800000000000001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8500"/>
    <x v="460"/>
    <x v="2"/>
    <s v="GB"/>
    <s v="GBP"/>
    <n v="1478425747"/>
    <n v="1475398147"/>
    <b v="0"/>
    <n v="2"/>
    <b v="0"/>
    <s v="games/mobile games"/>
    <n v="4.7058823529411766E-4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8500"/>
    <x v="366"/>
    <x v="2"/>
    <s v="US"/>
    <s v="USD"/>
    <n v="1488340800"/>
    <n v="1483768497"/>
    <b v="0"/>
    <n v="2"/>
    <b v="0"/>
    <s v="games/mobile games"/>
    <n v="1.4705882352941176E-2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8500"/>
    <x v="115"/>
    <x v="2"/>
    <s v="US"/>
    <s v="USD"/>
    <n v="1478383912"/>
    <n v="1475791912"/>
    <b v="0"/>
    <n v="1"/>
    <b v="0"/>
    <s v="games/mobile games"/>
    <n v="1.176470588235294E-3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8500"/>
    <x v="1272"/>
    <x v="2"/>
    <s v="US"/>
    <s v="USD"/>
    <n v="1450166340"/>
    <n v="1448044925"/>
    <b v="0"/>
    <n v="17"/>
    <b v="0"/>
    <s v="games/mobile games"/>
    <n v="0.14317647058823529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85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8500"/>
    <x v="1273"/>
    <x v="2"/>
    <s v="US"/>
    <s v="USD"/>
    <n v="1454213820"/>
    <n v="1451723535"/>
    <b v="0"/>
    <n v="11"/>
    <b v="0"/>
    <s v="games/mobile games"/>
    <n v="4.2470588235294121E-2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8500"/>
    <x v="1274"/>
    <x v="2"/>
    <s v="US"/>
    <s v="USD"/>
    <n v="1416512901"/>
    <n v="1413053301"/>
    <b v="0"/>
    <n v="95"/>
    <b v="0"/>
    <s v="games/mobile games"/>
    <n v="0.54894117647058827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8500"/>
    <x v="719"/>
    <x v="2"/>
    <s v="US"/>
    <s v="USD"/>
    <n v="1435633602"/>
    <n v="1433041602"/>
    <b v="0"/>
    <n v="13"/>
    <b v="0"/>
    <s v="games/mobile games"/>
    <n v="2.4941176470588234E-2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500"/>
    <x v="1275"/>
    <x v="2"/>
    <s v="CA"/>
    <s v="CAD"/>
    <n v="1436373900"/>
    <n v="1433861210"/>
    <b v="0"/>
    <n v="2"/>
    <b v="0"/>
    <s v="games/mobile games"/>
    <n v="4.2352941176470585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8500"/>
    <x v="375"/>
    <x v="2"/>
    <s v="US"/>
    <s v="USD"/>
    <n v="1467155733"/>
    <n v="1465427733"/>
    <b v="0"/>
    <n v="2"/>
    <b v="0"/>
    <s v="games/mobile games"/>
    <n v="3.0588235294117649E-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8500"/>
    <x v="152"/>
    <x v="2"/>
    <s v="US"/>
    <s v="USD"/>
    <n v="1470519308"/>
    <n v="1465335308"/>
    <b v="0"/>
    <n v="3"/>
    <b v="0"/>
    <s v="games/mobile games"/>
    <n v="6.0000000000000001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850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850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5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8500"/>
    <x v="360"/>
    <x v="2"/>
    <s v="ES"/>
    <s v="EUR"/>
    <n v="1457966129"/>
    <n v="1455377729"/>
    <b v="0"/>
    <n v="2"/>
    <b v="0"/>
    <s v="games/mobile games"/>
    <n v="7.0588235294117652E-4"/>
    <n v="3"/>
    <x v="6"/>
    <s v="mobile games"/>
    <x v="1879"/>
    <d v="2016-03-14T09:35:29"/>
  </r>
  <r>
    <n v="1880"/>
    <s v="Sim Betting Football"/>
    <s v="Sim Betting Football is the only football (soccer) betting simulation  game."/>
    <n v="8500"/>
    <x v="1276"/>
    <x v="2"/>
    <s v="GB"/>
    <s v="GBP"/>
    <n v="1459341380"/>
    <n v="1456839380"/>
    <b v="0"/>
    <n v="24"/>
    <b v="0"/>
    <s v="games/mobile games"/>
    <n v="0.11811764705882354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8500"/>
    <x v="1277"/>
    <x v="0"/>
    <s v="US"/>
    <s v="USD"/>
    <n v="1425955189"/>
    <n v="1423366789"/>
    <b v="0"/>
    <n v="70"/>
    <b v="1"/>
    <s v="music/indie rock"/>
    <n v="0.40631647058823528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8500"/>
    <x v="1278"/>
    <x v="0"/>
    <s v="US"/>
    <s v="USD"/>
    <n v="1341964080"/>
    <n v="1339109212"/>
    <b v="0"/>
    <n v="81"/>
    <b v="1"/>
    <s v="music/indie rock"/>
    <n v="0.3976470588235294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8500"/>
    <x v="1279"/>
    <x v="0"/>
    <s v="US"/>
    <s v="USD"/>
    <n v="1333921508"/>
    <n v="1331333108"/>
    <b v="0"/>
    <n v="32"/>
    <b v="1"/>
    <s v="music/indie rock"/>
    <n v="0.12317647058823529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8500"/>
    <x v="77"/>
    <x v="0"/>
    <s v="US"/>
    <s v="USD"/>
    <n v="1354017600"/>
    <n v="1350967535"/>
    <b v="0"/>
    <n v="26"/>
    <b v="1"/>
    <s v="music/indie rock"/>
    <n v="0.15894117647058822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8500"/>
    <x v="1280"/>
    <x v="0"/>
    <s v="US"/>
    <s v="USD"/>
    <n v="1344636000"/>
    <n v="1341800110"/>
    <b v="0"/>
    <n v="105"/>
    <b v="1"/>
    <s v="music/indie rock"/>
    <n v="0.6261176470588235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8500"/>
    <x v="1281"/>
    <x v="0"/>
    <s v="US"/>
    <s v="USD"/>
    <n v="1415832338"/>
    <n v="1413236738"/>
    <b v="0"/>
    <n v="29"/>
    <b v="1"/>
    <s v="music/indie rock"/>
    <n v="0.1441176470588235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8500"/>
    <x v="1282"/>
    <x v="0"/>
    <s v="ES"/>
    <s v="EUR"/>
    <n v="1449178200"/>
    <n v="1447614732"/>
    <b v="0"/>
    <n v="8"/>
    <b v="1"/>
    <s v="music/indie rock"/>
    <n v="0.39235294117647057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8500"/>
    <x v="1283"/>
    <x v="0"/>
    <s v="US"/>
    <s v="USD"/>
    <n v="1275368340"/>
    <n v="1272692732"/>
    <b v="0"/>
    <n v="89"/>
    <b v="1"/>
    <s v="music/indie rock"/>
    <n v="0.4884705882352941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8500"/>
    <x v="15"/>
    <x v="0"/>
    <s v="US"/>
    <s v="USD"/>
    <n v="1363024946"/>
    <n v="1359140546"/>
    <b v="0"/>
    <n v="44"/>
    <b v="1"/>
    <s v="music/indie rock"/>
    <n v="0.25082352941176472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8500"/>
    <x v="1284"/>
    <x v="0"/>
    <s v="US"/>
    <s v="USD"/>
    <n v="1355597528"/>
    <n v="1353005528"/>
    <b v="0"/>
    <n v="246"/>
    <b v="1"/>
    <s v="music/indie rock"/>
    <n v="2.0411917647058826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8500"/>
    <x v="1285"/>
    <x v="0"/>
    <s v="US"/>
    <s v="USD"/>
    <n v="1279778400"/>
    <n v="1275851354"/>
    <b v="0"/>
    <n v="120"/>
    <b v="1"/>
    <s v="music/indie rock"/>
    <n v="1.2417647058823529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8500"/>
    <x v="1286"/>
    <x v="0"/>
    <s v="US"/>
    <s v="USD"/>
    <n v="1307459881"/>
    <n v="1304867881"/>
    <b v="0"/>
    <n v="26"/>
    <b v="1"/>
    <s v="music/indie rock"/>
    <n v="8.0352941176470585E-2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8500"/>
    <x v="1287"/>
    <x v="0"/>
    <s v="US"/>
    <s v="USD"/>
    <n v="1302926340"/>
    <n v="1301524585"/>
    <b v="0"/>
    <n v="45"/>
    <b v="1"/>
    <s v="music/indie rock"/>
    <n v="0.30588235294117649"/>
    <n v="58"/>
    <x v="4"/>
    <s v="indie rock"/>
    <x v="1893"/>
    <d v="2011-04-15T22:59:00"/>
  </r>
  <r>
    <n v="1894"/>
    <s v="Help me release my first 3 song EP!!"/>
    <s v="Im trying to raise $1000 for a 3 song EP in a studio!"/>
    <n v="8500"/>
    <x v="1288"/>
    <x v="0"/>
    <s v="US"/>
    <s v="USD"/>
    <n v="1329082983"/>
    <n v="1326404583"/>
    <b v="0"/>
    <n v="20"/>
    <b v="1"/>
    <s v="music/indie rock"/>
    <n v="0.13470588235294118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8500"/>
    <x v="191"/>
    <x v="0"/>
    <s v="US"/>
    <s v="USD"/>
    <n v="1445363722"/>
    <n v="1442771722"/>
    <b v="0"/>
    <n v="47"/>
    <b v="1"/>
    <s v="music/indie rock"/>
    <n v="1.0856470588235294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8500"/>
    <x v="1289"/>
    <x v="0"/>
    <s v="US"/>
    <s v="USD"/>
    <n v="1334250165"/>
    <n v="1331658165"/>
    <b v="0"/>
    <n v="13"/>
    <b v="1"/>
    <s v="music/indie rock"/>
    <n v="6.5764705882352947E-2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8500"/>
    <x v="1290"/>
    <x v="0"/>
    <s v="US"/>
    <s v="USD"/>
    <n v="1393966800"/>
    <n v="1392040806"/>
    <b v="0"/>
    <n v="183"/>
    <b v="1"/>
    <s v="music/indie rock"/>
    <n v="0.76541176470588235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8500"/>
    <x v="1291"/>
    <x v="0"/>
    <s v="US"/>
    <s v="USD"/>
    <n v="1454349600"/>
    <n v="1451277473"/>
    <b v="0"/>
    <n v="21"/>
    <b v="1"/>
    <s v="music/indie rock"/>
    <n v="0.17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8500"/>
    <x v="647"/>
    <x v="0"/>
    <s v="US"/>
    <s v="USD"/>
    <n v="1427319366"/>
    <n v="1424730966"/>
    <b v="0"/>
    <n v="42"/>
    <b v="1"/>
    <s v="music/indie rock"/>
    <n v="0.14117647058823529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8500"/>
    <x v="1292"/>
    <x v="0"/>
    <s v="US"/>
    <s v="USD"/>
    <n v="1349517540"/>
    <n v="1347137731"/>
    <b v="0"/>
    <n v="54"/>
    <b v="1"/>
    <s v="music/indie rock"/>
    <n v="0.32166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8500"/>
    <x v="1293"/>
    <x v="2"/>
    <s v="GB"/>
    <s v="GBP"/>
    <n v="1432299600"/>
    <n v="1429707729"/>
    <b v="0"/>
    <n v="25"/>
    <b v="0"/>
    <s v="technology/gadgets"/>
    <n v="0.31411764705882356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8500"/>
    <x v="433"/>
    <x v="2"/>
    <s v="NL"/>
    <s v="EUR"/>
    <n v="1425495447"/>
    <n v="1422903447"/>
    <b v="0"/>
    <n v="3"/>
    <b v="0"/>
    <s v="technology/gadgets"/>
    <n v="1.411764705882353E-3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8500"/>
    <x v="1294"/>
    <x v="2"/>
    <s v="US"/>
    <s v="USD"/>
    <n v="1485541791"/>
    <n v="1480357791"/>
    <b v="0"/>
    <n v="41"/>
    <b v="0"/>
    <s v="technology/gadgets"/>
    <n v="0.16447058823529412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8500"/>
    <x v="155"/>
    <x v="2"/>
    <s v="US"/>
    <s v="USD"/>
    <n v="1451752021"/>
    <n v="1447864021"/>
    <b v="0"/>
    <n v="2"/>
    <b v="0"/>
    <s v="technology/gadgets"/>
    <n v="5.8823529411764705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8500"/>
    <x v="809"/>
    <x v="2"/>
    <s v="US"/>
    <s v="USD"/>
    <n v="1410127994"/>
    <n v="1407535994"/>
    <b v="0"/>
    <n v="4"/>
    <b v="0"/>
    <s v="technology/gadgets"/>
    <n v="4.9411764705882353E-3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8500"/>
    <x v="1295"/>
    <x v="2"/>
    <s v="US"/>
    <s v="USD"/>
    <n v="1466697983"/>
    <n v="1464105983"/>
    <b v="0"/>
    <n v="99"/>
    <b v="0"/>
    <s v="technology/gadgets"/>
    <n v="2.5152941176470587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8500"/>
    <x v="1079"/>
    <x v="2"/>
    <s v="US"/>
    <s v="USD"/>
    <n v="1400853925"/>
    <n v="1399557925"/>
    <b v="0"/>
    <n v="4"/>
    <b v="0"/>
    <s v="technology/gadgets"/>
    <n v="0.01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8500"/>
    <x v="1296"/>
    <x v="2"/>
    <s v="US"/>
    <s v="USD"/>
    <n v="1483048900"/>
    <n v="1480456900"/>
    <b v="0"/>
    <n v="4"/>
    <b v="0"/>
    <s v="technology/gadgets"/>
    <n v="5.0941176470588233E-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8500"/>
    <x v="1297"/>
    <x v="2"/>
    <s v="US"/>
    <s v="USD"/>
    <n v="1414059479"/>
    <n v="1411467479"/>
    <b v="0"/>
    <n v="38"/>
    <b v="0"/>
    <s v="technology/gadgets"/>
    <n v="0.5810588235294117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"/>
    <x v="1298"/>
    <x v="2"/>
    <s v="NL"/>
    <s v="EUR"/>
    <n v="1446331500"/>
    <n v="1442531217"/>
    <b v="0"/>
    <n v="285"/>
    <b v="0"/>
    <s v="technology/gadgets"/>
    <n v="3.9395294117647057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8500"/>
    <x v="115"/>
    <x v="2"/>
    <s v="NZ"/>
    <s v="NZD"/>
    <n v="1407545334"/>
    <n v="1404953334"/>
    <b v="0"/>
    <n v="1"/>
    <b v="0"/>
    <s v="technology/gadgets"/>
    <n v="1.176470588235294E-3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8500"/>
    <x v="1299"/>
    <x v="2"/>
    <s v="US"/>
    <s v="USD"/>
    <n v="1433395560"/>
    <n v="1430803560"/>
    <b v="0"/>
    <n v="42"/>
    <b v="0"/>
    <s v="technology/gadgets"/>
    <n v="0.3488235294117647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8500"/>
    <x v="1300"/>
    <x v="2"/>
    <s v="GB"/>
    <s v="GBP"/>
    <n v="1412770578"/>
    <n v="1410178578"/>
    <b v="0"/>
    <n v="26"/>
    <b v="0"/>
    <s v="technology/gadgets"/>
    <n v="7.4941176470588233E-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8500"/>
    <x v="177"/>
    <x v="2"/>
    <s v="US"/>
    <s v="USD"/>
    <n v="1414814340"/>
    <n v="1413519073"/>
    <b v="0"/>
    <n v="2"/>
    <b v="0"/>
    <s v="technology/gadgets"/>
    <n v="7.058823529411765E-3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8500"/>
    <x v="138"/>
    <x v="2"/>
    <s v="US"/>
    <s v="USD"/>
    <n v="1409620222"/>
    <n v="1407892222"/>
    <b v="0"/>
    <n v="4"/>
    <b v="0"/>
    <s v="technology/gadgets"/>
    <n v="9.4117647058823532E-4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8500"/>
    <x v="1301"/>
    <x v="2"/>
    <s v="US"/>
    <s v="USD"/>
    <n v="1478542375"/>
    <n v="1476378775"/>
    <b v="0"/>
    <n v="6"/>
    <b v="0"/>
    <s v="technology/gadgets"/>
    <n v="1.2E-2"/>
    <n v="17"/>
    <x v="2"/>
    <s v="gadgets"/>
    <x v="1916"/>
    <d v="2016-11-07T13:12:55"/>
  </r>
  <r>
    <n v="1917"/>
    <s v="Chronovisor:The MOST innovative watch for night time reading"/>
    <s v="Let's build a legendary brand altogether"/>
    <n v="8500"/>
    <x v="1302"/>
    <x v="2"/>
    <s v="HK"/>
    <s v="HKD"/>
    <n v="1486708133"/>
    <n v="1484116133"/>
    <b v="0"/>
    <n v="70"/>
    <b v="0"/>
    <s v="technology/gadgets"/>
    <n v="24.120588235294118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8500"/>
    <x v="92"/>
    <x v="2"/>
    <s v="US"/>
    <s v="USD"/>
    <n v="1407869851"/>
    <n v="1404845851"/>
    <b v="0"/>
    <n v="9"/>
    <b v="0"/>
    <s v="technology/gadgets"/>
    <n v="3.0588235294117649E-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8500"/>
    <x v="1303"/>
    <x v="2"/>
    <s v="US"/>
    <s v="USD"/>
    <n v="1432069249"/>
    <n v="1429477249"/>
    <b v="0"/>
    <n v="8"/>
    <b v="0"/>
    <s v="technology/gadgets"/>
    <n v="2.7882352941176469E-2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8500"/>
    <x v="1304"/>
    <x v="2"/>
    <s v="GB"/>
    <s v="GBP"/>
    <n v="1445468400"/>
    <n v="1443042061"/>
    <b v="0"/>
    <n v="105"/>
    <b v="0"/>
    <s v="technology/gadgets"/>
    <n v="0.50623529411764701"/>
    <n v="41"/>
    <x v="2"/>
    <s v="gadgets"/>
    <x v="1920"/>
    <d v="2015-10-21T18:00:00"/>
  </r>
  <r>
    <n v="1921"/>
    <s v="The Fine Spirits are making an album!"/>
    <s v="The Fine Spirits are making an album, but we need your help!"/>
    <n v="8500"/>
    <x v="1305"/>
    <x v="0"/>
    <s v="US"/>
    <s v="USD"/>
    <n v="1342243143"/>
    <n v="1339651143"/>
    <b v="0"/>
    <n v="38"/>
    <b v="1"/>
    <s v="music/indie rock"/>
    <n v="0.2414117647058823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8500"/>
    <x v="1306"/>
    <x v="0"/>
    <s v="US"/>
    <s v="USD"/>
    <n v="1386828507"/>
    <n v="1384236507"/>
    <b v="0"/>
    <n v="64"/>
    <b v="1"/>
    <s v="music/indie rock"/>
    <n v="0.2718823529411764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8500"/>
    <x v="356"/>
    <x v="0"/>
    <s v="US"/>
    <s v="USD"/>
    <n v="1317099540"/>
    <n v="1313612532"/>
    <b v="0"/>
    <n v="13"/>
    <b v="1"/>
    <s v="music/indie rock"/>
    <n v="3.5411764705882351E-2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8500"/>
    <x v="1307"/>
    <x v="0"/>
    <s v="US"/>
    <s v="USD"/>
    <n v="1389814380"/>
    <n v="1387390555"/>
    <b v="0"/>
    <n v="33"/>
    <b v="1"/>
    <s v="music/indie rock"/>
    <n v="0.40376470588235291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8500"/>
    <x v="1308"/>
    <x v="0"/>
    <s v="US"/>
    <s v="USD"/>
    <n v="1381449600"/>
    <n v="1379540288"/>
    <b v="0"/>
    <n v="52"/>
    <b v="1"/>
    <s v="music/indie rock"/>
    <n v="0.19470588235294117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8500"/>
    <x v="1309"/>
    <x v="0"/>
    <s v="US"/>
    <s v="USD"/>
    <n v="1288657560"/>
    <n v="1286319256"/>
    <b v="0"/>
    <n v="107"/>
    <b v="1"/>
    <s v="music/indie rock"/>
    <n v="0.34478705882352939"/>
    <n v="27"/>
    <x v="4"/>
    <s v="indie rock"/>
    <x v="1926"/>
    <d v="2010-11-01T19:26:00"/>
  </r>
  <r>
    <n v="1927"/>
    <s v="GBS Detroit Presents Hampshire"/>
    <s v="Hampshire is headed to GBS Detroit."/>
    <n v="8500"/>
    <x v="972"/>
    <x v="0"/>
    <s v="US"/>
    <s v="USD"/>
    <n v="1331182740"/>
    <n v="1329856839"/>
    <b v="0"/>
    <n v="11"/>
    <b v="1"/>
    <s v="music/indie rock"/>
    <n v="7.2941176470588232E-2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8500"/>
    <x v="1310"/>
    <x v="0"/>
    <s v="US"/>
    <s v="USD"/>
    <n v="1367940794"/>
    <n v="1365348794"/>
    <b v="0"/>
    <n v="34"/>
    <b v="1"/>
    <s v="music/indie rock"/>
    <n v="0.3094117647058823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8500"/>
    <x v="1311"/>
    <x v="0"/>
    <s v="US"/>
    <s v="USD"/>
    <n v="1309825866"/>
    <n v="1306197066"/>
    <b v="0"/>
    <n v="75"/>
    <b v="1"/>
    <s v="music/indie rock"/>
    <n v="0.37764705882352939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8500"/>
    <x v="1312"/>
    <x v="0"/>
    <s v="US"/>
    <s v="USD"/>
    <n v="1373203482"/>
    <n v="1368019482"/>
    <b v="0"/>
    <n v="26"/>
    <b v="1"/>
    <s v="music/indie rock"/>
    <n v="0.14941176470588236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8500"/>
    <x v="1313"/>
    <x v="0"/>
    <s v="US"/>
    <s v="USD"/>
    <n v="1337657400"/>
    <n v="1336512309"/>
    <b v="0"/>
    <n v="50"/>
    <b v="1"/>
    <s v="music/indie rock"/>
    <n v="0.28376705882352943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8500"/>
    <x v="1314"/>
    <x v="0"/>
    <s v="US"/>
    <s v="USD"/>
    <n v="1327433173"/>
    <n v="1325618773"/>
    <b v="0"/>
    <n v="80"/>
    <b v="1"/>
    <s v="music/indie rock"/>
    <n v="0.660823529411764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8500"/>
    <x v="1315"/>
    <x v="0"/>
    <s v="US"/>
    <s v="USD"/>
    <n v="1411787307"/>
    <n v="1409195307"/>
    <b v="0"/>
    <n v="110"/>
    <b v="1"/>
    <s v="music/indie rock"/>
    <n v="1.2171764705882353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8500"/>
    <x v="1316"/>
    <x v="0"/>
    <s v="US"/>
    <s v="USD"/>
    <n v="1324789200"/>
    <n v="1321649321"/>
    <b v="0"/>
    <n v="77"/>
    <b v="1"/>
    <s v="music/indie rock"/>
    <n v="0.72717647058823531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8500"/>
    <x v="1317"/>
    <x v="0"/>
    <s v="US"/>
    <s v="USD"/>
    <n v="1403326740"/>
    <n v="1400106171"/>
    <b v="0"/>
    <n v="50"/>
    <b v="1"/>
    <s v="music/indie rock"/>
    <n v="0.31882352941176473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8500"/>
    <x v="1318"/>
    <x v="0"/>
    <s v="US"/>
    <s v="USD"/>
    <n v="1323151140"/>
    <n v="1320528070"/>
    <b v="0"/>
    <n v="145"/>
    <b v="1"/>
    <s v="music/indie rock"/>
    <n v="1.0281188235294119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8500"/>
    <x v="1319"/>
    <x v="0"/>
    <s v="US"/>
    <s v="USD"/>
    <n v="1339732740"/>
    <n v="1338346281"/>
    <b v="0"/>
    <n v="29"/>
    <b v="1"/>
    <s v="music/indie rock"/>
    <n v="0.1321729411764706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8500"/>
    <x v="1320"/>
    <x v="0"/>
    <s v="US"/>
    <s v="USD"/>
    <n v="1372741200"/>
    <n v="1370067231"/>
    <b v="0"/>
    <n v="114"/>
    <b v="1"/>
    <s v="music/indie rock"/>
    <n v="2.0458823529411765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8500"/>
    <x v="1321"/>
    <x v="0"/>
    <s v="US"/>
    <s v="USD"/>
    <n v="1362955108"/>
    <n v="1360366708"/>
    <b v="0"/>
    <n v="96"/>
    <b v="1"/>
    <s v="music/indie rock"/>
    <n v="1.3023529411764705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8500"/>
    <x v="1322"/>
    <x v="0"/>
    <s v="US"/>
    <s v="USD"/>
    <n v="1308110340"/>
    <n v="1304770233"/>
    <b v="0"/>
    <n v="31"/>
    <b v="1"/>
    <s v="music/indie rock"/>
    <n v="0.13070588235294117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8500"/>
    <x v="1323"/>
    <x v="0"/>
    <s v="US"/>
    <s v="USD"/>
    <n v="1400137131"/>
    <n v="1397545131"/>
    <b v="1"/>
    <n v="4883"/>
    <b v="1"/>
    <s v="technology/hardware"/>
    <n v="37.093634117647063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8500"/>
    <x v="1324"/>
    <x v="0"/>
    <s v="US"/>
    <s v="USD"/>
    <n v="1309809140"/>
    <n v="1302033140"/>
    <b v="1"/>
    <n v="95"/>
    <b v="1"/>
    <s v="technology/hardware"/>
    <n v="0.97722588235294117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8500"/>
    <x v="1325"/>
    <x v="0"/>
    <s v="US"/>
    <s v="USD"/>
    <n v="1470896916"/>
    <n v="1467008916"/>
    <b v="1"/>
    <n v="2478"/>
    <b v="1"/>
    <s v="technology/hardware"/>
    <n v="20.061764705882354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8500"/>
    <x v="1326"/>
    <x v="0"/>
    <s v="US"/>
    <s v="USD"/>
    <n v="1398952890"/>
    <n v="1396360890"/>
    <b v="1"/>
    <n v="1789"/>
    <b v="1"/>
    <s v="technology/hardware"/>
    <n v="37.084964705882356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8500"/>
    <x v="1327"/>
    <x v="0"/>
    <s v="ES"/>
    <s v="EUR"/>
    <n v="1436680958"/>
    <n v="1433224958"/>
    <b v="1"/>
    <n v="680"/>
    <b v="1"/>
    <s v="technology/hardware"/>
    <n v="40.943294117647056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8500"/>
    <x v="1328"/>
    <x v="0"/>
    <s v="US"/>
    <s v="USD"/>
    <n v="1397961361"/>
    <n v="1392780961"/>
    <b v="1"/>
    <n v="70"/>
    <b v="1"/>
    <s v="technology/hardware"/>
    <n v="1.3212941176470587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500"/>
    <x v="1329"/>
    <x v="0"/>
    <s v="US"/>
    <s v="USD"/>
    <n v="1258955940"/>
    <n v="1255730520"/>
    <b v="1"/>
    <n v="23"/>
    <b v="1"/>
    <s v="technology/hardware"/>
    <n v="9.4714117647058824E-2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8500"/>
    <x v="1330"/>
    <x v="0"/>
    <s v="US"/>
    <s v="USD"/>
    <n v="1465232520"/>
    <n v="1460557809"/>
    <b v="1"/>
    <n v="4245"/>
    <b v="1"/>
    <s v="technology/hardware"/>
    <n v="94.142470588235298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8500"/>
    <x v="1331"/>
    <x v="0"/>
    <s v="GB"/>
    <s v="GBP"/>
    <n v="1404986951"/>
    <n v="1402394951"/>
    <b v="1"/>
    <n v="943"/>
    <b v="1"/>
    <s v="technology/hardware"/>
    <n v="6.2354470588235298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8500"/>
    <x v="1332"/>
    <x v="0"/>
    <s v="US"/>
    <s v="USD"/>
    <n v="1303446073"/>
    <n v="1300767673"/>
    <b v="1"/>
    <n v="1876"/>
    <b v="1"/>
    <s v="technology/hardware"/>
    <n v="11.32340705882353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8500"/>
    <x v="1333"/>
    <x v="0"/>
    <s v="US"/>
    <s v="USD"/>
    <n v="1478516737"/>
    <n v="1475921137"/>
    <b v="1"/>
    <n v="834"/>
    <b v="1"/>
    <s v="technology/hardware"/>
    <n v="12.496705882352941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8500"/>
    <x v="1334"/>
    <x v="0"/>
    <s v="CA"/>
    <s v="CAD"/>
    <n v="1381934015"/>
    <n v="1378737215"/>
    <b v="1"/>
    <n v="682"/>
    <b v="1"/>
    <s v="technology/hardware"/>
    <n v="8.1723917647058819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8500"/>
    <x v="1335"/>
    <x v="0"/>
    <s v="US"/>
    <s v="USD"/>
    <n v="1330657200"/>
    <n v="1328158065"/>
    <b v="1"/>
    <n v="147"/>
    <b v="1"/>
    <s v="technology/hardware"/>
    <n v="3.987294117647058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8500"/>
    <x v="1336"/>
    <x v="0"/>
    <s v="US"/>
    <s v="USD"/>
    <n v="1457758800"/>
    <n v="1453730176"/>
    <b v="1"/>
    <n v="415"/>
    <b v="1"/>
    <s v="technology/hardware"/>
    <n v="41.114588235294114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8500"/>
    <x v="1337"/>
    <x v="0"/>
    <s v="US"/>
    <s v="USD"/>
    <n v="1337799600"/>
    <n v="1334989881"/>
    <b v="1"/>
    <n v="290"/>
    <b v="1"/>
    <s v="technology/hardware"/>
    <n v="19.695296470588232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8500"/>
    <x v="1338"/>
    <x v="0"/>
    <s v="US"/>
    <s v="USD"/>
    <n v="1429391405"/>
    <n v="1425507005"/>
    <b v="1"/>
    <n v="365"/>
    <b v="1"/>
    <s v="technology/hardware"/>
    <n v="20.755294117647058"/>
    <n v="483"/>
    <x v="2"/>
    <s v="hardware"/>
    <x v="1956"/>
    <d v="2015-04-18T16:10:05"/>
  </r>
  <r>
    <n v="1957"/>
    <s v="freeSoC and freeSoC Mini"/>
    <s v="An open hardware platform for the best microcontroller in the world."/>
    <n v="8500"/>
    <x v="1339"/>
    <x v="0"/>
    <s v="US"/>
    <s v="USD"/>
    <n v="1351304513"/>
    <n v="1348712513"/>
    <b v="1"/>
    <n v="660"/>
    <b v="1"/>
    <s v="technology/hardware"/>
    <n v="5.9119305882352942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8500"/>
    <x v="1340"/>
    <x v="0"/>
    <s v="US"/>
    <s v="USD"/>
    <n v="1364078561"/>
    <n v="1361490161"/>
    <b v="1"/>
    <n v="1356"/>
    <b v="1"/>
    <s v="technology/hardware"/>
    <n v="11.822355294117648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8500"/>
    <x v="1341"/>
    <x v="0"/>
    <s v="US"/>
    <s v="USD"/>
    <n v="1412121600"/>
    <n v="1408565860"/>
    <b v="1"/>
    <n v="424"/>
    <b v="1"/>
    <s v="technology/hardware"/>
    <n v="1.8439341176470589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8500"/>
    <x v="1342"/>
    <x v="0"/>
    <s v="SE"/>
    <s v="SEK"/>
    <n v="1419151341"/>
    <n v="1416559341"/>
    <b v="1"/>
    <n v="33"/>
    <b v="1"/>
    <s v="technology/hardware"/>
    <n v="9.7096470588235295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8500"/>
    <x v="1343"/>
    <x v="0"/>
    <s v="US"/>
    <s v="USD"/>
    <n v="1349495940"/>
    <n v="1346042417"/>
    <b v="1"/>
    <n v="1633"/>
    <b v="1"/>
    <s v="technology/hardware"/>
    <n v="13.004484705882353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8500"/>
    <x v="1344"/>
    <x v="0"/>
    <s v="US"/>
    <s v="USD"/>
    <n v="1400006636"/>
    <n v="1397414636"/>
    <b v="1"/>
    <n v="306"/>
    <b v="1"/>
    <s v="technology/hardware"/>
    <n v="2.269705882352941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8500"/>
    <x v="1345"/>
    <x v="0"/>
    <s v="GB"/>
    <s v="GBP"/>
    <n v="1410862734"/>
    <n v="1407838734"/>
    <b v="1"/>
    <n v="205"/>
    <b v="1"/>
    <s v="technology/hardware"/>
    <n v="2.83623529411764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500"/>
    <x v="1346"/>
    <x v="0"/>
    <s v="IT"/>
    <s v="EUR"/>
    <n v="1461306772"/>
    <n v="1458714772"/>
    <b v="1"/>
    <n v="1281"/>
    <b v="1"/>
    <s v="technology/hardware"/>
    <n v="27.24036705882353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8500"/>
    <x v="1347"/>
    <x v="0"/>
    <s v="US"/>
    <s v="USD"/>
    <n v="1326330000"/>
    <n v="1324433310"/>
    <b v="1"/>
    <n v="103"/>
    <b v="1"/>
    <s v="technology/hardware"/>
    <n v="1.5428235294117647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8500"/>
    <x v="1348"/>
    <x v="0"/>
    <s v="US"/>
    <s v="USD"/>
    <n v="1408021098"/>
    <n v="1405429098"/>
    <b v="1"/>
    <n v="1513"/>
    <b v="1"/>
    <s v="technology/hardware"/>
    <n v="24.32271647058823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8500"/>
    <x v="1349"/>
    <x v="0"/>
    <s v="US"/>
    <s v="USD"/>
    <n v="1398959729"/>
    <n v="1396367729"/>
    <b v="1"/>
    <n v="405"/>
    <b v="1"/>
    <s v="technology/hardware"/>
    <n v="8.7089411764705886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8500"/>
    <x v="1350"/>
    <x v="0"/>
    <s v="US"/>
    <s v="USD"/>
    <n v="1480777515"/>
    <n v="1478095515"/>
    <b v="1"/>
    <n v="510"/>
    <b v="1"/>
    <s v="technology/hardware"/>
    <n v="16.76270588235294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8500"/>
    <x v="1351"/>
    <x v="0"/>
    <s v="GB"/>
    <s v="GBP"/>
    <n v="1470423668"/>
    <n v="1467831668"/>
    <b v="1"/>
    <n v="1887"/>
    <b v="1"/>
    <s v="technology/hardware"/>
    <n v="13.625411764705882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8500"/>
    <x v="1352"/>
    <x v="0"/>
    <s v="US"/>
    <s v="USD"/>
    <n v="1366429101"/>
    <n v="1361248701"/>
    <b v="1"/>
    <n v="701"/>
    <b v="1"/>
    <s v="technology/hardware"/>
    <n v="6.657647058823529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8500"/>
    <x v="1353"/>
    <x v="0"/>
    <s v="US"/>
    <s v="USD"/>
    <n v="1384488000"/>
    <n v="1381752061"/>
    <b v="1"/>
    <n v="3863"/>
    <b v="1"/>
    <s v="technology/hardware"/>
    <n v="123.77774941176472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8500"/>
    <x v="1354"/>
    <x v="0"/>
    <s v="US"/>
    <s v="USD"/>
    <n v="1353201444"/>
    <n v="1350605844"/>
    <b v="1"/>
    <n v="238"/>
    <b v="1"/>
    <s v="technology/hardware"/>
    <n v="1.9837647058823529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8500"/>
    <x v="1355"/>
    <x v="0"/>
    <s v="US"/>
    <s v="USD"/>
    <n v="1470466800"/>
    <n v="1467134464"/>
    <b v="1"/>
    <n v="2051"/>
    <b v="1"/>
    <s v="technology/hardware"/>
    <n v="59.826471764705886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8500"/>
    <x v="1356"/>
    <x v="0"/>
    <s v="GB"/>
    <s v="GBP"/>
    <n v="1376899269"/>
    <n v="1371715269"/>
    <b v="1"/>
    <n v="402"/>
    <b v="1"/>
    <s v="technology/hardware"/>
    <n v="8.8352000000000004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8500"/>
    <x v="1357"/>
    <x v="0"/>
    <s v="US"/>
    <s v="USD"/>
    <n v="1362938851"/>
    <n v="1360346851"/>
    <b v="1"/>
    <n v="253"/>
    <b v="1"/>
    <s v="technology/hardware"/>
    <n v="3.9286282352941173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8500"/>
    <x v="1358"/>
    <x v="0"/>
    <s v="GB"/>
    <s v="GBP"/>
    <n v="1373751325"/>
    <n v="1371159325"/>
    <b v="1"/>
    <n v="473"/>
    <b v="1"/>
    <s v="technology/hardware"/>
    <n v="1.631058823529411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8500"/>
    <x v="1359"/>
    <x v="0"/>
    <s v="US"/>
    <s v="USD"/>
    <n v="1450511940"/>
    <n v="1446527540"/>
    <b v="1"/>
    <n v="821"/>
    <b v="1"/>
    <s v="technology/hardware"/>
    <n v="23.666470588235295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8500"/>
    <x v="1360"/>
    <x v="0"/>
    <s v="US"/>
    <s v="USD"/>
    <n v="1339484400"/>
    <n v="1336627492"/>
    <b v="1"/>
    <n v="388"/>
    <b v="1"/>
    <s v="technology/hardware"/>
    <n v="60.40265529411765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8500"/>
    <x v="1361"/>
    <x v="0"/>
    <s v="US"/>
    <s v="USD"/>
    <n v="1447909140"/>
    <n v="1444734146"/>
    <b v="1"/>
    <n v="813"/>
    <b v="1"/>
    <s v="technology/hardware"/>
    <n v="27.035565882352941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8500"/>
    <x v="1362"/>
    <x v="0"/>
    <s v="DE"/>
    <s v="EUR"/>
    <n v="1459684862"/>
    <n v="1456232462"/>
    <b v="1"/>
    <n v="1945"/>
    <b v="1"/>
    <s v="technology/hardware"/>
    <n v="20.87200117647059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8500"/>
    <x v="1363"/>
    <x v="2"/>
    <s v="CA"/>
    <s v="CAD"/>
    <n v="1404926665"/>
    <n v="1402334665"/>
    <b v="0"/>
    <n v="12"/>
    <b v="0"/>
    <s v="photography/people"/>
    <n v="4.4823529411764707E-2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85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8500"/>
    <x v="1364"/>
    <x v="2"/>
    <s v="US"/>
    <s v="USD"/>
    <n v="1472799600"/>
    <n v="1470874618"/>
    <b v="0"/>
    <n v="16"/>
    <b v="0"/>
    <s v="photography/people"/>
    <n v="0.16694117647058823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8500"/>
    <x v="1365"/>
    <x v="2"/>
    <s v="US"/>
    <s v="USD"/>
    <n v="1417377481"/>
    <n v="1412189881"/>
    <b v="0"/>
    <n v="7"/>
    <b v="0"/>
    <s v="photography/people"/>
    <n v="0.37317647058823528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8500"/>
    <x v="152"/>
    <x v="2"/>
    <s v="GB"/>
    <s v="GBP"/>
    <n v="1470178800"/>
    <n v="1467650771"/>
    <b v="0"/>
    <n v="4"/>
    <b v="0"/>
    <s v="photography/people"/>
    <n v="6.0000000000000001E-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8500"/>
    <x v="116"/>
    <x v="2"/>
    <s v="GB"/>
    <s v="GBP"/>
    <n v="1457947483"/>
    <n v="1455359083"/>
    <b v="0"/>
    <n v="1"/>
    <b v="0"/>
    <s v="photography/people"/>
    <n v="1.1764705882352942E-4"/>
    <n v="1"/>
    <x v="8"/>
    <s v="people"/>
    <x v="1986"/>
    <d v="2016-03-14T04:24:43"/>
  </r>
  <r>
    <n v="1987"/>
    <s v="Ethiopia: Beheld"/>
    <s v="A collection of images that depicts the beauty and diversity within Ethiopia"/>
    <n v="8500"/>
    <x v="1366"/>
    <x v="2"/>
    <s v="GB"/>
    <s v="GBP"/>
    <n v="1425223276"/>
    <n v="1422631276"/>
    <b v="0"/>
    <n v="28"/>
    <b v="0"/>
    <s v="photography/people"/>
    <n v="0.27482352941176469"/>
    <n v="83"/>
    <x v="8"/>
    <s v="people"/>
    <x v="1987"/>
    <d v="2015-03-01T10:21:16"/>
  </r>
  <r>
    <n v="1988"/>
    <s v="Phillip Michael Photography"/>
    <s v="Expressing art in an image!"/>
    <n v="8500"/>
    <x v="379"/>
    <x v="2"/>
    <s v="US"/>
    <s v="USD"/>
    <n v="1440094742"/>
    <n v="1437502742"/>
    <b v="0"/>
    <n v="1"/>
    <b v="0"/>
    <s v="photography/people"/>
    <n v="2.9411764705882353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8500"/>
    <x v="155"/>
    <x v="2"/>
    <s v="US"/>
    <s v="USD"/>
    <n v="1481473208"/>
    <n v="1478881208"/>
    <b v="0"/>
    <n v="1"/>
    <b v="0"/>
    <s v="photography/people"/>
    <n v="5.8823529411764705E-3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8500"/>
    <x v="1238"/>
    <x v="2"/>
    <s v="US"/>
    <s v="USD"/>
    <n v="1455338532"/>
    <n v="1454042532"/>
    <b v="0"/>
    <n v="5"/>
    <b v="0"/>
    <s v="photography/people"/>
    <n v="5.988235294117647E-2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8500"/>
    <x v="133"/>
    <x v="2"/>
    <s v="US"/>
    <s v="USD"/>
    <n v="1435958786"/>
    <n v="1434144386"/>
    <b v="0"/>
    <n v="3"/>
    <b v="0"/>
    <s v="photography/people"/>
    <n v="1.6470588235294119E-2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8500"/>
    <x v="369"/>
    <x v="2"/>
    <s v="US"/>
    <s v="USD"/>
    <n v="1424229991"/>
    <n v="1421637991"/>
    <b v="0"/>
    <n v="2"/>
    <b v="0"/>
    <s v="photography/people"/>
    <n v="2.3529411764705883E-4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85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85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8500"/>
    <x v="1367"/>
    <x v="2"/>
    <s v="CA"/>
    <s v="CAD"/>
    <n v="1437082736"/>
    <n v="1435354736"/>
    <b v="0"/>
    <n v="3"/>
    <b v="0"/>
    <s v="photography/people"/>
    <n v="9.1764705882352946E-3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85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8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8500"/>
    <x v="1368"/>
    <x v="2"/>
    <s v="US"/>
    <s v="USD"/>
    <n v="1406861438"/>
    <n v="1402973438"/>
    <b v="0"/>
    <n v="3"/>
    <b v="0"/>
    <s v="photography/people"/>
    <n v="7.7058823529411763E-2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8500"/>
    <x v="1369"/>
    <x v="2"/>
    <s v="GB"/>
    <s v="GBP"/>
    <n v="1415882108"/>
    <n v="1413286508"/>
    <b v="0"/>
    <n v="7"/>
    <b v="0"/>
    <s v="photography/people"/>
    <n v="2.7764705882352941E-2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8500"/>
    <x v="1370"/>
    <x v="2"/>
    <s v="CA"/>
    <s v="CAD"/>
    <n v="1452120613"/>
    <n v="1449528613"/>
    <b v="0"/>
    <n v="25"/>
    <b v="0"/>
    <s v="photography/people"/>
    <n v="7.3529411764705885E-2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8500"/>
    <x v="1371"/>
    <x v="0"/>
    <s v="DE"/>
    <s v="EUR"/>
    <n v="1434139200"/>
    <n v="1431406916"/>
    <b v="1"/>
    <n v="1637"/>
    <b v="1"/>
    <s v="technology/hardware"/>
    <n v="24.725999999999999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8500"/>
    <x v="1372"/>
    <x v="0"/>
    <s v="US"/>
    <s v="USD"/>
    <n v="1485191143"/>
    <n v="1482599143"/>
    <b v="1"/>
    <n v="1375"/>
    <b v="1"/>
    <s v="technology/hardware"/>
    <n v="12.752601176470588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8500"/>
    <x v="1373"/>
    <x v="0"/>
    <s v="US"/>
    <s v="USD"/>
    <n v="1278111600"/>
    <n v="1276830052"/>
    <b v="1"/>
    <n v="17"/>
    <b v="1"/>
    <s v="technology/hardware"/>
    <n v="0.18352941176470589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8500"/>
    <x v="1374"/>
    <x v="0"/>
    <s v="US"/>
    <s v="USD"/>
    <n v="1405002663"/>
    <n v="1402410663"/>
    <b v="1"/>
    <n v="354"/>
    <b v="1"/>
    <s v="technology/hardware"/>
    <n v="13.789440000000001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8500"/>
    <x v="1375"/>
    <x v="0"/>
    <s v="US"/>
    <s v="USD"/>
    <n v="1381895940"/>
    <n v="1379532618"/>
    <b v="1"/>
    <n v="191"/>
    <b v="1"/>
    <s v="technology/hardware"/>
    <n v="4.3651799999999996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8500"/>
    <x v="1376"/>
    <x v="0"/>
    <s v="US"/>
    <s v="USD"/>
    <n v="1417611645"/>
    <n v="1414584045"/>
    <b v="1"/>
    <n v="303"/>
    <b v="1"/>
    <s v="technology/hardware"/>
    <n v="14.578823529411764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500"/>
    <x v="1377"/>
    <x v="0"/>
    <s v="US"/>
    <s v="USD"/>
    <n v="1282622400"/>
    <n v="1276891586"/>
    <b v="1"/>
    <n v="137"/>
    <b v="1"/>
    <s v="technology/hardware"/>
    <n v="1.361284705882353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8500"/>
    <x v="1378"/>
    <x v="0"/>
    <s v="US"/>
    <s v="USD"/>
    <n v="1316442622"/>
    <n v="1312641022"/>
    <b v="1"/>
    <n v="41"/>
    <b v="1"/>
    <s v="technology/hardware"/>
    <n v="0.21635294117647058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8500"/>
    <x v="1379"/>
    <x v="0"/>
    <s v="DE"/>
    <s v="EUR"/>
    <n v="1479890743"/>
    <n v="1476776743"/>
    <b v="1"/>
    <n v="398"/>
    <b v="1"/>
    <s v="technology/hardware"/>
    <n v="17.950470588235294"/>
    <n v="383"/>
    <x v="2"/>
    <s v="hardware"/>
    <x v="2009"/>
    <d v="2016-11-23T03:45:43"/>
  </r>
  <r>
    <n v="2010"/>
    <s v="Weighitz: Weigh Smarter"/>
    <s v="Weighitz are miniature smart scales designed to weigh anything in the home."/>
    <n v="8500"/>
    <x v="1380"/>
    <x v="0"/>
    <s v="US"/>
    <s v="USD"/>
    <n v="1471564491"/>
    <n v="1468972491"/>
    <b v="1"/>
    <n v="1737"/>
    <b v="1"/>
    <s v="technology/hardware"/>
    <n v="11.295988235294116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8500"/>
    <x v="1381"/>
    <x v="0"/>
    <s v="AT"/>
    <s v="EUR"/>
    <n v="1452553200"/>
    <n v="1449650173"/>
    <b v="1"/>
    <n v="971"/>
    <b v="1"/>
    <s v="technology/hardware"/>
    <n v="48.209647058823528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8500"/>
    <x v="1382"/>
    <x v="0"/>
    <s v="US"/>
    <s v="USD"/>
    <n v="1423165441"/>
    <n v="1420573441"/>
    <b v="1"/>
    <n v="183"/>
    <b v="1"/>
    <s v="technology/hardware"/>
    <n v="1.381764705882353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8500"/>
    <x v="1383"/>
    <x v="0"/>
    <s v="US"/>
    <s v="USD"/>
    <n v="1468019014"/>
    <n v="1462835014"/>
    <b v="1"/>
    <n v="4562"/>
    <b v="1"/>
    <s v="technology/hardware"/>
    <n v="93.160235294117641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8500"/>
    <x v="1384"/>
    <x v="0"/>
    <s v="US"/>
    <s v="USD"/>
    <n v="1364184539"/>
    <n v="1361250539"/>
    <b v="1"/>
    <n v="26457"/>
    <b v="1"/>
    <s v="technology/hardware"/>
    <n v="275.7805494117647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8500"/>
    <x v="1385"/>
    <x v="0"/>
    <s v="US"/>
    <s v="USD"/>
    <n v="1315602163"/>
    <n v="1313010163"/>
    <b v="1"/>
    <n v="162"/>
    <b v="1"/>
    <s v="technology/hardware"/>
    <n v="0.95717764705882358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8500"/>
    <x v="1386"/>
    <x v="0"/>
    <s v="US"/>
    <s v="USD"/>
    <n v="1362863299"/>
    <n v="1360271299"/>
    <b v="1"/>
    <n v="479"/>
    <b v="1"/>
    <s v="technology/hardware"/>
    <n v="10.841672941176471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8500"/>
    <x v="1387"/>
    <x v="0"/>
    <s v="US"/>
    <s v="USD"/>
    <n v="1332561600"/>
    <n v="1329873755"/>
    <b v="1"/>
    <n v="426"/>
    <b v="1"/>
    <s v="technology/hardware"/>
    <n v="3.6794823529411764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8500"/>
    <x v="1388"/>
    <x v="0"/>
    <s v="IE"/>
    <s v="EUR"/>
    <n v="1439455609"/>
    <n v="1436863609"/>
    <b v="1"/>
    <n v="450"/>
    <b v="1"/>
    <s v="technology/hardware"/>
    <n v="7.818615294117647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8500"/>
    <x v="1389"/>
    <x v="0"/>
    <s v="US"/>
    <s v="USD"/>
    <n v="1474563621"/>
    <n v="1471971621"/>
    <b v="1"/>
    <n v="1780"/>
    <b v="1"/>
    <s v="technology/hardware"/>
    <n v="22.819282352941176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8500"/>
    <x v="1390"/>
    <x v="0"/>
    <s v="US"/>
    <s v="USD"/>
    <n v="1400108640"/>
    <n v="1396923624"/>
    <b v="1"/>
    <n v="122"/>
    <b v="1"/>
    <s v="technology/hardware"/>
    <n v="0.33941176470588236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8500"/>
    <x v="1391"/>
    <x v="0"/>
    <s v="US"/>
    <s v="USD"/>
    <n v="1411522897"/>
    <n v="1407634897"/>
    <b v="1"/>
    <n v="95"/>
    <b v="1"/>
    <s v="technology/hardware"/>
    <n v="1.6535294117647059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8500"/>
    <x v="1392"/>
    <x v="0"/>
    <s v="US"/>
    <s v="USD"/>
    <n v="1465652372"/>
    <n v="1463060372"/>
    <b v="1"/>
    <n v="325"/>
    <b v="1"/>
    <s v="technology/hardware"/>
    <n v="14.722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8500"/>
    <x v="1393"/>
    <x v="0"/>
    <s v="US"/>
    <s v="USD"/>
    <n v="1434017153"/>
    <n v="1431425153"/>
    <b v="1"/>
    <n v="353"/>
    <b v="1"/>
    <s v="technology/hardware"/>
    <n v="18.995176470588234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8500"/>
    <x v="1394"/>
    <x v="0"/>
    <s v="US"/>
    <s v="USD"/>
    <n v="1344826800"/>
    <n v="1341875544"/>
    <b v="1"/>
    <n v="105"/>
    <b v="1"/>
    <s v="technology/hardware"/>
    <n v="2.754588235294117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500"/>
    <x v="1395"/>
    <x v="0"/>
    <s v="DE"/>
    <s v="EUR"/>
    <n v="1433996746"/>
    <n v="1431404746"/>
    <b v="1"/>
    <n v="729"/>
    <b v="1"/>
    <s v="technology/hardware"/>
    <n v="18.931764705882355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8500"/>
    <x v="1396"/>
    <x v="0"/>
    <s v="US"/>
    <s v="USD"/>
    <n v="1398052740"/>
    <n v="1394127585"/>
    <b v="1"/>
    <n v="454"/>
    <b v="1"/>
    <s v="technology/hardware"/>
    <n v="3.925972941176470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8500"/>
    <x v="1397"/>
    <x v="0"/>
    <s v="US"/>
    <s v="USD"/>
    <n v="1427740319"/>
    <n v="1423855919"/>
    <b v="1"/>
    <n v="539"/>
    <b v="1"/>
    <s v="technology/hardware"/>
    <n v="14.146941176470587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8500"/>
    <x v="1398"/>
    <x v="0"/>
    <s v="US"/>
    <s v="USD"/>
    <n v="1268690100"/>
    <n v="1265493806"/>
    <b v="1"/>
    <n v="79"/>
    <b v="1"/>
    <s v="technology/hardware"/>
    <n v="0.44529411764705884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8500"/>
    <x v="1399"/>
    <x v="0"/>
    <s v="US"/>
    <s v="USD"/>
    <n v="1409099481"/>
    <n v="1406507481"/>
    <b v="1"/>
    <n v="94"/>
    <b v="1"/>
    <s v="technology/hardware"/>
    <n v="1.0623529411764705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8500"/>
    <x v="1400"/>
    <x v="0"/>
    <s v="GB"/>
    <s v="GBP"/>
    <n v="1354233296"/>
    <n v="1351641296"/>
    <b v="1"/>
    <n v="625"/>
    <b v="1"/>
    <s v="technology/hardware"/>
    <n v="8.72164705882353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8500"/>
    <x v="1401"/>
    <x v="0"/>
    <s v="NL"/>
    <s v="EUR"/>
    <n v="1420765200"/>
    <n v="1417506853"/>
    <b v="1"/>
    <n v="508"/>
    <b v="1"/>
    <s v="technology/hardware"/>
    <n v="7.0794117647058821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8500"/>
    <x v="1402"/>
    <x v="0"/>
    <s v="US"/>
    <s v="USD"/>
    <n v="1481778000"/>
    <n v="1479216874"/>
    <b v="1"/>
    <n v="531"/>
    <b v="1"/>
    <s v="technology/hardware"/>
    <n v="8.9467058823529406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8500"/>
    <x v="1403"/>
    <x v="0"/>
    <s v="US"/>
    <s v="USD"/>
    <n v="1398477518"/>
    <n v="1395885518"/>
    <b v="1"/>
    <n v="158"/>
    <b v="1"/>
    <s v="technology/hardware"/>
    <n v="5.2551764705882356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500"/>
    <x v="1404"/>
    <x v="0"/>
    <s v="US"/>
    <s v="USD"/>
    <n v="1430981880"/>
    <n v="1426216033"/>
    <b v="1"/>
    <n v="508"/>
    <b v="1"/>
    <s v="technology/hardware"/>
    <n v="35.496422352941181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500"/>
    <x v="1405"/>
    <x v="0"/>
    <s v="US"/>
    <s v="USD"/>
    <n v="1450486800"/>
    <n v="1446562807"/>
    <b v="1"/>
    <n v="644"/>
    <b v="1"/>
    <s v="technology/hardware"/>
    <n v="19.862251764705885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8500"/>
    <x v="1406"/>
    <x v="0"/>
    <s v="US"/>
    <s v="USD"/>
    <n v="1399668319"/>
    <n v="1397076319"/>
    <b v="1"/>
    <n v="848"/>
    <b v="1"/>
    <s v="technology/hardware"/>
    <n v="4.6471176470588231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8500"/>
    <x v="1407"/>
    <x v="0"/>
    <s v="US"/>
    <s v="USD"/>
    <n v="1388383353"/>
    <n v="1383195753"/>
    <b v="1"/>
    <n v="429"/>
    <b v="1"/>
    <s v="technology/hardware"/>
    <n v="3.5350164705882352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500"/>
    <x v="1408"/>
    <x v="0"/>
    <s v="GB"/>
    <s v="GBP"/>
    <n v="1372701600"/>
    <n v="1369895421"/>
    <b v="1"/>
    <n v="204"/>
    <b v="1"/>
    <s v="technology/hardware"/>
    <n v="3.957764705882353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8500"/>
    <x v="1409"/>
    <x v="0"/>
    <s v="US"/>
    <s v="USD"/>
    <n v="1480568340"/>
    <n v="1477996325"/>
    <b v="1"/>
    <n v="379"/>
    <b v="1"/>
    <s v="technology/hardware"/>
    <n v="20.031882352941178"/>
    <n v="449"/>
    <x v="2"/>
    <s v="hardware"/>
    <x v="2039"/>
    <d v="2016-11-30T23:59:00"/>
  </r>
  <r>
    <n v="2040"/>
    <s v="Programmable Capacitor"/>
    <s v="4.29 Billion+ Capacitor Combinations._x000a_No Coding Required."/>
    <n v="8500"/>
    <x v="1410"/>
    <x v="0"/>
    <s v="US"/>
    <s v="USD"/>
    <n v="1384557303"/>
    <n v="1383257703"/>
    <b v="1"/>
    <n v="271"/>
    <b v="1"/>
    <s v="technology/hardware"/>
    <n v="0.87589882352941184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8500"/>
    <x v="1411"/>
    <x v="0"/>
    <s v="US"/>
    <s v="USD"/>
    <n v="1478785027"/>
    <n v="1476189427"/>
    <b v="0"/>
    <n v="120"/>
    <b v="1"/>
    <s v="technology/hardware"/>
    <n v="2.0325882352941176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8500"/>
    <x v="1412"/>
    <x v="0"/>
    <s v="US"/>
    <s v="USD"/>
    <n v="1453481974"/>
    <n v="1448297974"/>
    <b v="0"/>
    <n v="140"/>
    <b v="1"/>
    <s v="technology/hardware"/>
    <n v="1.4532941176470588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8500"/>
    <x v="1413"/>
    <x v="0"/>
    <s v="US"/>
    <s v="USD"/>
    <n v="1481432340"/>
    <n v="1476764077"/>
    <b v="0"/>
    <n v="193"/>
    <b v="1"/>
    <s v="technology/hardware"/>
    <n v="0.82482352941176473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8500"/>
    <x v="1414"/>
    <x v="0"/>
    <s v="US"/>
    <s v="USD"/>
    <n v="1434212714"/>
    <n v="1431620714"/>
    <b v="0"/>
    <n v="180"/>
    <b v="1"/>
    <s v="technology/hardware"/>
    <n v="1.9096470588235295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8500"/>
    <x v="1415"/>
    <x v="0"/>
    <s v="US"/>
    <s v="USD"/>
    <n v="1341799647"/>
    <n v="1339207647"/>
    <b v="0"/>
    <n v="263"/>
    <b v="1"/>
    <s v="technology/hardware"/>
    <n v="4.7223541176470594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8500"/>
    <x v="1416"/>
    <x v="0"/>
    <s v="US"/>
    <s v="USD"/>
    <n v="1369282044"/>
    <n v="1366690044"/>
    <b v="0"/>
    <n v="217"/>
    <b v="1"/>
    <s v="technology/hardware"/>
    <n v="1.4247058823529413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8500"/>
    <x v="1417"/>
    <x v="0"/>
    <s v="AU"/>
    <s v="AUD"/>
    <n v="1429228800"/>
    <n v="1426714870"/>
    <b v="0"/>
    <n v="443"/>
    <b v="1"/>
    <s v="technology/hardware"/>
    <n v="11.875176470588235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"/>
    <x v="1418"/>
    <x v="0"/>
    <s v="US"/>
    <s v="USD"/>
    <n v="1369323491"/>
    <n v="1366731491"/>
    <b v="0"/>
    <n v="1373"/>
    <b v="1"/>
    <s v="technology/hardware"/>
    <n v="14.833229411764705"/>
    <n v="92"/>
    <x v="2"/>
    <s v="hardware"/>
    <x v="2048"/>
    <d v="2013-05-23T10:38:11"/>
  </r>
  <r>
    <n v="2049"/>
    <s v="LOCK8 - the World's First Smart Bike Lock"/>
    <s v="Keyless. Alarm secured. GPS tracking."/>
    <n v="8500"/>
    <x v="1419"/>
    <x v="0"/>
    <s v="GB"/>
    <s v="GBP"/>
    <n v="1386025140"/>
    <n v="1382963963"/>
    <b v="0"/>
    <n v="742"/>
    <b v="1"/>
    <s v="technology/hardware"/>
    <n v="7.0700411764705882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8500"/>
    <x v="1420"/>
    <x v="0"/>
    <s v="US"/>
    <s v="USD"/>
    <n v="1433036578"/>
    <n v="1429580578"/>
    <b v="0"/>
    <n v="170"/>
    <b v="1"/>
    <s v="technology/hardware"/>
    <n v="5.5678823529411767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500"/>
    <x v="1421"/>
    <x v="0"/>
    <s v="US"/>
    <s v="USD"/>
    <n v="1388017937"/>
    <n v="1385425937"/>
    <b v="0"/>
    <n v="242"/>
    <b v="1"/>
    <s v="technology/hardware"/>
    <n v="1.2269411764705882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8500"/>
    <x v="1422"/>
    <x v="0"/>
    <s v="US"/>
    <s v="USD"/>
    <n v="1455933653"/>
    <n v="1452045653"/>
    <b v="0"/>
    <n v="541"/>
    <b v="1"/>
    <s v="technology/hardware"/>
    <n v="20.767529411764706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8500"/>
    <x v="766"/>
    <x v="0"/>
    <s v="US"/>
    <s v="USD"/>
    <n v="1448466551"/>
    <n v="1445870951"/>
    <b v="0"/>
    <n v="121"/>
    <b v="1"/>
    <s v="technology/hardware"/>
    <n v="0.59423529411764708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8500"/>
    <x v="1423"/>
    <x v="0"/>
    <s v="GB"/>
    <s v="GBP"/>
    <n v="1399033810"/>
    <n v="1396441810"/>
    <b v="0"/>
    <n v="621"/>
    <b v="1"/>
    <s v="technology/hardware"/>
    <n v="4.677294117647059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8500"/>
    <x v="1424"/>
    <x v="0"/>
    <s v="US"/>
    <s v="USD"/>
    <n v="1417579200"/>
    <n v="1415031043"/>
    <b v="0"/>
    <n v="101"/>
    <b v="1"/>
    <s v="technology/hardware"/>
    <n v="1.1817647058823531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8500"/>
    <x v="1425"/>
    <x v="0"/>
    <s v="US"/>
    <s v="USD"/>
    <n v="1366222542"/>
    <n v="1363630542"/>
    <b v="0"/>
    <n v="554"/>
    <b v="1"/>
    <s v="technology/hardware"/>
    <n v="9.0265882352941169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8500"/>
    <x v="1426"/>
    <x v="0"/>
    <s v="GB"/>
    <s v="GBP"/>
    <n v="1456487532"/>
    <n v="1453895532"/>
    <b v="0"/>
    <n v="666"/>
    <b v="1"/>
    <s v="technology/hardware"/>
    <n v="3.568803529411765"/>
    <n v="46"/>
    <x v="2"/>
    <s v="hardware"/>
    <x v="2057"/>
    <d v="2016-02-26T06:52:12"/>
  </r>
  <r>
    <n v="2058"/>
    <s v="Raspberry Pi Debug Clip"/>
    <s v="Making using the serial terminal on the Raspberry Pi as easy as Pi!"/>
    <n v="8500"/>
    <x v="1427"/>
    <x v="0"/>
    <s v="GB"/>
    <s v="GBP"/>
    <n v="1425326400"/>
    <n v="1421916830"/>
    <b v="0"/>
    <n v="410"/>
    <b v="1"/>
    <s v="technology/hardware"/>
    <n v="0.50682352941176467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8500"/>
    <x v="1428"/>
    <x v="0"/>
    <s v="US"/>
    <s v="USD"/>
    <n v="1454277540"/>
    <n v="1450880854"/>
    <b v="0"/>
    <n v="375"/>
    <b v="1"/>
    <s v="technology/hardware"/>
    <n v="5.0631764705882354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8500"/>
    <x v="1429"/>
    <x v="0"/>
    <s v="US"/>
    <s v="USD"/>
    <n v="1406129150"/>
    <n v="1400945150"/>
    <b v="0"/>
    <n v="1364"/>
    <b v="1"/>
    <s v="technology/hardware"/>
    <n v="5.77647058823529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8500"/>
    <x v="1430"/>
    <x v="0"/>
    <s v="US"/>
    <s v="USD"/>
    <n v="1483208454"/>
    <n v="1480616454"/>
    <b v="0"/>
    <n v="35"/>
    <b v="1"/>
    <s v="technology/hardware"/>
    <n v="0.6348235294117646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8500"/>
    <x v="1431"/>
    <x v="0"/>
    <s v="DK"/>
    <s v="DKK"/>
    <n v="1458807098"/>
    <n v="1456218698"/>
    <b v="0"/>
    <n v="203"/>
    <b v="1"/>
    <s v="technology/hardware"/>
    <n v="13.526705882352941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8500"/>
    <x v="1432"/>
    <x v="0"/>
    <s v="DE"/>
    <s v="EUR"/>
    <n v="1463333701"/>
    <n v="1460482501"/>
    <b v="0"/>
    <n v="49"/>
    <b v="1"/>
    <s v="technology/hardware"/>
    <n v="0.69670588235294117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8500"/>
    <x v="1433"/>
    <x v="0"/>
    <s v="US"/>
    <s v="USD"/>
    <n v="1370001600"/>
    <n v="1366879523"/>
    <b v="0"/>
    <n v="5812"/>
    <b v="1"/>
    <s v="technology/hardware"/>
    <n v="58.91579647058824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8500"/>
    <x v="1434"/>
    <x v="0"/>
    <s v="GB"/>
    <s v="GBP"/>
    <n v="1387958429"/>
    <n v="1385366429"/>
    <b v="0"/>
    <n v="1556"/>
    <b v="1"/>
    <s v="technology/hardware"/>
    <n v="9.374829411764706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8500"/>
    <x v="1435"/>
    <x v="0"/>
    <s v="US"/>
    <s v="USD"/>
    <n v="1408818683"/>
    <n v="1406226683"/>
    <b v="0"/>
    <n v="65"/>
    <b v="1"/>
    <s v="technology/hardware"/>
    <n v="0.51435294117647057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8500"/>
    <x v="1436"/>
    <x v="0"/>
    <s v="GB"/>
    <s v="GBP"/>
    <n v="1432499376"/>
    <n v="1429648176"/>
    <b v="0"/>
    <n v="10"/>
    <b v="1"/>
    <s v="technology/hardware"/>
    <n v="7.3882352941176468E-2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8500"/>
    <x v="1437"/>
    <x v="0"/>
    <s v="US"/>
    <s v="USD"/>
    <n v="1476994315"/>
    <n v="1474402315"/>
    <b v="0"/>
    <n v="76"/>
    <b v="1"/>
    <s v="technology/hardware"/>
    <n v="3.0948200000000003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8500"/>
    <x v="1438"/>
    <x v="0"/>
    <s v="US"/>
    <s v="USD"/>
    <n v="1451776791"/>
    <n v="1449098391"/>
    <b v="0"/>
    <n v="263"/>
    <b v="1"/>
    <s v="technology/hardware"/>
    <n v="7.5533329411764711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8500"/>
    <x v="1439"/>
    <x v="0"/>
    <s v="DE"/>
    <s v="EUR"/>
    <n v="1467128723"/>
    <n v="1464536723"/>
    <b v="0"/>
    <n v="1530"/>
    <b v="1"/>
    <s v="technology/hardware"/>
    <n v="46.665764705882353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8500"/>
    <x v="1440"/>
    <x v="0"/>
    <s v="US"/>
    <s v="USD"/>
    <n v="1475390484"/>
    <n v="1471502484"/>
    <b v="0"/>
    <n v="278"/>
    <b v="1"/>
    <s v="technology/hardware"/>
    <n v="6.6054117647058828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8500"/>
    <x v="1441"/>
    <x v="0"/>
    <s v="US"/>
    <s v="USD"/>
    <n v="1462629432"/>
    <n v="1460037432"/>
    <b v="0"/>
    <n v="350"/>
    <b v="1"/>
    <s v="technology/hardware"/>
    <n v="9.3144705882352934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8500"/>
    <x v="1442"/>
    <x v="0"/>
    <s v="US"/>
    <s v="USD"/>
    <n v="1431100918"/>
    <n v="1427212918"/>
    <b v="0"/>
    <n v="470"/>
    <b v="1"/>
    <s v="technology/hardware"/>
    <n v="17.953447058823528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8500"/>
    <x v="1443"/>
    <x v="0"/>
    <s v="US"/>
    <s v="USD"/>
    <n v="1462564182"/>
    <n v="1459972182"/>
    <b v="0"/>
    <n v="3"/>
    <b v="1"/>
    <s v="technology/hardware"/>
    <n v="7.2352941176470592E-2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8500"/>
    <x v="1444"/>
    <x v="0"/>
    <s v="US"/>
    <s v="USD"/>
    <n v="1374769288"/>
    <n v="1372177288"/>
    <b v="0"/>
    <n v="8200"/>
    <b v="1"/>
    <s v="technology/hardware"/>
    <n v="19.743600000000001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8500"/>
    <x v="1445"/>
    <x v="0"/>
    <s v="GB"/>
    <s v="GBP"/>
    <n v="1406149689"/>
    <n v="1402693689"/>
    <b v="0"/>
    <n v="8359"/>
    <b v="1"/>
    <s v="technology/hardware"/>
    <n v="114.42294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8500"/>
    <x v="1446"/>
    <x v="0"/>
    <s v="US"/>
    <s v="USD"/>
    <n v="1433538000"/>
    <n v="1428541276"/>
    <b v="0"/>
    <n v="188"/>
    <b v="1"/>
    <s v="technology/hardware"/>
    <n v="6.794588235294117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8500"/>
    <x v="1447"/>
    <x v="0"/>
    <s v="ES"/>
    <s v="EUR"/>
    <n v="1482085857"/>
    <n v="1479493857"/>
    <b v="0"/>
    <n v="48"/>
    <b v="1"/>
    <s v="technology/hardware"/>
    <n v="3.0871764705882354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8500"/>
    <x v="1448"/>
    <x v="0"/>
    <s v="GB"/>
    <s v="GBP"/>
    <n v="1435258800"/>
    <n v="1432659793"/>
    <b v="0"/>
    <n v="607"/>
    <b v="1"/>
    <s v="technology/hardware"/>
    <n v="3.3902352941176472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8500"/>
    <x v="1449"/>
    <x v="0"/>
    <s v="US"/>
    <s v="USD"/>
    <n v="1447286300"/>
    <n v="1444690700"/>
    <b v="0"/>
    <n v="50"/>
    <b v="1"/>
    <s v="technology/hardware"/>
    <n v="0.59741176470588231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8500"/>
    <x v="1450"/>
    <x v="0"/>
    <s v="US"/>
    <s v="USD"/>
    <n v="1337144340"/>
    <n v="1333597555"/>
    <b v="0"/>
    <n v="55"/>
    <b v="1"/>
    <s v="music/indie rock"/>
    <n v="0.47176470588235292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8500"/>
    <x v="1451"/>
    <x v="0"/>
    <s v="US"/>
    <s v="USD"/>
    <n v="1322106796"/>
    <n v="1316919196"/>
    <b v="0"/>
    <n v="38"/>
    <b v="1"/>
    <s v="music/indie rock"/>
    <n v="0.19541176470588234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8500"/>
    <x v="447"/>
    <x v="0"/>
    <s v="US"/>
    <s v="USD"/>
    <n v="1338830395"/>
    <n v="1336238395"/>
    <b v="0"/>
    <n v="25"/>
    <b v="1"/>
    <s v="music/indie rock"/>
    <n v="0.1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8500"/>
    <x v="1452"/>
    <x v="0"/>
    <s v="US"/>
    <s v="USD"/>
    <n v="1399186740"/>
    <n v="1396468782"/>
    <b v="0"/>
    <n v="46"/>
    <b v="1"/>
    <s v="music/indie rock"/>
    <n v="0.38235294117647056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8500"/>
    <x v="1453"/>
    <x v="0"/>
    <s v="US"/>
    <s v="USD"/>
    <n v="1342382587"/>
    <n v="1339790587"/>
    <b v="0"/>
    <n v="83"/>
    <b v="1"/>
    <s v="music/indie rock"/>
    <n v="0.872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8500"/>
    <x v="1454"/>
    <x v="0"/>
    <s v="US"/>
    <s v="USD"/>
    <n v="1323838740"/>
    <n v="1321200332"/>
    <b v="0"/>
    <n v="35"/>
    <b v="1"/>
    <s v="music/indie rock"/>
    <n v="0.47388235294117648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8500"/>
    <x v="1455"/>
    <x v="0"/>
    <s v="US"/>
    <s v="USD"/>
    <n v="1315457658"/>
    <n v="1312865658"/>
    <b v="0"/>
    <n v="25"/>
    <b v="1"/>
    <s v="music/indie rock"/>
    <n v="0.18270588235294119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8500"/>
    <x v="1456"/>
    <x v="0"/>
    <s v="US"/>
    <s v="USD"/>
    <n v="1284177540"/>
    <n v="1281028152"/>
    <b v="0"/>
    <n v="75"/>
    <b v="1"/>
    <s v="music/indie rock"/>
    <n v="0.40768470588235295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8500"/>
    <x v="1457"/>
    <x v="0"/>
    <s v="US"/>
    <s v="USD"/>
    <n v="1375408194"/>
    <n v="1372384194"/>
    <b v="0"/>
    <n v="62"/>
    <b v="1"/>
    <s v="music/indie rock"/>
    <n v="0.35411882352941176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500"/>
    <x v="1458"/>
    <x v="0"/>
    <s v="US"/>
    <s v="USD"/>
    <n v="1361696955"/>
    <n v="1359104955"/>
    <b v="0"/>
    <n v="160"/>
    <b v="1"/>
    <s v="music/indie rock"/>
    <n v="1.0827329411764706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8500"/>
    <x v="1459"/>
    <x v="0"/>
    <s v="US"/>
    <s v="USD"/>
    <n v="1299009600"/>
    <n v="1294818278"/>
    <b v="0"/>
    <n v="246"/>
    <b v="1"/>
    <s v="music/indie rock"/>
    <n v="2.5510823529411764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8500"/>
    <x v="1460"/>
    <x v="0"/>
    <s v="US"/>
    <s v="USD"/>
    <n v="1318006732"/>
    <n v="1312822732"/>
    <b v="0"/>
    <n v="55"/>
    <b v="1"/>
    <s v="music/indie rock"/>
    <n v="0.71494117647058819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8500"/>
    <x v="1461"/>
    <x v="0"/>
    <s v="US"/>
    <s v="USD"/>
    <n v="1356211832"/>
    <n v="1351024232"/>
    <b v="0"/>
    <n v="23"/>
    <b v="1"/>
    <s v="music/indie rock"/>
    <n v="0.1808235294117647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8500"/>
    <x v="1462"/>
    <x v="0"/>
    <s v="US"/>
    <s v="USD"/>
    <n v="1330916400"/>
    <n v="1327969730"/>
    <b v="0"/>
    <n v="72"/>
    <b v="1"/>
    <s v="music/indie rock"/>
    <n v="0.4963529411764706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8500"/>
    <x v="911"/>
    <x v="0"/>
    <s v="US"/>
    <s v="USD"/>
    <n v="1317576973"/>
    <n v="1312392973"/>
    <b v="0"/>
    <n v="22"/>
    <b v="1"/>
    <s v="music/indie rock"/>
    <n v="0.29411764705882354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8500"/>
    <x v="904"/>
    <x v="0"/>
    <s v="US"/>
    <s v="USD"/>
    <n v="1351223940"/>
    <n v="1349892735"/>
    <b v="0"/>
    <n v="14"/>
    <b v="1"/>
    <s v="music/indie rock"/>
    <n v="7.1764705882352939E-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8500"/>
    <x v="142"/>
    <x v="0"/>
    <s v="US"/>
    <s v="USD"/>
    <n v="1322751735"/>
    <n v="1317564135"/>
    <b v="0"/>
    <n v="38"/>
    <b v="1"/>
    <s v="music/indie rock"/>
    <n v="0.35294117647058826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8500"/>
    <x v="1463"/>
    <x v="0"/>
    <s v="US"/>
    <s v="USD"/>
    <n v="1331174635"/>
    <n v="1328582635"/>
    <b v="0"/>
    <n v="32"/>
    <b v="1"/>
    <s v="music/indie rock"/>
    <n v="0.70823529411764707"/>
    <n v="188"/>
    <x v="4"/>
    <s v="indie rock"/>
    <x v="2098"/>
    <d v="2012-03-07T21:43:55"/>
  </r>
  <r>
    <n v="2099"/>
    <s v="Roosevelt Died."/>
    <s v="Our tour van died, we need help!"/>
    <n v="8500"/>
    <x v="1464"/>
    <x v="0"/>
    <s v="US"/>
    <s v="USD"/>
    <n v="1435808400"/>
    <n v="1434650084"/>
    <b v="0"/>
    <n v="63"/>
    <b v="1"/>
    <s v="music/indie rock"/>
    <n v="0.4671764705882353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8500"/>
    <x v="1465"/>
    <x v="0"/>
    <s v="US"/>
    <s v="USD"/>
    <n v="1341028740"/>
    <n v="1339704141"/>
    <b v="0"/>
    <n v="27"/>
    <b v="1"/>
    <s v="music/indie rock"/>
    <n v="9.6470588235294114E-2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8500"/>
    <x v="1466"/>
    <x v="0"/>
    <s v="US"/>
    <s v="USD"/>
    <n v="1329104114"/>
    <n v="1323920114"/>
    <b v="0"/>
    <n v="44"/>
    <b v="1"/>
    <s v="music/indie rock"/>
    <n v="0.266470588235294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8500"/>
    <x v="1467"/>
    <x v="0"/>
    <s v="US"/>
    <s v="USD"/>
    <n v="1304628648"/>
    <n v="1302036648"/>
    <b v="0"/>
    <n v="38"/>
    <b v="1"/>
    <s v="music/indie rock"/>
    <n v="0.16"/>
    <n v="36"/>
    <x v="4"/>
    <s v="indie rock"/>
    <x v="2102"/>
    <d v="2011-05-05T15:50:48"/>
  </r>
  <r>
    <n v="2103"/>
    <s v="Matthew Moon's New Album"/>
    <s v="Indie rocker, Matthew Moon, has something to share with you..."/>
    <n v="8500"/>
    <x v="1468"/>
    <x v="0"/>
    <s v="US"/>
    <s v="USD"/>
    <n v="1352488027"/>
    <n v="1349892427"/>
    <b v="0"/>
    <n v="115"/>
    <b v="1"/>
    <s v="music/indie rock"/>
    <n v="1.3369411764705883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500"/>
    <x v="1469"/>
    <x v="0"/>
    <s v="US"/>
    <s v="USD"/>
    <n v="1369958400"/>
    <n v="1367286434"/>
    <b v="0"/>
    <n v="37"/>
    <b v="1"/>
    <s v="music/indie rock"/>
    <n v="0.12188235294117647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8500"/>
    <x v="1470"/>
    <x v="0"/>
    <s v="US"/>
    <s v="USD"/>
    <n v="1416542400"/>
    <n v="1415472953"/>
    <b v="0"/>
    <n v="99"/>
    <b v="1"/>
    <s v="music/indie rock"/>
    <n v="0.59764705882352942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8500"/>
    <x v="1229"/>
    <x v="0"/>
    <s v="US"/>
    <s v="USD"/>
    <n v="1359176974"/>
    <n v="1356584974"/>
    <b v="0"/>
    <n v="44"/>
    <b v="1"/>
    <s v="music/indie rock"/>
    <n v="0.27705882352941175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8500"/>
    <x v="1471"/>
    <x v="0"/>
    <s v="US"/>
    <s v="USD"/>
    <n v="1415815393"/>
    <n v="1413997393"/>
    <b v="0"/>
    <n v="58"/>
    <b v="1"/>
    <s v="music/indie rock"/>
    <n v="0.25348941176470585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8500"/>
    <x v="1472"/>
    <x v="0"/>
    <s v="US"/>
    <s v="USD"/>
    <n v="1347249300"/>
    <n v="1344917580"/>
    <b v="0"/>
    <n v="191"/>
    <b v="1"/>
    <s v="music/indie rock"/>
    <n v="2.02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8500"/>
    <x v="1473"/>
    <x v="0"/>
    <s v="US"/>
    <s v="USD"/>
    <n v="1436115617"/>
    <n v="1433523617"/>
    <b v="0"/>
    <n v="40"/>
    <b v="1"/>
    <s v="music/indie rock"/>
    <n v="0.50129411764705878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8500"/>
    <x v="1474"/>
    <x v="0"/>
    <s v="US"/>
    <s v="USD"/>
    <n v="1401253140"/>
    <n v="1398873969"/>
    <b v="0"/>
    <n v="38"/>
    <b v="1"/>
    <s v="music/indie rock"/>
    <n v="0.23611764705882354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8500"/>
    <x v="167"/>
    <x v="0"/>
    <s v="US"/>
    <s v="USD"/>
    <n v="1313370000"/>
    <n v="1307594625"/>
    <b v="0"/>
    <n v="39"/>
    <b v="1"/>
    <s v="music/indie rock"/>
    <n v="0.2505882352941176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8500"/>
    <x v="452"/>
    <x v="0"/>
    <s v="US"/>
    <s v="USD"/>
    <n v="1366064193"/>
    <n v="1364854593"/>
    <b v="0"/>
    <n v="11"/>
    <b v="1"/>
    <s v="music/indie rock"/>
    <n v="3.5294117647058823E-2"/>
    <n v="27"/>
    <x v="4"/>
    <s v="indie rock"/>
    <x v="2112"/>
    <d v="2013-04-15T17:16:33"/>
  </r>
  <r>
    <n v="2113"/>
    <s v="Summer Underground // Honeycomb LP"/>
    <s v="Help us fund our second full-length album Honeycomb!"/>
    <n v="8500"/>
    <x v="1475"/>
    <x v="0"/>
    <s v="US"/>
    <s v="USD"/>
    <n v="1411505176"/>
    <n v="1408481176"/>
    <b v="0"/>
    <n v="107"/>
    <b v="1"/>
    <s v="music/indie rock"/>
    <n v="0.86352941176470588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8500"/>
    <x v="1476"/>
    <x v="0"/>
    <s v="US"/>
    <s v="USD"/>
    <n v="1291870740"/>
    <n v="1286480070"/>
    <b v="0"/>
    <n v="147"/>
    <b v="1"/>
    <s v="music/indie rock"/>
    <n v="0.61588235294117644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8500"/>
    <x v="1477"/>
    <x v="0"/>
    <s v="US"/>
    <s v="USD"/>
    <n v="1298167001"/>
    <n v="1295575001"/>
    <b v="0"/>
    <n v="36"/>
    <b v="1"/>
    <s v="music/indie rock"/>
    <n v="0.39823529411764708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8500"/>
    <x v="1478"/>
    <x v="0"/>
    <s v="US"/>
    <s v="USD"/>
    <n v="1349203203"/>
    <n v="1345056003"/>
    <b v="0"/>
    <n v="92"/>
    <b v="1"/>
    <s v="music/indie rock"/>
    <n v="5.6981176470588233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8500"/>
    <x v="1479"/>
    <x v="0"/>
    <s v="US"/>
    <s v="USD"/>
    <n v="1445921940"/>
    <n v="1444699549"/>
    <b v="0"/>
    <n v="35"/>
    <b v="1"/>
    <s v="music/indie rock"/>
    <n v="0.20858823529411766"/>
    <n v="51"/>
    <x v="4"/>
    <s v="indie rock"/>
    <x v="2117"/>
    <d v="2015-10-26T23:59:00"/>
  </r>
  <r>
    <n v="2118"/>
    <s v="PORCHES. vs. THE U.S.A."/>
    <s v="PORCHES.  and Documentarians tour from New York to San Francisco and back."/>
    <n v="8500"/>
    <x v="1480"/>
    <x v="0"/>
    <s v="US"/>
    <s v="USD"/>
    <n v="1311538136"/>
    <n v="1308946136"/>
    <b v="0"/>
    <n v="17"/>
    <b v="1"/>
    <s v="music/indie rock"/>
    <n v="0.15836588235294116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8500"/>
    <x v="1132"/>
    <x v="0"/>
    <s v="US"/>
    <s v="USD"/>
    <n v="1345086445"/>
    <n v="1342494445"/>
    <b v="0"/>
    <n v="22"/>
    <b v="1"/>
    <s v="music/indie rock"/>
    <n v="0.23705882352941177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500"/>
    <x v="1481"/>
    <x v="0"/>
    <s v="US"/>
    <s v="USD"/>
    <n v="1388617736"/>
    <n v="1384384136"/>
    <b v="0"/>
    <n v="69"/>
    <b v="1"/>
    <s v="music/indie rock"/>
    <n v="0.94946235294117654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8500"/>
    <x v="1482"/>
    <x v="2"/>
    <s v="CH"/>
    <s v="CHF"/>
    <n v="1484156948"/>
    <n v="1481564948"/>
    <b v="0"/>
    <n v="10"/>
    <b v="0"/>
    <s v="games/video games"/>
    <n v="3.3411764705882356E-2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500"/>
    <x v="622"/>
    <x v="2"/>
    <s v="MX"/>
    <s v="MXN"/>
    <n v="1483773169"/>
    <n v="1481181169"/>
    <b v="0"/>
    <n v="3"/>
    <b v="0"/>
    <s v="games/video games"/>
    <n v="3.6470588235294116E-2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"/>
    <x v="155"/>
    <x v="2"/>
    <s v="US"/>
    <s v="USD"/>
    <n v="1268636340"/>
    <n v="1263982307"/>
    <b v="0"/>
    <n v="5"/>
    <b v="0"/>
    <s v="games/video games"/>
    <n v="5.8823529411764705E-3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8500"/>
    <x v="129"/>
    <x v="2"/>
    <s v="US"/>
    <s v="USD"/>
    <n v="1291093200"/>
    <n v="1286930435"/>
    <b v="0"/>
    <n v="5"/>
    <b v="0"/>
    <s v="games/video games"/>
    <n v="1.3529411764705882E-2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8500"/>
    <x v="1483"/>
    <x v="2"/>
    <s v="US"/>
    <s v="USD"/>
    <n v="1438734833"/>
    <n v="1436142833"/>
    <b v="0"/>
    <n v="27"/>
    <b v="0"/>
    <s v="games/video games"/>
    <n v="0.10023529411764706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8500"/>
    <x v="115"/>
    <x v="2"/>
    <s v="US"/>
    <s v="USD"/>
    <n v="1418080887"/>
    <n v="1415488887"/>
    <b v="0"/>
    <n v="2"/>
    <b v="0"/>
    <s v="games/video games"/>
    <n v="1.176470588235294E-3"/>
    <n v="5"/>
    <x v="6"/>
    <s v="video games"/>
    <x v="2126"/>
    <d v="2014-12-08T18:21:27"/>
  </r>
  <r>
    <n v="2127"/>
    <s v="Three Monkeys - Part 1: Into the Abyss"/>
    <s v="Three Monkeys is an audio adventure game for PC."/>
    <n v="8500"/>
    <x v="1484"/>
    <x v="2"/>
    <s v="GB"/>
    <s v="GBP"/>
    <n v="1426158463"/>
    <n v="1423570063"/>
    <b v="0"/>
    <n v="236"/>
    <b v="0"/>
    <s v="games/video games"/>
    <n v="0.95011764705882351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8500"/>
    <x v="379"/>
    <x v="2"/>
    <s v="CA"/>
    <s v="CAD"/>
    <n v="1411324369"/>
    <n v="1406140369"/>
    <b v="0"/>
    <n v="1"/>
    <b v="0"/>
    <s v="games/video games"/>
    <n v="2.9411764705882353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8500"/>
    <x v="1369"/>
    <x v="2"/>
    <s v="US"/>
    <s v="USD"/>
    <n v="1457570100"/>
    <n v="1454978100"/>
    <b v="0"/>
    <n v="12"/>
    <b v="0"/>
    <s v="games/video games"/>
    <n v="2.7764705882352941E-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8500"/>
    <x v="1079"/>
    <x v="2"/>
    <s v="US"/>
    <s v="USD"/>
    <n v="1408154663"/>
    <n v="1405130663"/>
    <b v="0"/>
    <n v="4"/>
    <b v="0"/>
    <s v="games/video games"/>
    <n v="0.01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8500"/>
    <x v="379"/>
    <x v="2"/>
    <s v="US"/>
    <s v="USD"/>
    <n v="1436677091"/>
    <n v="1434085091"/>
    <b v="0"/>
    <n v="3"/>
    <b v="0"/>
    <s v="games/video games"/>
    <n v="2.9411764705882353E-3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8500"/>
    <x v="1485"/>
    <x v="2"/>
    <s v="US"/>
    <s v="USD"/>
    <n v="1391427692"/>
    <n v="1388835692"/>
    <b v="0"/>
    <n v="99"/>
    <b v="0"/>
    <s v="games/video games"/>
    <n v="0.24858705882352938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8500"/>
    <x v="1486"/>
    <x v="2"/>
    <s v="US"/>
    <s v="USD"/>
    <n v="1303628340"/>
    <n v="1300328399"/>
    <b v="0"/>
    <n v="3"/>
    <b v="0"/>
    <s v="games/video games"/>
    <n v="1.8823529411764706E-3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8500"/>
    <x v="1487"/>
    <x v="2"/>
    <s v="US"/>
    <s v="USD"/>
    <n v="1367097391"/>
    <n v="1364505391"/>
    <b v="0"/>
    <n v="3"/>
    <b v="0"/>
    <s v="games/video games"/>
    <n v="1.2235294117647059E-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8500"/>
    <x v="1488"/>
    <x v="2"/>
    <s v="US"/>
    <s v="USD"/>
    <n v="1349392033"/>
    <n v="1346800033"/>
    <b v="0"/>
    <n v="22"/>
    <b v="0"/>
    <s v="games/video games"/>
    <n v="5.6235294117647057E-2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500"/>
    <x v="1489"/>
    <x v="2"/>
    <s v="US"/>
    <s v="USD"/>
    <n v="1382184786"/>
    <n v="1379592786"/>
    <b v="0"/>
    <n v="4"/>
    <b v="0"/>
    <s v="games/video games"/>
    <n v="5.6105882352941172E-3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8500"/>
    <x v="1490"/>
    <x v="2"/>
    <s v="CA"/>
    <s v="CAD"/>
    <n v="1417804229"/>
    <n v="1415212229"/>
    <b v="0"/>
    <n v="534"/>
    <b v="0"/>
    <s v="games/video games"/>
    <n v="1.6709411764705882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8500"/>
    <x v="1491"/>
    <x v="2"/>
    <s v="GB"/>
    <s v="GBP"/>
    <n v="1383959939"/>
    <n v="1381364339"/>
    <b v="0"/>
    <n v="12"/>
    <b v="0"/>
    <s v="games/video games"/>
    <n v="1.5058823529411765E-2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8500"/>
    <x v="1492"/>
    <x v="2"/>
    <s v="US"/>
    <s v="USD"/>
    <n v="1478196008"/>
    <n v="1475604008"/>
    <b v="0"/>
    <n v="56"/>
    <b v="0"/>
    <s v="games/video games"/>
    <n v="0.19129411764705884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8500"/>
    <x v="145"/>
    <x v="2"/>
    <s v="US"/>
    <s v="USD"/>
    <n v="1357934424"/>
    <n v="1355342424"/>
    <b v="0"/>
    <n v="11"/>
    <b v="0"/>
    <s v="games/video games"/>
    <n v="6.5882352941176475E-2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85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8500"/>
    <x v="321"/>
    <x v="2"/>
    <s v="DE"/>
    <s v="EUR"/>
    <n v="1451494210"/>
    <n v="1449075010"/>
    <b v="0"/>
    <n v="12"/>
    <b v="0"/>
    <s v="games/video games"/>
    <n v="7.0705882352941174E-2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8500"/>
    <x v="1175"/>
    <x v="2"/>
    <s v="US"/>
    <s v="USD"/>
    <n v="1279738800"/>
    <n v="1275599812"/>
    <b v="0"/>
    <n v="5"/>
    <b v="0"/>
    <s v="games/video games"/>
    <n v="2.6470588235294117E-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8500"/>
    <x v="1493"/>
    <x v="2"/>
    <s v="US"/>
    <s v="USD"/>
    <n v="1379164040"/>
    <n v="1376399240"/>
    <b v="0"/>
    <n v="24"/>
    <b v="0"/>
    <s v="games/video games"/>
    <n v="7.1411764705882355E-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8500"/>
    <x v="1494"/>
    <x v="2"/>
    <s v="US"/>
    <s v="USD"/>
    <n v="1385534514"/>
    <n v="1382938914"/>
    <b v="0"/>
    <n v="89"/>
    <b v="0"/>
    <s v="games/video games"/>
    <n v="0.53705882352941181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8500"/>
    <x v="116"/>
    <x v="2"/>
    <s v="US"/>
    <s v="USD"/>
    <n v="1455207510"/>
    <n v="1453997910"/>
    <b v="0"/>
    <n v="1"/>
    <b v="0"/>
    <s v="games/video games"/>
    <n v="1.1764705882352942E-4"/>
    <n v="1"/>
    <x v="6"/>
    <s v="video games"/>
    <x v="2146"/>
    <d v="2016-02-11T11:18:30"/>
  </r>
  <r>
    <n v="2147"/>
    <s v="Johnny Rocketfingers 3"/>
    <s v="A Point and Click Adventure on Steroids."/>
    <n v="8500"/>
    <x v="1495"/>
    <x v="2"/>
    <s v="US"/>
    <s v="USD"/>
    <n v="1416125148"/>
    <n v="1413356748"/>
    <b v="0"/>
    <n v="55"/>
    <b v="0"/>
    <s v="games/video games"/>
    <n v="0.3195294117647059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8500"/>
    <x v="369"/>
    <x v="2"/>
    <s v="GB"/>
    <s v="GBP"/>
    <n v="1427992582"/>
    <n v="1425404182"/>
    <b v="0"/>
    <n v="2"/>
    <b v="0"/>
    <s v="games/video games"/>
    <n v="2.3529411764705883E-4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85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8500"/>
    <x v="1496"/>
    <x v="2"/>
    <s v="NO"/>
    <s v="NOK"/>
    <n v="1468392599"/>
    <n v="1465800599"/>
    <b v="0"/>
    <n v="4"/>
    <b v="0"/>
    <s v="games/video games"/>
    <n v="4.764705882352941E-2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8500"/>
    <x v="1497"/>
    <x v="2"/>
    <s v="US"/>
    <s v="USD"/>
    <n v="1467231614"/>
    <n v="1464639614"/>
    <b v="0"/>
    <n v="6"/>
    <b v="0"/>
    <s v="games/video games"/>
    <n v="1.3882352941176471E-2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8500"/>
    <x v="155"/>
    <x v="2"/>
    <s v="US"/>
    <s v="USD"/>
    <n v="1394909909"/>
    <n v="1392321509"/>
    <b v="0"/>
    <n v="4"/>
    <b v="0"/>
    <s v="games/video games"/>
    <n v="5.8823529411764705E-3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8500"/>
    <x v="1172"/>
    <x v="2"/>
    <s v="US"/>
    <s v="USD"/>
    <n v="1420876740"/>
    <n v="1417470718"/>
    <b v="0"/>
    <n v="4"/>
    <b v="0"/>
    <s v="games/video games"/>
    <n v="4.0000000000000001E-3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8500"/>
    <x v="369"/>
    <x v="2"/>
    <s v="US"/>
    <s v="USD"/>
    <n v="1390921827"/>
    <n v="1389193827"/>
    <b v="0"/>
    <n v="2"/>
    <b v="0"/>
    <s v="games/video games"/>
    <n v="2.3529411764705883E-4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8500"/>
    <x v="129"/>
    <x v="2"/>
    <s v="GB"/>
    <s v="GBP"/>
    <n v="1459443385"/>
    <n v="1456854985"/>
    <b v="0"/>
    <n v="5"/>
    <b v="0"/>
    <s v="games/video games"/>
    <n v="1.3529411764705882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8500"/>
    <x v="1498"/>
    <x v="2"/>
    <s v="US"/>
    <s v="USD"/>
    <n v="1379363406"/>
    <n v="1375475406"/>
    <b v="0"/>
    <n v="83"/>
    <b v="0"/>
    <s v="games/video games"/>
    <n v="0.17564705882352941"/>
    <n v="18"/>
    <x v="6"/>
    <s v="video games"/>
    <x v="2156"/>
    <d v="2013-09-16T15:30:06"/>
  </r>
  <r>
    <n v="2157"/>
    <s v="Nin"/>
    <s v="Gamers and 90's fans unite in this small tale of epic proportions!"/>
    <n v="8500"/>
    <x v="1499"/>
    <x v="2"/>
    <s v="US"/>
    <s v="USD"/>
    <n v="1482479940"/>
    <n v="1479684783"/>
    <b v="0"/>
    <n v="57"/>
    <b v="0"/>
    <s v="games/video games"/>
    <n v="2.487529411764705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8500"/>
    <x v="1500"/>
    <x v="2"/>
    <s v="US"/>
    <s v="USD"/>
    <n v="1360009774"/>
    <n v="1356121774"/>
    <b v="0"/>
    <n v="311"/>
    <b v="0"/>
    <s v="games/video games"/>
    <n v="2.3258952941176472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8500"/>
    <x v="375"/>
    <x v="2"/>
    <s v="US"/>
    <s v="USD"/>
    <n v="1310837574"/>
    <n v="1308245574"/>
    <b v="0"/>
    <n v="2"/>
    <b v="0"/>
    <s v="games/video games"/>
    <n v="3.058823529411764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8500"/>
    <x v="1079"/>
    <x v="2"/>
    <s v="US"/>
    <s v="USD"/>
    <n v="1337447105"/>
    <n v="1334855105"/>
    <b v="0"/>
    <n v="16"/>
    <b v="0"/>
    <s v="games/video games"/>
    <n v="0.01"/>
    <n v="5"/>
    <x v="6"/>
    <s v="video games"/>
    <x v="2160"/>
    <d v="2012-05-19T12:05:05"/>
  </r>
  <r>
    <n v="2161"/>
    <s v="CallMeGhost DEBUT ALBUM preorder!"/>
    <s v="We're trying to fund hard copies of our debut album!"/>
    <n v="8500"/>
    <x v="1501"/>
    <x v="0"/>
    <s v="US"/>
    <s v="USD"/>
    <n v="1443040059"/>
    <n v="1440448059"/>
    <b v="0"/>
    <n v="13"/>
    <b v="1"/>
    <s v="music/rock"/>
    <n v="5.4470588235294118E-2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8500"/>
    <x v="1502"/>
    <x v="0"/>
    <s v="US"/>
    <s v="USD"/>
    <n v="1406226191"/>
    <n v="1403547791"/>
    <b v="0"/>
    <n v="58"/>
    <b v="1"/>
    <s v="music/rock"/>
    <n v="0.59435294117647064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8500"/>
    <x v="1503"/>
    <x v="0"/>
    <s v="US"/>
    <s v="USD"/>
    <n v="1433735400"/>
    <n v="1429306520"/>
    <b v="0"/>
    <n v="44"/>
    <b v="1"/>
    <s v="music/rock"/>
    <n v="0.38882352941176468"/>
    <n v="75"/>
    <x v="4"/>
    <s v="rock"/>
    <x v="2163"/>
    <d v="2015-06-07T22:50:00"/>
  </r>
  <r>
    <n v="2164"/>
    <s v="Rosaline debut record"/>
    <s v="South Florida roots country/rock outfit's long awaited debut record"/>
    <n v="8500"/>
    <x v="1504"/>
    <x v="0"/>
    <s v="US"/>
    <s v="USD"/>
    <n v="1466827140"/>
    <n v="1464196414"/>
    <b v="0"/>
    <n v="83"/>
    <b v="1"/>
    <s v="music/rock"/>
    <n v="0.66411764705882348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8500"/>
    <x v="1505"/>
    <x v="0"/>
    <s v="FR"/>
    <s v="EUR"/>
    <n v="1460127635"/>
    <n v="1457539235"/>
    <b v="0"/>
    <n v="117"/>
    <b v="1"/>
    <s v="music/rock"/>
    <n v="0.40776470588235292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8500"/>
    <x v="1506"/>
    <x v="0"/>
    <s v="US"/>
    <s v="USD"/>
    <n v="1417813618"/>
    <n v="1413922018"/>
    <b v="0"/>
    <n v="32"/>
    <b v="1"/>
    <s v="music/rock"/>
    <n v="0.34494117647058825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8500"/>
    <x v="147"/>
    <x v="0"/>
    <s v="US"/>
    <s v="USD"/>
    <n v="1347672937"/>
    <n v="1346463337"/>
    <b v="0"/>
    <n v="8"/>
    <b v="1"/>
    <s v="music/rock"/>
    <n v="2.1176470588235293E-2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8500"/>
    <x v="1507"/>
    <x v="0"/>
    <s v="US"/>
    <s v="USD"/>
    <n v="1486702800"/>
    <n v="1484058261"/>
    <b v="0"/>
    <n v="340"/>
    <b v="1"/>
    <s v="music/rock"/>
    <n v="2.5746694117647055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8500"/>
    <x v="358"/>
    <x v="0"/>
    <s v="US"/>
    <s v="USD"/>
    <n v="1488473351"/>
    <n v="1488214151"/>
    <b v="0"/>
    <n v="7"/>
    <b v="1"/>
    <s v="music/rock"/>
    <n v="1.7999999999999999E-2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8500"/>
    <x v="1508"/>
    <x v="0"/>
    <s v="US"/>
    <s v="USD"/>
    <n v="1440266422"/>
    <n v="1436810422"/>
    <b v="0"/>
    <n v="19"/>
    <b v="1"/>
    <s v="music/rock"/>
    <n v="7.4470588235294122E-2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8500"/>
    <x v="1509"/>
    <x v="0"/>
    <s v="US"/>
    <s v="USD"/>
    <n v="1434949200"/>
    <n v="1431903495"/>
    <b v="0"/>
    <n v="47"/>
    <b v="1"/>
    <s v="music/rock"/>
    <n v="0.49917647058823528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8500"/>
    <x v="325"/>
    <x v="0"/>
    <s v="US"/>
    <s v="USD"/>
    <n v="1429365320"/>
    <n v="1426773320"/>
    <b v="0"/>
    <n v="13"/>
    <b v="1"/>
    <s v="music/rock"/>
    <n v="0.11764705882352941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8500"/>
    <x v="1510"/>
    <x v="0"/>
    <s v="US"/>
    <s v="USD"/>
    <n v="1378785540"/>
    <n v="1376066243"/>
    <b v="0"/>
    <n v="90"/>
    <b v="1"/>
    <s v="music/rock"/>
    <n v="0.62717647058823534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8500"/>
    <x v="1511"/>
    <x v="0"/>
    <s v="GB"/>
    <s v="GBP"/>
    <n v="1462453307"/>
    <n v="1459861307"/>
    <b v="0"/>
    <n v="63"/>
    <b v="1"/>
    <s v="music/rock"/>
    <n v="0.48458823529411765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8500"/>
    <x v="1512"/>
    <x v="0"/>
    <s v="US"/>
    <s v="USD"/>
    <n v="1469059986"/>
    <n v="1468455186"/>
    <b v="0"/>
    <n v="26"/>
    <b v="1"/>
    <s v="music/rock"/>
    <n v="0.20588235294117646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8500"/>
    <x v="1513"/>
    <x v="0"/>
    <s v="US"/>
    <s v="USD"/>
    <n v="1430579509"/>
    <n v="1427987509"/>
    <b v="0"/>
    <n v="71"/>
    <b v="1"/>
    <s v="music/rock"/>
    <n v="0.74129411764705877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8500"/>
    <x v="1514"/>
    <x v="0"/>
    <s v="US"/>
    <s v="USD"/>
    <n v="1465192867"/>
    <n v="1463032867"/>
    <b v="0"/>
    <n v="38"/>
    <b v="1"/>
    <s v="music/rock"/>
    <n v="0.294470588235294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8500"/>
    <x v="1515"/>
    <x v="0"/>
    <s v="US"/>
    <s v="USD"/>
    <n v="1484752597"/>
    <n v="1482160597"/>
    <b v="0"/>
    <n v="859"/>
    <b v="1"/>
    <s v="music/rock"/>
    <n v="4.0776470588235298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8500"/>
    <x v="1516"/>
    <x v="0"/>
    <s v="US"/>
    <s v="USD"/>
    <n v="1428725192"/>
    <n v="1426133192"/>
    <b v="0"/>
    <n v="21"/>
    <b v="1"/>
    <s v="music/rock"/>
    <n v="0.18988235294117647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8500"/>
    <x v="1517"/>
    <x v="0"/>
    <s v="US"/>
    <s v="USD"/>
    <n v="1447434268"/>
    <n v="1443801868"/>
    <b v="0"/>
    <n v="78"/>
    <b v="1"/>
    <s v="music/rock"/>
    <n v="0.63049529411764704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8500"/>
    <x v="1518"/>
    <x v="0"/>
    <s v="US"/>
    <s v="USD"/>
    <n v="1487635653"/>
    <n v="1486426053"/>
    <b v="0"/>
    <n v="53"/>
    <b v="1"/>
    <s v="games/tabletop games"/>
    <n v="0.36023529411764704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8500"/>
    <x v="1519"/>
    <x v="0"/>
    <s v="CA"/>
    <s v="CAD"/>
    <n v="1412285825"/>
    <n v="1409261825"/>
    <b v="0"/>
    <n v="356"/>
    <b v="1"/>
    <s v="games/tabletop games"/>
    <n v="1.85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8500"/>
    <x v="1520"/>
    <x v="0"/>
    <s v="US"/>
    <s v="USD"/>
    <n v="1486616400"/>
    <n v="1484037977"/>
    <b v="0"/>
    <n v="279"/>
    <b v="1"/>
    <s v="games/tabletop games"/>
    <n v="1.0361176470588236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8500"/>
    <x v="1521"/>
    <x v="0"/>
    <s v="US"/>
    <s v="USD"/>
    <n v="1453737600"/>
    <n v="1452530041"/>
    <b v="1"/>
    <n v="266"/>
    <b v="1"/>
    <s v="games/tabletop games"/>
    <n v="3.3498823529411763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8500"/>
    <x v="1522"/>
    <x v="0"/>
    <s v="GB"/>
    <s v="GBP"/>
    <n v="1364286239"/>
    <n v="1360830239"/>
    <b v="0"/>
    <n v="623"/>
    <b v="1"/>
    <s v="games/tabletop games"/>
    <n v="10.923352941176471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8500"/>
    <x v="1523"/>
    <x v="0"/>
    <s v="US"/>
    <s v="USD"/>
    <n v="1473213600"/>
    <n v="1470062743"/>
    <b v="0"/>
    <n v="392"/>
    <b v="1"/>
    <s v="games/tabletop games"/>
    <n v="2.5805882352941176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8500"/>
    <x v="1524"/>
    <x v="0"/>
    <s v="US"/>
    <s v="USD"/>
    <n v="1428033540"/>
    <n v="1425531666"/>
    <b v="1"/>
    <n v="3562"/>
    <b v="1"/>
    <s v="games/tabletop games"/>
    <n v="23.873941176470588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8500"/>
    <x v="1525"/>
    <x v="0"/>
    <s v="AU"/>
    <s v="AUD"/>
    <n v="1477414800"/>
    <n v="1474380241"/>
    <b v="0"/>
    <n v="514"/>
    <b v="1"/>
    <s v="games/tabletop games"/>
    <n v="2.6641176470588235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8500"/>
    <x v="1526"/>
    <x v="0"/>
    <s v="GB"/>
    <s v="GBP"/>
    <n v="1461276000"/>
    <n v="1460055300"/>
    <b v="0"/>
    <n v="88"/>
    <b v="1"/>
    <s v="games/tabletop games"/>
    <n v="0.71047058823529408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8500"/>
    <x v="1527"/>
    <x v="0"/>
    <s v="US"/>
    <s v="USD"/>
    <n v="1458716340"/>
    <n v="1455721204"/>
    <b v="0"/>
    <n v="537"/>
    <b v="1"/>
    <s v="games/tabletop games"/>
    <n v="4.1265882352941174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8500"/>
    <x v="1528"/>
    <x v="0"/>
    <s v="GB"/>
    <s v="GBP"/>
    <n v="1487102427"/>
    <n v="1486065627"/>
    <b v="0"/>
    <n v="25"/>
    <b v="1"/>
    <s v="games/tabletop games"/>
    <n v="0.10564705882352941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8500"/>
    <x v="1529"/>
    <x v="0"/>
    <s v="GB"/>
    <s v="GBP"/>
    <n v="1481842800"/>
    <n v="1479414344"/>
    <b v="0"/>
    <n v="3238"/>
    <b v="1"/>
    <s v="games/tabletop games"/>
    <n v="15.26456705882353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8500"/>
    <x v="1530"/>
    <x v="0"/>
    <s v="US"/>
    <s v="USD"/>
    <n v="1479704340"/>
    <n v="1477043072"/>
    <b v="0"/>
    <n v="897"/>
    <b v="1"/>
    <s v="games/tabletop games"/>
    <n v="7.9830588235294115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8500"/>
    <x v="1531"/>
    <x v="0"/>
    <s v="US"/>
    <s v="USD"/>
    <n v="1459012290"/>
    <n v="1456423890"/>
    <b v="0"/>
    <n v="878"/>
    <b v="1"/>
    <s v="games/tabletop games"/>
    <n v="6.3220000000000001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8500"/>
    <x v="968"/>
    <x v="0"/>
    <s v="US"/>
    <s v="USD"/>
    <n v="1439317900"/>
    <n v="1436725900"/>
    <b v="0"/>
    <n v="115"/>
    <b v="1"/>
    <s v="games/tabletop games"/>
    <n v="0.65117647058823525"/>
    <n v="48"/>
    <x v="6"/>
    <s v="tabletop games"/>
    <x v="2195"/>
    <d v="2015-08-11T13:31:40"/>
  </r>
  <r>
    <n v="2196"/>
    <s v="LACORSA Grand Prix Game (relaunch)"/>
    <s v="Race your friends in style with this classic Grand Prix game."/>
    <n v="8500"/>
    <x v="1532"/>
    <x v="0"/>
    <s v="US"/>
    <s v="USD"/>
    <n v="1480662000"/>
    <n v="1478000502"/>
    <b v="0"/>
    <n v="234"/>
    <b v="1"/>
    <s v="games/tabletop games"/>
    <n v="1.8749411764705883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8500"/>
    <x v="1533"/>
    <x v="0"/>
    <s v="US"/>
    <s v="USD"/>
    <n v="1425132059"/>
    <n v="1422540059"/>
    <b v="0"/>
    <n v="4330"/>
    <b v="1"/>
    <s v="games/tabletop games"/>
    <n v="33.565803529411767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8500"/>
    <x v="1534"/>
    <x v="0"/>
    <s v="US"/>
    <s v="USD"/>
    <n v="1447507200"/>
    <n v="1444911600"/>
    <b v="0"/>
    <n v="651"/>
    <b v="1"/>
    <s v="games/tabletop games"/>
    <n v="6.2537647058823529"/>
    <n v="82"/>
    <x v="6"/>
    <s v="tabletop games"/>
    <x v="2198"/>
    <d v="2015-11-14T08:20:00"/>
  </r>
  <r>
    <n v="2199"/>
    <s v="Decadolo. Flip it!"/>
    <s v="A new strategic board game designed to flip out your opponent."/>
    <n v="8500"/>
    <x v="1535"/>
    <x v="0"/>
    <s v="IE"/>
    <s v="EUR"/>
    <n v="1444903198"/>
    <n v="1442311198"/>
    <b v="1"/>
    <n v="251"/>
    <b v="1"/>
    <s v="games/tabletop games"/>
    <n v="1.5562352941176472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8500"/>
    <x v="1536"/>
    <x v="0"/>
    <s v="GB"/>
    <s v="GBP"/>
    <n v="1436151600"/>
    <n v="1433775668"/>
    <b v="0"/>
    <n v="263"/>
    <b v="1"/>
    <s v="games/tabletop games"/>
    <n v="1.2756470588235294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8500"/>
    <x v="1537"/>
    <x v="0"/>
    <s v="GB"/>
    <s v="GBP"/>
    <n v="1358367565"/>
    <n v="1357157965"/>
    <b v="0"/>
    <n v="28"/>
    <b v="1"/>
    <s v="music/electronic music"/>
    <n v="4.9528235294117651E-2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8500"/>
    <x v="1538"/>
    <x v="0"/>
    <s v="US"/>
    <s v="USD"/>
    <n v="1351801368"/>
    <n v="1349209368"/>
    <b v="0"/>
    <n v="721"/>
    <b v="1"/>
    <s v="music/electronic music"/>
    <n v="3.3137941176470589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8500"/>
    <x v="1539"/>
    <x v="0"/>
    <s v="CA"/>
    <s v="CAD"/>
    <n v="1443127082"/>
    <n v="1440535082"/>
    <b v="0"/>
    <n v="50"/>
    <b v="1"/>
    <s v="music/electronic music"/>
    <n v="0.25776470588235295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8500"/>
    <x v="1540"/>
    <x v="0"/>
    <s v="US"/>
    <s v="USD"/>
    <n v="1362814119"/>
    <n v="1360222119"/>
    <b v="0"/>
    <n v="73"/>
    <b v="1"/>
    <s v="music/electronic music"/>
    <n v="0.2344705882352941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8500"/>
    <x v="1541"/>
    <x v="0"/>
    <s v="US"/>
    <s v="USD"/>
    <n v="1338579789"/>
    <n v="1335987789"/>
    <b v="0"/>
    <n v="27"/>
    <b v="1"/>
    <s v="music/electronic music"/>
    <n v="0.13411764705882354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8500"/>
    <x v="932"/>
    <x v="0"/>
    <s v="US"/>
    <s v="USD"/>
    <n v="1334556624"/>
    <n v="1333001424"/>
    <b v="0"/>
    <n v="34"/>
    <b v="1"/>
    <s v="music/electronic music"/>
    <n v="0.1329411764705882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8500"/>
    <x v="41"/>
    <x v="0"/>
    <s v="US"/>
    <s v="USD"/>
    <n v="1384580373"/>
    <n v="1381984773"/>
    <b v="0"/>
    <n v="7"/>
    <b v="1"/>
    <s v="music/electronic music"/>
    <n v="0.23529411764705882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8500"/>
    <x v="1542"/>
    <x v="0"/>
    <s v="US"/>
    <s v="USD"/>
    <n v="1333771200"/>
    <n v="1328649026"/>
    <b v="0"/>
    <n v="24"/>
    <b v="1"/>
    <s v="music/electronic music"/>
    <n v="0.11952941176470588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8500"/>
    <x v="1543"/>
    <x v="0"/>
    <s v="GB"/>
    <s v="GBP"/>
    <n v="1397516400"/>
    <n v="1396524644"/>
    <b v="0"/>
    <n v="15"/>
    <b v="1"/>
    <s v="music/electronic music"/>
    <n v="8.8705882352941176E-2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8500"/>
    <x v="1544"/>
    <x v="0"/>
    <s v="US"/>
    <s v="USD"/>
    <n v="1334424960"/>
    <n v="1329442510"/>
    <b v="0"/>
    <n v="72"/>
    <b v="1"/>
    <s v="music/electronic music"/>
    <n v="0.52435294117647058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8500"/>
    <x v="1545"/>
    <x v="0"/>
    <s v="US"/>
    <s v="USD"/>
    <n v="1397113140"/>
    <n v="1395168625"/>
    <b v="0"/>
    <n v="120"/>
    <b v="1"/>
    <s v="music/electronic music"/>
    <n v="0.57529411764705884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8500"/>
    <x v="1546"/>
    <x v="0"/>
    <s v="US"/>
    <s v="USD"/>
    <n v="1383526800"/>
    <n v="1380650177"/>
    <b v="0"/>
    <n v="123"/>
    <b v="1"/>
    <s v="music/electronic music"/>
    <n v="0.80741176470588238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8500"/>
    <x v="115"/>
    <x v="0"/>
    <s v="US"/>
    <s v="USD"/>
    <n v="1431719379"/>
    <n v="1429127379"/>
    <b v="0"/>
    <n v="1"/>
    <b v="1"/>
    <s v="music/electronic music"/>
    <n v="1.176470588235294E-3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8500"/>
    <x v="1547"/>
    <x v="0"/>
    <s v="US"/>
    <s v="USD"/>
    <n v="1391713248"/>
    <n v="1389121248"/>
    <b v="0"/>
    <n v="24"/>
    <b v="1"/>
    <s v="music/electronic music"/>
    <n v="0.20647176470588235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8500"/>
    <x v="1548"/>
    <x v="0"/>
    <s v="US"/>
    <s v="USD"/>
    <n v="1331621940"/>
    <n v="1329671572"/>
    <b v="0"/>
    <n v="33"/>
    <b v="1"/>
    <s v="music/electronic music"/>
    <n v="0.1011764705882353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8500"/>
    <x v="1549"/>
    <x v="0"/>
    <s v="US"/>
    <s v="USD"/>
    <n v="1437674545"/>
    <n v="1436464945"/>
    <b v="0"/>
    <n v="14"/>
    <b v="1"/>
    <s v="music/electronic music"/>
    <n v="3.7294117647058825E-2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8500"/>
    <x v="94"/>
    <x v="0"/>
    <s v="US"/>
    <s v="USD"/>
    <n v="1446451200"/>
    <n v="1445539113"/>
    <b v="0"/>
    <n v="9"/>
    <b v="1"/>
    <s v="music/electronic music"/>
    <n v="0.05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8500"/>
    <x v="1550"/>
    <x v="0"/>
    <s v="US"/>
    <s v="USD"/>
    <n v="1346198400"/>
    <n v="1344281383"/>
    <b v="0"/>
    <n v="76"/>
    <b v="1"/>
    <s v="music/electronic music"/>
    <n v="0.28901882352941177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8500"/>
    <x v="1101"/>
    <x v="0"/>
    <s v="US"/>
    <s v="USD"/>
    <n v="1440004512"/>
    <n v="1437412512"/>
    <b v="0"/>
    <n v="19"/>
    <b v="1"/>
    <s v="music/electronic music"/>
    <n v="0.11941176470588236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8500"/>
    <x v="1551"/>
    <x v="0"/>
    <s v="US"/>
    <s v="USD"/>
    <n v="1374888436"/>
    <n v="1372296436"/>
    <b v="0"/>
    <n v="69"/>
    <b v="1"/>
    <s v="music/electronic music"/>
    <n v="0.41647058823529409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8500"/>
    <x v="1552"/>
    <x v="0"/>
    <s v="US"/>
    <s v="USD"/>
    <n v="1461369600"/>
    <n v="1458748809"/>
    <b v="0"/>
    <n v="218"/>
    <b v="1"/>
    <s v="games/tabletop games"/>
    <n v="0.95399999999999996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8500"/>
    <x v="1553"/>
    <x v="0"/>
    <s v="US"/>
    <s v="USD"/>
    <n v="1327776847"/>
    <n v="1325184847"/>
    <b v="0"/>
    <n v="30"/>
    <b v="1"/>
    <s v="games/tabletop games"/>
    <n v="9.5647058823529418E-2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8500"/>
    <x v="1554"/>
    <x v="0"/>
    <s v="CA"/>
    <s v="CAD"/>
    <n v="1435418568"/>
    <n v="1432826568"/>
    <b v="0"/>
    <n v="100"/>
    <b v="1"/>
    <s v="games/tabletop games"/>
    <n v="2.4271764705882353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8500"/>
    <x v="1555"/>
    <x v="0"/>
    <s v="US"/>
    <s v="USD"/>
    <n v="1477767600"/>
    <n v="1475337675"/>
    <b v="0"/>
    <n v="296"/>
    <b v="1"/>
    <s v="games/tabletop games"/>
    <n v="2.8605882352941174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8500"/>
    <x v="1556"/>
    <x v="0"/>
    <s v="GB"/>
    <s v="GBP"/>
    <n v="1411326015"/>
    <n v="1408734015"/>
    <b v="0"/>
    <n v="1204"/>
    <b v="1"/>
    <s v="games/tabletop games"/>
    <n v="23.34294235294117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8500"/>
    <x v="1557"/>
    <x v="0"/>
    <s v="US"/>
    <s v="USD"/>
    <n v="1455253140"/>
    <n v="1452625822"/>
    <b v="0"/>
    <n v="321"/>
    <b v="1"/>
    <s v="games/tabletop games"/>
    <n v="2.2968600000000001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8500"/>
    <x v="1558"/>
    <x v="0"/>
    <s v="GB"/>
    <s v="GBP"/>
    <n v="1384374155"/>
    <n v="1381778555"/>
    <b v="0"/>
    <n v="301"/>
    <b v="1"/>
    <s v="games/tabletop games"/>
    <n v="2.4069411764705881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0"/>
    <x v="1559"/>
    <x v="0"/>
    <s v="DE"/>
    <s v="EUR"/>
    <n v="1439707236"/>
    <n v="1437115236"/>
    <b v="0"/>
    <n v="144"/>
    <b v="1"/>
    <s v="games/tabletop games"/>
    <n v="1.3817529411764706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500"/>
    <x v="1560"/>
    <x v="0"/>
    <s v="US"/>
    <s v="USD"/>
    <n v="1378180800"/>
    <n v="1375113391"/>
    <b v="0"/>
    <n v="539"/>
    <b v="1"/>
    <s v="games/tabletop games"/>
    <n v="1.6122741176470587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8500"/>
    <x v="1562"/>
    <x v="0"/>
    <s v="US"/>
    <s v="USD"/>
    <n v="1372136400"/>
    <n v="1369864301"/>
    <b v="0"/>
    <n v="1113"/>
    <b v="1"/>
    <s v="games/tabletop games"/>
    <n v="3.5650870588235297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8500"/>
    <x v="1563"/>
    <x v="0"/>
    <s v="US"/>
    <s v="USD"/>
    <n v="1405738800"/>
    <n v="1402945408"/>
    <b v="0"/>
    <n v="988"/>
    <b v="1"/>
    <s v="games/tabletop games"/>
    <n v="2.9164705882352941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8500"/>
    <x v="1564"/>
    <x v="0"/>
    <s v="GB"/>
    <s v="GBP"/>
    <n v="1450051200"/>
    <n v="1448269539"/>
    <b v="0"/>
    <n v="391"/>
    <b v="1"/>
    <s v="games/tabletop games"/>
    <n v="0.97658823529411765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8500"/>
    <x v="1565"/>
    <x v="0"/>
    <s v="US"/>
    <s v="USD"/>
    <n v="1483645647"/>
    <n v="1481053647"/>
    <b v="0"/>
    <n v="28"/>
    <b v="1"/>
    <s v="games/tabletop games"/>
    <n v="0.13705882352941176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8500"/>
    <x v="1566"/>
    <x v="0"/>
    <s v="CA"/>
    <s v="CAD"/>
    <n v="1427585511"/>
    <n v="1424997111"/>
    <b v="0"/>
    <n v="147"/>
    <b v="1"/>
    <s v="games/tabletop games"/>
    <n v="2.3448235294117645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8500"/>
    <x v="1567"/>
    <x v="0"/>
    <s v="US"/>
    <s v="USD"/>
    <n v="1454338123"/>
    <n v="1451746123"/>
    <b v="0"/>
    <n v="680"/>
    <b v="1"/>
    <s v="games/tabletop games"/>
    <n v="1.7692941176470589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8500"/>
    <x v="1568"/>
    <x v="0"/>
    <s v="US"/>
    <s v="USD"/>
    <n v="1415779140"/>
    <n v="1412294683"/>
    <b v="0"/>
    <n v="983"/>
    <b v="1"/>
    <s v="games/tabletop games"/>
    <n v="7.4737647058823526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8500"/>
    <x v="1569"/>
    <x v="0"/>
    <s v="DE"/>
    <s v="EUR"/>
    <n v="1489157716"/>
    <n v="1486565716"/>
    <b v="0"/>
    <n v="79"/>
    <b v="1"/>
    <s v="games/tabletop games"/>
    <n v="0.64658823529411769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8500"/>
    <x v="1570"/>
    <x v="0"/>
    <s v="US"/>
    <s v="USD"/>
    <n v="1385870520"/>
    <n v="1382742014"/>
    <b v="0"/>
    <n v="426"/>
    <b v="1"/>
    <s v="games/tabletop games"/>
    <n v="3.765490588235294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8500"/>
    <x v="1571"/>
    <x v="0"/>
    <s v="US"/>
    <s v="USD"/>
    <n v="1461354544"/>
    <n v="1458762544"/>
    <b v="0"/>
    <n v="96"/>
    <b v="1"/>
    <s v="games/tabletop games"/>
    <n v="1.592235294117647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8500"/>
    <x v="1572"/>
    <x v="0"/>
    <s v="GB"/>
    <s v="GBP"/>
    <n v="1488484300"/>
    <n v="1485892300"/>
    <b v="0"/>
    <n v="163"/>
    <b v="1"/>
    <s v="games/tabletop games"/>
    <n v="0.94870588235294118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8500"/>
    <x v="1573"/>
    <x v="0"/>
    <s v="US"/>
    <s v="USD"/>
    <n v="1385521320"/>
    <n v="1382449733"/>
    <b v="0"/>
    <n v="2525"/>
    <b v="1"/>
    <s v="games/tabletop games"/>
    <n v="16.001148235294117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8500"/>
    <x v="1574"/>
    <x v="0"/>
    <s v="US"/>
    <s v="USD"/>
    <n v="1489374000"/>
    <n v="1488823290"/>
    <b v="0"/>
    <n v="2035"/>
    <b v="1"/>
    <s v="games/tabletop games"/>
    <n v="1.0944117647058824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8500"/>
    <x v="1575"/>
    <x v="0"/>
    <s v="US"/>
    <s v="USD"/>
    <n v="1476649800"/>
    <n v="1475609946"/>
    <b v="0"/>
    <n v="290"/>
    <b v="1"/>
    <s v="games/tabletop games"/>
    <n v="2.2177647058823529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8500"/>
    <x v="1576"/>
    <x v="0"/>
    <s v="US"/>
    <s v="USD"/>
    <n v="1393005600"/>
    <n v="1390323617"/>
    <b v="0"/>
    <n v="1980"/>
    <b v="1"/>
    <s v="games/tabletop games"/>
    <n v="12.456588235294118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8500"/>
    <x v="1514"/>
    <x v="0"/>
    <s v="GB"/>
    <s v="GBP"/>
    <n v="1441393210"/>
    <n v="1438801210"/>
    <b v="0"/>
    <n v="57"/>
    <b v="1"/>
    <s v="games/tabletop games"/>
    <n v="0.294470588235294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8500"/>
    <x v="1577"/>
    <x v="0"/>
    <s v="US"/>
    <s v="USD"/>
    <n v="1438185565"/>
    <n v="1436975965"/>
    <b v="0"/>
    <n v="380"/>
    <b v="1"/>
    <s v="games/tabletop games"/>
    <n v="2.2734117647058825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8500"/>
    <x v="1578"/>
    <x v="0"/>
    <s v="GB"/>
    <s v="GBP"/>
    <n v="1481749278"/>
    <n v="1479157278"/>
    <b v="0"/>
    <n v="128"/>
    <b v="1"/>
    <s v="games/tabletop games"/>
    <n v="0.88294117647058823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8500"/>
    <x v="1579"/>
    <x v="0"/>
    <s v="US"/>
    <s v="USD"/>
    <n v="1364917965"/>
    <n v="1362329565"/>
    <b v="0"/>
    <n v="180"/>
    <b v="1"/>
    <s v="games/tabletop games"/>
    <n v="0.69494117647058828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8500"/>
    <x v="1580"/>
    <x v="0"/>
    <s v="US"/>
    <s v="USD"/>
    <n v="1480727273"/>
    <n v="1478131673"/>
    <b v="0"/>
    <n v="571"/>
    <b v="1"/>
    <s v="games/tabletop games"/>
    <n v="28.679764705882352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8500"/>
    <x v="1582"/>
    <x v="0"/>
    <s v="ES"/>
    <s v="EUR"/>
    <n v="1470469938"/>
    <n v="1469173938"/>
    <b v="0"/>
    <n v="249"/>
    <b v="1"/>
    <s v="games/tabletop games"/>
    <n v="2.8829411764705881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500"/>
    <x v="1583"/>
    <x v="0"/>
    <s v="US"/>
    <s v="USD"/>
    <n v="1447862947"/>
    <n v="1445267347"/>
    <b v="0"/>
    <n v="84"/>
    <b v="1"/>
    <s v="games/tabletop games"/>
    <n v="1.0605882352941176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8500"/>
    <x v="1584"/>
    <x v="0"/>
    <s v="US"/>
    <s v="USD"/>
    <n v="1485271968"/>
    <n v="1484667168"/>
    <b v="0"/>
    <n v="197"/>
    <b v="1"/>
    <s v="games/tabletop games"/>
    <n v="0.27047058823529413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8500"/>
    <x v="1585"/>
    <x v="0"/>
    <s v="US"/>
    <s v="USD"/>
    <n v="1462661451"/>
    <n v="1460069451"/>
    <b v="0"/>
    <n v="271"/>
    <b v="1"/>
    <s v="games/tabletop games"/>
    <n v="1.3321176470588236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8500"/>
    <x v="1586"/>
    <x v="0"/>
    <s v="GB"/>
    <s v="GBP"/>
    <n v="1479811846"/>
    <n v="1478602246"/>
    <b v="0"/>
    <n v="50"/>
    <b v="1"/>
    <s v="games/tabletop games"/>
    <n v="0.12576470588235295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8500"/>
    <x v="1587"/>
    <x v="0"/>
    <s v="GB"/>
    <s v="GBP"/>
    <n v="1466377200"/>
    <n v="1463351329"/>
    <b v="0"/>
    <n v="169"/>
    <b v="1"/>
    <s v="games/tabletop games"/>
    <n v="1.871"/>
    <n v="94"/>
    <x v="6"/>
    <s v="tabletop games"/>
    <x v="2257"/>
    <d v="2016-06-19T18:00:00"/>
  </r>
  <r>
    <n v="2258"/>
    <s v="A Sundered World"/>
    <s v="A Dungeon World campaign setting that takes place after the end of the worlds."/>
    <n v="8500"/>
    <x v="1588"/>
    <x v="0"/>
    <s v="US"/>
    <s v="USD"/>
    <n v="1434045687"/>
    <n v="1431453687"/>
    <b v="0"/>
    <n v="205"/>
    <b v="1"/>
    <s v="games/tabletop games"/>
    <n v="0.37917647058823528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8500"/>
    <x v="1589"/>
    <x v="0"/>
    <s v="GB"/>
    <s v="GBP"/>
    <n v="1481224736"/>
    <n v="1480360736"/>
    <b v="0"/>
    <n v="206"/>
    <b v="1"/>
    <s v="games/tabletop games"/>
    <n v="2.196588235294117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8500"/>
    <x v="1590"/>
    <x v="0"/>
    <s v="US"/>
    <s v="USD"/>
    <n v="1395876250"/>
    <n v="1393287850"/>
    <b v="0"/>
    <n v="84"/>
    <b v="1"/>
    <s v="games/tabletop games"/>
    <n v="0.96152941176470585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8500"/>
    <x v="1591"/>
    <x v="0"/>
    <s v="AU"/>
    <s v="AUD"/>
    <n v="1487093020"/>
    <n v="1485278620"/>
    <b v="0"/>
    <n v="210"/>
    <b v="1"/>
    <s v="games/tabletop games"/>
    <n v="0.91705882352941182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8500"/>
    <x v="1592"/>
    <x v="0"/>
    <s v="US"/>
    <s v="USD"/>
    <n v="1416268800"/>
    <n v="1413295358"/>
    <b v="0"/>
    <n v="181"/>
    <b v="1"/>
    <s v="games/tabletop games"/>
    <n v="0.59847058823529409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8500"/>
    <x v="1593"/>
    <x v="0"/>
    <s v="SE"/>
    <s v="SEK"/>
    <n v="1422734313"/>
    <n v="1420919913"/>
    <b v="0"/>
    <n v="60"/>
    <b v="1"/>
    <s v="games/tabletop games"/>
    <n v="1.0195294117647058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8500"/>
    <x v="1594"/>
    <x v="0"/>
    <s v="US"/>
    <s v="USD"/>
    <n v="1463972400"/>
    <n v="1462543114"/>
    <b v="0"/>
    <n v="445"/>
    <b v="1"/>
    <s v="games/tabletop games"/>
    <n v="1.2708235294117647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8500"/>
    <x v="1595"/>
    <x v="0"/>
    <s v="GB"/>
    <s v="GBP"/>
    <n v="1479846507"/>
    <n v="1479241707"/>
    <b v="0"/>
    <n v="17"/>
    <b v="1"/>
    <s v="games/tabletop games"/>
    <n v="7.0235294117647062E-2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8500"/>
    <x v="1596"/>
    <x v="0"/>
    <s v="US"/>
    <s v="USD"/>
    <n v="1461722400"/>
    <n v="1460235592"/>
    <b v="0"/>
    <n v="194"/>
    <b v="1"/>
    <s v="games/tabletop games"/>
    <n v="0.56517647058823528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8500"/>
    <x v="1597"/>
    <x v="0"/>
    <s v="US"/>
    <s v="USD"/>
    <n v="1419123600"/>
    <n v="1416945297"/>
    <b v="0"/>
    <n v="404"/>
    <b v="1"/>
    <s v="games/tabletop games"/>
    <n v="8.9535294117647055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8500"/>
    <x v="1598"/>
    <x v="0"/>
    <s v="US"/>
    <s v="USD"/>
    <n v="1489283915"/>
    <n v="1486691915"/>
    <b v="0"/>
    <n v="194"/>
    <b v="1"/>
    <s v="games/tabletop games"/>
    <n v="3.3797647058823528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8500"/>
    <x v="1599"/>
    <x v="0"/>
    <s v="US"/>
    <s v="USD"/>
    <n v="1488862800"/>
    <n v="1486745663"/>
    <b v="0"/>
    <n v="902"/>
    <b v="1"/>
    <s v="games/tabletop games"/>
    <n v="5.2989411764705885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8500"/>
    <x v="1600"/>
    <x v="0"/>
    <s v="US"/>
    <s v="USD"/>
    <n v="1484085540"/>
    <n v="1482353513"/>
    <b v="0"/>
    <n v="1670"/>
    <b v="1"/>
    <s v="games/tabletop games"/>
    <n v="21.183764705882353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8500"/>
    <x v="1601"/>
    <x v="0"/>
    <s v="US"/>
    <s v="USD"/>
    <n v="1481328004"/>
    <n v="1478736004"/>
    <b v="0"/>
    <n v="1328"/>
    <b v="1"/>
    <s v="games/tabletop games"/>
    <n v="6.6609411764705886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8500"/>
    <x v="1602"/>
    <x v="0"/>
    <s v="US"/>
    <s v="USD"/>
    <n v="1449506836"/>
    <n v="1446914836"/>
    <b v="0"/>
    <n v="944"/>
    <b v="1"/>
    <s v="games/tabletop games"/>
    <n v="1.5960000000000001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8500"/>
    <x v="1603"/>
    <x v="0"/>
    <s v="CA"/>
    <s v="CAD"/>
    <n v="1489320642"/>
    <n v="1487164242"/>
    <b v="0"/>
    <n v="147"/>
    <b v="1"/>
    <s v="games/tabletop games"/>
    <n v="0.64811764705882358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x v="1604"/>
    <x v="0"/>
    <s v="US"/>
    <s v="USD"/>
    <n v="1393156857"/>
    <n v="1390564857"/>
    <b v="0"/>
    <n v="99"/>
    <b v="1"/>
    <s v="games/tabletop games"/>
    <n v="0.35176470588235292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8500"/>
    <x v="1605"/>
    <x v="0"/>
    <s v="GB"/>
    <s v="GBP"/>
    <n v="1419259679"/>
    <n v="1416667679"/>
    <b v="0"/>
    <n v="79"/>
    <b v="1"/>
    <s v="games/tabletop games"/>
    <n v="0.31182352941176472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8500"/>
    <x v="1606"/>
    <x v="0"/>
    <s v="US"/>
    <s v="USD"/>
    <n v="1388936289"/>
    <n v="1386344289"/>
    <b v="0"/>
    <n v="75"/>
    <b v="1"/>
    <s v="games/tabletop games"/>
    <n v="0.57129411764705884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8500"/>
    <x v="1608"/>
    <x v="0"/>
    <s v="IT"/>
    <s v="EUR"/>
    <n v="1451861940"/>
    <n v="1448902867"/>
    <b v="0"/>
    <n v="102"/>
    <b v="1"/>
    <s v="games/tabletop games"/>
    <n v="0.63694117647058823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8500"/>
    <x v="1609"/>
    <x v="0"/>
    <s v="US"/>
    <s v="USD"/>
    <n v="1423022400"/>
    <n v="1421436099"/>
    <b v="0"/>
    <n v="32"/>
    <b v="1"/>
    <s v="games/tabletop games"/>
    <n v="0.1809411764705882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8500"/>
    <x v="1610"/>
    <x v="0"/>
    <s v="US"/>
    <s v="USD"/>
    <n v="1442501991"/>
    <n v="1439909991"/>
    <b v="0"/>
    <n v="480"/>
    <b v="1"/>
    <s v="games/tabletop games"/>
    <n v="4.6529999999999996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8500"/>
    <x v="1611"/>
    <x v="0"/>
    <s v="US"/>
    <s v="USD"/>
    <n v="1311576600"/>
    <n v="1306219897"/>
    <b v="0"/>
    <n v="11"/>
    <b v="1"/>
    <s v="music/rock"/>
    <n v="6.5294117647058822E-2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8500"/>
    <x v="1612"/>
    <x v="0"/>
    <s v="US"/>
    <s v="USD"/>
    <n v="1452744686"/>
    <n v="1447560686"/>
    <b v="0"/>
    <n v="12"/>
    <b v="1"/>
    <s v="music/rock"/>
    <n v="0.1635294117647059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8500"/>
    <x v="1613"/>
    <x v="0"/>
    <s v="US"/>
    <s v="USD"/>
    <n v="1336528804"/>
    <n v="1331348404"/>
    <b v="0"/>
    <n v="48"/>
    <b v="1"/>
    <s v="music/rock"/>
    <n v="0.35596"/>
    <n v="63"/>
    <x v="4"/>
    <s v="rock"/>
    <x v="2283"/>
    <d v="2012-05-08T21:00:04"/>
  </r>
  <r>
    <n v="2284"/>
    <s v="Make a record, write a song, take the Vinyl Skyway. "/>
    <s v="The Vinyl Skyway reunite to make a third album. "/>
    <n v="8500"/>
    <x v="1614"/>
    <x v="0"/>
    <s v="US"/>
    <s v="USD"/>
    <n v="1299902400"/>
    <n v="1297451245"/>
    <b v="0"/>
    <n v="59"/>
    <b v="1"/>
    <s v="music/rock"/>
    <n v="0.7497964705882354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8500"/>
    <x v="1615"/>
    <x v="0"/>
    <s v="US"/>
    <s v="USD"/>
    <n v="1340944043"/>
    <n v="1338352043"/>
    <b v="0"/>
    <n v="79"/>
    <b v="1"/>
    <s v="music/rock"/>
    <n v="0.4283529411764706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8500"/>
    <x v="1616"/>
    <x v="0"/>
    <s v="US"/>
    <s v="USD"/>
    <n v="1378439940"/>
    <n v="1376003254"/>
    <b v="0"/>
    <n v="14"/>
    <b v="1"/>
    <s v="music/rock"/>
    <n v="0.17658823529411766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8500"/>
    <x v="1617"/>
    <x v="0"/>
    <s v="US"/>
    <s v="USD"/>
    <n v="1403539260"/>
    <n v="1401724860"/>
    <b v="0"/>
    <n v="106"/>
    <b v="1"/>
    <s v="music/rock"/>
    <n v="0.63517529411764706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8500"/>
    <x v="1099"/>
    <x v="0"/>
    <s v="US"/>
    <s v="USD"/>
    <n v="1340733600"/>
    <n v="1339098689"/>
    <b v="0"/>
    <n v="25"/>
    <b v="1"/>
    <s v="music/rock"/>
    <n v="0.11776470588235294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8500"/>
    <x v="1618"/>
    <x v="0"/>
    <s v="US"/>
    <s v="USD"/>
    <n v="1386372120"/>
    <n v="1382659060"/>
    <b v="0"/>
    <n v="25"/>
    <b v="1"/>
    <s v="music/rock"/>
    <n v="0.18952941176470589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8500"/>
    <x v="1619"/>
    <x v="0"/>
    <s v="US"/>
    <s v="USD"/>
    <n v="1259686800"/>
    <n v="1252908330"/>
    <b v="0"/>
    <n v="29"/>
    <b v="1"/>
    <s v="music/rock"/>
    <n v="0.18364705882352941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8500"/>
    <x v="1620"/>
    <x v="0"/>
    <s v="US"/>
    <s v="USD"/>
    <n v="1335153600"/>
    <n v="1332199618"/>
    <b v="0"/>
    <n v="43"/>
    <b v="1"/>
    <s v="music/rock"/>
    <n v="0.50823529411764701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8500"/>
    <x v="1621"/>
    <x v="0"/>
    <s v="US"/>
    <s v="USD"/>
    <n v="1334767476"/>
    <n v="1332175476"/>
    <b v="0"/>
    <n v="46"/>
    <b v="1"/>
    <s v="music/rock"/>
    <n v="0.25235411764705884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0"/>
    <x v="1622"/>
    <x v="0"/>
    <s v="US"/>
    <s v="USD"/>
    <n v="1348545540"/>
    <n v="1346345999"/>
    <b v="0"/>
    <n v="27"/>
    <b v="1"/>
    <s v="music/rock"/>
    <n v="0.10823529411764705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8500"/>
    <x v="1623"/>
    <x v="0"/>
    <s v="US"/>
    <s v="USD"/>
    <n v="1358702480"/>
    <n v="1356110480"/>
    <b v="0"/>
    <n v="112"/>
    <b v="1"/>
    <s v="music/rock"/>
    <n v="0.85929882352941178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8500"/>
    <x v="1624"/>
    <x v="0"/>
    <s v="US"/>
    <s v="USD"/>
    <n v="1359240856"/>
    <n v="1356648856"/>
    <b v="0"/>
    <n v="34"/>
    <b v="1"/>
    <s v="music/rock"/>
    <n v="0.17682352941176471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8500"/>
    <x v="1625"/>
    <x v="0"/>
    <s v="US"/>
    <s v="USD"/>
    <n v="1330018426"/>
    <n v="1326994426"/>
    <b v="0"/>
    <n v="145"/>
    <b v="1"/>
    <s v="music/rock"/>
    <n v="1.2276470588235293"/>
    <n v="72"/>
    <x v="4"/>
    <s v="rock"/>
    <x v="2296"/>
    <d v="2012-02-23T12:33:46"/>
  </r>
  <r>
    <n v="2297"/>
    <s v="Company Company: Debut EP"/>
    <s v="New Jersey Alternative Rock band COCO needs YOUR help self-releasing debut EP!"/>
    <n v="8500"/>
    <x v="1626"/>
    <x v="0"/>
    <s v="US"/>
    <s v="USD"/>
    <n v="1331697540"/>
    <n v="1328749249"/>
    <b v="0"/>
    <n v="19"/>
    <b v="1"/>
    <s v="music/rock"/>
    <n v="0.11835294117647059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8500"/>
    <x v="1627"/>
    <x v="0"/>
    <s v="US"/>
    <s v="USD"/>
    <n v="1395861033"/>
    <n v="1393272633"/>
    <b v="0"/>
    <n v="288"/>
    <b v="1"/>
    <s v="music/rock"/>
    <n v="3.708470588235294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8500"/>
    <x v="1628"/>
    <x v="0"/>
    <s v="US"/>
    <s v="USD"/>
    <n v="1296953209"/>
    <n v="1295657209"/>
    <b v="0"/>
    <n v="14"/>
    <b v="1"/>
    <s v="music/rock"/>
    <n v="0.12358823529411765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500"/>
    <x v="1629"/>
    <x v="0"/>
    <s v="US"/>
    <s v="USD"/>
    <n v="1340904416"/>
    <n v="1339694816"/>
    <b v="0"/>
    <n v="7"/>
    <b v="1"/>
    <s v="music/rock"/>
    <n v="9.5294117647058821E-2"/>
    <n v="116"/>
    <x v="4"/>
    <s v="rock"/>
    <x v="2300"/>
    <d v="2012-06-28T12:26:56"/>
  </r>
  <r>
    <n v="2301"/>
    <s v="Time Crash"/>
    <s v="We are America's first trock band, and we're ready to bring you our first album!"/>
    <n v="8500"/>
    <x v="1630"/>
    <x v="0"/>
    <s v="US"/>
    <s v="USD"/>
    <n v="1371785496"/>
    <n v="1369193496"/>
    <b v="1"/>
    <n v="211"/>
    <b v="1"/>
    <s v="music/indie rock"/>
    <n v="0.78590823529411769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8500"/>
    <x v="1631"/>
    <x v="0"/>
    <s v="US"/>
    <s v="USD"/>
    <n v="1388473200"/>
    <n v="1385585434"/>
    <b v="1"/>
    <n v="85"/>
    <b v="1"/>
    <s v="music/indie rock"/>
    <n v="0.46176470588235297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8500"/>
    <x v="1632"/>
    <x v="0"/>
    <s v="US"/>
    <s v="USD"/>
    <n v="1323747596"/>
    <n v="1320287996"/>
    <b v="1"/>
    <n v="103"/>
    <b v="1"/>
    <s v="music/indie rock"/>
    <n v="0.8298364705882352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8500"/>
    <x v="1633"/>
    <x v="0"/>
    <s v="US"/>
    <s v="USD"/>
    <n v="1293857940"/>
    <n v="1290281691"/>
    <b v="1"/>
    <n v="113"/>
    <b v="1"/>
    <s v="music/indie rock"/>
    <n v="0.7108258823529412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8500"/>
    <x v="1634"/>
    <x v="0"/>
    <s v="US"/>
    <s v="USD"/>
    <n v="1407520800"/>
    <n v="1405356072"/>
    <b v="1"/>
    <n v="167"/>
    <b v="1"/>
    <s v="music/indie rock"/>
    <n v="2.1436470588235292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8500"/>
    <x v="1635"/>
    <x v="0"/>
    <s v="US"/>
    <s v="USD"/>
    <n v="1331352129"/>
    <n v="1328760129"/>
    <b v="1"/>
    <n v="73"/>
    <b v="1"/>
    <s v="music/indie rock"/>
    <n v="0.43959411764705886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8500"/>
    <x v="1636"/>
    <x v="0"/>
    <s v="US"/>
    <s v="USD"/>
    <n v="1336245328"/>
    <n v="1333653333"/>
    <b v="1"/>
    <n v="75"/>
    <b v="1"/>
    <s v="music/indie rock"/>
    <n v="0.24650117647058825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8500"/>
    <x v="1637"/>
    <x v="0"/>
    <s v="US"/>
    <s v="USD"/>
    <n v="1409274000"/>
    <n v="1406847996"/>
    <b v="1"/>
    <n v="614"/>
    <b v="1"/>
    <s v="music/indie rock"/>
    <n v="5.9591894117647062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8500"/>
    <x v="1638"/>
    <x v="0"/>
    <s v="US"/>
    <s v="USD"/>
    <n v="1362872537"/>
    <n v="1359848537"/>
    <b v="1"/>
    <n v="107"/>
    <b v="1"/>
    <s v="music/indie rock"/>
    <n v="0.75299647058823538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8500"/>
    <x v="1639"/>
    <x v="0"/>
    <s v="US"/>
    <s v="USD"/>
    <n v="1363889015"/>
    <n v="1361300615"/>
    <b v="1"/>
    <n v="1224"/>
    <b v="1"/>
    <s v="music/indie rock"/>
    <n v="9.3335717647058818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8500"/>
    <x v="1640"/>
    <x v="0"/>
    <s v="US"/>
    <s v="USD"/>
    <n v="1399421189"/>
    <n v="1396829189"/>
    <b v="1"/>
    <n v="104"/>
    <b v="1"/>
    <s v="music/indie rock"/>
    <n v="1.1023529411764705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8500"/>
    <x v="1641"/>
    <x v="0"/>
    <s v="US"/>
    <s v="USD"/>
    <n v="1397862000"/>
    <n v="1395155478"/>
    <b v="1"/>
    <n v="79"/>
    <b v="1"/>
    <s v="music/indie rock"/>
    <n v="0.38070588235294117"/>
    <n v="41"/>
    <x v="4"/>
    <s v="indie rock"/>
    <x v="2312"/>
    <d v="2014-04-18T18:00:00"/>
  </r>
  <r>
    <n v="2313"/>
    <s v="A SUNNY DAY IN GLASGOW"/>
    <s v="A Sunny Day in Glasgow are recording a new album and we need your help!"/>
    <n v="8500"/>
    <x v="1642"/>
    <x v="0"/>
    <s v="US"/>
    <s v="USD"/>
    <n v="1336086026"/>
    <n v="1333494026"/>
    <b v="1"/>
    <n v="157"/>
    <b v="1"/>
    <s v="music/indie rock"/>
    <n v="1.034355294117647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8500"/>
    <x v="1643"/>
    <x v="0"/>
    <s v="US"/>
    <s v="USD"/>
    <n v="1339074857"/>
    <n v="1336482857"/>
    <b v="1"/>
    <n v="50"/>
    <b v="1"/>
    <s v="music/indie rock"/>
    <n v="0.22160470588235295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8500"/>
    <x v="1644"/>
    <x v="0"/>
    <s v="US"/>
    <s v="USD"/>
    <n v="1336238743"/>
    <n v="1333646743"/>
    <b v="1"/>
    <n v="64"/>
    <b v="1"/>
    <s v="music/indie rock"/>
    <n v="0.3017647058823529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8500"/>
    <x v="1645"/>
    <x v="0"/>
    <s v="US"/>
    <s v="USD"/>
    <n v="1260383040"/>
    <n v="1253726650"/>
    <b v="1"/>
    <n v="200"/>
    <b v="1"/>
    <s v="music/indie rock"/>
    <n v="1.836047058823529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8500"/>
    <x v="1646"/>
    <x v="0"/>
    <s v="US"/>
    <s v="USD"/>
    <n v="1266210000"/>
    <n v="1263474049"/>
    <b v="1"/>
    <n v="22"/>
    <b v="1"/>
    <s v="music/indie rock"/>
    <n v="4.8941176470588238E-2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8500"/>
    <x v="1647"/>
    <x v="0"/>
    <s v="US"/>
    <s v="USD"/>
    <n v="1253937540"/>
    <n v="1251214014"/>
    <b v="1"/>
    <n v="163"/>
    <b v="1"/>
    <s v="music/indie rock"/>
    <n v="0.71211764705882352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8500"/>
    <x v="1648"/>
    <x v="0"/>
    <s v="US"/>
    <s v="USD"/>
    <n v="1387072685"/>
    <n v="1384480685"/>
    <b v="1"/>
    <n v="77"/>
    <b v="1"/>
    <s v="music/indie rock"/>
    <n v="0.3801176470588235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8500"/>
    <x v="1649"/>
    <x v="0"/>
    <s v="US"/>
    <s v="USD"/>
    <n v="1396463800"/>
    <n v="1393443400"/>
    <b v="1"/>
    <n v="89"/>
    <b v="1"/>
    <s v="music/indie rock"/>
    <n v="0.63917647058823535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8500"/>
    <x v="1650"/>
    <x v="3"/>
    <s v="AT"/>
    <s v="EUR"/>
    <n v="1491282901"/>
    <n v="1488694501"/>
    <b v="0"/>
    <n v="64"/>
    <b v="0"/>
    <s v="food/small batch"/>
    <n v="0.4858823529411764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8500"/>
    <x v="1079"/>
    <x v="3"/>
    <s v="US"/>
    <s v="USD"/>
    <n v="1491769769"/>
    <n v="1489181369"/>
    <b v="0"/>
    <n v="4"/>
    <b v="0"/>
    <s v="food/small batch"/>
    <n v="0.01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8500"/>
    <x v="678"/>
    <x v="3"/>
    <s v="US"/>
    <s v="USD"/>
    <n v="1490033247"/>
    <n v="1489428447"/>
    <b v="0"/>
    <n v="4"/>
    <b v="0"/>
    <s v="food/small batch"/>
    <n v="1.411764705882353E-2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8500"/>
    <x v="970"/>
    <x v="3"/>
    <s v="GB"/>
    <s v="GBP"/>
    <n v="1490559285"/>
    <n v="1487970885"/>
    <b v="0"/>
    <n v="61"/>
    <b v="0"/>
    <s v="food/small batch"/>
    <n v="0.18294117647058825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8500"/>
    <x v="439"/>
    <x v="3"/>
    <s v="US"/>
    <s v="USD"/>
    <n v="1490830331"/>
    <n v="1488241931"/>
    <b v="0"/>
    <n v="7"/>
    <b v="0"/>
    <s v="food/small batch"/>
    <n v="9.4117647058823521E-3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8500"/>
    <x v="1651"/>
    <x v="3"/>
    <s v="US"/>
    <s v="USD"/>
    <n v="1493571600"/>
    <n v="1489106948"/>
    <b v="0"/>
    <n v="1"/>
    <b v="0"/>
    <s v="food/small batch"/>
    <n v="1.2705882352941176E-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8500"/>
    <x v="1652"/>
    <x v="0"/>
    <s v="US"/>
    <s v="USD"/>
    <n v="1409090440"/>
    <n v="1406066440"/>
    <b v="1"/>
    <n v="3355"/>
    <b v="1"/>
    <s v="food/small batch"/>
    <n v="21.662707058823532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8500"/>
    <x v="1653"/>
    <x v="0"/>
    <s v="US"/>
    <s v="USD"/>
    <n v="1434307537"/>
    <n v="1431715537"/>
    <b v="1"/>
    <n v="537"/>
    <b v="1"/>
    <s v="food/small batch"/>
    <n v="2.993529411764706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8500"/>
    <x v="1654"/>
    <x v="0"/>
    <s v="US"/>
    <s v="USD"/>
    <n v="1405609146"/>
    <n v="1403017146"/>
    <b v="1"/>
    <n v="125"/>
    <b v="1"/>
    <s v="food/small batch"/>
    <n v="3.1152941176470588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8500"/>
    <x v="1655"/>
    <x v="0"/>
    <s v="US"/>
    <s v="USD"/>
    <n v="1451001600"/>
    <n v="1448400943"/>
    <b v="1"/>
    <n v="163"/>
    <b v="1"/>
    <s v="food/small batch"/>
    <n v="4.21741176470588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500"/>
    <x v="1656"/>
    <x v="0"/>
    <s v="US"/>
    <s v="USD"/>
    <n v="1408320490"/>
    <n v="1405728490"/>
    <b v="1"/>
    <n v="283"/>
    <b v="1"/>
    <s v="food/small batch"/>
    <n v="1.358247058823529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8500"/>
    <x v="1657"/>
    <x v="0"/>
    <s v="US"/>
    <s v="USD"/>
    <n v="1423235071"/>
    <n v="1420643071"/>
    <b v="1"/>
    <n v="352"/>
    <b v="1"/>
    <s v="food/small batch"/>
    <n v="3.1267058823529412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8500"/>
    <x v="610"/>
    <x v="0"/>
    <s v="US"/>
    <s v="USD"/>
    <n v="1401385800"/>
    <n v="1399563390"/>
    <b v="1"/>
    <n v="94"/>
    <b v="1"/>
    <s v="food/small batch"/>
    <n v="0.14976470588235294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8500"/>
    <x v="1658"/>
    <x v="0"/>
    <s v="US"/>
    <s v="USD"/>
    <n v="1415208840"/>
    <n v="1412611498"/>
    <b v="1"/>
    <n v="67"/>
    <b v="1"/>
    <s v="food/small batch"/>
    <n v="0.47976470588235293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8500"/>
    <x v="1659"/>
    <x v="0"/>
    <s v="US"/>
    <s v="USD"/>
    <n v="1402494243"/>
    <n v="1399902243"/>
    <b v="1"/>
    <n v="221"/>
    <b v="1"/>
    <s v="food/small batch"/>
    <n v="3.008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8500"/>
    <x v="1660"/>
    <x v="0"/>
    <s v="US"/>
    <s v="USD"/>
    <n v="1394316695"/>
    <n v="1390860695"/>
    <b v="1"/>
    <n v="2165"/>
    <b v="1"/>
    <s v="food/small batch"/>
    <n v="12.252530588235294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8500"/>
    <x v="1661"/>
    <x v="0"/>
    <s v="US"/>
    <s v="USD"/>
    <n v="1403796143"/>
    <n v="1401204143"/>
    <b v="1"/>
    <n v="179"/>
    <b v="1"/>
    <s v="food/small batch"/>
    <n v="1.5622352941176472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8500"/>
    <x v="1662"/>
    <x v="0"/>
    <s v="US"/>
    <s v="USD"/>
    <n v="1404077484"/>
    <n v="1401485484"/>
    <b v="1"/>
    <n v="123"/>
    <b v="1"/>
    <s v="food/small batch"/>
    <n v="1.7848823529411764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8500"/>
    <x v="1663"/>
    <x v="0"/>
    <s v="US"/>
    <s v="USD"/>
    <n v="1482134340"/>
    <n v="1479496309"/>
    <b v="1"/>
    <n v="1104"/>
    <b v="1"/>
    <s v="food/small batch"/>
    <n v="8.6531764705882352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8500"/>
    <x v="1664"/>
    <x v="0"/>
    <s v="US"/>
    <s v="USD"/>
    <n v="1477841138"/>
    <n v="1475249138"/>
    <b v="1"/>
    <n v="403"/>
    <b v="1"/>
    <s v="food/small batch"/>
    <n v="4.9777647058823531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85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8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8500"/>
    <x v="452"/>
    <x v="1"/>
    <s v="US"/>
    <s v="USD"/>
    <n v="1452282420"/>
    <n v="1447962505"/>
    <b v="0"/>
    <n v="1"/>
    <b v="0"/>
    <s v="technology/web"/>
    <n v="3.5294117647058823E-2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8500"/>
    <x v="116"/>
    <x v="1"/>
    <s v="CA"/>
    <s v="CAD"/>
    <n v="1466789269"/>
    <n v="1464197269"/>
    <b v="0"/>
    <n v="1"/>
    <b v="0"/>
    <s v="technology/web"/>
    <n v="1.1764705882352942E-4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85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8500"/>
    <x v="1665"/>
    <x v="1"/>
    <s v="US"/>
    <s v="USD"/>
    <n v="1476731431"/>
    <n v="1472843431"/>
    <b v="0"/>
    <n v="3"/>
    <b v="0"/>
    <s v="technology/web"/>
    <n v="4.5882352941176473E-3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8500"/>
    <x v="493"/>
    <x v="1"/>
    <s v="US"/>
    <s v="USD"/>
    <n v="1472135676"/>
    <n v="1469543676"/>
    <b v="0"/>
    <n v="1"/>
    <b v="0"/>
    <s v="technology/web"/>
    <n v="1.7647058823529412E-3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8500"/>
    <x v="795"/>
    <x v="1"/>
    <s v="US"/>
    <s v="USD"/>
    <n v="1456006938"/>
    <n v="1450822938"/>
    <b v="0"/>
    <n v="5"/>
    <b v="0"/>
    <s v="technology/web"/>
    <n v="3.1764705882352938E-2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85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85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8500"/>
    <x v="1651"/>
    <x v="1"/>
    <s v="NZ"/>
    <s v="NZD"/>
    <n v="1430360739"/>
    <n v="1427768739"/>
    <b v="0"/>
    <n v="7"/>
    <b v="0"/>
    <s v="technology/web"/>
    <n v="1.2705882352941176E-2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85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85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8500"/>
    <x v="379"/>
    <x v="1"/>
    <s v="US"/>
    <s v="USD"/>
    <n v="1420910460"/>
    <n v="1415726460"/>
    <b v="0"/>
    <n v="1"/>
    <b v="0"/>
    <s v="technology/web"/>
    <n v="2.9411764705882353E-3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500"/>
    <x v="434"/>
    <x v="1"/>
    <s v="AU"/>
    <s v="AUD"/>
    <n v="1430604136"/>
    <n v="1428012136"/>
    <b v="0"/>
    <n v="2"/>
    <b v="0"/>
    <s v="technology/web"/>
    <n v="6.4705882352941177E-3"/>
    <n v="28"/>
    <x v="2"/>
    <s v="web"/>
    <x v="2355"/>
    <d v="2015-05-02T17:02:16"/>
  </r>
  <r>
    <n v="2356"/>
    <s v="HardstyleUnited.com (Canceled)"/>
    <s v="HardstyleUnited.com The Global Hardstyle community. Your Hardstyle community."/>
    <n v="85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85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8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8500"/>
    <x v="1666"/>
    <x v="1"/>
    <s v="US"/>
    <s v="USD"/>
    <n v="1438616124"/>
    <n v="1433432124"/>
    <b v="0"/>
    <n v="3"/>
    <b v="0"/>
    <s v="technology/web"/>
    <n v="0.12952941176470589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8500"/>
    <x v="369"/>
    <x v="1"/>
    <s v="CA"/>
    <s v="CAD"/>
    <n v="1454864280"/>
    <n v="1452272280"/>
    <b v="0"/>
    <n v="1"/>
    <b v="0"/>
    <s v="technology/web"/>
    <n v="2.3529411764705883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85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8500"/>
    <x v="678"/>
    <x v="1"/>
    <s v="US"/>
    <s v="USD"/>
    <n v="1418315470"/>
    <n v="1415723470"/>
    <b v="0"/>
    <n v="2"/>
    <b v="0"/>
    <s v="technology/web"/>
    <n v="1.411764705882353E-2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85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8500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85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8500"/>
    <x v="1310"/>
    <x v="1"/>
    <s v="GB"/>
    <s v="GBP"/>
    <n v="1445431533"/>
    <n v="1442839533"/>
    <b v="0"/>
    <n v="27"/>
    <b v="0"/>
    <s v="technology/web"/>
    <n v="0.30941176470588233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8500"/>
    <x v="1667"/>
    <x v="1"/>
    <s v="US"/>
    <s v="USD"/>
    <n v="1461622616"/>
    <n v="1456442216"/>
    <b v="0"/>
    <n v="14"/>
    <b v="0"/>
    <s v="technology/web"/>
    <n v="7.8823529411764709E-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8500"/>
    <x v="173"/>
    <x v="1"/>
    <s v="US"/>
    <s v="USD"/>
    <n v="1429028365"/>
    <n v="1425143965"/>
    <b v="0"/>
    <n v="2"/>
    <b v="0"/>
    <s v="technology/web"/>
    <n v="1.1764705882352941E-2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85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8500"/>
    <x v="376"/>
    <x v="1"/>
    <s v="US"/>
    <s v="USD"/>
    <n v="1418877141"/>
    <n v="1416285141"/>
    <b v="0"/>
    <n v="4"/>
    <b v="0"/>
    <s v="technology/web"/>
    <n v="9.6470588235294114E-3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85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8500"/>
    <x v="147"/>
    <x v="1"/>
    <s v="AU"/>
    <s v="AUD"/>
    <n v="1429839571"/>
    <n v="1427247571"/>
    <b v="0"/>
    <n v="6"/>
    <b v="0"/>
    <s v="technology/web"/>
    <n v="2.1176470588235293E-2"/>
    <n v="30"/>
    <x v="2"/>
    <s v="web"/>
    <x v="2372"/>
    <d v="2015-04-23T20:39:31"/>
  </r>
  <r>
    <n v="2373"/>
    <s v="Cykelauktion.com (Canceled)"/>
    <s v="We want to create a safe marketplace for buying and selling bicycles."/>
    <n v="8500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8500"/>
    <x v="115"/>
    <x v="1"/>
    <s v="US"/>
    <s v="USD"/>
    <n v="1423772060"/>
    <n v="1421180060"/>
    <b v="0"/>
    <n v="1"/>
    <b v="0"/>
    <s v="technology/web"/>
    <n v="1.176470588235294E-3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85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8500"/>
    <x v="1668"/>
    <x v="1"/>
    <s v="US"/>
    <s v="USD"/>
    <n v="1449785566"/>
    <n v="1447193566"/>
    <b v="0"/>
    <n v="4"/>
    <b v="0"/>
    <s v="technology/web"/>
    <n v="3.8391764705882354E-2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8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85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85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8500"/>
    <x v="434"/>
    <x v="1"/>
    <s v="US"/>
    <s v="USD"/>
    <n v="1443726142"/>
    <n v="1441134142"/>
    <b v="0"/>
    <n v="3"/>
    <b v="0"/>
    <s v="technology/web"/>
    <n v="6.4705882352941177E-3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500"/>
    <x v="1669"/>
    <x v="1"/>
    <s v="US"/>
    <s v="USD"/>
    <n v="1428704848"/>
    <n v="1426112848"/>
    <b v="0"/>
    <n v="7"/>
    <b v="0"/>
    <s v="technology/web"/>
    <n v="0.18482352941176469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8500"/>
    <x v="735"/>
    <x v="1"/>
    <s v="US"/>
    <s v="USD"/>
    <n v="1438662603"/>
    <n v="1436502603"/>
    <b v="0"/>
    <n v="2"/>
    <b v="0"/>
    <s v="technology/web"/>
    <n v="8.8235294117647058E-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8500"/>
    <x v="140"/>
    <x v="1"/>
    <s v="NZ"/>
    <s v="NZD"/>
    <n v="1424568107"/>
    <n v="1421976107"/>
    <b v="0"/>
    <n v="3"/>
    <b v="0"/>
    <s v="technology/web"/>
    <n v="5.1176470588235295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8500"/>
    <x v="138"/>
    <x v="1"/>
    <s v="US"/>
    <s v="USD"/>
    <n v="1415932643"/>
    <n v="1413337043"/>
    <b v="0"/>
    <n v="8"/>
    <b v="0"/>
    <s v="technology/web"/>
    <n v="9.4117647058823532E-4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8500"/>
    <x v="1670"/>
    <x v="1"/>
    <s v="US"/>
    <s v="USD"/>
    <n v="1438793432"/>
    <n v="1436201432"/>
    <b v="0"/>
    <n v="7"/>
    <b v="0"/>
    <s v="technology/web"/>
    <n v="9.270588235294118E-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85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8500"/>
    <x v="772"/>
    <x v="1"/>
    <s v="US"/>
    <s v="USD"/>
    <n v="1469199740"/>
    <n v="1465311740"/>
    <b v="0"/>
    <n v="3"/>
    <b v="0"/>
    <s v="technology/web"/>
    <n v="0.12070588235294118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8500"/>
    <x v="1501"/>
    <x v="1"/>
    <s v="US"/>
    <s v="USD"/>
    <n v="1421350140"/>
    <n v="1418761759"/>
    <b v="0"/>
    <n v="8"/>
    <b v="0"/>
    <s v="technology/web"/>
    <n v="5.4470588235294118E-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8500"/>
    <x v="134"/>
    <x v="1"/>
    <s v="FR"/>
    <s v="EUR"/>
    <n v="1437861540"/>
    <n v="1435160452"/>
    <b v="0"/>
    <n v="1"/>
    <b v="0"/>
    <s v="technology/web"/>
    <n v="3.5294117647058825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85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8500"/>
    <x v="379"/>
    <x v="1"/>
    <s v="US"/>
    <s v="USD"/>
    <n v="1427825044"/>
    <n v="1425236644"/>
    <b v="0"/>
    <n v="1"/>
    <b v="0"/>
    <s v="technology/web"/>
    <n v="2.9411764705882353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85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8500"/>
    <x v="155"/>
    <x v="1"/>
    <s v="US"/>
    <s v="USD"/>
    <n v="1439048017"/>
    <n v="1436456017"/>
    <b v="0"/>
    <n v="1"/>
    <b v="0"/>
    <s v="technology/web"/>
    <n v="5.8823529411764705E-3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8500"/>
    <x v="158"/>
    <x v="1"/>
    <s v="IE"/>
    <s v="EUR"/>
    <n v="1424940093"/>
    <n v="1422348093"/>
    <b v="0"/>
    <n v="2"/>
    <b v="0"/>
    <s v="technology/web"/>
    <n v="3.5294117647058826E-4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85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8500"/>
    <x v="115"/>
    <x v="1"/>
    <s v="CH"/>
    <s v="CHF"/>
    <n v="1444940558"/>
    <n v="1442348558"/>
    <b v="0"/>
    <n v="1"/>
    <b v="0"/>
    <s v="technology/web"/>
    <n v="1.176470588235294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85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85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85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85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8500"/>
    <x v="1671"/>
    <x v="2"/>
    <s v="US"/>
    <s v="USD"/>
    <n v="1457207096"/>
    <n v="1452023096"/>
    <b v="0"/>
    <n v="9"/>
    <b v="0"/>
    <s v="food/food trucks"/>
    <n v="2.3647058823529413E-2"/>
    <n v="22"/>
    <x v="7"/>
    <s v="food trucks"/>
    <x v="2401"/>
    <d v="2016-03-05T14:44:56"/>
  </r>
  <r>
    <n v="2402"/>
    <s v="Cupcake Truck Unite"/>
    <s v="Small town, delicious treats, and a mobile truck"/>
    <n v="8500"/>
    <x v="401"/>
    <x v="2"/>
    <s v="US"/>
    <s v="USD"/>
    <n v="1431533931"/>
    <n v="1428941931"/>
    <b v="0"/>
    <n v="1"/>
    <b v="0"/>
    <s v="food/food trucks"/>
    <n v="6.1176470588235297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8500"/>
    <x v="1672"/>
    <x v="2"/>
    <s v="GB"/>
    <s v="GBP"/>
    <n v="1459368658"/>
    <n v="1454188258"/>
    <b v="0"/>
    <n v="12"/>
    <b v="0"/>
    <s v="food/food trucks"/>
    <n v="2.3764705882352941E-2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85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8500"/>
    <x v="1673"/>
    <x v="2"/>
    <s v="US"/>
    <s v="USD"/>
    <n v="1472911375"/>
    <n v="1471096975"/>
    <b v="0"/>
    <n v="20"/>
    <b v="0"/>
    <s v="food/food trucks"/>
    <n v="0.13247058823529412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8500"/>
    <x v="1674"/>
    <x v="2"/>
    <s v="US"/>
    <s v="USD"/>
    <n v="1421635190"/>
    <n v="1418179190"/>
    <b v="0"/>
    <n v="16"/>
    <b v="0"/>
    <s v="food/food trucks"/>
    <n v="0.15823529411764706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8500"/>
    <x v="1675"/>
    <x v="2"/>
    <s v="US"/>
    <s v="USD"/>
    <n v="1428732000"/>
    <n v="1426772928"/>
    <b v="0"/>
    <n v="33"/>
    <b v="0"/>
    <s v="food/food trucks"/>
    <n v="0.65376470588235291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8500"/>
    <x v="134"/>
    <x v="2"/>
    <s v="US"/>
    <s v="USD"/>
    <n v="1415247757"/>
    <n v="1412652157"/>
    <b v="0"/>
    <n v="2"/>
    <b v="0"/>
    <s v="food/food trucks"/>
    <n v="3.5294117647058825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8500"/>
    <x v="75"/>
    <x v="2"/>
    <s v="US"/>
    <s v="USD"/>
    <n v="1439931675"/>
    <n v="1437339675"/>
    <b v="0"/>
    <n v="6"/>
    <b v="0"/>
    <s v="food/food trucks"/>
    <n v="5.4117647058823527E-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85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8500"/>
    <x v="118"/>
    <x v="2"/>
    <s v="US"/>
    <s v="USD"/>
    <n v="1440524082"/>
    <n v="1437932082"/>
    <b v="0"/>
    <n v="3"/>
    <b v="0"/>
    <s v="food/food trucks"/>
    <n v="1.7764705882352943E-2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5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8500"/>
    <x v="379"/>
    <x v="2"/>
    <s v="US"/>
    <s v="USD"/>
    <n v="1401579000"/>
    <n v="1398911882"/>
    <b v="0"/>
    <n v="3"/>
    <b v="0"/>
    <s v="food/food trucks"/>
    <n v="2.9411764705882353E-3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8500"/>
    <x v="75"/>
    <x v="2"/>
    <s v="US"/>
    <s v="USD"/>
    <n v="1440215940"/>
    <n v="1436805660"/>
    <b v="0"/>
    <n v="13"/>
    <b v="0"/>
    <s v="food/food trucks"/>
    <n v="5.4117647058823527E-2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8500"/>
    <x v="400"/>
    <x v="2"/>
    <s v="US"/>
    <s v="USD"/>
    <n v="1468615346"/>
    <n v="1466023346"/>
    <b v="0"/>
    <n v="6"/>
    <b v="0"/>
    <s v="food/food trucks"/>
    <n v="3.9411764705882354E-2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8500"/>
    <x v="139"/>
    <x v="2"/>
    <s v="US"/>
    <s v="USD"/>
    <n v="1426345200"/>
    <n v="1421343743"/>
    <b v="0"/>
    <n v="1"/>
    <b v="0"/>
    <s v="food/food trucks"/>
    <n v="5.88235294117647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85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8500"/>
    <x v="139"/>
    <x v="2"/>
    <s v="US"/>
    <s v="USD"/>
    <n v="1427225644"/>
    <n v="1422045244"/>
    <b v="0"/>
    <n v="5"/>
    <b v="0"/>
    <s v="food/food trucks"/>
    <n v="5.88235294117647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85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8500"/>
    <x v="1676"/>
    <x v="2"/>
    <s v="US"/>
    <s v="USD"/>
    <n v="1415583695"/>
    <n v="1410396095"/>
    <b v="0"/>
    <n v="36"/>
    <b v="0"/>
    <s v="food/food trucks"/>
    <n v="0.29423529411764704"/>
    <n v="69"/>
    <x v="7"/>
    <s v="food trucks"/>
    <x v="2420"/>
    <d v="2014-11-09T20:41:35"/>
  </r>
  <r>
    <n v="2421"/>
    <s v="hot dog cart"/>
    <s v="help me start Merrill's first hot dog cart in this empty lot"/>
    <n v="8500"/>
    <x v="116"/>
    <x v="2"/>
    <s v="US"/>
    <s v="USD"/>
    <n v="1424536196"/>
    <n v="1421944196"/>
    <b v="0"/>
    <n v="1"/>
    <b v="0"/>
    <s v="food/food trucks"/>
    <n v="1.1764705882352942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8500"/>
    <x v="116"/>
    <x v="2"/>
    <s v="US"/>
    <s v="USD"/>
    <n v="1426091036"/>
    <n v="1423502636"/>
    <b v="0"/>
    <n v="1"/>
    <b v="0"/>
    <s v="food/food trucks"/>
    <n v="1.1764705882352942E-4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8500"/>
    <x v="138"/>
    <x v="2"/>
    <s v="US"/>
    <s v="USD"/>
    <n v="1420044890"/>
    <n v="1417452890"/>
    <b v="0"/>
    <n v="1"/>
    <b v="0"/>
    <s v="food/food trucks"/>
    <n v="9.4117647058823532E-4"/>
    <n v="8"/>
    <x v="7"/>
    <s v="food trucks"/>
    <x v="2423"/>
    <d v="2014-12-31T11:54:50"/>
  </r>
  <r>
    <n v="2424"/>
    <s v="Lily and Memphs"/>
    <s v="Great and creative food from the heart in the form of a sweet food truck!"/>
    <n v="8500"/>
    <x v="622"/>
    <x v="2"/>
    <s v="US"/>
    <s v="USD"/>
    <n v="1414445108"/>
    <n v="1411853108"/>
    <b v="0"/>
    <n v="9"/>
    <b v="0"/>
    <s v="food/food trucks"/>
    <n v="3.6470588235294116E-2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8500"/>
    <x v="116"/>
    <x v="2"/>
    <s v="US"/>
    <s v="USD"/>
    <n v="1464386640"/>
    <n v="1463090149"/>
    <b v="0"/>
    <n v="1"/>
    <b v="0"/>
    <s v="food/food trucks"/>
    <n v="1.1764705882352942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85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8500"/>
    <x v="116"/>
    <x v="2"/>
    <s v="US"/>
    <s v="USD"/>
    <n v="1458715133"/>
    <n v="1455262733"/>
    <b v="0"/>
    <n v="1"/>
    <b v="0"/>
    <s v="food/food trucks"/>
    <n v="1.1764705882352942E-4"/>
    <n v="1"/>
    <x v="7"/>
    <s v="food trucks"/>
    <x v="2427"/>
    <d v="2016-03-23T01:38:53"/>
  </r>
  <r>
    <n v="2428"/>
    <s v="Premium Burgers"/>
    <s v="From Moo 2 You! We want to offer premium burgers to a taco flooded environment."/>
    <n v="8500"/>
    <x v="116"/>
    <x v="2"/>
    <s v="US"/>
    <s v="USD"/>
    <n v="1426182551"/>
    <n v="1423594151"/>
    <b v="0"/>
    <n v="1"/>
    <b v="0"/>
    <s v="food/food trucks"/>
    <n v="1.1764705882352942E-4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8500"/>
    <x v="557"/>
    <x v="2"/>
    <s v="NO"/>
    <s v="NOK"/>
    <n v="1486313040"/>
    <n v="1483131966"/>
    <b v="0"/>
    <n v="4"/>
    <b v="0"/>
    <s v="food/food trucks"/>
    <n v="0.23588235294117646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8500"/>
    <x v="577"/>
    <x v="2"/>
    <s v="US"/>
    <s v="USD"/>
    <n v="1455246504"/>
    <n v="1452654504"/>
    <b v="0"/>
    <n v="2"/>
    <b v="0"/>
    <s v="food/food trucks"/>
    <n v="2.4705882352941176E-3"/>
    <n v="11"/>
    <x v="7"/>
    <s v="food trucks"/>
    <x v="2430"/>
    <d v="2016-02-11T22:08:24"/>
  </r>
  <r>
    <n v="2431"/>
    <s v="Murphy's good eatin'"/>
    <s v="Go to Colorado and run a food truck with homemade food of all kinds."/>
    <n v="8500"/>
    <x v="369"/>
    <x v="2"/>
    <s v="US"/>
    <s v="USD"/>
    <n v="1467080613"/>
    <n v="1461896613"/>
    <b v="0"/>
    <n v="2"/>
    <b v="0"/>
    <s v="food/food trucks"/>
    <n v="2.3529411764705883E-4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8500"/>
    <x v="369"/>
    <x v="2"/>
    <s v="US"/>
    <s v="USD"/>
    <n v="1425791697"/>
    <n v="1423199697"/>
    <b v="0"/>
    <n v="2"/>
    <b v="0"/>
    <s v="food/food trucks"/>
    <n v="2.3529411764705883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85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8500"/>
    <x v="375"/>
    <x v="2"/>
    <s v="US"/>
    <s v="USD"/>
    <n v="1438662474"/>
    <n v="1435206474"/>
    <b v="0"/>
    <n v="2"/>
    <b v="0"/>
    <s v="food/food trucks"/>
    <n v="3.058823529411764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8500"/>
    <x v="1677"/>
    <x v="2"/>
    <s v="SE"/>
    <s v="SEK"/>
    <n v="1444027186"/>
    <n v="1441435186"/>
    <b v="0"/>
    <n v="4"/>
    <b v="0"/>
    <s v="food/food trucks"/>
    <n v="0.1439999999999999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8500"/>
    <x v="372"/>
    <x v="2"/>
    <s v="CA"/>
    <s v="CAD"/>
    <n v="1454078770"/>
    <n v="1448894770"/>
    <b v="0"/>
    <n v="2"/>
    <b v="0"/>
    <s v="food/food trucks"/>
    <n v="5.2941176470588233E-3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5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8500"/>
    <x v="155"/>
    <x v="2"/>
    <s v="US"/>
    <s v="USD"/>
    <n v="1449529062"/>
    <n v="1444341462"/>
    <b v="0"/>
    <n v="1"/>
    <b v="0"/>
    <s v="food/food trucks"/>
    <n v="5.882352941176470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85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8500"/>
    <x v="115"/>
    <x v="2"/>
    <s v="BE"/>
    <s v="EUR"/>
    <n v="1455399313"/>
    <n v="1452807313"/>
    <b v="0"/>
    <n v="2"/>
    <b v="0"/>
    <s v="food/food trucks"/>
    <n v="1.176470588235294E-3"/>
    <n v="5"/>
    <x v="7"/>
    <s v="food trucks"/>
    <x v="2440"/>
    <d v="2016-02-13T16:35:13"/>
  </r>
  <r>
    <n v="2441"/>
    <s v="Bring Alchemy Pops to the People!"/>
    <s v="YOU can help Alchemy Pops POP up on a street near you!"/>
    <n v="8500"/>
    <x v="1678"/>
    <x v="0"/>
    <s v="US"/>
    <s v="USD"/>
    <n v="1437627540"/>
    <n v="1435806054"/>
    <b v="0"/>
    <n v="109"/>
    <b v="1"/>
    <s v="food/small batch"/>
    <n v="0.95188235294117651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8500"/>
    <x v="1679"/>
    <x v="0"/>
    <s v="US"/>
    <s v="USD"/>
    <n v="1426777228"/>
    <n v="1424188828"/>
    <b v="0"/>
    <n v="372"/>
    <b v="1"/>
    <s v="food/small batch"/>
    <n v="3.55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8500"/>
    <x v="1680"/>
    <x v="0"/>
    <s v="US"/>
    <s v="USD"/>
    <n v="1408114822"/>
    <n v="1405522822"/>
    <b v="0"/>
    <n v="311"/>
    <b v="1"/>
    <s v="food/small batch"/>
    <n v="4.7650576470588231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8500"/>
    <x v="1681"/>
    <x v="0"/>
    <s v="US"/>
    <s v="USD"/>
    <n v="1464199591"/>
    <n v="1461607591"/>
    <b v="0"/>
    <n v="61"/>
    <b v="1"/>
    <s v="food/small batch"/>
    <n v="0.38329411764705884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8500"/>
    <x v="1682"/>
    <x v="0"/>
    <s v="US"/>
    <s v="USD"/>
    <n v="1443242021"/>
    <n v="1440650021"/>
    <b v="0"/>
    <n v="115"/>
    <b v="1"/>
    <s v="food/small batch"/>
    <n v="1.016470588235294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8500"/>
    <x v="1683"/>
    <x v="0"/>
    <s v="US"/>
    <s v="USD"/>
    <n v="1480174071"/>
    <n v="1477578471"/>
    <b v="0"/>
    <n v="111"/>
    <b v="1"/>
    <s v="food/small batch"/>
    <n v="0.98811764705882354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8500"/>
    <x v="1684"/>
    <x v="0"/>
    <s v="US"/>
    <s v="USD"/>
    <n v="1478923200"/>
    <n v="1476184593"/>
    <b v="0"/>
    <n v="337"/>
    <b v="1"/>
    <s v="food/small batch"/>
    <n v="1.2564705882352942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8500"/>
    <x v="357"/>
    <x v="0"/>
    <s v="US"/>
    <s v="USD"/>
    <n v="1472621760"/>
    <n v="1472110513"/>
    <b v="0"/>
    <n v="9"/>
    <b v="1"/>
    <s v="food/small batch"/>
    <n v="5.0588235294117649E-2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8500"/>
    <x v="1685"/>
    <x v="0"/>
    <s v="US"/>
    <s v="USD"/>
    <n v="1417321515"/>
    <n v="1414725915"/>
    <b v="0"/>
    <n v="120"/>
    <b v="1"/>
    <s v="food/small batch"/>
    <n v="1.2705882352941176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8500"/>
    <x v="1686"/>
    <x v="0"/>
    <s v="US"/>
    <s v="USD"/>
    <n v="1414465860"/>
    <n v="1411177456"/>
    <b v="0"/>
    <n v="102"/>
    <b v="1"/>
    <s v="food/small batch"/>
    <n v="1.7917682352941178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8500"/>
    <x v="1687"/>
    <x v="0"/>
    <s v="US"/>
    <s v="USD"/>
    <n v="1488750490"/>
    <n v="1487022490"/>
    <b v="0"/>
    <n v="186"/>
    <b v="1"/>
    <s v="food/small batch"/>
    <n v="1.358235294117647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8500"/>
    <x v="1688"/>
    <x v="0"/>
    <s v="US"/>
    <s v="USD"/>
    <n v="1451430000"/>
    <n v="1448914500"/>
    <b v="0"/>
    <n v="15"/>
    <b v="1"/>
    <s v="food/small batch"/>
    <n v="9.4235294117647056E-2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8500"/>
    <x v="1689"/>
    <x v="0"/>
    <s v="US"/>
    <s v="USD"/>
    <n v="1486053409"/>
    <n v="1483461409"/>
    <b v="0"/>
    <n v="67"/>
    <b v="1"/>
    <s v="food/small batch"/>
    <n v="0.54600000000000004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8500"/>
    <x v="1690"/>
    <x v="0"/>
    <s v="US"/>
    <s v="USD"/>
    <n v="1489207808"/>
    <n v="1486183808"/>
    <b v="0"/>
    <n v="130"/>
    <b v="1"/>
    <s v="food/small batch"/>
    <n v="4.1524705882352944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8500"/>
    <x v="1691"/>
    <x v="0"/>
    <s v="US"/>
    <s v="USD"/>
    <n v="1461177950"/>
    <n v="1458758750"/>
    <b v="0"/>
    <n v="16"/>
    <b v="1"/>
    <s v="food/small batch"/>
    <n v="6.4235294117647057E-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8500"/>
    <x v="1692"/>
    <x v="0"/>
    <s v="US"/>
    <s v="USD"/>
    <n v="1488063839"/>
    <n v="1485471839"/>
    <b v="0"/>
    <n v="67"/>
    <b v="1"/>
    <s v="food/small batch"/>
    <n v="0.31917647058823528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8500"/>
    <x v="1693"/>
    <x v="0"/>
    <s v="US"/>
    <s v="USD"/>
    <n v="1458826056"/>
    <n v="1456237656"/>
    <b v="0"/>
    <n v="124"/>
    <b v="1"/>
    <s v="food/small batch"/>
    <n v="2.7682352941176469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8500"/>
    <x v="1603"/>
    <x v="0"/>
    <s v="US"/>
    <s v="USD"/>
    <n v="1465498800"/>
    <n v="1462481718"/>
    <b v="0"/>
    <n v="80"/>
    <b v="1"/>
    <s v="food/small batch"/>
    <n v="0.64811764705882358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8500"/>
    <x v="1694"/>
    <x v="0"/>
    <s v="US"/>
    <s v="USD"/>
    <n v="1458742685"/>
    <n v="1454858285"/>
    <b v="0"/>
    <n v="282"/>
    <b v="1"/>
    <s v="food/small batch"/>
    <n v="3.6088235294117648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8500"/>
    <x v="1696"/>
    <x v="0"/>
    <s v="US"/>
    <s v="USD"/>
    <n v="1317438000"/>
    <n v="1314577097"/>
    <b v="0"/>
    <n v="86"/>
    <b v="1"/>
    <s v="music/indie rock"/>
    <n v="0.91588235294117648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8500"/>
    <x v="1697"/>
    <x v="0"/>
    <s v="US"/>
    <s v="USD"/>
    <n v="1342672096"/>
    <n v="1340944096"/>
    <b v="0"/>
    <n v="115"/>
    <b v="1"/>
    <s v="music/indie rock"/>
    <n v="0.39073529411764707"/>
    <n v="29"/>
    <x v="4"/>
    <s v="indie rock"/>
    <x v="2462"/>
    <d v="2012-07-18T23:28:16"/>
  </r>
  <r>
    <n v="2463"/>
    <s v="Emma Ate the Lion &quot;Songs Two Count Too&quot;"/>
    <s v="Emma Ate The Lion's debut full length album"/>
    <n v="8500"/>
    <x v="66"/>
    <x v="0"/>
    <s v="US"/>
    <s v="USD"/>
    <n v="1366138800"/>
    <n v="1362710425"/>
    <b v="0"/>
    <n v="75"/>
    <b v="1"/>
    <s v="music/indie rock"/>
    <n v="0.2735294117647059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8500"/>
    <x v="580"/>
    <x v="0"/>
    <s v="CA"/>
    <s v="CAD"/>
    <n v="1443641340"/>
    <n v="1441143397"/>
    <b v="0"/>
    <n v="43"/>
    <b v="1"/>
    <s v="music/indie rock"/>
    <n v="0.26141176470588234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8500"/>
    <x v="1698"/>
    <x v="0"/>
    <s v="US"/>
    <s v="USD"/>
    <n v="1348420548"/>
    <n v="1345828548"/>
    <b v="0"/>
    <n v="48"/>
    <b v="1"/>
    <s v="music/indie rock"/>
    <n v="0.14835294117647058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8500"/>
    <x v="911"/>
    <x v="0"/>
    <s v="US"/>
    <s v="USD"/>
    <n v="1368066453"/>
    <n v="1365474453"/>
    <b v="0"/>
    <n v="52"/>
    <b v="1"/>
    <s v="music/indie rock"/>
    <n v="0.29411764705882354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8500"/>
    <x v="1699"/>
    <x v="0"/>
    <s v="US"/>
    <s v="USD"/>
    <n v="1336669200"/>
    <n v="1335473931"/>
    <b v="0"/>
    <n v="43"/>
    <b v="1"/>
    <s v="music/indie rock"/>
    <n v="0.13941176470588235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8500"/>
    <x v="1700"/>
    <x v="0"/>
    <s v="US"/>
    <s v="USD"/>
    <n v="1351400400"/>
    <n v="1348285321"/>
    <b v="0"/>
    <n v="58"/>
    <b v="1"/>
    <s v="music/indie rock"/>
    <n v="0.2522752941176471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8500"/>
    <x v="1701"/>
    <x v="0"/>
    <s v="US"/>
    <s v="USD"/>
    <n v="1297160329"/>
    <n v="1295000329"/>
    <b v="0"/>
    <n v="47"/>
    <b v="1"/>
    <s v="music/indie rock"/>
    <n v="0.16047058823529411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8500"/>
    <x v="1702"/>
    <x v="0"/>
    <s v="US"/>
    <s v="USD"/>
    <n v="1337824055"/>
    <n v="1335232055"/>
    <b v="0"/>
    <n v="36"/>
    <b v="1"/>
    <s v="music/indie rock"/>
    <n v="0.12136941176470589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8500"/>
    <x v="141"/>
    <x v="0"/>
    <s v="US"/>
    <s v="USD"/>
    <n v="1327535392"/>
    <n v="1324079392"/>
    <b v="0"/>
    <n v="17"/>
    <b v="1"/>
    <s v="music/indie rock"/>
    <n v="7.5294117647058817E-2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8500"/>
    <x v="1703"/>
    <x v="0"/>
    <s v="US"/>
    <s v="USD"/>
    <n v="1283562180"/>
    <n v="1277433980"/>
    <b v="0"/>
    <n v="104"/>
    <b v="1"/>
    <s v="music/indie rock"/>
    <n v="1.197884705882353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8500"/>
    <x v="41"/>
    <x v="0"/>
    <s v="US"/>
    <s v="USD"/>
    <n v="1352573869"/>
    <n v="1349978269"/>
    <b v="0"/>
    <n v="47"/>
    <b v="1"/>
    <s v="music/indie rock"/>
    <n v="0.23529411764705882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8500"/>
    <x v="1704"/>
    <x v="0"/>
    <s v="US"/>
    <s v="USD"/>
    <n v="1286756176"/>
    <n v="1282868176"/>
    <b v="0"/>
    <n v="38"/>
    <b v="1"/>
    <s v="music/indie rock"/>
    <n v="0.58825647058823538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8500"/>
    <x v="1705"/>
    <x v="0"/>
    <s v="US"/>
    <s v="USD"/>
    <n v="1278799200"/>
    <n v="1273647255"/>
    <b v="0"/>
    <n v="81"/>
    <b v="1"/>
    <s v="music/indie rock"/>
    <n v="0.308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8500"/>
    <x v="1706"/>
    <x v="0"/>
    <s v="US"/>
    <s v="USD"/>
    <n v="1415004770"/>
    <n v="1412149970"/>
    <b v="0"/>
    <n v="55"/>
    <b v="1"/>
    <s v="music/indie rock"/>
    <n v="0.39537882352941173"/>
    <n v="61"/>
    <x v="4"/>
    <s v="indie rock"/>
    <x v="2476"/>
    <d v="2014-11-03T03:52:50"/>
  </r>
  <r>
    <n v="2477"/>
    <s v="Debut Album"/>
    <s v="Releasing my first album in August, and I need your help in order to get it done!"/>
    <n v="8500"/>
    <x v="1707"/>
    <x v="0"/>
    <s v="US"/>
    <s v="USD"/>
    <n v="1344789345"/>
    <n v="1340901345"/>
    <b v="0"/>
    <n v="41"/>
    <b v="1"/>
    <s v="music/indie rock"/>
    <n v="0.1511764705882353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500"/>
    <x v="1708"/>
    <x v="0"/>
    <s v="US"/>
    <s v="USD"/>
    <n v="1358117313"/>
    <n v="1355525313"/>
    <b v="0"/>
    <n v="79"/>
    <b v="1"/>
    <s v="music/indie rock"/>
    <n v="1.2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8500"/>
    <x v="1709"/>
    <x v="0"/>
    <s v="US"/>
    <s v="USD"/>
    <n v="1343440800"/>
    <n v="1342545994"/>
    <b v="0"/>
    <n v="16"/>
    <b v="1"/>
    <s v="music/indie rock"/>
    <n v="4.7097647058823529E-2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8500"/>
    <x v="41"/>
    <x v="0"/>
    <s v="US"/>
    <s v="USD"/>
    <n v="1444516084"/>
    <n v="1439332084"/>
    <b v="0"/>
    <n v="8"/>
    <b v="1"/>
    <s v="music/indie rock"/>
    <n v="0.23529411764705882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8500"/>
    <x v="1710"/>
    <x v="0"/>
    <s v="US"/>
    <s v="USD"/>
    <n v="1335799808"/>
    <n v="1333207808"/>
    <b v="0"/>
    <n v="95"/>
    <b v="1"/>
    <s v="music/indie rock"/>
    <n v="0.53134588235294111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8500"/>
    <x v="1099"/>
    <x v="0"/>
    <s v="US"/>
    <s v="USD"/>
    <n v="1312224383"/>
    <n v="1308336383"/>
    <b v="0"/>
    <n v="25"/>
    <b v="1"/>
    <s v="music/indie rock"/>
    <n v="0.11776470588235294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8500"/>
    <x v="1711"/>
    <x v="0"/>
    <s v="US"/>
    <s v="USD"/>
    <n v="1335891603"/>
    <n v="1330711203"/>
    <b v="0"/>
    <n v="19"/>
    <b v="1"/>
    <s v="music/indie rock"/>
    <n v="0.1471764705882353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8500"/>
    <x v="1712"/>
    <x v="0"/>
    <s v="US"/>
    <s v="USD"/>
    <n v="1316124003"/>
    <n v="1313532003"/>
    <b v="0"/>
    <n v="90"/>
    <b v="1"/>
    <s v="music/indie rock"/>
    <n v="0.49130705882352937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8500"/>
    <x v="318"/>
    <x v="0"/>
    <s v="US"/>
    <s v="USD"/>
    <n v="1318463879"/>
    <n v="1315439879"/>
    <b v="0"/>
    <n v="41"/>
    <b v="1"/>
    <s v="music/indie rock"/>
    <n v="0.24294117647058824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8500"/>
    <x v="1713"/>
    <x v="0"/>
    <s v="US"/>
    <s v="USD"/>
    <n v="1335113976"/>
    <n v="1332521976"/>
    <b v="0"/>
    <n v="30"/>
    <b v="1"/>
    <s v="music/indie rock"/>
    <n v="9.3764705882352944E-2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8500"/>
    <x v="1714"/>
    <x v="0"/>
    <s v="US"/>
    <s v="USD"/>
    <n v="1338083997"/>
    <n v="1335491997"/>
    <b v="0"/>
    <n v="38"/>
    <b v="1"/>
    <s v="music/indie rock"/>
    <n v="0.17655999999999999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8500"/>
    <x v="1715"/>
    <x v="0"/>
    <s v="US"/>
    <s v="USD"/>
    <n v="1321459908"/>
    <n v="1318864308"/>
    <b v="0"/>
    <n v="65"/>
    <b v="1"/>
    <s v="music/indie rock"/>
    <n v="0.3765882352941176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8500"/>
    <x v="1716"/>
    <x v="0"/>
    <s v="US"/>
    <s v="USD"/>
    <n v="1368117239"/>
    <n v="1365525239"/>
    <b v="0"/>
    <n v="75"/>
    <b v="1"/>
    <s v="music/indie rock"/>
    <n v="0.55041176470588238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8500"/>
    <x v="1493"/>
    <x v="0"/>
    <s v="US"/>
    <s v="USD"/>
    <n v="1340429276"/>
    <n v="1335245276"/>
    <b v="0"/>
    <n v="16"/>
    <b v="1"/>
    <s v="music/indie rock"/>
    <n v="7.1411764705882355E-2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8500"/>
    <x v="1717"/>
    <x v="0"/>
    <s v="US"/>
    <s v="USD"/>
    <n v="1295142660"/>
    <n v="1293739714"/>
    <b v="0"/>
    <n v="10"/>
    <b v="1"/>
    <s v="music/indie rock"/>
    <n v="6.0705882352941179E-2"/>
    <n v="52"/>
    <x v="4"/>
    <s v="indie rock"/>
    <x v="2491"/>
    <d v="2011-01-15T20:51:00"/>
  </r>
  <r>
    <n v="2492"/>
    <s v="SUPER NICE EP 2012"/>
    <s v="We're a band from Hawaii trying to produce our first EP and we need help!"/>
    <n v="8500"/>
    <x v="661"/>
    <x v="0"/>
    <s v="US"/>
    <s v="USD"/>
    <n v="1339840740"/>
    <n v="1335397188"/>
    <b v="0"/>
    <n v="27"/>
    <b v="1"/>
    <s v="music/indie rock"/>
    <n v="8.8235294117647065E-2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8500"/>
    <x v="1718"/>
    <x v="0"/>
    <s v="US"/>
    <s v="USD"/>
    <n v="1367208140"/>
    <n v="1363320140"/>
    <b v="0"/>
    <n v="259"/>
    <b v="1"/>
    <s v="music/indie rock"/>
    <n v="3.0282352941176471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8500"/>
    <x v="1719"/>
    <x v="0"/>
    <s v="US"/>
    <s v="USD"/>
    <n v="1337786944"/>
    <n v="1335194944"/>
    <b v="0"/>
    <n v="39"/>
    <b v="1"/>
    <s v="music/indie rock"/>
    <n v="0.17824470588235294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8500"/>
    <x v="1720"/>
    <x v="0"/>
    <s v="US"/>
    <s v="USD"/>
    <n v="1339022575"/>
    <n v="1336430575"/>
    <b v="0"/>
    <n v="42"/>
    <b v="1"/>
    <s v="music/indie rock"/>
    <n v="0.22506470588235294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8500"/>
    <x v="44"/>
    <x v="0"/>
    <s v="US"/>
    <s v="USD"/>
    <n v="1364597692"/>
    <n v="1361577292"/>
    <b v="0"/>
    <n v="10"/>
    <b v="1"/>
    <s v="music/indie rock"/>
    <n v="0.70588235294117652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8500"/>
    <x v="1721"/>
    <x v="0"/>
    <s v="US"/>
    <s v="USD"/>
    <n v="1312578338"/>
    <n v="1309986338"/>
    <b v="0"/>
    <n v="56"/>
    <b v="1"/>
    <s v="music/indie rock"/>
    <n v="0.53068941176470585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8500"/>
    <x v="1722"/>
    <x v="0"/>
    <s v="US"/>
    <s v="USD"/>
    <n v="1422400387"/>
    <n v="1421190787"/>
    <b v="0"/>
    <n v="20"/>
    <b v="1"/>
    <s v="music/indie rock"/>
    <n v="0.12423529411764705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8500"/>
    <x v="1723"/>
    <x v="0"/>
    <s v="US"/>
    <s v="USD"/>
    <n v="1356976800"/>
    <n v="1352820837"/>
    <b v="0"/>
    <n v="170"/>
    <b v="1"/>
    <s v="music/indie rock"/>
    <n v="0.95352941176470585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8500"/>
    <x v="1724"/>
    <x v="0"/>
    <s v="US"/>
    <s v="USD"/>
    <n v="1340476375"/>
    <n v="1337884375"/>
    <b v="0"/>
    <n v="29"/>
    <b v="1"/>
    <s v="music/indie rock"/>
    <n v="0.08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8500"/>
    <x v="1725"/>
    <x v="2"/>
    <s v="CA"/>
    <s v="CAD"/>
    <n v="1443379104"/>
    <n v="1440787104"/>
    <b v="0"/>
    <n v="7"/>
    <b v="0"/>
    <s v="food/restaurants"/>
    <n v="3.3058823529411765E-2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8500"/>
    <x v="1726"/>
    <x v="2"/>
    <s v="US"/>
    <s v="USD"/>
    <n v="1411328918"/>
    <n v="1407440918"/>
    <b v="0"/>
    <n v="5"/>
    <b v="0"/>
    <s v="food/restaurants"/>
    <n v="1.011764705882353E-2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85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85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85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8500"/>
    <x v="134"/>
    <x v="2"/>
    <s v="GB"/>
    <s v="GBP"/>
    <n v="1443906000"/>
    <n v="1441955269"/>
    <b v="0"/>
    <n v="2"/>
    <b v="0"/>
    <s v="food/restaurants"/>
    <n v="3.5294117647058825E-3"/>
    <n v="15"/>
    <x v="7"/>
    <s v="restaurants"/>
    <x v="2506"/>
    <d v="2015-10-03T16:00:00"/>
  </r>
  <r>
    <n v="2507"/>
    <s v="Help Cafe Talavera get a New Kitchen!"/>
    <s v="Unique dishes for a unique city!."/>
    <n v="850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85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8500"/>
    <x v="325"/>
    <x v="2"/>
    <s v="GB"/>
    <s v="GBP"/>
    <n v="1429554349"/>
    <n v="1424719549"/>
    <b v="0"/>
    <n v="28"/>
    <b v="0"/>
    <s v="food/restaurants"/>
    <n v="0.1176470588235294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8500"/>
    <x v="735"/>
    <x v="2"/>
    <s v="US"/>
    <s v="USD"/>
    <n v="1431647772"/>
    <n v="1426463772"/>
    <b v="0"/>
    <n v="2"/>
    <b v="0"/>
    <s v="food/restaurants"/>
    <n v="8.8235294117647058E-3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85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850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85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8500"/>
    <x v="852"/>
    <x v="2"/>
    <s v="US"/>
    <s v="USD"/>
    <n v="1408526477"/>
    <n v="1407057677"/>
    <b v="0"/>
    <n v="4"/>
    <b v="0"/>
    <s v="food/restaurants"/>
    <n v="2.4705882352941175E-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8500"/>
    <x v="1727"/>
    <x v="2"/>
    <s v="US"/>
    <s v="USD"/>
    <n v="1424635753"/>
    <n v="1422043753"/>
    <b v="0"/>
    <n v="12"/>
    <b v="0"/>
    <s v="food/restaurants"/>
    <n v="0.10941176470588235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85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8500"/>
    <x v="1728"/>
    <x v="2"/>
    <s v="CA"/>
    <s v="CAD"/>
    <n v="1426788930"/>
    <n v="1424200530"/>
    <b v="0"/>
    <n v="33"/>
    <b v="0"/>
    <s v="food/restaurants"/>
    <n v="0.20788235294117646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85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8500"/>
    <x v="654"/>
    <x v="2"/>
    <s v="US"/>
    <s v="USD"/>
    <n v="1405741404"/>
    <n v="1403149404"/>
    <b v="0"/>
    <n v="4"/>
    <b v="0"/>
    <s v="food/restaurants"/>
    <n v="7.6470588235294122E-3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85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500"/>
    <x v="1729"/>
    <x v="0"/>
    <s v="US"/>
    <s v="USD"/>
    <n v="1444778021"/>
    <n v="1442963621"/>
    <b v="0"/>
    <n v="132"/>
    <b v="1"/>
    <s v="music/classical music"/>
    <n v="1.6101164705882354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8500"/>
    <x v="97"/>
    <x v="0"/>
    <s v="US"/>
    <s v="USD"/>
    <n v="1461336720"/>
    <n v="1459431960"/>
    <b v="0"/>
    <n v="27"/>
    <b v="1"/>
    <s v="music/classical music"/>
    <n v="0.58823529411764708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8500"/>
    <x v="1730"/>
    <x v="0"/>
    <s v="US"/>
    <s v="USD"/>
    <n v="1416270292"/>
    <n v="1413674692"/>
    <b v="0"/>
    <n v="26"/>
    <b v="1"/>
    <s v="music/classical music"/>
    <n v="0.16564705882352943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8500"/>
    <x v="1731"/>
    <x v="0"/>
    <s v="US"/>
    <s v="USD"/>
    <n v="1419136200"/>
    <n v="1416338557"/>
    <b v="0"/>
    <n v="43"/>
    <b v="1"/>
    <s v="music/classical music"/>
    <n v="0.89647058823529413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500"/>
    <x v="1732"/>
    <x v="0"/>
    <s v="US"/>
    <s v="USD"/>
    <n v="1340914571"/>
    <n v="1338322571"/>
    <b v="0"/>
    <n v="80"/>
    <b v="1"/>
    <s v="music/classical music"/>
    <n v="0.94423529411764706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8500"/>
    <x v="1733"/>
    <x v="0"/>
    <s v="US"/>
    <s v="USD"/>
    <n v="1418014740"/>
    <n v="1415585474"/>
    <b v="0"/>
    <n v="33"/>
    <b v="1"/>
    <s v="music/classical music"/>
    <n v="0.53152941176470592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8500"/>
    <x v="1734"/>
    <x v="0"/>
    <s v="US"/>
    <s v="USD"/>
    <n v="1382068740"/>
    <n v="1380477691"/>
    <b v="0"/>
    <n v="71"/>
    <b v="1"/>
    <s v="music/classical music"/>
    <n v="0.48058823529411765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8500"/>
    <x v="1735"/>
    <x v="0"/>
    <s v="GB"/>
    <s v="GBP"/>
    <n v="1440068400"/>
    <n v="1438459303"/>
    <b v="0"/>
    <n v="81"/>
    <b v="1"/>
    <s v="music/classical music"/>
    <n v="0.50470470588235294"/>
    <n v="53"/>
    <x v="4"/>
    <s v="classical music"/>
    <x v="2528"/>
    <d v="2015-08-20T06:00:00"/>
  </r>
  <r>
    <n v="2529"/>
    <s v="UrbanArias is DC's Contemporary Opera Company"/>
    <s v="Opera. Short. New."/>
    <n v="8500"/>
    <x v="1736"/>
    <x v="0"/>
    <s v="US"/>
    <s v="USD"/>
    <n v="1332636975"/>
    <n v="1328752575"/>
    <b v="0"/>
    <n v="76"/>
    <b v="1"/>
    <s v="music/classical music"/>
    <n v="0.7361176470588235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8500"/>
    <x v="1737"/>
    <x v="0"/>
    <s v="US"/>
    <s v="USD"/>
    <n v="1429505400"/>
    <n v="1426711505"/>
    <b v="0"/>
    <n v="48"/>
    <b v="1"/>
    <s v="music/classical music"/>
    <n v="0.76470588235294112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8500"/>
    <x v="1733"/>
    <x v="0"/>
    <s v="US"/>
    <s v="USD"/>
    <n v="1439611140"/>
    <n v="1437668354"/>
    <b v="0"/>
    <n v="61"/>
    <b v="1"/>
    <s v="music/classical music"/>
    <n v="0.53152941176470592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8500"/>
    <x v="1738"/>
    <x v="0"/>
    <s v="US"/>
    <s v="USD"/>
    <n v="1345148566"/>
    <n v="1342556566"/>
    <b v="0"/>
    <n v="60"/>
    <b v="1"/>
    <s v="music/classical music"/>
    <n v="0.5935294117647058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8500"/>
    <x v="1739"/>
    <x v="0"/>
    <s v="US"/>
    <s v="USD"/>
    <n v="1362160868"/>
    <n v="1359568911"/>
    <b v="0"/>
    <n v="136"/>
    <b v="1"/>
    <s v="music/classical music"/>
    <n v="0.97647058823529409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500"/>
    <x v="1740"/>
    <x v="0"/>
    <s v="US"/>
    <s v="USD"/>
    <n v="1262325600"/>
    <n v="1257871712"/>
    <b v="0"/>
    <n v="14"/>
    <b v="1"/>
    <s v="music/classical music"/>
    <n v="0.24705882352941178"/>
    <n v="150"/>
    <x v="4"/>
    <s v="classical music"/>
    <x v="2534"/>
    <d v="2010-01-01T01:00:00"/>
  </r>
  <r>
    <n v="2535"/>
    <s v="Mark Hayes Requiem Recording"/>
    <s v="Mark Hayes: Requiem Recording"/>
    <n v="8500"/>
    <x v="1741"/>
    <x v="0"/>
    <s v="US"/>
    <s v="USD"/>
    <n v="1417463945"/>
    <n v="1414781945"/>
    <b v="0"/>
    <n v="78"/>
    <b v="1"/>
    <s v="music/classical music"/>
    <n v="2.4417647058823531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8500"/>
    <x v="792"/>
    <x v="0"/>
    <s v="US"/>
    <s v="USD"/>
    <n v="1375151566"/>
    <n v="1373337166"/>
    <b v="0"/>
    <n v="4"/>
    <b v="1"/>
    <s v="music/classical music"/>
    <n v="3.4117647058823529E-3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8500"/>
    <x v="1742"/>
    <x v="0"/>
    <s v="US"/>
    <s v="USD"/>
    <n v="1312212855"/>
    <n v="1307028855"/>
    <b v="0"/>
    <n v="11"/>
    <b v="1"/>
    <s v="music/classical music"/>
    <n v="0.1294117647058823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8500"/>
    <x v="1743"/>
    <x v="0"/>
    <s v="US"/>
    <s v="USD"/>
    <n v="1361681940"/>
    <n v="1359029661"/>
    <b v="0"/>
    <n v="185"/>
    <b v="1"/>
    <s v="music/classical music"/>
    <n v="2.3933141176470585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8500"/>
    <x v="1744"/>
    <x v="0"/>
    <s v="US"/>
    <s v="USD"/>
    <n v="1422913152"/>
    <n v="1417729152"/>
    <b v="0"/>
    <n v="59"/>
    <b v="1"/>
    <s v="music/classical music"/>
    <n v="1.1794117647058824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8500"/>
    <x v="1745"/>
    <x v="0"/>
    <s v="US"/>
    <s v="USD"/>
    <n v="1319904721"/>
    <n v="1314720721"/>
    <b v="0"/>
    <n v="27"/>
    <b v="1"/>
    <s v="music/classical music"/>
    <n v="0.30411764705882355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8500"/>
    <x v="1746"/>
    <x v="0"/>
    <s v="GB"/>
    <s v="GBP"/>
    <n v="1380192418"/>
    <n v="1375008418"/>
    <b v="0"/>
    <n v="63"/>
    <b v="1"/>
    <s v="music/classical music"/>
    <n v="0.4407058823529411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8500"/>
    <x v="1747"/>
    <x v="0"/>
    <s v="US"/>
    <s v="USD"/>
    <n v="1380599940"/>
    <n v="1377252857"/>
    <b v="0"/>
    <n v="13"/>
    <b v="1"/>
    <s v="music/classical music"/>
    <n v="8.5294117647058826E-2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8500"/>
    <x v="1748"/>
    <x v="0"/>
    <s v="US"/>
    <s v="USD"/>
    <n v="1293937200"/>
    <n v="1291257298"/>
    <b v="0"/>
    <n v="13"/>
    <b v="1"/>
    <s v="music/classical music"/>
    <n v="4.5999999999999999E-2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8500"/>
    <x v="1749"/>
    <x v="0"/>
    <s v="US"/>
    <s v="USD"/>
    <n v="1341750569"/>
    <n v="1339158569"/>
    <b v="0"/>
    <n v="57"/>
    <b v="1"/>
    <s v="music/classical music"/>
    <n v="0.59305882352941175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8500"/>
    <x v="1750"/>
    <x v="0"/>
    <s v="US"/>
    <s v="USD"/>
    <n v="1424997000"/>
    <n v="1421983138"/>
    <b v="0"/>
    <n v="61"/>
    <b v="1"/>
    <s v="music/classical music"/>
    <n v="0.45952941176470591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8500"/>
    <x v="1751"/>
    <x v="0"/>
    <s v="US"/>
    <s v="USD"/>
    <n v="1380949200"/>
    <n v="1378586179"/>
    <b v="0"/>
    <n v="65"/>
    <b v="1"/>
    <s v="music/classical music"/>
    <n v="0.46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8500"/>
    <x v="1752"/>
    <x v="0"/>
    <s v="US"/>
    <s v="USD"/>
    <n v="1333560803"/>
    <n v="1330972403"/>
    <b v="0"/>
    <n v="134"/>
    <b v="1"/>
    <s v="music/classical music"/>
    <n v="0.77552941176470591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8500"/>
    <x v="1753"/>
    <x v="0"/>
    <s v="FR"/>
    <s v="EUR"/>
    <n v="1475209620"/>
    <n v="1473087637"/>
    <b v="0"/>
    <n v="37"/>
    <b v="1"/>
    <s v="music/classical music"/>
    <n v="0.71894117647058819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8500"/>
    <x v="1516"/>
    <x v="0"/>
    <s v="GB"/>
    <s v="GBP"/>
    <n v="1370019600"/>
    <n v="1366999870"/>
    <b v="0"/>
    <n v="37"/>
    <b v="1"/>
    <s v="music/classical music"/>
    <n v="0.18988235294117647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x v="1754"/>
    <x v="0"/>
    <s v="US"/>
    <s v="USD"/>
    <n v="1444276740"/>
    <n v="1439392406"/>
    <b v="0"/>
    <n v="150"/>
    <b v="1"/>
    <s v="music/classical music"/>
    <n v="0.77117647058823524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8500"/>
    <x v="1755"/>
    <x v="0"/>
    <s v="US"/>
    <s v="USD"/>
    <n v="1332362880"/>
    <n v="1329890585"/>
    <b v="0"/>
    <n v="56"/>
    <b v="1"/>
    <s v="music/classical music"/>
    <n v="0.44417647058823528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8500"/>
    <x v="1756"/>
    <x v="0"/>
    <s v="US"/>
    <s v="USD"/>
    <n v="1488741981"/>
    <n v="1486149981"/>
    <b v="0"/>
    <n v="18"/>
    <b v="1"/>
    <s v="music/classical music"/>
    <n v="0.37588235294117645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8500"/>
    <x v="1757"/>
    <x v="0"/>
    <s v="US"/>
    <s v="USD"/>
    <n v="1348202807"/>
    <n v="1343018807"/>
    <b v="0"/>
    <n v="60"/>
    <b v="1"/>
    <s v="music/classical music"/>
    <n v="0.27447058823529413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8500"/>
    <x v="1758"/>
    <x v="0"/>
    <s v="US"/>
    <s v="USD"/>
    <n v="1433131140"/>
    <n v="1430445163"/>
    <b v="0"/>
    <n v="67"/>
    <b v="1"/>
    <s v="music/classical music"/>
    <n v="0.4334117647058823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8500"/>
    <x v="1759"/>
    <x v="0"/>
    <s v="US"/>
    <s v="USD"/>
    <n v="1338219793"/>
    <n v="1335541393"/>
    <b v="0"/>
    <n v="35"/>
    <b v="1"/>
    <s v="music/classical music"/>
    <n v="0.2525882352941176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x v="1760"/>
    <x v="0"/>
    <s v="US"/>
    <s v="USD"/>
    <n v="1356392857"/>
    <n v="1352504857"/>
    <b v="0"/>
    <n v="34"/>
    <b v="1"/>
    <s v="music/classical music"/>
    <n v="9.2470588235294124E-2"/>
    <n v="23"/>
    <x v="4"/>
    <s v="classical music"/>
    <x v="2556"/>
    <d v="2012-12-24T18:47:37"/>
  </r>
  <r>
    <n v="2557"/>
    <s v="European Tour"/>
    <s v="Raising money for our concert tour of Switzerland and Germany in June/July 2014"/>
    <n v="8500"/>
    <x v="1761"/>
    <x v="0"/>
    <s v="GB"/>
    <s v="GBP"/>
    <n v="1400176386"/>
    <n v="1397584386"/>
    <b v="0"/>
    <n v="36"/>
    <b v="1"/>
    <s v="music/classical music"/>
    <n v="0.12541176470588236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8500"/>
    <x v="1762"/>
    <x v="0"/>
    <s v="AU"/>
    <s v="AUD"/>
    <n v="1430488740"/>
    <n v="1427747906"/>
    <b v="0"/>
    <n v="18"/>
    <b v="1"/>
    <s v="music/classical music"/>
    <n v="0.16011764705882353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500"/>
    <x v="1763"/>
    <x v="0"/>
    <s v="US"/>
    <s v="USD"/>
    <n v="1321385820"/>
    <n v="1318539484"/>
    <b v="0"/>
    <n v="25"/>
    <b v="1"/>
    <s v="music/classical music"/>
    <n v="0.10470588235294118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8500"/>
    <x v="1764"/>
    <x v="0"/>
    <s v="GB"/>
    <s v="GBP"/>
    <n v="1425682174"/>
    <n v="1423090174"/>
    <b v="0"/>
    <n v="21"/>
    <b v="1"/>
    <s v="music/classical music"/>
    <n v="0.3532941176470588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85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8500"/>
    <x v="735"/>
    <x v="1"/>
    <s v="DE"/>
    <s v="EUR"/>
    <n v="1476189339"/>
    <n v="1471005339"/>
    <b v="0"/>
    <n v="3"/>
    <b v="0"/>
    <s v="food/food trucks"/>
    <n v="8.8235294117647058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85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85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8500"/>
    <x v="173"/>
    <x v="1"/>
    <s v="US"/>
    <s v="USD"/>
    <n v="1462827000"/>
    <n v="1457710589"/>
    <b v="0"/>
    <n v="1"/>
    <b v="0"/>
    <s v="food/food trucks"/>
    <n v="1.1764705882352941E-2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85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8500"/>
    <x v="678"/>
    <x v="1"/>
    <s v="US"/>
    <s v="USD"/>
    <n v="1429823138"/>
    <n v="1427231138"/>
    <b v="0"/>
    <n v="2"/>
    <b v="0"/>
    <s v="food/food trucks"/>
    <n v="1.411764705882353E-2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8500"/>
    <x v="155"/>
    <x v="1"/>
    <s v="GB"/>
    <s v="GBP"/>
    <n v="1472745594"/>
    <n v="1470153594"/>
    <b v="0"/>
    <n v="1"/>
    <b v="0"/>
    <s v="food/food trucks"/>
    <n v="5.8823529411764705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8500"/>
    <x v="1011"/>
    <x v="1"/>
    <s v="US"/>
    <s v="USD"/>
    <n v="1442457112"/>
    <n v="1439865112"/>
    <b v="0"/>
    <n v="2"/>
    <b v="0"/>
    <s v="food/food trucks"/>
    <n v="1.7058823529411765E-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8500"/>
    <x v="1765"/>
    <x v="1"/>
    <s v="US"/>
    <s v="USD"/>
    <n v="1486590035"/>
    <n v="1483998035"/>
    <b v="0"/>
    <n v="2"/>
    <b v="0"/>
    <s v="food/food trucks"/>
    <n v="6.9411764705882353E-3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8500"/>
    <x v="156"/>
    <x v="1"/>
    <s v="AU"/>
    <s v="AUD"/>
    <n v="1463645521"/>
    <n v="1458461521"/>
    <b v="0"/>
    <n v="4"/>
    <b v="0"/>
    <s v="food/food trucks"/>
    <n v="2.9411764705882353E-2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85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5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85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85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85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85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8500"/>
    <x v="1766"/>
    <x v="1"/>
    <s v="US"/>
    <s v="USD"/>
    <n v="1410810903"/>
    <n v="1405626903"/>
    <b v="0"/>
    <n v="12"/>
    <b v="0"/>
    <s v="food/food trucks"/>
    <n v="3.2588235294117647E-2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8500"/>
    <x v="798"/>
    <x v="2"/>
    <s v="US"/>
    <s v="USD"/>
    <n v="1447689898"/>
    <n v="1445094298"/>
    <b v="0"/>
    <n v="11"/>
    <b v="0"/>
    <s v="food/food trucks"/>
    <n v="6.235294117647059E-2"/>
    <n v="48"/>
    <x v="7"/>
    <s v="food trucks"/>
    <x v="2581"/>
    <d v="2015-11-16T11:04:58"/>
  </r>
  <r>
    <n v="2582"/>
    <s v="Drunken Wings"/>
    <s v="The place where chicken meets liquor for the first time!"/>
    <n v="8500"/>
    <x v="116"/>
    <x v="2"/>
    <s v="US"/>
    <s v="USD"/>
    <n v="1477784634"/>
    <n v="1475192634"/>
    <b v="0"/>
    <n v="1"/>
    <b v="0"/>
    <s v="food/food trucks"/>
    <n v="1.1764705882352942E-4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8500"/>
    <x v="139"/>
    <x v="2"/>
    <s v="US"/>
    <s v="USD"/>
    <n v="1426526880"/>
    <n v="1421346480"/>
    <b v="0"/>
    <n v="5"/>
    <b v="0"/>
    <s v="food/food trucks"/>
    <n v="5.8823529411764701E-4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85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8500"/>
    <x v="155"/>
    <x v="2"/>
    <s v="US"/>
    <s v="USD"/>
    <n v="1404601632"/>
    <n v="1402009632"/>
    <b v="0"/>
    <n v="1"/>
    <b v="0"/>
    <s v="food/food trucks"/>
    <n v="5.8823529411764705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8500"/>
    <x v="139"/>
    <x v="2"/>
    <s v="GB"/>
    <s v="GBP"/>
    <n v="1451030136"/>
    <n v="1448438136"/>
    <b v="0"/>
    <n v="1"/>
    <b v="0"/>
    <s v="food/food trucks"/>
    <n v="5.8823529411764701E-4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8500"/>
    <x v="1272"/>
    <x v="2"/>
    <s v="US"/>
    <s v="USD"/>
    <n v="1451491953"/>
    <n v="1448899953"/>
    <b v="0"/>
    <n v="6"/>
    <b v="0"/>
    <s v="food/food trucks"/>
    <n v="0.14317647058823529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8500"/>
    <x v="694"/>
    <x v="2"/>
    <s v="US"/>
    <s v="USD"/>
    <n v="1427807640"/>
    <n v="1423325626"/>
    <b v="0"/>
    <n v="8"/>
    <b v="0"/>
    <s v="food/food trucks"/>
    <n v="2.7411764705882354E-2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8500"/>
    <x v="139"/>
    <x v="2"/>
    <s v="DK"/>
    <s v="DKK"/>
    <n v="1458733927"/>
    <n v="1456145527"/>
    <b v="0"/>
    <n v="1"/>
    <b v="0"/>
    <s v="food/food trucks"/>
    <n v="5.882352941176470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85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8500"/>
    <x v="375"/>
    <x v="2"/>
    <s v="US"/>
    <s v="USD"/>
    <n v="1457901924"/>
    <n v="1452721524"/>
    <b v="0"/>
    <n v="2"/>
    <b v="0"/>
    <s v="food/food trucks"/>
    <n v="3.0588235294117649E-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8500"/>
    <x v="155"/>
    <x v="2"/>
    <s v="US"/>
    <s v="USD"/>
    <n v="1412536421"/>
    <n v="1409944421"/>
    <b v="0"/>
    <n v="1"/>
    <b v="0"/>
    <s v="food/food trucks"/>
    <n v="5.8823529411764705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85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500"/>
    <x v="116"/>
    <x v="2"/>
    <s v="US"/>
    <s v="USD"/>
    <n v="1407453228"/>
    <n v="1404861228"/>
    <b v="0"/>
    <n v="1"/>
    <b v="0"/>
    <s v="food/food trucks"/>
    <n v="1.1764705882352942E-4"/>
    <n v="1"/>
    <x v="7"/>
    <s v="food trucks"/>
    <x v="2594"/>
    <d v="2014-08-07T18:13:48"/>
  </r>
  <r>
    <n v="2595"/>
    <s v="Food Truck for Little Fox Bakery"/>
    <s v="Looking to put the best baked goods in Bowling Green on wheels"/>
    <n v="8500"/>
    <x v="1767"/>
    <x v="2"/>
    <s v="US"/>
    <s v="USD"/>
    <n v="1487915500"/>
    <n v="1485323500"/>
    <b v="0"/>
    <n v="19"/>
    <b v="0"/>
    <s v="food/food trucks"/>
    <n v="0.21470588235294116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8500"/>
    <x v="1768"/>
    <x v="2"/>
    <s v="CA"/>
    <s v="CAD"/>
    <n v="1407427009"/>
    <n v="1404835009"/>
    <b v="0"/>
    <n v="27"/>
    <b v="0"/>
    <s v="food/food trucks"/>
    <n v="0.97129411764705886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8500"/>
    <x v="1079"/>
    <x v="2"/>
    <s v="GB"/>
    <s v="GBP"/>
    <n v="1466323917"/>
    <n v="1463731917"/>
    <b v="0"/>
    <n v="7"/>
    <b v="0"/>
    <s v="food/food trucks"/>
    <n v="0.01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8500"/>
    <x v="1769"/>
    <x v="2"/>
    <s v="US"/>
    <s v="USD"/>
    <n v="1443039001"/>
    <n v="1440447001"/>
    <b v="0"/>
    <n v="14"/>
    <b v="0"/>
    <s v="food/food trucks"/>
    <n v="0.1376470588235294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8500"/>
    <x v="456"/>
    <x v="2"/>
    <s v="US"/>
    <s v="USD"/>
    <n v="1407089147"/>
    <n v="1403201147"/>
    <b v="0"/>
    <n v="5"/>
    <b v="0"/>
    <s v="food/food trucks"/>
    <n v="1.0588235294117647E-2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8500"/>
    <x v="1505"/>
    <x v="2"/>
    <s v="US"/>
    <s v="USD"/>
    <n v="1458938200"/>
    <n v="1453757800"/>
    <b v="0"/>
    <n v="30"/>
    <b v="0"/>
    <s v="food/food trucks"/>
    <n v="0.40776470588235292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8500"/>
    <x v="1770"/>
    <x v="0"/>
    <s v="US"/>
    <s v="USD"/>
    <n v="1347508740"/>
    <n v="1346276349"/>
    <b v="1"/>
    <n v="151"/>
    <b v="1"/>
    <s v="technology/space exploration"/>
    <n v="0.38905882352941179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8500"/>
    <x v="1771"/>
    <x v="0"/>
    <s v="US"/>
    <s v="USD"/>
    <n v="1415827200"/>
    <n v="1412358968"/>
    <b v="1"/>
    <n v="489"/>
    <b v="1"/>
    <s v="technology/space exploration"/>
    <n v="4.603647058823529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8500"/>
    <x v="702"/>
    <x v="0"/>
    <s v="US"/>
    <s v="USD"/>
    <n v="1387835654"/>
    <n v="1386626054"/>
    <b v="1"/>
    <n v="50"/>
    <b v="1"/>
    <s v="technology/space exploration"/>
    <n v="0.20894117647058824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8500"/>
    <x v="1772"/>
    <x v="0"/>
    <s v="US"/>
    <s v="USD"/>
    <n v="1335662023"/>
    <n v="1333070023"/>
    <b v="1"/>
    <n v="321"/>
    <b v="1"/>
    <s v="technology/space exploration"/>
    <n v="2.4521882352941176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8500"/>
    <x v="1773"/>
    <x v="0"/>
    <s v="US"/>
    <s v="USD"/>
    <n v="1466168390"/>
    <n v="1463576390"/>
    <b v="1"/>
    <n v="1762"/>
    <b v="1"/>
    <s v="technology/space exploration"/>
    <n v="12.637831764705883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8500"/>
    <x v="1774"/>
    <x v="0"/>
    <s v="US"/>
    <s v="USD"/>
    <n v="1398791182"/>
    <n v="1396026382"/>
    <b v="1"/>
    <n v="385"/>
    <b v="1"/>
    <s v="technology/space exploration"/>
    <n v="1.424235294117647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500"/>
    <x v="1775"/>
    <x v="0"/>
    <s v="US"/>
    <s v="USD"/>
    <n v="1439344800"/>
    <n v="1435611572"/>
    <b v="1"/>
    <n v="398"/>
    <b v="1"/>
    <s v="technology/space exploration"/>
    <n v="3.8371764705882354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500"/>
    <x v="1776"/>
    <x v="0"/>
    <s v="US"/>
    <s v="USD"/>
    <n v="1489536000"/>
    <n v="1485976468"/>
    <b v="1"/>
    <n v="304"/>
    <b v="1"/>
    <s v="technology/space exploration"/>
    <n v="2.1075294117647059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8500"/>
    <x v="1777"/>
    <x v="0"/>
    <s v="US"/>
    <s v="USD"/>
    <n v="1342330951"/>
    <n v="1339738951"/>
    <b v="1"/>
    <n v="676"/>
    <b v="1"/>
    <s v="technology/space exploration"/>
    <n v="12.50945764705882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8500"/>
    <x v="1778"/>
    <x v="0"/>
    <s v="US"/>
    <s v="USD"/>
    <n v="1471849140"/>
    <n v="1468444125"/>
    <b v="1"/>
    <n v="577"/>
    <b v="1"/>
    <s v="technology/space exploration"/>
    <n v="3.7850188235294118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8500"/>
    <x v="1779"/>
    <x v="0"/>
    <s v="DE"/>
    <s v="EUR"/>
    <n v="1483397940"/>
    <n v="1480493014"/>
    <b v="1"/>
    <n v="3663"/>
    <b v="1"/>
    <s v="technology/space exploration"/>
    <n v="36.114117647058826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8500"/>
    <x v="1780"/>
    <x v="0"/>
    <s v="US"/>
    <s v="USD"/>
    <n v="1420773970"/>
    <n v="1418095570"/>
    <b v="1"/>
    <n v="294"/>
    <b v="1"/>
    <s v="technology/space exploration"/>
    <n v="2.0207211764705884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8500"/>
    <x v="1781"/>
    <x v="0"/>
    <s v="US"/>
    <s v="USD"/>
    <n v="1348256294"/>
    <n v="1345664294"/>
    <b v="1"/>
    <n v="28"/>
    <b v="1"/>
    <s v="technology/space exploration"/>
    <n v="0.89129411764705879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8500"/>
    <x v="1782"/>
    <x v="0"/>
    <s v="US"/>
    <s v="USD"/>
    <n v="1398834000"/>
    <n v="1396371612"/>
    <b v="1"/>
    <n v="100"/>
    <b v="1"/>
    <s v="technology/space exploration"/>
    <n v="1.26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8500"/>
    <x v="1783"/>
    <x v="0"/>
    <s v="GB"/>
    <s v="GBP"/>
    <n v="1462017600"/>
    <n v="1458820564"/>
    <b v="0"/>
    <n v="72"/>
    <b v="1"/>
    <s v="technology/space exploration"/>
    <n v="0.39964705882352941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8500"/>
    <x v="1784"/>
    <x v="0"/>
    <s v="US"/>
    <s v="USD"/>
    <n v="1440546729"/>
    <n v="1437954729"/>
    <b v="1"/>
    <n v="238"/>
    <b v="1"/>
    <s v="technology/space exploration"/>
    <n v="3.3686470588235293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8500"/>
    <x v="1785"/>
    <x v="0"/>
    <s v="US"/>
    <s v="USD"/>
    <n v="1413838751"/>
    <n v="1411246751"/>
    <b v="1"/>
    <n v="159"/>
    <b v="1"/>
    <s v="technology/space exploration"/>
    <n v="0.51623529411764701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8500"/>
    <x v="1786"/>
    <x v="0"/>
    <s v="US"/>
    <s v="USD"/>
    <n v="1449000061"/>
    <n v="1443812461"/>
    <b v="1"/>
    <n v="77"/>
    <b v="1"/>
    <s v="technology/space exploration"/>
    <n v="1.859764705882353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8500"/>
    <x v="1787"/>
    <x v="0"/>
    <s v="US"/>
    <s v="USD"/>
    <n v="1445598000"/>
    <n v="1443302004"/>
    <b v="1"/>
    <n v="53"/>
    <b v="1"/>
    <s v="technology/space exploration"/>
    <n v="0.22164705882352942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8500"/>
    <x v="1788"/>
    <x v="0"/>
    <s v="AU"/>
    <s v="AUD"/>
    <n v="1444525200"/>
    <n v="1441339242"/>
    <b v="1"/>
    <n v="1251"/>
    <b v="1"/>
    <s v="technology/space exploration"/>
    <n v="10.985176470588236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8500"/>
    <x v="1789"/>
    <x v="0"/>
    <s v="US"/>
    <s v="USD"/>
    <n v="1432230988"/>
    <n v="1429638988"/>
    <b v="1"/>
    <n v="465"/>
    <b v="1"/>
    <s v="technology/space exploration"/>
    <n v="2.5743529411764707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8500"/>
    <x v="1790"/>
    <x v="0"/>
    <s v="IT"/>
    <s v="EUR"/>
    <n v="1483120216"/>
    <n v="1479232216"/>
    <b v="0"/>
    <n v="74"/>
    <b v="1"/>
    <s v="technology/space exploration"/>
    <n v="0.23150117647058824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8500"/>
    <x v="1791"/>
    <x v="0"/>
    <s v="US"/>
    <s v="USD"/>
    <n v="1480658966"/>
    <n v="1479449366"/>
    <b v="0"/>
    <n v="62"/>
    <b v="1"/>
    <s v="technology/space exploration"/>
    <n v="0.26823529411764707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500"/>
    <x v="1792"/>
    <x v="0"/>
    <s v="US"/>
    <s v="USD"/>
    <n v="1347530822"/>
    <n v="1345716422"/>
    <b v="0"/>
    <n v="3468"/>
    <b v="1"/>
    <s v="technology/space exploration"/>
    <n v="12.982782352941175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8500"/>
    <x v="1793"/>
    <x v="0"/>
    <s v="DE"/>
    <s v="EUR"/>
    <n v="1478723208"/>
    <n v="1476559608"/>
    <b v="0"/>
    <n v="52"/>
    <b v="1"/>
    <s v="technology/space exploration"/>
    <n v="0.16870588235294118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8500"/>
    <x v="1794"/>
    <x v="0"/>
    <s v="US"/>
    <s v="USD"/>
    <n v="1433343869"/>
    <n v="1430751869"/>
    <b v="0"/>
    <n v="50"/>
    <b v="1"/>
    <s v="technology/space exploration"/>
    <n v="0.32941176470588235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8500"/>
    <x v="1795"/>
    <x v="0"/>
    <s v="US"/>
    <s v="USD"/>
    <n v="1448571261"/>
    <n v="1445975661"/>
    <b v="0"/>
    <n v="45"/>
    <b v="1"/>
    <s v="technology/space exploration"/>
    <n v="0.11411764705882353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500"/>
    <x v="1796"/>
    <x v="0"/>
    <s v="US"/>
    <s v="USD"/>
    <n v="1417389067"/>
    <n v="1415661067"/>
    <b v="0"/>
    <n v="21"/>
    <b v="1"/>
    <s v="technology/space exploration"/>
    <n v="0.10894117647058824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8500"/>
    <x v="1797"/>
    <x v="0"/>
    <s v="GB"/>
    <s v="GBP"/>
    <n v="1431608122"/>
    <n v="1429016122"/>
    <b v="0"/>
    <n v="100"/>
    <b v="1"/>
    <s v="technology/space exploration"/>
    <n v="0.75141176470588233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8500"/>
    <x v="1798"/>
    <x v="0"/>
    <s v="AU"/>
    <s v="AUD"/>
    <n v="1467280800"/>
    <n v="1464921112"/>
    <b v="0"/>
    <n v="81"/>
    <b v="1"/>
    <s v="technology/space exploration"/>
    <n v="0.37152941176470589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8500"/>
    <x v="1799"/>
    <x v="0"/>
    <s v="US"/>
    <s v="USD"/>
    <n v="1440907427"/>
    <n v="1438488227"/>
    <b v="0"/>
    <n v="286"/>
    <b v="1"/>
    <s v="technology/space exploration"/>
    <n v="2.6980058823529411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8500"/>
    <x v="1800"/>
    <x v="0"/>
    <s v="US"/>
    <s v="USD"/>
    <n v="1464485339"/>
    <n v="1462325339"/>
    <b v="0"/>
    <n v="42"/>
    <b v="1"/>
    <s v="technology/space exploration"/>
    <n v="0.17247058823529413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8500"/>
    <x v="1801"/>
    <x v="0"/>
    <s v="US"/>
    <s v="USD"/>
    <n v="1393542000"/>
    <n v="1390938332"/>
    <b v="0"/>
    <n v="199"/>
    <b v="1"/>
    <s v="technology/space exploration"/>
    <n v="2.0859999999999999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8500"/>
    <x v="1802"/>
    <x v="0"/>
    <s v="US"/>
    <s v="USD"/>
    <n v="1475163921"/>
    <n v="1472571921"/>
    <b v="0"/>
    <n v="25"/>
    <b v="1"/>
    <s v="technology/space exploration"/>
    <n v="0.11600000000000001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8500"/>
    <x v="1803"/>
    <x v="0"/>
    <s v="CA"/>
    <s v="CAD"/>
    <n v="1425937761"/>
    <n v="1422917361"/>
    <b v="0"/>
    <n v="84"/>
    <b v="1"/>
    <s v="technology/space exploration"/>
    <n v="1.3529411764705883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8500"/>
    <x v="1804"/>
    <x v="0"/>
    <s v="US"/>
    <s v="USD"/>
    <n v="1476579600"/>
    <n v="1474641914"/>
    <b v="0"/>
    <n v="50"/>
    <b v="1"/>
    <s v="technology/space exploration"/>
    <n v="0.22035294117647058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8500"/>
    <x v="1805"/>
    <x v="0"/>
    <s v="US"/>
    <s v="USD"/>
    <n v="1476277875"/>
    <n v="1474895475"/>
    <b v="0"/>
    <n v="26"/>
    <b v="1"/>
    <s v="technology/space exploration"/>
    <n v="9.7764705882352948E-2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8500"/>
    <x v="1806"/>
    <x v="0"/>
    <s v="US"/>
    <s v="USD"/>
    <n v="1421358895"/>
    <n v="1418766895"/>
    <b v="0"/>
    <n v="14"/>
    <b v="1"/>
    <s v="technology/space exploration"/>
    <n v="4.1529411764705884E-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8500"/>
    <x v="1807"/>
    <x v="0"/>
    <s v="GB"/>
    <s v="GBP"/>
    <n v="1424378748"/>
    <n v="1421786748"/>
    <b v="0"/>
    <n v="49"/>
    <b v="1"/>
    <s v="technology/space exploration"/>
    <n v="5.7882352941176468E-2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8500"/>
    <x v="1808"/>
    <x v="0"/>
    <s v="US"/>
    <s v="USD"/>
    <n v="1433735474"/>
    <n v="1428551474"/>
    <b v="0"/>
    <n v="69"/>
    <b v="1"/>
    <s v="technology/space exploration"/>
    <n v="0.37294117647058822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8500"/>
    <x v="493"/>
    <x v="2"/>
    <s v="US"/>
    <s v="USD"/>
    <n v="1410811740"/>
    <n v="1409341863"/>
    <b v="0"/>
    <n v="1"/>
    <b v="0"/>
    <s v="technology/space exploration"/>
    <n v="1.7647058823529412E-3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85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8500"/>
    <x v="1809"/>
    <x v="1"/>
    <s v="US"/>
    <s v="USD"/>
    <n v="1482307140"/>
    <n v="1479218315"/>
    <b v="1"/>
    <n v="1501"/>
    <b v="0"/>
    <s v="technology/space exploration"/>
    <n v="39.4820364705882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8500"/>
    <x v="1254"/>
    <x v="1"/>
    <s v="US"/>
    <s v="USD"/>
    <n v="1489172435"/>
    <n v="1486580435"/>
    <b v="1"/>
    <n v="52"/>
    <b v="0"/>
    <s v="technology/space exploration"/>
    <n v="0.24152941176470588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8500"/>
    <x v="1740"/>
    <x v="1"/>
    <s v="AU"/>
    <s v="AUD"/>
    <n v="1415481203"/>
    <n v="1412885603"/>
    <b v="1"/>
    <n v="23"/>
    <b v="0"/>
    <s v="technology/space exploration"/>
    <n v="0.24705882352941178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8500"/>
    <x v="1810"/>
    <x v="1"/>
    <s v="US"/>
    <s v="USD"/>
    <n v="1441783869"/>
    <n v="1439191869"/>
    <b v="1"/>
    <n v="535"/>
    <b v="0"/>
    <s v="technology/space exploration"/>
    <n v="4.9513435294117647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8500"/>
    <x v="1275"/>
    <x v="1"/>
    <s v="CA"/>
    <s v="CAD"/>
    <n v="1439533019"/>
    <n v="1436941019"/>
    <b v="0"/>
    <n v="3"/>
    <b v="0"/>
    <s v="technology/space exploration"/>
    <n v="4.2352941176470585E-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8500"/>
    <x v="437"/>
    <x v="1"/>
    <s v="US"/>
    <s v="USD"/>
    <n v="1457543360"/>
    <n v="1454951360"/>
    <b v="0"/>
    <n v="6"/>
    <b v="0"/>
    <s v="technology/space exploration"/>
    <n v="1.2470588235294117E-2"/>
    <n v="18"/>
    <x v="2"/>
    <s v="space exploration"/>
    <x v="2648"/>
    <d v="2016-03-09T12:09:20"/>
  </r>
  <r>
    <n v="2649"/>
    <s v="The Mission - Please Check Back Soon (Canceled)"/>
    <s v="They have launched a Kickstarter."/>
    <n v="8500"/>
    <x v="1811"/>
    <x v="1"/>
    <s v="US"/>
    <s v="USD"/>
    <n v="1454370941"/>
    <n v="1449186941"/>
    <b v="0"/>
    <n v="3"/>
    <b v="0"/>
    <s v="technology/space exploration"/>
    <n v="1.4588235294117647E-2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8500"/>
    <x v="1812"/>
    <x v="1"/>
    <s v="US"/>
    <s v="USD"/>
    <n v="1482332343"/>
    <n v="1479740343"/>
    <b v="0"/>
    <n v="5"/>
    <b v="0"/>
    <s v="technology/space exploration"/>
    <n v="4.211764705882353E-2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8500"/>
    <x v="1813"/>
    <x v="1"/>
    <s v="US"/>
    <s v="USD"/>
    <n v="1450380009"/>
    <n v="1447960809"/>
    <b v="0"/>
    <n v="17"/>
    <b v="0"/>
    <s v="technology/space exploration"/>
    <n v="0.61564705882352944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8500"/>
    <x v="1197"/>
    <x v="1"/>
    <s v="AU"/>
    <s v="AUD"/>
    <n v="1418183325"/>
    <n v="1415591325"/>
    <b v="0"/>
    <n v="11"/>
    <b v="0"/>
    <s v="technology/space exploration"/>
    <n v="0.10411764705882352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8500"/>
    <x v="1814"/>
    <x v="1"/>
    <s v="US"/>
    <s v="USD"/>
    <n v="1402632000"/>
    <n v="1399909127"/>
    <b v="0"/>
    <n v="70"/>
    <b v="0"/>
    <s v="technology/space exploration"/>
    <n v="0.69129411764705884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8500"/>
    <x v="152"/>
    <x v="1"/>
    <s v="US"/>
    <s v="USD"/>
    <n v="1429622726"/>
    <n v="1424442326"/>
    <b v="0"/>
    <n v="6"/>
    <b v="0"/>
    <s v="technology/space exploration"/>
    <n v="6.0000000000000001E-3"/>
    <n v="9"/>
    <x v="2"/>
    <s v="space exploration"/>
    <x v="2654"/>
    <d v="2015-04-21T08:25:26"/>
  </r>
  <r>
    <n v="2655"/>
    <s v="Balloons (Canceled)"/>
    <s v="Thank you for your support!"/>
    <n v="8500"/>
    <x v="1815"/>
    <x v="1"/>
    <s v="US"/>
    <s v="USD"/>
    <n v="1455048000"/>
    <n v="1452631647"/>
    <b v="0"/>
    <n v="43"/>
    <b v="0"/>
    <s v="technology/space exploration"/>
    <n v="0.37117647058823527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8500"/>
    <x v="1816"/>
    <x v="1"/>
    <s v="US"/>
    <s v="USD"/>
    <n v="1489345200"/>
    <n v="1485966688"/>
    <b v="0"/>
    <n v="152"/>
    <b v="0"/>
    <s v="technology/space exploration"/>
    <n v="2.0182352941176469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8500"/>
    <x v="1817"/>
    <x v="1"/>
    <s v="US"/>
    <s v="USD"/>
    <n v="1470187800"/>
    <n v="1467325053"/>
    <b v="0"/>
    <n v="59"/>
    <b v="0"/>
    <s v="technology/space exploration"/>
    <n v="0.66133882352941176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8500"/>
    <x v="1818"/>
    <x v="1"/>
    <s v="US"/>
    <s v="USD"/>
    <n v="1469913194"/>
    <n v="1467321194"/>
    <b v="0"/>
    <n v="4"/>
    <b v="0"/>
    <s v="technology/space exploration"/>
    <n v="1.0705882352941176E-2"/>
    <n v="23"/>
    <x v="2"/>
    <s v="space exploration"/>
    <x v="2658"/>
    <d v="2016-07-30T16:13:14"/>
  </r>
  <r>
    <n v="2659"/>
    <s v="test (Canceled)"/>
    <s v="test"/>
    <n v="8500"/>
    <x v="1819"/>
    <x v="1"/>
    <s v="US"/>
    <s v="USD"/>
    <n v="1429321210"/>
    <n v="1426729210"/>
    <b v="0"/>
    <n v="10"/>
    <b v="0"/>
    <s v="technology/space exploration"/>
    <n v="0.15682352941176469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8500"/>
    <x v="1820"/>
    <x v="1"/>
    <s v="US"/>
    <s v="USD"/>
    <n v="1448388418"/>
    <n v="1443200818"/>
    <b v="0"/>
    <n v="5"/>
    <b v="0"/>
    <s v="technology/space exploration"/>
    <n v="2.2352941176470588E-3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8500"/>
    <x v="1821"/>
    <x v="0"/>
    <s v="US"/>
    <s v="USD"/>
    <n v="1382742010"/>
    <n v="1380150010"/>
    <b v="0"/>
    <n v="60"/>
    <b v="1"/>
    <s v="technology/makerspaces"/>
    <n v="0.60529411764705887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8500"/>
    <x v="1822"/>
    <x v="0"/>
    <s v="US"/>
    <s v="USD"/>
    <n v="1440179713"/>
    <n v="1437587713"/>
    <b v="0"/>
    <n v="80"/>
    <b v="1"/>
    <s v="technology/makerspaces"/>
    <n v="2.5129411764705885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8500"/>
    <x v="1823"/>
    <x v="0"/>
    <s v="CA"/>
    <s v="CAD"/>
    <n v="1441378800"/>
    <n v="1438873007"/>
    <b v="0"/>
    <n v="56"/>
    <b v="1"/>
    <s v="technology/makerspaces"/>
    <n v="2.4610882352941177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8500"/>
    <x v="1824"/>
    <x v="0"/>
    <s v="US"/>
    <s v="USD"/>
    <n v="1449644340"/>
    <n v="1446683797"/>
    <b v="0"/>
    <n v="104"/>
    <b v="1"/>
    <s v="technology/makerspaces"/>
    <n v="2.129411764705882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8500"/>
    <x v="1825"/>
    <x v="0"/>
    <s v="US"/>
    <s v="USD"/>
    <n v="1430774974"/>
    <n v="1426886974"/>
    <b v="0"/>
    <n v="46"/>
    <b v="1"/>
    <s v="technology/makerspaces"/>
    <n v="0.50705882352941178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8500"/>
    <x v="1826"/>
    <x v="0"/>
    <s v="US"/>
    <s v="USD"/>
    <n v="1443214800"/>
    <n v="1440008439"/>
    <b v="0"/>
    <n v="206"/>
    <b v="1"/>
    <s v="technology/makerspaces"/>
    <n v="1.8740600000000001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8500"/>
    <x v="1827"/>
    <x v="0"/>
    <s v="US"/>
    <s v="USD"/>
    <n v="1455142416"/>
    <n v="1452550416"/>
    <b v="0"/>
    <n v="18"/>
    <b v="1"/>
    <s v="technology/makerspaces"/>
    <n v="0.19529411764705881"/>
    <n v="92"/>
    <x v="2"/>
    <s v="makerspaces"/>
    <x v="2667"/>
    <d v="2016-02-10T17:13:36"/>
  </r>
  <r>
    <n v="2668"/>
    <s v="UOttawa Makermobile"/>
    <s v="Creativity on the go! |_x000a_CrÃ©ativitÃ© en mouvement !"/>
    <n v="8500"/>
    <x v="1240"/>
    <x v="0"/>
    <s v="CA"/>
    <s v="CAD"/>
    <n v="1447079520"/>
    <n v="1443449265"/>
    <b v="0"/>
    <n v="28"/>
    <b v="1"/>
    <s v="technology/makerspaces"/>
    <n v="0.200823529411764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500"/>
    <x v="1099"/>
    <x v="0"/>
    <s v="US"/>
    <s v="USD"/>
    <n v="1452387096"/>
    <n v="1447203096"/>
    <b v="0"/>
    <n v="11"/>
    <b v="1"/>
    <s v="technology/makerspaces"/>
    <n v="0.11776470588235294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8500"/>
    <x v="1828"/>
    <x v="2"/>
    <s v="AU"/>
    <s v="AUD"/>
    <n v="1406593780"/>
    <n v="1404174580"/>
    <b v="1"/>
    <n v="60"/>
    <b v="0"/>
    <s v="technology/makerspaces"/>
    <n v="0.29352941176470587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8500"/>
    <x v="1829"/>
    <x v="2"/>
    <s v="US"/>
    <s v="USD"/>
    <n v="1419017880"/>
    <n v="1416419916"/>
    <b v="1"/>
    <n v="84"/>
    <b v="0"/>
    <s v="technology/makerspaces"/>
    <n v="0.3336470588235294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8500"/>
    <x v="1830"/>
    <x v="2"/>
    <s v="US"/>
    <s v="USD"/>
    <n v="1451282400"/>
    <n v="1449436390"/>
    <b v="1"/>
    <n v="47"/>
    <b v="0"/>
    <s v="technology/makerspaces"/>
    <n v="0.39047058823529412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8500"/>
    <x v="1831"/>
    <x v="2"/>
    <s v="US"/>
    <s v="USD"/>
    <n v="1414622700"/>
    <n v="1412081999"/>
    <b v="1"/>
    <n v="66"/>
    <b v="0"/>
    <s v="technology/makerspaces"/>
    <n v="1.2978823529411765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8500"/>
    <x v="1832"/>
    <x v="2"/>
    <s v="US"/>
    <s v="USD"/>
    <n v="1467694740"/>
    <n v="1465398670"/>
    <b v="1"/>
    <n v="171"/>
    <b v="0"/>
    <s v="technology/makerspaces"/>
    <n v="2.5875294117647059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8500"/>
    <x v="1833"/>
    <x v="2"/>
    <s v="US"/>
    <s v="USD"/>
    <n v="1415655289"/>
    <n v="1413059689"/>
    <b v="1"/>
    <n v="29"/>
    <b v="0"/>
    <s v="technology/makerspaces"/>
    <n v="0.2231764705882352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8500"/>
    <x v="1834"/>
    <x v="2"/>
    <s v="CA"/>
    <s v="CAD"/>
    <n v="1463929174"/>
    <n v="1461337174"/>
    <b v="0"/>
    <n v="9"/>
    <b v="0"/>
    <s v="technology/makerspaces"/>
    <n v="0.12447058823529412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8500"/>
    <x v="1835"/>
    <x v="2"/>
    <s v="US"/>
    <s v="USD"/>
    <n v="1404348143"/>
    <n v="1401756143"/>
    <b v="0"/>
    <n v="27"/>
    <b v="0"/>
    <s v="technology/makerspaces"/>
    <n v="0.40176470588235297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500"/>
    <x v="1742"/>
    <x v="2"/>
    <s v="ES"/>
    <s v="EUR"/>
    <n v="1443121765"/>
    <n v="1440529765"/>
    <b v="0"/>
    <n v="2"/>
    <b v="0"/>
    <s v="technology/makerspaces"/>
    <n v="0.12941176470588237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8500"/>
    <x v="849"/>
    <x v="2"/>
    <s v="US"/>
    <s v="USD"/>
    <n v="1425081694"/>
    <n v="1422489694"/>
    <b v="0"/>
    <n v="3"/>
    <b v="0"/>
    <s v="technology/makerspaces"/>
    <n v="1.5529411764705882E-2"/>
    <n v="44"/>
    <x v="2"/>
    <s v="makerspaces"/>
    <x v="2679"/>
    <d v="2015-02-27T19:01:34"/>
  </r>
  <r>
    <n v="2680"/>
    <s v="iHeart Pillow"/>
    <s v="iHeartPillow, Connecting loved ones"/>
    <n v="8500"/>
    <x v="1836"/>
    <x v="2"/>
    <s v="ES"/>
    <s v="EUR"/>
    <n v="1459915491"/>
    <n v="1457327091"/>
    <b v="0"/>
    <n v="4"/>
    <b v="0"/>
    <s v="technology/makerspaces"/>
    <n v="3.2470588235294119E-2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500"/>
    <x v="434"/>
    <x v="2"/>
    <s v="US"/>
    <s v="USD"/>
    <n v="1405027750"/>
    <n v="1402867750"/>
    <b v="0"/>
    <n v="2"/>
    <b v="0"/>
    <s v="food/food trucks"/>
    <n v="6.4705882352941177E-3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8500"/>
    <x v="1837"/>
    <x v="2"/>
    <s v="US"/>
    <s v="USD"/>
    <n v="1416635940"/>
    <n v="1413838540"/>
    <b v="0"/>
    <n v="20"/>
    <b v="0"/>
    <s v="food/food trucks"/>
    <n v="0.19976470588235293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8500"/>
    <x v="1275"/>
    <x v="2"/>
    <s v="US"/>
    <s v="USD"/>
    <n v="1425233240"/>
    <n v="1422641240"/>
    <b v="0"/>
    <n v="3"/>
    <b v="0"/>
    <s v="food/food trucks"/>
    <n v="4.2352941176470585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8500"/>
    <x v="25"/>
    <x v="2"/>
    <s v="US"/>
    <s v="USD"/>
    <n v="1407621425"/>
    <n v="1404165425"/>
    <b v="0"/>
    <n v="4"/>
    <b v="0"/>
    <s v="food/food trucks"/>
    <n v="9.4117647058823528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8500"/>
    <x v="115"/>
    <x v="2"/>
    <s v="US"/>
    <s v="USD"/>
    <n v="1430149330"/>
    <n v="1424968930"/>
    <b v="0"/>
    <n v="1"/>
    <b v="0"/>
    <s v="food/food trucks"/>
    <n v="1.176470588235294E-3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85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85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8500"/>
    <x v="1838"/>
    <x v="2"/>
    <s v="US"/>
    <s v="USD"/>
    <n v="1424746800"/>
    <n v="1422067870"/>
    <b v="0"/>
    <n v="14"/>
    <b v="0"/>
    <s v="food/food trucks"/>
    <n v="8.7058823529411761E-3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8500"/>
    <x v="116"/>
    <x v="2"/>
    <s v="US"/>
    <s v="USD"/>
    <n v="1469919890"/>
    <n v="1467327890"/>
    <b v="0"/>
    <n v="1"/>
    <b v="0"/>
    <s v="food/food trucks"/>
    <n v="1.1764705882352942E-4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500"/>
    <x v="1839"/>
    <x v="2"/>
    <s v="US"/>
    <s v="USD"/>
    <n v="1433298676"/>
    <n v="1429410676"/>
    <b v="0"/>
    <n v="118"/>
    <b v="0"/>
    <s v="food/food trucks"/>
    <n v="1.0101176470588236"/>
    <n v="73"/>
    <x v="7"/>
    <s v="food trucks"/>
    <x v="2690"/>
    <d v="2015-06-02T21:31:16"/>
  </r>
  <r>
    <n v="2691"/>
    <s v="Cook"/>
    <s v="A Great New local Food Truck serving up ethnic fusion inspired eats in Ottawa."/>
    <n v="8500"/>
    <x v="428"/>
    <x v="2"/>
    <s v="CA"/>
    <s v="CAD"/>
    <n v="1431278557"/>
    <n v="1427390557"/>
    <b v="0"/>
    <n v="2"/>
    <b v="0"/>
    <s v="food/food trucks"/>
    <n v="4.1176470588235297E-3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8500"/>
    <x v="379"/>
    <x v="2"/>
    <s v="US"/>
    <s v="USD"/>
    <n v="1427266860"/>
    <n v="1424678460"/>
    <b v="0"/>
    <n v="1"/>
    <b v="0"/>
    <s v="food/food trucks"/>
    <n v="2.9411764705882353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8500"/>
    <x v="130"/>
    <x v="2"/>
    <s v="US"/>
    <s v="USD"/>
    <n v="1407899966"/>
    <n v="1405307966"/>
    <b v="0"/>
    <n v="3"/>
    <b v="0"/>
    <s v="food/food trucks"/>
    <n v="4.7058823529411761E-3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8500"/>
    <x v="116"/>
    <x v="2"/>
    <s v="US"/>
    <s v="USD"/>
    <n v="1411701739"/>
    <n v="1409109739"/>
    <b v="0"/>
    <n v="1"/>
    <b v="0"/>
    <s v="food/food trucks"/>
    <n v="1.1764705882352942E-4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8500"/>
    <x v="1840"/>
    <x v="2"/>
    <s v="US"/>
    <s v="USD"/>
    <n v="1428981718"/>
    <n v="1423801318"/>
    <b v="0"/>
    <n v="3"/>
    <b v="0"/>
    <s v="food/food trucks"/>
    <n v="8.352941176470589E-3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8500"/>
    <x v="1841"/>
    <x v="2"/>
    <s v="US"/>
    <s v="USD"/>
    <n v="1419538560"/>
    <n v="1416600960"/>
    <b v="0"/>
    <n v="38"/>
    <b v="0"/>
    <s v="food/food trucks"/>
    <n v="0.39882352941176469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8500"/>
    <x v="1842"/>
    <x v="2"/>
    <s v="US"/>
    <s v="USD"/>
    <n v="1438552800"/>
    <n v="1435876423"/>
    <b v="0"/>
    <n v="52"/>
    <b v="0"/>
    <s v="food/food trucks"/>
    <n v="0.71305882352941174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500"/>
    <x v="1843"/>
    <x v="2"/>
    <s v="US"/>
    <s v="USD"/>
    <n v="1403904808"/>
    <n v="1401312808"/>
    <b v="0"/>
    <n v="2"/>
    <b v="0"/>
    <s v="food/food trucks"/>
    <n v="3.06000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8500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8500"/>
    <x v="119"/>
    <x v="2"/>
    <s v="US"/>
    <s v="USD"/>
    <n v="1411073972"/>
    <n v="1408481972"/>
    <b v="0"/>
    <n v="4"/>
    <b v="0"/>
    <s v="food/food trucks"/>
    <n v="8.2352941176470594E-3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8500"/>
    <x v="76"/>
    <x v="3"/>
    <s v="IE"/>
    <s v="EUR"/>
    <n v="1491586534"/>
    <n v="1488911734"/>
    <b v="0"/>
    <n v="46"/>
    <b v="0"/>
    <s v="theater/spaces"/>
    <n v="0.1847058823529411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8500"/>
    <x v="1844"/>
    <x v="3"/>
    <s v="US"/>
    <s v="USD"/>
    <n v="1491416077"/>
    <n v="1488827677"/>
    <b v="1"/>
    <n v="26"/>
    <b v="0"/>
    <s v="theater/spaces"/>
    <n v="0.40482352941176469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8500"/>
    <x v="1845"/>
    <x v="3"/>
    <s v="MX"/>
    <s v="MXN"/>
    <n v="1490196830"/>
    <n v="1485016430"/>
    <b v="0"/>
    <n v="45"/>
    <b v="0"/>
    <s v="theater/spaces"/>
    <n v="4.882352941176471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8500"/>
    <x v="1288"/>
    <x v="3"/>
    <s v="US"/>
    <s v="USD"/>
    <n v="1491421314"/>
    <n v="1487709714"/>
    <b v="0"/>
    <n v="7"/>
    <b v="0"/>
    <s v="theater/spaces"/>
    <n v="0.13470588235294118"/>
    <n v="164"/>
    <x v="1"/>
    <s v="spaces"/>
    <x v="2704"/>
    <d v="2017-04-05T14:41:54"/>
  </r>
  <r>
    <n v="2705"/>
    <s v="Fischer Theatre Marquee"/>
    <s v="Help light the lights at the historic Fischer Theatre in Danville, IL."/>
    <n v="8500"/>
    <x v="1846"/>
    <x v="3"/>
    <s v="US"/>
    <s v="USD"/>
    <n v="1490389158"/>
    <n v="1486504758"/>
    <b v="0"/>
    <n v="8"/>
    <b v="0"/>
    <s v="theater/spaces"/>
    <n v="0.20458823529411765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8500"/>
    <x v="1847"/>
    <x v="0"/>
    <s v="US"/>
    <s v="USD"/>
    <n v="1413442740"/>
    <n v="1410937483"/>
    <b v="1"/>
    <n v="263"/>
    <b v="1"/>
    <s v="theater/spaces"/>
    <n v="4.6239999999999997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500"/>
    <x v="1848"/>
    <x v="0"/>
    <s v="US"/>
    <s v="USD"/>
    <n v="1369637940"/>
    <n v="1367088443"/>
    <b v="1"/>
    <n v="394"/>
    <b v="1"/>
    <s v="theater/spaces"/>
    <n v="3.3020670588235292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8500"/>
    <x v="1849"/>
    <x v="0"/>
    <s v="GB"/>
    <s v="GBP"/>
    <n v="1469119526"/>
    <n v="1463935526"/>
    <b v="1"/>
    <n v="1049"/>
    <b v="1"/>
    <s v="theater/spaces"/>
    <n v="5.4874200000000002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8500"/>
    <x v="1850"/>
    <x v="0"/>
    <s v="US"/>
    <s v="USD"/>
    <n v="1475553540"/>
    <n v="1472528141"/>
    <b v="1"/>
    <n v="308"/>
    <b v="1"/>
    <s v="theater/spaces"/>
    <n v="5.9768235294117646"/>
    <n v="165"/>
    <x v="1"/>
    <s v="spaces"/>
    <x v="2709"/>
    <d v="2016-10-03T22:59:00"/>
  </r>
  <r>
    <n v="2710"/>
    <s v="House of Yes"/>
    <s v="Building Brooklyn's own creative venue for circus, theater and events of all types."/>
    <n v="8500"/>
    <x v="1851"/>
    <x v="0"/>
    <s v="US"/>
    <s v="USD"/>
    <n v="1407549600"/>
    <n v="1404797428"/>
    <b v="1"/>
    <n v="1088"/>
    <b v="1"/>
    <s v="theater/spaces"/>
    <n v="10.863554117647059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8500"/>
    <x v="1852"/>
    <x v="0"/>
    <s v="GB"/>
    <s v="GBP"/>
    <n v="1403301660"/>
    <n v="1400694790"/>
    <b v="1"/>
    <n v="73"/>
    <b v="1"/>
    <s v="theater/spaces"/>
    <n v="0.4632941176470588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8500"/>
    <x v="1853"/>
    <x v="0"/>
    <s v="US"/>
    <s v="USD"/>
    <n v="1373738400"/>
    <n v="1370568560"/>
    <b v="1"/>
    <n v="143"/>
    <b v="1"/>
    <s v="theater/spaces"/>
    <n v="0.85011764705882353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8500"/>
    <x v="1854"/>
    <x v="0"/>
    <s v="US"/>
    <s v="USD"/>
    <n v="1450971684"/>
    <n v="1447515684"/>
    <b v="1"/>
    <n v="1420"/>
    <b v="1"/>
    <s v="theater/spaces"/>
    <n v="18.042588235294119"/>
    <n v="108"/>
    <x v="1"/>
    <s v="spaces"/>
    <x v="2713"/>
    <d v="2015-12-24T10:41:24"/>
  </r>
  <r>
    <n v="2714"/>
    <s v="The Crane Theater"/>
    <s v="The Crane will be the new home for independent theater in Northeast Minneapolis"/>
    <n v="8500"/>
    <x v="1855"/>
    <x v="0"/>
    <s v="US"/>
    <s v="USD"/>
    <n v="1476486000"/>
    <n v="1474040596"/>
    <b v="1"/>
    <n v="305"/>
    <b v="1"/>
    <s v="theater/spaces"/>
    <n v="3.4222352941176473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8500"/>
    <x v="1856"/>
    <x v="0"/>
    <s v="US"/>
    <s v="USD"/>
    <n v="1456047228"/>
    <n v="1453109628"/>
    <b v="1"/>
    <n v="551"/>
    <b v="1"/>
    <s v="theater/spaces"/>
    <n v="3.7358458823529412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8500"/>
    <x v="1857"/>
    <x v="0"/>
    <s v="DE"/>
    <s v="EUR"/>
    <n v="1444291193"/>
    <n v="1441699193"/>
    <b v="1"/>
    <n v="187"/>
    <b v="1"/>
    <s v="theater/spaces"/>
    <n v="1.4115305882352942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8500"/>
    <x v="1858"/>
    <x v="0"/>
    <s v="US"/>
    <s v="USD"/>
    <n v="1417906649"/>
    <n v="1414015049"/>
    <b v="1"/>
    <n v="325"/>
    <b v="1"/>
    <s v="theater/spaces"/>
    <n v="3.5324705882352943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8500"/>
    <x v="1859"/>
    <x v="0"/>
    <s v="US"/>
    <s v="USD"/>
    <n v="1462316400"/>
    <n v="1459865945"/>
    <b v="1"/>
    <n v="148"/>
    <b v="1"/>
    <s v="theater/spaces"/>
    <n v="2.1935294117647057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8500"/>
    <x v="1860"/>
    <x v="0"/>
    <s v="US"/>
    <s v="USD"/>
    <n v="1460936694"/>
    <n v="1455756294"/>
    <b v="0"/>
    <n v="69"/>
    <b v="1"/>
    <s v="theater/spaces"/>
    <n v="0.76823529411764702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8500"/>
    <x v="1861"/>
    <x v="0"/>
    <s v="US"/>
    <s v="USD"/>
    <n v="1478866253"/>
    <n v="1476270653"/>
    <b v="0"/>
    <n v="173"/>
    <b v="1"/>
    <s v="theater/spaces"/>
    <n v="3.4742352941176469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8500"/>
    <x v="1862"/>
    <x v="0"/>
    <s v="GB"/>
    <s v="GBP"/>
    <n v="1378494000"/>
    <n v="1375880598"/>
    <b v="0"/>
    <n v="269"/>
    <b v="1"/>
    <s v="technology/hardware"/>
    <n v="1.29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8500"/>
    <x v="1863"/>
    <x v="0"/>
    <s v="US"/>
    <s v="USD"/>
    <n v="1485722053"/>
    <n v="1480538053"/>
    <b v="0"/>
    <n v="185"/>
    <b v="1"/>
    <s v="technology/hardware"/>
    <n v="1.485529411764706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8500"/>
    <x v="1864"/>
    <x v="0"/>
    <s v="US"/>
    <s v="USD"/>
    <n v="1420060088"/>
    <n v="1414872488"/>
    <b v="0"/>
    <n v="176"/>
    <b v="1"/>
    <s v="technology/hardware"/>
    <n v="1.9771764705882353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8500"/>
    <x v="1865"/>
    <x v="0"/>
    <s v="GB"/>
    <s v="GBP"/>
    <n v="1439625059"/>
    <n v="1436860259"/>
    <b v="0"/>
    <n v="1019"/>
    <b v="1"/>
    <s v="technology/hardware"/>
    <n v="0.86198588235294116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8500"/>
    <x v="1866"/>
    <x v="0"/>
    <s v="CA"/>
    <s v="CAD"/>
    <n v="1488390735"/>
    <n v="1484070735"/>
    <b v="0"/>
    <n v="113"/>
    <b v="1"/>
    <s v="technology/hardware"/>
    <n v="6.8019999999999996"/>
    <n v="512"/>
    <x v="2"/>
    <s v="hardware"/>
    <x v="2725"/>
    <d v="2017-03-01T12:52:15"/>
  </r>
  <r>
    <n v="2726"/>
    <s v="Krimston TWO - Dual SIM case for iPhone"/>
    <s v="Krimston TWO: iPhone Dual SIM Case"/>
    <n v="8500"/>
    <x v="1867"/>
    <x v="0"/>
    <s v="US"/>
    <s v="USD"/>
    <n v="1461333311"/>
    <n v="1458741311"/>
    <b v="0"/>
    <n v="404"/>
    <b v="1"/>
    <s v="technology/hardware"/>
    <n v="12.440588235294118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8500"/>
    <x v="1868"/>
    <x v="0"/>
    <s v="US"/>
    <s v="USD"/>
    <n v="1438964063"/>
    <n v="1436804063"/>
    <b v="0"/>
    <n v="707"/>
    <b v="1"/>
    <s v="technology/hardware"/>
    <n v="5.8024705882352938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8500"/>
    <x v="1869"/>
    <x v="0"/>
    <s v="US"/>
    <s v="USD"/>
    <n v="1451485434"/>
    <n v="1448461434"/>
    <b v="0"/>
    <n v="392"/>
    <b v="1"/>
    <s v="technology/hardware"/>
    <n v="3.5616470588235294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8500"/>
    <x v="1870"/>
    <x v="0"/>
    <s v="US"/>
    <s v="USD"/>
    <n v="1430459197"/>
    <n v="1427867197"/>
    <b v="0"/>
    <n v="23"/>
    <b v="1"/>
    <s v="technology/hardware"/>
    <n v="0.92152941176470593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8500"/>
    <x v="1871"/>
    <x v="0"/>
    <s v="US"/>
    <s v="USD"/>
    <n v="1366635575"/>
    <n v="1363611575"/>
    <b v="0"/>
    <n v="682"/>
    <b v="1"/>
    <s v="technology/hardware"/>
    <n v="5.4092952941176469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8500"/>
    <x v="1872"/>
    <x v="0"/>
    <s v="US"/>
    <s v="USD"/>
    <n v="1413604800"/>
    <n v="1408624622"/>
    <b v="0"/>
    <n v="37"/>
    <b v="1"/>
    <s v="technology/hardware"/>
    <n v="3.6812941176470586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8500"/>
    <x v="1873"/>
    <x v="0"/>
    <s v="US"/>
    <s v="USD"/>
    <n v="1369699200"/>
    <n v="1366917828"/>
    <b v="0"/>
    <n v="146"/>
    <b v="1"/>
    <s v="technology/hardware"/>
    <n v="1.6694117647058824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8500"/>
    <x v="1874"/>
    <x v="0"/>
    <s v="US"/>
    <s v="USD"/>
    <n v="1428643974"/>
    <n v="1423463574"/>
    <b v="0"/>
    <n v="119"/>
    <b v="1"/>
    <s v="technology/hardware"/>
    <n v="6.325764705882353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8500"/>
    <x v="1875"/>
    <x v="0"/>
    <s v="US"/>
    <s v="USD"/>
    <n v="1476395940"/>
    <n v="1473782592"/>
    <b v="0"/>
    <n v="163"/>
    <b v="1"/>
    <s v="technology/hardware"/>
    <n v="2.6591764705882355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8500"/>
    <x v="1876"/>
    <x v="0"/>
    <s v="GB"/>
    <s v="GBP"/>
    <n v="1363204800"/>
    <n v="1360551250"/>
    <b v="0"/>
    <n v="339"/>
    <b v="1"/>
    <s v="technology/hardware"/>
    <n v="0.86306000000000005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500"/>
    <x v="1877"/>
    <x v="0"/>
    <s v="CA"/>
    <s v="CAD"/>
    <n v="1398268773"/>
    <n v="1395676773"/>
    <b v="0"/>
    <n v="58"/>
    <b v="1"/>
    <s v="technology/hardware"/>
    <n v="1.156705882352941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8500"/>
    <x v="1878"/>
    <x v="0"/>
    <s v="US"/>
    <s v="USD"/>
    <n v="1389812400"/>
    <n v="1386108087"/>
    <b v="0"/>
    <n v="456"/>
    <b v="1"/>
    <s v="technology/hardware"/>
    <n v="8.6844988235294132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8500"/>
    <x v="1879"/>
    <x v="0"/>
    <s v="US"/>
    <s v="USD"/>
    <n v="1478402804"/>
    <n v="1473218804"/>
    <b v="0"/>
    <n v="15"/>
    <b v="1"/>
    <s v="technology/hardware"/>
    <n v="0.87023529411764711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8500"/>
    <x v="1880"/>
    <x v="0"/>
    <s v="GB"/>
    <s v="GBP"/>
    <n v="1399324717"/>
    <n v="1395436717"/>
    <b v="0"/>
    <n v="191"/>
    <b v="1"/>
    <s v="technology/hardware"/>
    <n v="0.49705882352941178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8500"/>
    <x v="622"/>
    <x v="0"/>
    <s v="US"/>
    <s v="USD"/>
    <n v="1426117552"/>
    <n v="1423529152"/>
    <b v="0"/>
    <n v="17"/>
    <b v="1"/>
    <s v="technology/hardware"/>
    <n v="3.6470588235294116E-2"/>
    <n v="18"/>
    <x v="2"/>
    <s v="hardware"/>
    <x v="2740"/>
    <d v="2015-03-11T18:45:52"/>
  </r>
  <r>
    <n v="2741"/>
    <s v="Mrs. Brown and Her Lost Puppy."/>
    <s v="Help me publish my 1st children's book as an aspiring author!"/>
    <n v="8500"/>
    <x v="428"/>
    <x v="2"/>
    <s v="US"/>
    <s v="USD"/>
    <n v="1413770820"/>
    <n v="1412005602"/>
    <b v="0"/>
    <n v="4"/>
    <b v="0"/>
    <s v="publishing/children's books"/>
    <n v="4.1176470588235297E-3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8500"/>
    <x v="1881"/>
    <x v="2"/>
    <s v="US"/>
    <s v="USD"/>
    <n v="1337102187"/>
    <n v="1335892587"/>
    <b v="0"/>
    <n v="18"/>
    <b v="0"/>
    <s v="publishing/children's books"/>
    <n v="8.5999999999999993E-2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8500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8500"/>
    <x v="1882"/>
    <x v="2"/>
    <s v="US"/>
    <s v="USD"/>
    <n v="1330478998"/>
    <n v="1327886998"/>
    <b v="0"/>
    <n v="22"/>
    <b v="0"/>
    <s v="publishing/children's books"/>
    <n v="9.823529411764706E-2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500"/>
    <x v="1883"/>
    <x v="2"/>
    <s v="US"/>
    <s v="USD"/>
    <n v="1342309368"/>
    <n v="1337125368"/>
    <b v="0"/>
    <n v="49"/>
    <b v="0"/>
    <s v="publishing/children's books"/>
    <n v="0.20599999999999999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8500"/>
    <x v="1688"/>
    <x v="2"/>
    <s v="US"/>
    <s v="USD"/>
    <n v="1409337911"/>
    <n v="1406745911"/>
    <b v="0"/>
    <n v="19"/>
    <b v="0"/>
    <s v="publishing/children's books"/>
    <n v="9.4235294117647056E-2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8500"/>
    <x v="133"/>
    <x v="2"/>
    <s v="US"/>
    <s v="USD"/>
    <n v="1339816200"/>
    <n v="1337095997"/>
    <b v="0"/>
    <n v="4"/>
    <b v="0"/>
    <s v="publishing/children's books"/>
    <n v="1.6470588235294119E-2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8500"/>
    <x v="500"/>
    <x v="2"/>
    <s v="US"/>
    <s v="USD"/>
    <n v="1472835802"/>
    <n v="1470243802"/>
    <b v="0"/>
    <n v="4"/>
    <b v="0"/>
    <s v="publishing/children's books"/>
    <n v="6.2352941176470585E-3"/>
    <n v="13"/>
    <x v="3"/>
    <s v="children's books"/>
    <x v="2748"/>
    <d v="2016-09-02T12:03:22"/>
  </r>
  <r>
    <n v="2749"/>
    <s v="A Tree is a Tree, no matter what you see.  CHILDREN'S BOOK"/>
    <s v="Self-publishing my children's book."/>
    <n v="8500"/>
    <x v="178"/>
    <x v="2"/>
    <s v="US"/>
    <s v="USD"/>
    <n v="1428171037"/>
    <n v="1425582637"/>
    <b v="0"/>
    <n v="2"/>
    <b v="0"/>
    <s v="publishing/children's books"/>
    <n v="1.2941176470588235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8500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500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8500"/>
    <x v="1100"/>
    <x v="2"/>
    <s v="US"/>
    <s v="USD"/>
    <n v="1324232504"/>
    <n v="1320776504"/>
    <b v="0"/>
    <n v="14"/>
    <b v="0"/>
    <s v="publishing/children's books"/>
    <n v="6.4705882352941183E-2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8500"/>
    <x v="163"/>
    <x v="2"/>
    <s v="US"/>
    <s v="USD"/>
    <n v="1346017023"/>
    <n v="1343425023"/>
    <b v="0"/>
    <n v="8"/>
    <b v="0"/>
    <s v="publishing/children's books"/>
    <n v="4.4705882352941179E-2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85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8500"/>
    <x v="92"/>
    <x v="2"/>
    <s v="IE"/>
    <s v="EUR"/>
    <n v="1428519527"/>
    <n v="1425927527"/>
    <b v="0"/>
    <n v="15"/>
    <b v="0"/>
    <s v="publishing/children's books"/>
    <n v="3.0588235294117649E-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8500"/>
    <x v="1884"/>
    <x v="2"/>
    <s v="US"/>
    <s v="USD"/>
    <n v="1389476201"/>
    <n v="1386884201"/>
    <b v="0"/>
    <n v="33"/>
    <b v="0"/>
    <s v="publishing/children's books"/>
    <n v="0.12329411764705882"/>
    <n v="32"/>
    <x v="3"/>
    <s v="children's books"/>
    <x v="2756"/>
    <d v="2014-01-11T16:36:41"/>
  </r>
  <r>
    <n v="2757"/>
    <s v="C is for Crooked"/>
    <s v="A children's letter book that Lampoons Hillary Clinton"/>
    <n v="8500"/>
    <x v="115"/>
    <x v="2"/>
    <s v="US"/>
    <s v="USD"/>
    <n v="1470498332"/>
    <n v="1469202332"/>
    <b v="0"/>
    <n v="2"/>
    <b v="0"/>
    <s v="publishing/children's books"/>
    <n v="1.176470588235294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8500"/>
    <x v="731"/>
    <x v="2"/>
    <s v="AU"/>
    <s v="AUD"/>
    <n v="1476095783"/>
    <n v="1474886183"/>
    <b v="0"/>
    <n v="6"/>
    <b v="0"/>
    <s v="publishing/children's books"/>
    <n v="2.7529411764705882E-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8500"/>
    <x v="522"/>
    <x v="2"/>
    <s v="AU"/>
    <s v="AUD"/>
    <n v="1468658866"/>
    <n v="1464943666"/>
    <b v="0"/>
    <n v="2"/>
    <b v="0"/>
    <s v="publishing/children's books"/>
    <n v="1.2352941176470587E-2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85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8500"/>
    <x v="1275"/>
    <x v="2"/>
    <s v="US"/>
    <s v="USD"/>
    <n v="1357176693"/>
    <n v="1354584693"/>
    <b v="0"/>
    <n v="4"/>
    <b v="0"/>
    <s v="publishing/children's books"/>
    <n v="4.2352941176470585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8500"/>
    <x v="379"/>
    <x v="2"/>
    <s v="US"/>
    <s v="USD"/>
    <n v="1332114795"/>
    <n v="1326934395"/>
    <b v="0"/>
    <n v="1"/>
    <b v="0"/>
    <s v="publishing/children's books"/>
    <n v="2.9411764705882353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8500"/>
    <x v="456"/>
    <x v="2"/>
    <s v="US"/>
    <s v="USD"/>
    <n v="1369403684"/>
    <n v="1365515684"/>
    <b v="0"/>
    <n v="3"/>
    <b v="0"/>
    <s v="publishing/children's books"/>
    <n v="1.0588235294117647E-2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8500"/>
    <x v="372"/>
    <x v="2"/>
    <s v="US"/>
    <s v="USD"/>
    <n v="1338404400"/>
    <n v="1335855631"/>
    <b v="0"/>
    <n v="4"/>
    <b v="0"/>
    <s v="publishing/children's books"/>
    <n v="5.2941176470588233E-3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85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8500"/>
    <x v="173"/>
    <x v="2"/>
    <s v="US"/>
    <s v="USD"/>
    <n v="1313078518"/>
    <n v="1310486518"/>
    <b v="0"/>
    <n v="4"/>
    <b v="0"/>
    <s v="publishing/children's books"/>
    <n v="1.1764705882352941E-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8500"/>
    <x v="1172"/>
    <x v="2"/>
    <s v="CA"/>
    <s v="CAD"/>
    <n v="1439766050"/>
    <n v="1434582050"/>
    <b v="0"/>
    <n v="3"/>
    <b v="0"/>
    <s v="publishing/children's books"/>
    <n v="4.0000000000000001E-3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8500"/>
    <x v="1885"/>
    <x v="2"/>
    <s v="US"/>
    <s v="USD"/>
    <n v="1333028723"/>
    <n v="1330440323"/>
    <b v="0"/>
    <n v="34"/>
    <b v="0"/>
    <s v="publishing/children's books"/>
    <n v="0.11788235294117647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500"/>
    <x v="369"/>
    <x v="2"/>
    <s v="GB"/>
    <s v="GBP"/>
    <n v="1401997790"/>
    <n v="1397677790"/>
    <b v="0"/>
    <n v="2"/>
    <b v="0"/>
    <s v="publishing/children's books"/>
    <n v="2.3529411764705883E-4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8500"/>
    <x v="1886"/>
    <x v="2"/>
    <s v="US"/>
    <s v="USD"/>
    <n v="1395158130"/>
    <n v="1392569730"/>
    <b v="0"/>
    <n v="33"/>
    <b v="0"/>
    <s v="publishing/children's books"/>
    <n v="0.24497058823529411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850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5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8500"/>
    <x v="116"/>
    <x v="2"/>
    <s v="CA"/>
    <s v="CAD"/>
    <n v="1461530721"/>
    <n v="1460666721"/>
    <b v="0"/>
    <n v="1"/>
    <b v="0"/>
    <s v="publishing/children's books"/>
    <n v="1.1764705882352942E-4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8500"/>
    <x v="365"/>
    <x v="2"/>
    <s v="US"/>
    <s v="USD"/>
    <n v="1362711728"/>
    <n v="1360119728"/>
    <b v="0"/>
    <n v="13"/>
    <b v="0"/>
    <s v="publishing/children's books"/>
    <n v="6.7058823529411768E-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8500"/>
    <x v="403"/>
    <x v="2"/>
    <s v="US"/>
    <s v="USD"/>
    <n v="1323994754"/>
    <n v="1321402754"/>
    <b v="0"/>
    <n v="2"/>
    <b v="0"/>
    <s v="publishing/children's books"/>
    <n v="1.7647058823529412E-2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8500"/>
    <x v="1308"/>
    <x v="2"/>
    <s v="US"/>
    <s v="USD"/>
    <n v="1434092876"/>
    <n v="1431414476"/>
    <b v="0"/>
    <n v="36"/>
    <b v="0"/>
    <s v="publishing/children's books"/>
    <n v="0.19470588235294117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8500"/>
    <x v="115"/>
    <x v="2"/>
    <s v="US"/>
    <s v="USD"/>
    <n v="1437149004"/>
    <n v="1434557004"/>
    <b v="0"/>
    <n v="1"/>
    <b v="0"/>
    <s v="publishing/children's books"/>
    <n v="1.176470588235294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8500"/>
    <x v="1166"/>
    <x v="2"/>
    <s v="US"/>
    <s v="USD"/>
    <n v="1409009306"/>
    <n v="1406417306"/>
    <b v="0"/>
    <n v="15"/>
    <b v="0"/>
    <s v="publishing/children's books"/>
    <n v="0.16529411764705881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8500"/>
    <x v="500"/>
    <x v="2"/>
    <s v="US"/>
    <s v="USD"/>
    <n v="1448204621"/>
    <n v="1445609021"/>
    <b v="0"/>
    <n v="1"/>
    <b v="0"/>
    <s v="publishing/children's books"/>
    <n v="6.2352941176470585E-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85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8500"/>
    <x v="1887"/>
    <x v="0"/>
    <s v="US"/>
    <s v="USD"/>
    <n v="1423724400"/>
    <n v="1421274954"/>
    <b v="0"/>
    <n v="28"/>
    <b v="1"/>
    <s v="theater/plays"/>
    <n v="0.15482352941176469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8500"/>
    <x v="647"/>
    <x v="0"/>
    <s v="US"/>
    <s v="USD"/>
    <n v="1424149140"/>
    <n v="1421964718"/>
    <b v="0"/>
    <n v="18"/>
    <b v="1"/>
    <s v="theater/plays"/>
    <n v="0.14117647058823529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8500"/>
    <x v="1288"/>
    <x v="0"/>
    <s v="GB"/>
    <s v="GBP"/>
    <n v="1429793446"/>
    <n v="1428583846"/>
    <b v="0"/>
    <n v="61"/>
    <b v="1"/>
    <s v="theater/plays"/>
    <n v="0.13470588235294118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8500"/>
    <x v="583"/>
    <x v="0"/>
    <s v="US"/>
    <s v="USD"/>
    <n v="1414608843"/>
    <n v="1412794443"/>
    <b v="0"/>
    <n v="108"/>
    <b v="1"/>
    <s v="theater/plays"/>
    <n v="0.84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8500"/>
    <x v="1888"/>
    <x v="0"/>
    <s v="US"/>
    <s v="USD"/>
    <n v="1470430800"/>
    <n v="1467865967"/>
    <b v="0"/>
    <n v="142"/>
    <b v="1"/>
    <s v="theater/plays"/>
    <n v="0.61576470588235299"/>
    <n v="37"/>
    <x v="1"/>
    <s v="plays"/>
    <x v="2785"/>
    <d v="2016-08-05T16:00:00"/>
  </r>
  <r>
    <n v="2786"/>
    <s v="Fierce"/>
    <s v="A heart-melting farce about sex, art and the lovelorn lay-abouts of London-town."/>
    <n v="8500"/>
    <x v="1889"/>
    <x v="0"/>
    <s v="GB"/>
    <s v="GBP"/>
    <n v="1404913180"/>
    <n v="1403703580"/>
    <b v="0"/>
    <n v="74"/>
    <b v="1"/>
    <s v="theater/plays"/>
    <n v="0.34658823529411764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8500"/>
    <x v="1890"/>
    <x v="0"/>
    <s v="US"/>
    <s v="USD"/>
    <n v="1405658752"/>
    <n v="1403066752"/>
    <b v="0"/>
    <n v="38"/>
    <b v="1"/>
    <s v="theater/plays"/>
    <n v="0.14082352941176471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8500"/>
    <x v="420"/>
    <x v="0"/>
    <s v="US"/>
    <s v="USD"/>
    <n v="1469811043"/>
    <n v="1467219043"/>
    <b v="0"/>
    <n v="20"/>
    <b v="1"/>
    <s v="theater/plays"/>
    <n v="0.2411764705882353"/>
    <n v="103"/>
    <x v="1"/>
    <s v="plays"/>
    <x v="2788"/>
    <d v="2016-07-29T11:50:43"/>
  </r>
  <r>
    <n v="2789"/>
    <s v="The Adventurers Club"/>
    <s v="BNT's Biggest Adventure So Far: Our 2015 full length production!"/>
    <n v="8500"/>
    <x v="1891"/>
    <x v="0"/>
    <s v="US"/>
    <s v="USD"/>
    <n v="1426132800"/>
    <n v="1424477934"/>
    <b v="0"/>
    <n v="24"/>
    <b v="1"/>
    <s v="theater/plays"/>
    <n v="0.35705882352941176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8500"/>
    <x v="1892"/>
    <x v="0"/>
    <s v="US"/>
    <s v="USD"/>
    <n v="1423693903"/>
    <n v="1421101903"/>
    <b v="0"/>
    <n v="66"/>
    <b v="1"/>
    <s v="theater/plays"/>
    <n v="0.37176470588235294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8500"/>
    <x v="420"/>
    <x v="0"/>
    <s v="US"/>
    <s v="USD"/>
    <n v="1473393600"/>
    <n v="1470778559"/>
    <b v="0"/>
    <n v="28"/>
    <b v="1"/>
    <s v="theater/plays"/>
    <n v="0.241176470588235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8500"/>
    <x v="778"/>
    <x v="0"/>
    <s v="US"/>
    <s v="USD"/>
    <n v="1439357559"/>
    <n v="1435469559"/>
    <b v="0"/>
    <n v="24"/>
    <b v="1"/>
    <s v="theater/plays"/>
    <n v="0.2531764705882352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8500"/>
    <x v="1893"/>
    <x v="0"/>
    <s v="AU"/>
    <s v="AUD"/>
    <n v="1437473005"/>
    <n v="1434881005"/>
    <b v="0"/>
    <n v="73"/>
    <b v="1"/>
    <s v="theater/plays"/>
    <n v="1.3007941176470588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8500"/>
    <x v="735"/>
    <x v="0"/>
    <s v="GB"/>
    <s v="GBP"/>
    <n v="1457031600"/>
    <n v="1455640559"/>
    <b v="0"/>
    <n v="3"/>
    <b v="1"/>
    <s v="theater/plays"/>
    <n v="8.8235294117647058E-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8500"/>
    <x v="655"/>
    <x v="0"/>
    <s v="US"/>
    <s v="USD"/>
    <n v="1402095600"/>
    <n v="1400675841"/>
    <b v="0"/>
    <n v="20"/>
    <b v="1"/>
    <s v="theater/plays"/>
    <n v="8.5882352941176465E-2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500"/>
    <x v="1894"/>
    <x v="0"/>
    <s v="GB"/>
    <s v="GBP"/>
    <n v="1404564028"/>
    <n v="1401972028"/>
    <b v="0"/>
    <n v="21"/>
    <b v="1"/>
    <s v="theater/plays"/>
    <n v="0.10870588235294118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500"/>
    <x v="1895"/>
    <x v="0"/>
    <s v="GB"/>
    <s v="GBP"/>
    <n v="1404858840"/>
    <n v="1402266840"/>
    <b v="0"/>
    <n v="94"/>
    <b v="1"/>
    <s v="theater/plays"/>
    <n v="0.96607176470588241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8500"/>
    <x v="1896"/>
    <x v="0"/>
    <s v="GB"/>
    <s v="GBP"/>
    <n v="1438358400"/>
    <n v="1437063121"/>
    <b v="0"/>
    <n v="139"/>
    <b v="1"/>
    <s v="theater/plays"/>
    <n v="0.59647058823529409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8500"/>
    <x v="1897"/>
    <x v="0"/>
    <s v="GB"/>
    <s v="GBP"/>
    <n v="1466179200"/>
    <n v="1463466070"/>
    <b v="0"/>
    <n v="130"/>
    <b v="1"/>
    <s v="theater/plays"/>
    <n v="0.68608705882352938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8500"/>
    <x v="414"/>
    <x v="0"/>
    <s v="GB"/>
    <s v="GBP"/>
    <n v="1420377366"/>
    <n v="1415193366"/>
    <b v="0"/>
    <n v="31"/>
    <b v="1"/>
    <s v="theater/plays"/>
    <n v="0.15647058823529411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8500"/>
    <x v="1898"/>
    <x v="0"/>
    <s v="AU"/>
    <s v="AUD"/>
    <n v="1412938800"/>
    <n v="1411019409"/>
    <b v="0"/>
    <n v="13"/>
    <b v="1"/>
    <s v="theater/plays"/>
    <n v="7.8352941176470584E-2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8500"/>
    <x v="987"/>
    <x v="0"/>
    <s v="GB"/>
    <s v="GBP"/>
    <n v="1438875107"/>
    <n v="1436283107"/>
    <b v="0"/>
    <n v="90"/>
    <b v="1"/>
    <s v="theater/plays"/>
    <n v="0.35941176470588238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8500"/>
    <x v="1899"/>
    <x v="0"/>
    <s v="US"/>
    <s v="USD"/>
    <n v="1437004800"/>
    <n v="1433295276"/>
    <b v="0"/>
    <n v="141"/>
    <b v="1"/>
    <s v="theater/plays"/>
    <n v="1.5052941176470589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8500"/>
    <x v="1900"/>
    <x v="0"/>
    <s v="GB"/>
    <s v="GBP"/>
    <n v="1411987990"/>
    <n v="1409395990"/>
    <b v="0"/>
    <n v="23"/>
    <b v="1"/>
    <s v="theater/plays"/>
    <n v="0.13529411764705881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8500"/>
    <x v="1901"/>
    <x v="0"/>
    <s v="GB"/>
    <s v="GBP"/>
    <n v="1440245273"/>
    <n v="1438085273"/>
    <b v="0"/>
    <n v="18"/>
    <b v="1"/>
    <s v="theater/plays"/>
    <n v="5.1764705882352942E-2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8500"/>
    <x v="1902"/>
    <x v="0"/>
    <s v="GB"/>
    <s v="GBP"/>
    <n v="1438772400"/>
    <n v="1435645490"/>
    <b v="0"/>
    <n v="76"/>
    <b v="1"/>
    <s v="theater/plays"/>
    <n v="0.39564705882352941"/>
    <n v="44"/>
    <x v="1"/>
    <s v="plays"/>
    <x v="2806"/>
    <d v="2015-08-05T06:00:00"/>
  </r>
  <r>
    <n v="2807"/>
    <s v="The Commission Theatre Co."/>
    <s v="Bringing Shakespeare back to the Playwrights"/>
    <n v="8500"/>
    <x v="540"/>
    <x v="0"/>
    <s v="US"/>
    <s v="USD"/>
    <n v="1435611438"/>
    <n v="1433019438"/>
    <b v="0"/>
    <n v="93"/>
    <b v="1"/>
    <s v="theater/plays"/>
    <n v="0.74117647058823533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8500"/>
    <x v="1903"/>
    <x v="0"/>
    <s v="US"/>
    <s v="USD"/>
    <n v="1440274735"/>
    <n v="1437682735"/>
    <b v="0"/>
    <n v="69"/>
    <b v="1"/>
    <s v="theater/plays"/>
    <n v="0.53070588235294114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8500"/>
    <x v="1904"/>
    <x v="0"/>
    <s v="US"/>
    <s v="USD"/>
    <n v="1459348740"/>
    <n v="1458647725"/>
    <b v="0"/>
    <n v="21"/>
    <b v="1"/>
    <s v="theater/plays"/>
    <n v="0.30117647058823527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8500"/>
    <x v="1905"/>
    <x v="0"/>
    <s v="US"/>
    <s v="USD"/>
    <n v="1401595140"/>
    <n v="1398828064"/>
    <b v="0"/>
    <n v="57"/>
    <b v="1"/>
    <s v="theater/plays"/>
    <n v="0.31823529411764706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8500"/>
    <x v="1906"/>
    <x v="0"/>
    <s v="GB"/>
    <s v="GBP"/>
    <n v="1424692503"/>
    <n v="1422100503"/>
    <b v="0"/>
    <n v="108"/>
    <b v="1"/>
    <s v="theater/plays"/>
    <n v="1.1796470588235295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8500"/>
    <x v="1907"/>
    <x v="0"/>
    <s v="CA"/>
    <s v="CAD"/>
    <n v="1428292800"/>
    <n v="1424368298"/>
    <b v="0"/>
    <n v="83"/>
    <b v="1"/>
    <s v="theater/plays"/>
    <n v="0.66647058823529415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8500"/>
    <x v="1908"/>
    <x v="0"/>
    <s v="US"/>
    <s v="USD"/>
    <n v="1481737761"/>
    <n v="1479577761"/>
    <b v="0"/>
    <n v="96"/>
    <b v="1"/>
    <s v="theater/plays"/>
    <n v="0.42024941176470587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8500"/>
    <x v="1909"/>
    <x v="0"/>
    <s v="GB"/>
    <s v="GBP"/>
    <n v="1431164115"/>
    <n v="1428572115"/>
    <b v="0"/>
    <n v="64"/>
    <b v="1"/>
    <s v="theater/plays"/>
    <n v="0.19011764705882353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8500"/>
    <x v="898"/>
    <x v="0"/>
    <s v="CA"/>
    <s v="CAD"/>
    <n v="1470595109"/>
    <n v="1468003109"/>
    <b v="0"/>
    <n v="14"/>
    <b v="1"/>
    <s v="theater/plays"/>
    <n v="7.1176470588235299E-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8500"/>
    <x v="1910"/>
    <x v="0"/>
    <s v="GB"/>
    <s v="GBP"/>
    <n v="1438531200"/>
    <n v="1435921992"/>
    <b v="0"/>
    <n v="169"/>
    <b v="1"/>
    <s v="theater/plays"/>
    <n v="0.49964705882352939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8500"/>
    <x v="1911"/>
    <x v="0"/>
    <s v="GB"/>
    <s v="GBP"/>
    <n v="1425136462"/>
    <n v="1421680462"/>
    <b v="0"/>
    <n v="33"/>
    <b v="1"/>
    <s v="theater/plays"/>
    <n v="9.1764705882352943E-2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8500"/>
    <x v="1912"/>
    <x v="0"/>
    <s v="US"/>
    <s v="USD"/>
    <n v="1443018086"/>
    <n v="1441290086"/>
    <b v="0"/>
    <n v="102"/>
    <b v="1"/>
    <s v="theater/plays"/>
    <n v="1.2474117647058824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8500"/>
    <x v="1913"/>
    <x v="0"/>
    <s v="GB"/>
    <s v="GBP"/>
    <n v="1434285409"/>
    <n v="1431693409"/>
    <b v="0"/>
    <n v="104"/>
    <b v="1"/>
    <s v="theater/plays"/>
    <n v="0.6164705882352941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8500"/>
    <x v="1914"/>
    <x v="0"/>
    <s v="GB"/>
    <s v="GBP"/>
    <n v="1456444800"/>
    <n v="1454337589"/>
    <b v="0"/>
    <n v="20"/>
    <b v="1"/>
    <s v="theater/plays"/>
    <n v="3.2000000000000001E-2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8500"/>
    <x v="325"/>
    <x v="0"/>
    <s v="GB"/>
    <s v="GBP"/>
    <n v="1411510135"/>
    <n v="1408918135"/>
    <b v="0"/>
    <n v="35"/>
    <b v="1"/>
    <s v="theater/plays"/>
    <n v="0.11764705882352941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8500"/>
    <x v="44"/>
    <x v="0"/>
    <s v="US"/>
    <s v="USD"/>
    <n v="1427469892"/>
    <n v="1424881492"/>
    <b v="0"/>
    <n v="94"/>
    <b v="1"/>
    <s v="theater/plays"/>
    <n v="0.70588235294117652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8500"/>
    <x v="1811"/>
    <x v="0"/>
    <s v="GB"/>
    <s v="GBP"/>
    <n v="1427842740"/>
    <n v="1425428206"/>
    <b v="0"/>
    <n v="14"/>
    <b v="1"/>
    <s v="theater/plays"/>
    <n v="1.4588235294117647E-2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8500"/>
    <x v="1158"/>
    <x v="0"/>
    <s v="US"/>
    <s v="USD"/>
    <n v="1434159780"/>
    <n v="1431412196"/>
    <b v="0"/>
    <n v="15"/>
    <b v="1"/>
    <s v="theater/plays"/>
    <n v="8.9411764705882357E-2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8500"/>
    <x v="109"/>
    <x v="0"/>
    <s v="GB"/>
    <s v="GBP"/>
    <n v="1449255686"/>
    <n v="1446663686"/>
    <b v="0"/>
    <n v="51"/>
    <b v="1"/>
    <s v="theater/plays"/>
    <n v="0.36470588235294116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8500"/>
    <x v="1915"/>
    <x v="0"/>
    <s v="US"/>
    <s v="USD"/>
    <n v="1436511600"/>
    <n v="1434415812"/>
    <b v="0"/>
    <n v="19"/>
    <b v="1"/>
    <s v="theater/plays"/>
    <n v="0.25352941176470589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8500"/>
    <x v="858"/>
    <x v="0"/>
    <s v="US"/>
    <s v="USD"/>
    <n v="1464971400"/>
    <n v="1462379066"/>
    <b v="0"/>
    <n v="23"/>
    <b v="1"/>
    <s v="theater/plays"/>
    <n v="0.28294117647058825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8500"/>
    <x v="1916"/>
    <x v="0"/>
    <s v="GB"/>
    <s v="GBP"/>
    <n v="1443826800"/>
    <n v="1441606869"/>
    <b v="0"/>
    <n v="97"/>
    <b v="1"/>
    <s v="theater/plays"/>
    <n v="1.1218823529411766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8500"/>
    <x v="1917"/>
    <x v="0"/>
    <s v="GB"/>
    <s v="GBP"/>
    <n v="1464863118"/>
    <n v="1462443918"/>
    <b v="0"/>
    <n v="76"/>
    <b v="1"/>
    <s v="theater/plays"/>
    <n v="0.31329411764705883"/>
    <n v="35"/>
    <x v="1"/>
    <s v="plays"/>
    <x v="2829"/>
    <d v="2016-06-02T05:25:18"/>
  </r>
  <r>
    <n v="2830"/>
    <s v="Nakhtik and Avalon"/>
    <s v="Avalon is a new South African Township play and Nakhtik is a  danced political lecture."/>
    <n v="8500"/>
    <x v="142"/>
    <x v="0"/>
    <s v="US"/>
    <s v="USD"/>
    <n v="1399867140"/>
    <n v="1398802148"/>
    <b v="0"/>
    <n v="11"/>
    <b v="1"/>
    <s v="theater/plays"/>
    <n v="0.35294117647058826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8500"/>
    <x v="1918"/>
    <x v="0"/>
    <s v="US"/>
    <s v="USD"/>
    <n v="1437076070"/>
    <n v="1434484070"/>
    <b v="0"/>
    <n v="52"/>
    <b v="1"/>
    <s v="theater/plays"/>
    <n v="0.39058823529411762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8500"/>
    <x v="1919"/>
    <x v="0"/>
    <s v="GB"/>
    <s v="GBP"/>
    <n v="1416780000"/>
    <n v="1414342894"/>
    <b v="0"/>
    <n v="95"/>
    <b v="1"/>
    <s v="theater/plays"/>
    <n v="0.33741058823529407"/>
    <n v="30"/>
    <x v="1"/>
    <s v="plays"/>
    <x v="2832"/>
    <d v="2014-11-23T17:00:00"/>
  </r>
  <r>
    <n v="2833"/>
    <s v="Star Man Rocket Man"/>
    <s v="A new play about exploring outer space"/>
    <n v="8500"/>
    <x v="1920"/>
    <x v="0"/>
    <s v="US"/>
    <s v="USD"/>
    <n v="1444528800"/>
    <n v="1442804633"/>
    <b v="0"/>
    <n v="35"/>
    <b v="1"/>
    <s v="theater/plays"/>
    <n v="0.34388235294117647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500"/>
    <x v="1467"/>
    <x v="0"/>
    <s v="GB"/>
    <s v="GBP"/>
    <n v="1422658930"/>
    <n v="1421362930"/>
    <b v="0"/>
    <n v="21"/>
    <b v="1"/>
    <s v="theater/plays"/>
    <n v="0.16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8500"/>
    <x v="1921"/>
    <x v="0"/>
    <s v="GB"/>
    <s v="GBP"/>
    <n v="1449273600"/>
    <n v="1446742417"/>
    <b v="0"/>
    <n v="93"/>
    <b v="1"/>
    <s v="theater/plays"/>
    <n v="0.2201164705882353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8500"/>
    <x v="1922"/>
    <x v="0"/>
    <s v="US"/>
    <s v="USD"/>
    <n v="1487393940"/>
    <n v="1484115418"/>
    <b v="0"/>
    <n v="11"/>
    <b v="1"/>
    <s v="theater/plays"/>
    <n v="5.7058823529411766E-2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0"/>
    <x v="447"/>
    <x v="0"/>
    <s v="CA"/>
    <s v="CAD"/>
    <n v="1449701284"/>
    <n v="1446241684"/>
    <b v="0"/>
    <n v="21"/>
    <b v="1"/>
    <s v="theater/plays"/>
    <n v="0.1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8500"/>
    <x v="858"/>
    <x v="0"/>
    <s v="US"/>
    <s v="USD"/>
    <n v="1407967200"/>
    <n v="1406039696"/>
    <b v="0"/>
    <n v="54"/>
    <b v="1"/>
    <s v="theater/plays"/>
    <n v="0.28294117647058825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8500"/>
    <x v="1923"/>
    <x v="0"/>
    <s v="US"/>
    <s v="USD"/>
    <n v="1408942740"/>
    <n v="1406958354"/>
    <b v="0"/>
    <n v="31"/>
    <b v="1"/>
    <s v="theater/plays"/>
    <n v="0.45882352941176469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8500"/>
    <x v="1287"/>
    <x v="0"/>
    <s v="GB"/>
    <s v="GBP"/>
    <n v="1426698000"/>
    <n v="1424825479"/>
    <b v="0"/>
    <n v="132"/>
    <b v="1"/>
    <s v="theater/plays"/>
    <n v="0.30588235294117649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8500"/>
    <x v="115"/>
    <x v="2"/>
    <s v="GB"/>
    <s v="GBP"/>
    <n v="1450032297"/>
    <n v="1444844697"/>
    <b v="0"/>
    <n v="1"/>
    <b v="0"/>
    <s v="theater/plays"/>
    <n v="1.176470588235294E-3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8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85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8500"/>
    <x v="134"/>
    <x v="2"/>
    <s v="AT"/>
    <s v="EUR"/>
    <n v="1483535180"/>
    <n v="1480943180"/>
    <b v="0"/>
    <n v="1"/>
    <b v="0"/>
    <s v="theater/plays"/>
    <n v="3.5294117647058825E-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8500"/>
    <x v="1924"/>
    <x v="2"/>
    <s v="US"/>
    <s v="USD"/>
    <n v="1433723033"/>
    <n v="1428539033"/>
    <b v="0"/>
    <n v="39"/>
    <b v="0"/>
    <s v="theater/plays"/>
    <n v="0.27835294117647058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5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85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8500"/>
    <x v="119"/>
    <x v="2"/>
    <s v="US"/>
    <s v="USD"/>
    <n v="1432913659"/>
    <n v="1430321659"/>
    <b v="0"/>
    <n v="3"/>
    <b v="0"/>
    <s v="theater/plays"/>
    <n v="8.2352941176470594E-3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8500"/>
    <x v="139"/>
    <x v="2"/>
    <s v="GB"/>
    <s v="GBP"/>
    <n v="1461406600"/>
    <n v="1458814600"/>
    <b v="0"/>
    <n v="1"/>
    <b v="0"/>
    <s v="theater/plays"/>
    <n v="5.8823529411764701E-4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500"/>
    <x v="1925"/>
    <x v="2"/>
    <s v="US"/>
    <s v="USD"/>
    <n v="1409962211"/>
    <n v="1407370211"/>
    <b v="0"/>
    <n v="13"/>
    <b v="0"/>
    <s v="theater/plays"/>
    <n v="3.6588235294117644E-2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8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8500"/>
    <x v="483"/>
    <x v="2"/>
    <s v="US"/>
    <s v="USD"/>
    <n v="1403312703"/>
    <n v="1400720703"/>
    <b v="0"/>
    <n v="6"/>
    <b v="0"/>
    <s v="theater/plays"/>
    <n v="1.1176470588235295E-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8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8500"/>
    <x v="1926"/>
    <x v="2"/>
    <s v="GB"/>
    <s v="GBP"/>
    <n v="1431018719"/>
    <n v="1429290719"/>
    <b v="0"/>
    <n v="14"/>
    <b v="0"/>
    <s v="theater/plays"/>
    <n v="4.9058823529411766E-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8500"/>
    <x v="452"/>
    <x v="2"/>
    <s v="US"/>
    <s v="USD"/>
    <n v="1454110440"/>
    <n v="1451607071"/>
    <b v="0"/>
    <n v="5"/>
    <b v="0"/>
    <s v="theater/plays"/>
    <n v="3.5294117647058823E-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8500"/>
    <x v="1927"/>
    <x v="2"/>
    <s v="US"/>
    <s v="USD"/>
    <n v="1439069640"/>
    <n v="1433897647"/>
    <b v="0"/>
    <n v="6"/>
    <b v="0"/>
    <s v="theater/plays"/>
    <n v="1.7176470588235293E-2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8500"/>
    <x v="1928"/>
    <x v="2"/>
    <s v="MX"/>
    <s v="MXN"/>
    <n v="1487613600"/>
    <n v="1482444295"/>
    <b v="0"/>
    <n v="15"/>
    <b v="0"/>
    <s v="theater/plays"/>
    <n v="0.88235294117647056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85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8500"/>
    <x v="428"/>
    <x v="2"/>
    <s v="AU"/>
    <s v="AUD"/>
    <n v="1444984904"/>
    <n v="1439800904"/>
    <b v="0"/>
    <n v="1"/>
    <b v="0"/>
    <s v="theater/plays"/>
    <n v="4.1176470588235297E-3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8500"/>
    <x v="764"/>
    <x v="2"/>
    <s v="US"/>
    <s v="USD"/>
    <n v="1466363576"/>
    <n v="1461179576"/>
    <b v="0"/>
    <n v="9"/>
    <b v="0"/>
    <s v="theater/plays"/>
    <n v="3.1294117647058826E-2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8500"/>
    <x v="439"/>
    <x v="2"/>
    <s v="AU"/>
    <s v="AUD"/>
    <n v="1443103848"/>
    <n v="1441894248"/>
    <b v="0"/>
    <n v="3"/>
    <b v="0"/>
    <s v="theater/plays"/>
    <n v="9.4117647058823521E-3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8500"/>
    <x v="434"/>
    <x v="2"/>
    <s v="US"/>
    <s v="USD"/>
    <n v="1403636229"/>
    <n v="1401044229"/>
    <b v="0"/>
    <n v="3"/>
    <b v="0"/>
    <s v="theater/plays"/>
    <n v="6.4705882352941177E-3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8500"/>
    <x v="170"/>
    <x v="2"/>
    <s v="US"/>
    <s v="USD"/>
    <n v="1410279123"/>
    <n v="1405095123"/>
    <b v="0"/>
    <n v="1"/>
    <b v="0"/>
    <s v="theater/plays"/>
    <n v="2.352941176470588E-3"/>
    <n v="20"/>
    <x v="1"/>
    <s v="plays"/>
    <x v="2863"/>
    <d v="2014-09-09T11:12:03"/>
  </r>
  <r>
    <n v="2864"/>
    <s v="'Haunting Julia' by Alan Ayckbourn"/>
    <s v="Accessible, original theatre for all!"/>
    <n v="8500"/>
    <x v="130"/>
    <x v="2"/>
    <s v="GB"/>
    <s v="GBP"/>
    <n v="1437139080"/>
    <n v="1434552207"/>
    <b v="0"/>
    <n v="3"/>
    <b v="0"/>
    <s v="theater/plays"/>
    <n v="4.7058823529411761E-3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8500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8500"/>
    <x v="372"/>
    <x v="2"/>
    <s v="US"/>
    <s v="USD"/>
    <n v="1476482400"/>
    <n v="1473893721"/>
    <b v="0"/>
    <n v="2"/>
    <b v="0"/>
    <s v="theater/plays"/>
    <n v="5.2941176470588233E-3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8500"/>
    <x v="1929"/>
    <x v="2"/>
    <s v="US"/>
    <s v="USD"/>
    <n v="1467604800"/>
    <n v="1465533672"/>
    <b v="0"/>
    <n v="10"/>
    <b v="0"/>
    <s v="theater/plays"/>
    <n v="5.9294117647058824E-2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8500"/>
    <x v="1930"/>
    <x v="2"/>
    <s v="US"/>
    <s v="USD"/>
    <n v="1475697054"/>
    <n v="1473105054"/>
    <b v="0"/>
    <n v="60"/>
    <b v="0"/>
    <s v="theater/plays"/>
    <n v="0.74138352941176477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8500"/>
    <x v="571"/>
    <x v="2"/>
    <s v="US"/>
    <s v="USD"/>
    <n v="1468937681"/>
    <n v="1466345681"/>
    <b v="0"/>
    <n v="5"/>
    <b v="0"/>
    <s v="theater/plays"/>
    <n v="2.0823529411764706E-2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8500"/>
    <x v="661"/>
    <x v="2"/>
    <s v="US"/>
    <s v="USD"/>
    <n v="1400301165"/>
    <n v="1397709165"/>
    <b v="0"/>
    <n v="9"/>
    <b v="0"/>
    <s v="theater/plays"/>
    <n v="8.8235294117647065E-2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8500"/>
    <x v="720"/>
    <x v="2"/>
    <s v="US"/>
    <s v="USD"/>
    <n v="1419183813"/>
    <n v="1417455813"/>
    <b v="0"/>
    <n v="13"/>
    <b v="0"/>
    <s v="theater/plays"/>
    <n v="5.4941176470588236E-2"/>
    <n v="36"/>
    <x v="1"/>
    <s v="plays"/>
    <x v="2871"/>
    <d v="2014-12-21T12:43:33"/>
  </r>
  <r>
    <n v="2872"/>
    <s v="Loud Arts"/>
    <s v="Local Theatre group in Loudoun County, Virginia. Looking for funds to start producing shows!"/>
    <n v="85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8500"/>
    <x v="1931"/>
    <x v="2"/>
    <s v="US"/>
    <s v="USD"/>
    <n v="1422473831"/>
    <n v="1419881831"/>
    <b v="0"/>
    <n v="8"/>
    <b v="0"/>
    <s v="theater/plays"/>
    <n v="0.11211764705882353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8500"/>
    <x v="1932"/>
    <x v="2"/>
    <s v="US"/>
    <s v="USD"/>
    <n v="1484684186"/>
    <n v="1482092186"/>
    <b v="0"/>
    <n v="3"/>
    <b v="0"/>
    <s v="theater/plays"/>
    <n v="3.1882352941176473E-2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8500"/>
    <x v="1001"/>
    <x v="2"/>
    <s v="US"/>
    <s v="USD"/>
    <n v="1462417493"/>
    <n v="1459825493"/>
    <b v="0"/>
    <n v="3"/>
    <b v="0"/>
    <s v="theater/plays"/>
    <n v="8.2352941176470592E-4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85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8500"/>
    <x v="1084"/>
    <x v="2"/>
    <s v="US"/>
    <s v="USD"/>
    <n v="1480525200"/>
    <n v="1477781724"/>
    <b v="0"/>
    <n v="6"/>
    <b v="0"/>
    <s v="theater/plays"/>
    <n v="7.6470588235294124E-2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8500"/>
    <x v="1933"/>
    <x v="2"/>
    <s v="GB"/>
    <s v="GBP"/>
    <n v="1435934795"/>
    <n v="1430750795"/>
    <b v="0"/>
    <n v="4"/>
    <b v="0"/>
    <s v="theater/plays"/>
    <n v="7.4117647058823529E-3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8500"/>
    <x v="792"/>
    <x v="2"/>
    <s v="US"/>
    <s v="USD"/>
    <n v="1453310661"/>
    <n v="1450718661"/>
    <b v="0"/>
    <n v="1"/>
    <b v="0"/>
    <s v="theater/plays"/>
    <n v="3.4117647058823529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8500"/>
    <x v="1794"/>
    <x v="2"/>
    <s v="US"/>
    <s v="USD"/>
    <n v="1440090300"/>
    <n v="1436305452"/>
    <b v="0"/>
    <n v="29"/>
    <b v="0"/>
    <s v="theater/plays"/>
    <n v="0.32941176470588235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8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8500"/>
    <x v="800"/>
    <x v="2"/>
    <s v="US"/>
    <s v="USD"/>
    <n v="1462112318"/>
    <n v="1459520318"/>
    <b v="0"/>
    <n v="4"/>
    <b v="0"/>
    <s v="theater/plays"/>
    <n v="2.9647058823529412E-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8500"/>
    <x v="1934"/>
    <x v="2"/>
    <s v="US"/>
    <s v="USD"/>
    <n v="1454734740"/>
    <n v="1451684437"/>
    <b v="0"/>
    <n v="5"/>
    <b v="0"/>
    <s v="theater/plays"/>
    <n v="0.22447058823529412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8500"/>
    <x v="1935"/>
    <x v="2"/>
    <s v="US"/>
    <s v="USD"/>
    <n v="1417800435"/>
    <n v="1415208435"/>
    <b v="0"/>
    <n v="4"/>
    <b v="0"/>
    <s v="theater/plays"/>
    <n v="2.1764705882352939E-2"/>
    <n v="46"/>
    <x v="1"/>
    <s v="plays"/>
    <x v="2884"/>
    <d v="2014-12-05T12:27:15"/>
  </r>
  <r>
    <n v="2885"/>
    <s v="The Wedding"/>
    <s v="An historic and proud work of Polish nationalistic literature performed on stage."/>
    <n v="8500"/>
    <x v="176"/>
    <x v="2"/>
    <s v="US"/>
    <s v="USD"/>
    <n v="1426294201"/>
    <n v="1423705801"/>
    <b v="0"/>
    <n v="5"/>
    <b v="0"/>
    <s v="theater/plays"/>
    <n v="1.5294117647058824E-2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8500"/>
    <x v="115"/>
    <x v="2"/>
    <s v="US"/>
    <s v="USD"/>
    <n v="1442635140"/>
    <n v="1442243484"/>
    <b v="0"/>
    <n v="1"/>
    <b v="0"/>
    <s v="theater/plays"/>
    <n v="1.176470588235294E-3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8500"/>
    <x v="139"/>
    <x v="2"/>
    <s v="US"/>
    <s v="USD"/>
    <n v="1420971324"/>
    <n v="1418379324"/>
    <b v="0"/>
    <n v="1"/>
    <b v="0"/>
    <s v="theater/plays"/>
    <n v="5.8823529411764701E-4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85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8500"/>
    <x v="1936"/>
    <x v="2"/>
    <s v="US"/>
    <s v="USD"/>
    <n v="1409344985"/>
    <n v="1406752985"/>
    <b v="0"/>
    <n v="14"/>
    <b v="0"/>
    <s v="theater/plays"/>
    <n v="0.13435294117647059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8500"/>
    <x v="577"/>
    <x v="2"/>
    <s v="US"/>
    <s v="USD"/>
    <n v="1407553200"/>
    <n v="1405100992"/>
    <b v="0"/>
    <n v="3"/>
    <b v="0"/>
    <s v="theater/plays"/>
    <n v="2.4705882352941176E-3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8500"/>
    <x v="687"/>
    <x v="2"/>
    <s v="US"/>
    <s v="USD"/>
    <n v="1460751128"/>
    <n v="1455570728"/>
    <b v="0"/>
    <n v="10"/>
    <b v="0"/>
    <s v="theater/plays"/>
    <n v="3.2117647058823529E-2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8500"/>
    <x v="83"/>
    <x v="2"/>
    <s v="US"/>
    <s v="USD"/>
    <n v="1409000400"/>
    <n v="1408381704"/>
    <b v="0"/>
    <n v="17"/>
    <b v="0"/>
    <s v="theater/plays"/>
    <n v="5.8823529411764705E-2"/>
    <n v="29"/>
    <x v="1"/>
    <s v="plays"/>
    <x v="2892"/>
    <d v="2014-08-25T16:00:00"/>
  </r>
  <r>
    <n v="2893"/>
    <s v="REDISCOVERING KIA THE PLAY"/>
    <s v="Fundraising for REDISCOVERING KIA THE PLAY"/>
    <n v="8500"/>
    <x v="379"/>
    <x v="2"/>
    <s v="US"/>
    <s v="USD"/>
    <n v="1420768800"/>
    <n v="1415644395"/>
    <b v="0"/>
    <n v="2"/>
    <b v="0"/>
    <s v="theater/plays"/>
    <n v="2.9411764705882353E-3"/>
    <n v="13"/>
    <x v="1"/>
    <s v="plays"/>
    <x v="2893"/>
    <d v="2015-01-08T21:00:00"/>
  </r>
  <r>
    <n v="2894"/>
    <s v="How Could You Do This To Me (The Stage Play)"/>
    <s v="This Is A Story About A Woman A Man And A Woman"/>
    <n v="85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8500"/>
    <x v="1937"/>
    <x v="2"/>
    <s v="US"/>
    <s v="USD"/>
    <n v="1403470800"/>
    <n v="1403356792"/>
    <b v="0"/>
    <n v="4"/>
    <b v="0"/>
    <s v="theater/plays"/>
    <n v="2.7058823529411765E-3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8500"/>
    <x v="1370"/>
    <x v="2"/>
    <s v="US"/>
    <s v="USD"/>
    <n v="1481522400"/>
    <n v="1480283321"/>
    <b v="0"/>
    <n v="12"/>
    <b v="0"/>
    <s v="theater/plays"/>
    <n v="7.3529411764705885E-2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8500"/>
    <x v="1100"/>
    <x v="2"/>
    <s v="US"/>
    <s v="USD"/>
    <n v="1444577345"/>
    <n v="1441985458"/>
    <b v="0"/>
    <n v="3"/>
    <b v="0"/>
    <s v="theater/plays"/>
    <n v="6.4705882352941183E-2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8500"/>
    <x v="1938"/>
    <x v="2"/>
    <s v="US"/>
    <s v="USD"/>
    <n v="1446307053"/>
    <n v="1443715053"/>
    <b v="0"/>
    <n v="12"/>
    <b v="0"/>
    <s v="theater/plays"/>
    <n v="3.7176470588235297E-2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85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8500"/>
    <x v="1939"/>
    <x v="2"/>
    <s v="US"/>
    <s v="USD"/>
    <n v="1407562632"/>
    <n v="1404970632"/>
    <b v="0"/>
    <n v="7"/>
    <b v="0"/>
    <s v="theater/plays"/>
    <n v="0.40058823529411763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8500"/>
    <x v="360"/>
    <x v="2"/>
    <s v="US"/>
    <s v="USD"/>
    <n v="1423345339"/>
    <n v="1418161339"/>
    <b v="0"/>
    <n v="2"/>
    <b v="0"/>
    <s v="theater/plays"/>
    <n v="7.0588235294117652E-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8500"/>
    <x v="379"/>
    <x v="2"/>
    <s v="US"/>
    <s v="USD"/>
    <n v="1440412396"/>
    <n v="1437820396"/>
    <b v="0"/>
    <n v="1"/>
    <b v="0"/>
    <s v="theater/plays"/>
    <n v="2.9411764705882353E-3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8500"/>
    <x v="1665"/>
    <x v="2"/>
    <s v="US"/>
    <s v="USD"/>
    <n v="1441771218"/>
    <n v="1436587218"/>
    <b v="0"/>
    <n v="4"/>
    <b v="0"/>
    <s v="theater/plays"/>
    <n v="4.5882352941176473E-3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8500"/>
    <x v="735"/>
    <x v="2"/>
    <s v="GB"/>
    <s v="GBP"/>
    <n v="1415534400"/>
    <n v="1414538031"/>
    <b v="0"/>
    <n v="4"/>
    <b v="0"/>
    <s v="theater/plays"/>
    <n v="8.8235294117647058E-3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8500"/>
    <x v="1940"/>
    <x v="2"/>
    <s v="US"/>
    <s v="USD"/>
    <n v="1473211313"/>
    <n v="1472001713"/>
    <b v="0"/>
    <n v="17"/>
    <b v="0"/>
    <s v="theater/plays"/>
    <n v="7.3176470588235287E-2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8500"/>
    <x v="1941"/>
    <x v="2"/>
    <s v="US"/>
    <s v="USD"/>
    <n v="1438390800"/>
    <n v="1436888066"/>
    <b v="0"/>
    <n v="7"/>
    <b v="0"/>
    <s v="theater/plays"/>
    <n v="6.6470588235294115E-2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8500"/>
    <x v="369"/>
    <x v="2"/>
    <s v="US"/>
    <s v="USD"/>
    <n v="1463259837"/>
    <n v="1458075837"/>
    <b v="0"/>
    <n v="2"/>
    <b v="0"/>
    <s v="theater/plays"/>
    <n v="2.3529411764705883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8500"/>
    <x v="1942"/>
    <x v="2"/>
    <s v="US"/>
    <s v="USD"/>
    <n v="1465407219"/>
    <n v="1462815219"/>
    <b v="0"/>
    <n v="5"/>
    <b v="0"/>
    <s v="theater/plays"/>
    <n v="3.1058823529411764E-2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8500"/>
    <x v="170"/>
    <x v="2"/>
    <s v="US"/>
    <s v="USD"/>
    <n v="1416944760"/>
    <n v="1413527001"/>
    <b v="0"/>
    <n v="1"/>
    <b v="0"/>
    <s v="theater/plays"/>
    <n v="2.352941176470588E-3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8500"/>
    <x v="116"/>
    <x v="2"/>
    <s v="GB"/>
    <s v="GBP"/>
    <n v="1434139887"/>
    <n v="1428955887"/>
    <b v="0"/>
    <n v="1"/>
    <b v="0"/>
    <s v="theater/plays"/>
    <n v="1.1764705882352942E-4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8500"/>
    <x v="1943"/>
    <x v="2"/>
    <s v="US"/>
    <s v="USD"/>
    <n v="1435429626"/>
    <n v="1431973626"/>
    <b v="0"/>
    <n v="14"/>
    <b v="0"/>
    <s v="theater/plays"/>
    <n v="7.7294117647058819E-2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8500"/>
    <x v="1944"/>
    <x v="2"/>
    <s v="US"/>
    <s v="USD"/>
    <n v="1452827374"/>
    <n v="1450235374"/>
    <b v="0"/>
    <n v="26"/>
    <b v="0"/>
    <s v="theater/plays"/>
    <n v="0.23882352941176471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8500"/>
    <x v="369"/>
    <x v="2"/>
    <s v="US"/>
    <s v="USD"/>
    <n v="1410041339"/>
    <n v="1404857339"/>
    <b v="0"/>
    <n v="2"/>
    <b v="0"/>
    <s v="theater/plays"/>
    <n v="2.3529411764705883E-4"/>
    <n v="1"/>
    <x v="1"/>
    <s v="plays"/>
    <x v="2913"/>
    <d v="2014-09-06T17:08:59"/>
  </r>
  <r>
    <n v="2914"/>
    <s v="Hercules the Panto"/>
    <s v="Hercules must complete four challenges in order to meet the father he never knew"/>
    <n v="8500"/>
    <x v="116"/>
    <x v="2"/>
    <s v="GB"/>
    <s v="GBP"/>
    <n v="1426365994"/>
    <n v="1421185594"/>
    <b v="0"/>
    <n v="1"/>
    <b v="0"/>
    <s v="theater/plays"/>
    <n v="1.1764705882352942E-4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8500"/>
    <x v="1945"/>
    <x v="2"/>
    <s v="GB"/>
    <s v="GBP"/>
    <n v="1458117190"/>
    <n v="1455528790"/>
    <b v="0"/>
    <n v="3"/>
    <b v="0"/>
    <s v="theater/plays"/>
    <n v="7.1882352941176467E-2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8500"/>
    <x v="1011"/>
    <x v="2"/>
    <s v="GB"/>
    <s v="GBP"/>
    <n v="1400498789"/>
    <n v="1398511589"/>
    <b v="0"/>
    <n v="7"/>
    <b v="0"/>
    <s v="theater/plays"/>
    <n v="1.7058823529411765E-2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8500"/>
    <x v="1946"/>
    <x v="2"/>
    <s v="US"/>
    <s v="USD"/>
    <n v="1442381847"/>
    <n v="1440826647"/>
    <b v="0"/>
    <n v="9"/>
    <b v="0"/>
    <s v="theater/plays"/>
    <n v="5.1411764705882351E-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8500"/>
    <x v="1947"/>
    <x v="2"/>
    <s v="US"/>
    <s v="USD"/>
    <n v="1446131207"/>
    <n v="1443712007"/>
    <b v="0"/>
    <n v="20"/>
    <b v="0"/>
    <s v="theater/plays"/>
    <n v="0.16023529411764706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8500"/>
    <x v="152"/>
    <x v="2"/>
    <s v="US"/>
    <s v="USD"/>
    <n v="1407250329"/>
    <n v="1404658329"/>
    <b v="0"/>
    <n v="6"/>
    <b v="0"/>
    <s v="theater/plays"/>
    <n v="6.0000000000000001E-3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8500"/>
    <x v="1948"/>
    <x v="2"/>
    <s v="CA"/>
    <s v="CAD"/>
    <n v="1427306470"/>
    <n v="1424718070"/>
    <b v="0"/>
    <n v="13"/>
    <b v="0"/>
    <s v="theater/plays"/>
    <n v="7.8941176470588237E-2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8500"/>
    <x v="1949"/>
    <x v="0"/>
    <s v="US"/>
    <s v="USD"/>
    <n v="1411679804"/>
    <n v="1409087804"/>
    <b v="0"/>
    <n v="3"/>
    <b v="1"/>
    <s v="theater/musical"/>
    <n v="1.5176470588235295E-2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8500"/>
    <x v="83"/>
    <x v="0"/>
    <s v="GB"/>
    <s v="GBP"/>
    <n v="1431982727"/>
    <n v="1428094727"/>
    <b v="0"/>
    <n v="6"/>
    <b v="1"/>
    <s v="theater/musical"/>
    <n v="5.8823529411764705E-2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8500"/>
    <x v="452"/>
    <x v="0"/>
    <s v="US"/>
    <s v="USD"/>
    <n v="1422068400"/>
    <n v="1420774779"/>
    <b v="0"/>
    <n v="10"/>
    <b v="1"/>
    <s v="theater/musical"/>
    <n v="3.5294117647058823E-2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8500"/>
    <x v="1950"/>
    <x v="0"/>
    <s v="US"/>
    <s v="USD"/>
    <n v="1431143940"/>
    <n v="1428585710"/>
    <b v="0"/>
    <n v="147"/>
    <b v="1"/>
    <s v="theater/musical"/>
    <n v="3.0352941176470587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8500"/>
    <x v="1951"/>
    <x v="0"/>
    <s v="US"/>
    <s v="USD"/>
    <n v="1410444068"/>
    <n v="1407852068"/>
    <b v="0"/>
    <n v="199"/>
    <b v="1"/>
    <s v="theater/musical"/>
    <n v="5.4236105882352943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8500"/>
    <x v="1952"/>
    <x v="0"/>
    <s v="US"/>
    <s v="USD"/>
    <n v="1424715779"/>
    <n v="1423506179"/>
    <b v="0"/>
    <n v="50"/>
    <b v="1"/>
    <s v="theater/musical"/>
    <n v="0.4411764705882352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8500"/>
    <x v="1229"/>
    <x v="0"/>
    <s v="US"/>
    <s v="USD"/>
    <n v="1405400400"/>
    <n v="1402934629"/>
    <b v="0"/>
    <n v="21"/>
    <b v="1"/>
    <s v="theater/musical"/>
    <n v="0.27705882352941175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8500"/>
    <x v="325"/>
    <x v="0"/>
    <s v="US"/>
    <s v="USD"/>
    <n v="1457135846"/>
    <n v="1454543846"/>
    <b v="0"/>
    <n v="24"/>
    <b v="1"/>
    <s v="theater/musical"/>
    <n v="0.11764705882352941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500"/>
    <x v="1953"/>
    <x v="0"/>
    <s v="US"/>
    <s v="USD"/>
    <n v="1401024758"/>
    <n v="1398432758"/>
    <b v="0"/>
    <n v="32"/>
    <b v="1"/>
    <s v="theater/musical"/>
    <n v="0.9606529411764706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8500"/>
    <x v="1954"/>
    <x v="0"/>
    <s v="GB"/>
    <s v="GBP"/>
    <n v="1431007264"/>
    <n v="1428415264"/>
    <b v="0"/>
    <n v="62"/>
    <b v="1"/>
    <s v="theater/musical"/>
    <n v="1.1872941176470588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8500"/>
    <x v="1955"/>
    <x v="0"/>
    <s v="CA"/>
    <s v="CAD"/>
    <n v="1410761280"/>
    <n v="1408604363"/>
    <b v="0"/>
    <n v="9"/>
    <b v="1"/>
    <s v="theater/musical"/>
    <n v="9.3529411764705889E-2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8500"/>
    <x v="1681"/>
    <x v="0"/>
    <s v="AU"/>
    <s v="AUD"/>
    <n v="1424516400"/>
    <n v="1421812637"/>
    <b v="0"/>
    <n v="38"/>
    <b v="1"/>
    <s v="theater/musical"/>
    <n v="0.38329411764705884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8500"/>
    <x v="1956"/>
    <x v="0"/>
    <s v="US"/>
    <s v="USD"/>
    <n v="1465081053"/>
    <n v="1462489053"/>
    <b v="0"/>
    <n v="54"/>
    <b v="1"/>
    <s v="theater/musical"/>
    <n v="0.30223529411764705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8500"/>
    <x v="651"/>
    <x v="0"/>
    <s v="CA"/>
    <s v="CAD"/>
    <n v="1402845364"/>
    <n v="1400253364"/>
    <b v="0"/>
    <n v="37"/>
    <b v="1"/>
    <s v="theater/musical"/>
    <n v="0.31764705882352939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8500"/>
    <x v="1957"/>
    <x v="0"/>
    <s v="US"/>
    <s v="USD"/>
    <n v="1472490000"/>
    <n v="1467468008"/>
    <b v="0"/>
    <n v="39"/>
    <b v="1"/>
    <s v="theater/musical"/>
    <n v="0.41541176470588237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8500"/>
    <x v="1958"/>
    <x v="0"/>
    <s v="US"/>
    <s v="USD"/>
    <n v="1413176340"/>
    <n v="1412091423"/>
    <b v="0"/>
    <n v="34"/>
    <b v="1"/>
    <s v="theater/musical"/>
    <n v="0.15058823529411763"/>
    <n v="38"/>
    <x v="1"/>
    <s v="musical"/>
    <x v="2936"/>
    <d v="2014-10-12T23:59:00"/>
  </r>
  <r>
    <n v="2937"/>
    <s v="UCAS"/>
    <s v="UCAS is a new British musical premiering at the Edinburgh Fringe Festival 2014."/>
    <n v="8500"/>
    <x v="41"/>
    <x v="0"/>
    <s v="GB"/>
    <s v="GBP"/>
    <n v="1405249113"/>
    <n v="1402657113"/>
    <b v="0"/>
    <n v="55"/>
    <b v="1"/>
    <s v="theater/musical"/>
    <n v="0.23529411764705882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8500"/>
    <x v="1959"/>
    <x v="0"/>
    <s v="US"/>
    <s v="USD"/>
    <n v="1422636814"/>
    <n v="1420044814"/>
    <b v="0"/>
    <n v="32"/>
    <b v="1"/>
    <s v="theater/musical"/>
    <n v="0.47705882352941176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500"/>
    <x v="1960"/>
    <x v="0"/>
    <s v="US"/>
    <s v="USD"/>
    <n v="1409187600"/>
    <n v="1406316312"/>
    <b v="0"/>
    <n v="25"/>
    <b v="1"/>
    <s v="theater/musical"/>
    <n v="0.96823529411764708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8500"/>
    <x v="615"/>
    <x v="0"/>
    <s v="US"/>
    <s v="USD"/>
    <n v="1421606018"/>
    <n v="1418150018"/>
    <b v="0"/>
    <n v="33"/>
    <b v="1"/>
    <s v="theater/musical"/>
    <n v="0.31541176470588234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8500"/>
    <x v="116"/>
    <x v="2"/>
    <s v="US"/>
    <s v="USD"/>
    <n v="1425250955"/>
    <n v="1422658955"/>
    <b v="0"/>
    <n v="1"/>
    <b v="0"/>
    <s v="theater/spaces"/>
    <n v="1.1764705882352942E-4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8500"/>
    <x v="1961"/>
    <x v="2"/>
    <s v="CA"/>
    <s v="CAD"/>
    <n v="1450297080"/>
    <n v="1448565459"/>
    <b v="0"/>
    <n v="202"/>
    <b v="0"/>
    <s v="theater/spaces"/>
    <n v="4.8058823529411763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85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8500"/>
    <x v="173"/>
    <x v="2"/>
    <s v="US"/>
    <s v="USD"/>
    <n v="1433714198"/>
    <n v="1431122198"/>
    <b v="0"/>
    <n v="1"/>
    <b v="0"/>
    <s v="theater/spaces"/>
    <n v="1.1764705882352941E-2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85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8500"/>
    <x v="369"/>
    <x v="2"/>
    <s v="GB"/>
    <s v="GBP"/>
    <n v="1471265092"/>
    <n v="1468673092"/>
    <b v="0"/>
    <n v="2"/>
    <b v="0"/>
    <s v="theater/spaces"/>
    <n v="2.3529411764705883E-4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8500"/>
    <x v="1962"/>
    <x v="2"/>
    <s v="US"/>
    <s v="USD"/>
    <n v="1480007460"/>
    <n v="1475760567"/>
    <b v="0"/>
    <n v="13"/>
    <b v="0"/>
    <s v="theater/spaces"/>
    <n v="0.12611764705882353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8500"/>
    <x v="363"/>
    <x v="2"/>
    <s v="US"/>
    <s v="USD"/>
    <n v="1433259293"/>
    <n v="1428075293"/>
    <b v="0"/>
    <n v="9"/>
    <b v="0"/>
    <s v="theater/spaces"/>
    <n v="2.8235294117647061E-3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8500"/>
    <x v="379"/>
    <x v="2"/>
    <s v="US"/>
    <s v="USD"/>
    <n v="1447965917"/>
    <n v="1445370317"/>
    <b v="0"/>
    <n v="2"/>
    <b v="0"/>
    <s v="theater/spaces"/>
    <n v="2.9411764705882353E-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85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8500"/>
    <x v="1963"/>
    <x v="1"/>
    <s v="US"/>
    <s v="USD"/>
    <n v="1412536573"/>
    <n v="1408648573"/>
    <b v="0"/>
    <n v="58"/>
    <b v="0"/>
    <s v="theater/spaces"/>
    <n v="0.12894117647058823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8500"/>
    <x v="1964"/>
    <x v="1"/>
    <s v="US"/>
    <s v="USD"/>
    <n v="1476676800"/>
    <n v="1473957239"/>
    <b v="0"/>
    <n v="8"/>
    <b v="0"/>
    <s v="theater/spaces"/>
    <n v="0.1888235294117647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8500"/>
    <x v="898"/>
    <x v="1"/>
    <s v="US"/>
    <s v="USD"/>
    <n v="1444330821"/>
    <n v="1441738821"/>
    <b v="0"/>
    <n v="3"/>
    <b v="0"/>
    <s v="theater/spaces"/>
    <n v="7.1176470588235299E-2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85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8500"/>
    <x v="526"/>
    <x v="1"/>
    <s v="US"/>
    <s v="USD"/>
    <n v="1434476849"/>
    <n v="1431884849"/>
    <b v="0"/>
    <n v="11"/>
    <b v="0"/>
    <s v="theater/spaces"/>
    <n v="8.4117647058823533E-2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8500"/>
    <x v="1965"/>
    <x v="1"/>
    <s v="US"/>
    <s v="USD"/>
    <n v="1462402850"/>
    <n v="1459810850"/>
    <b v="0"/>
    <n v="20"/>
    <b v="0"/>
    <s v="theater/spaces"/>
    <n v="0.15552941176470589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8500"/>
    <x v="668"/>
    <x v="1"/>
    <s v="US"/>
    <s v="USD"/>
    <n v="1427498172"/>
    <n v="1422317772"/>
    <b v="0"/>
    <n v="3"/>
    <b v="0"/>
    <s v="theater/spaces"/>
    <n v="3.2941176470588238E-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5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85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85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8500"/>
    <x v="1966"/>
    <x v="0"/>
    <s v="US"/>
    <s v="USD"/>
    <n v="1427342400"/>
    <n v="1424927159"/>
    <b v="0"/>
    <n v="108"/>
    <b v="1"/>
    <s v="theater/plays"/>
    <n v="0.64482352941176468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8500"/>
    <x v="1967"/>
    <x v="0"/>
    <s v="US"/>
    <s v="USD"/>
    <n v="1425193140"/>
    <n v="1422769906"/>
    <b v="0"/>
    <n v="20"/>
    <b v="1"/>
    <s v="theater/plays"/>
    <n v="0.1432941176470588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8500"/>
    <x v="1968"/>
    <x v="0"/>
    <s v="US"/>
    <s v="USD"/>
    <n v="1435835824"/>
    <n v="1433243824"/>
    <b v="0"/>
    <n v="98"/>
    <b v="1"/>
    <s v="theater/plays"/>
    <n v="1.2570588235294118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x v="1969"/>
    <x v="0"/>
    <s v="US"/>
    <s v="USD"/>
    <n v="1407360720"/>
    <n v="1404769819"/>
    <b v="0"/>
    <n v="196"/>
    <b v="1"/>
    <s v="theater/plays"/>
    <n v="0.59243411764705878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8500"/>
    <x v="1970"/>
    <x v="0"/>
    <s v="US"/>
    <s v="USD"/>
    <n v="1436290233"/>
    <n v="1433698233"/>
    <b v="0"/>
    <n v="39"/>
    <b v="1"/>
    <s v="theater/plays"/>
    <n v="0.1923529411764705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8500"/>
    <x v="1971"/>
    <x v="0"/>
    <s v="US"/>
    <s v="USD"/>
    <n v="1442425412"/>
    <n v="1439833412"/>
    <b v="0"/>
    <n v="128"/>
    <b v="1"/>
    <s v="theater/plays"/>
    <n v="1.3368235294117647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8500"/>
    <x v="1972"/>
    <x v="0"/>
    <s v="US"/>
    <s v="USD"/>
    <n v="1425872692"/>
    <n v="1423284292"/>
    <b v="0"/>
    <n v="71"/>
    <b v="1"/>
    <s v="theater/plays"/>
    <n v="0.67011764705882348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8500"/>
    <x v="1973"/>
    <x v="0"/>
    <s v="US"/>
    <s v="USD"/>
    <n v="1471406340"/>
    <n v="1470227660"/>
    <b v="0"/>
    <n v="47"/>
    <b v="1"/>
    <s v="theater/plays"/>
    <n v="0.43647058823529411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8500"/>
    <x v="897"/>
    <x v="0"/>
    <s v="CA"/>
    <s v="CAD"/>
    <n v="1430693460"/>
    <n v="1428087153"/>
    <b v="0"/>
    <n v="17"/>
    <b v="1"/>
    <s v="theater/plays"/>
    <n v="0.19117647058823528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8500"/>
    <x v="834"/>
    <x v="0"/>
    <s v="US"/>
    <s v="USD"/>
    <n v="1405699451"/>
    <n v="1403107451"/>
    <b v="0"/>
    <n v="91"/>
    <b v="1"/>
    <s v="theater/plays"/>
    <n v="0.74823529411764711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8500"/>
    <x v="1974"/>
    <x v="0"/>
    <s v="US"/>
    <s v="USD"/>
    <n v="1409500078"/>
    <n v="1406908078"/>
    <b v="0"/>
    <n v="43"/>
    <b v="1"/>
    <s v="theater/plays"/>
    <n v="0.37705882352941178"/>
    <n v="75"/>
    <x v="1"/>
    <s v="plays"/>
    <x v="2971"/>
    <d v="2014-08-31T10:47:58"/>
  </r>
  <r>
    <n v="2972"/>
    <s v="A Bad Plan"/>
    <s v="A group of artists. A mythical art piece. A harrowing quest. And some margaritas."/>
    <n v="8500"/>
    <x v="1975"/>
    <x v="0"/>
    <s v="US"/>
    <s v="USD"/>
    <n v="1480899600"/>
    <n v="1479609520"/>
    <b v="0"/>
    <n v="17"/>
    <b v="1"/>
    <s v="theater/plays"/>
    <n v="0.24788235294117647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8500"/>
    <x v="1976"/>
    <x v="0"/>
    <s v="US"/>
    <s v="USD"/>
    <n v="1451620800"/>
    <n v="1449171508"/>
    <b v="0"/>
    <n v="33"/>
    <b v="1"/>
    <s v="theater/plays"/>
    <n v="1.0282352941176471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8500"/>
    <x v="1977"/>
    <x v="0"/>
    <s v="US"/>
    <s v="USD"/>
    <n v="1411695300"/>
    <n v="1409275671"/>
    <b v="0"/>
    <n v="87"/>
    <b v="1"/>
    <s v="theater/plays"/>
    <n v="0.6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500"/>
    <x v="1978"/>
    <x v="0"/>
    <s v="US"/>
    <s v="USD"/>
    <n v="1417057200"/>
    <n v="1414599886"/>
    <b v="0"/>
    <n v="113"/>
    <b v="1"/>
    <s v="theater/plays"/>
    <n v="0.94235294117647062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8500"/>
    <x v="678"/>
    <x v="0"/>
    <s v="GB"/>
    <s v="GBP"/>
    <n v="1457870400"/>
    <n v="1456421530"/>
    <b v="0"/>
    <n v="14"/>
    <b v="1"/>
    <s v="theater/plays"/>
    <n v="1.411764705882353E-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8500"/>
    <x v="767"/>
    <x v="0"/>
    <s v="US"/>
    <s v="USD"/>
    <n v="1427076840"/>
    <n v="1421960934"/>
    <b v="0"/>
    <n v="30"/>
    <b v="1"/>
    <s v="theater/plays"/>
    <n v="0.4008235294117646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8500"/>
    <x v="1979"/>
    <x v="0"/>
    <s v="US"/>
    <s v="USD"/>
    <n v="1413784740"/>
    <n v="1412954547"/>
    <b v="0"/>
    <n v="16"/>
    <b v="1"/>
    <s v="theater/plays"/>
    <n v="0.11423529411764706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8500"/>
    <x v="1896"/>
    <x v="0"/>
    <s v="US"/>
    <s v="USD"/>
    <n v="1420524000"/>
    <n v="1419104823"/>
    <b v="0"/>
    <n v="46"/>
    <b v="1"/>
    <s v="theater/plays"/>
    <n v="0.59647058823529409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8500"/>
    <x v="1980"/>
    <x v="0"/>
    <s v="US"/>
    <s v="USD"/>
    <n v="1440381600"/>
    <n v="1438639130"/>
    <b v="0"/>
    <n v="24"/>
    <b v="1"/>
    <s v="theater/plays"/>
    <n v="0.38529411764705884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8500"/>
    <x v="1981"/>
    <x v="0"/>
    <s v="IE"/>
    <s v="EUR"/>
    <n v="1443014756"/>
    <n v="1439126756"/>
    <b v="1"/>
    <n v="97"/>
    <b v="1"/>
    <s v="theater/spaces"/>
    <n v="0.60670588235294121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8500"/>
    <x v="1982"/>
    <x v="0"/>
    <s v="GB"/>
    <s v="GBP"/>
    <n v="1455208143"/>
    <n v="1452616143"/>
    <b v="1"/>
    <n v="59"/>
    <b v="1"/>
    <s v="theater/spaces"/>
    <n v="0.60035294117647053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8500"/>
    <x v="1983"/>
    <x v="0"/>
    <s v="US"/>
    <s v="USD"/>
    <n v="1415722236"/>
    <n v="1410534636"/>
    <b v="1"/>
    <n v="1095"/>
    <b v="1"/>
    <s v="theater/spaces"/>
    <n v="19.998342352941176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8500"/>
    <x v="1984"/>
    <x v="0"/>
    <s v="US"/>
    <s v="USD"/>
    <n v="1472020881"/>
    <n v="1469428881"/>
    <b v="1"/>
    <n v="218"/>
    <b v="1"/>
    <s v="theater/spaces"/>
    <n v="2.9515294117647057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8500"/>
    <x v="297"/>
    <x v="0"/>
    <s v="NZ"/>
    <s v="NZD"/>
    <n v="1477886400"/>
    <n v="1476228128"/>
    <b v="0"/>
    <n v="111"/>
    <b v="1"/>
    <s v="theater/spaces"/>
    <n v="1.4311764705882353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8500"/>
    <x v="1985"/>
    <x v="0"/>
    <s v="GB"/>
    <s v="GBP"/>
    <n v="1462100406"/>
    <n v="1456920006"/>
    <b v="0"/>
    <n v="56"/>
    <b v="1"/>
    <s v="theater/spaces"/>
    <n v="0.29788235294117649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8500"/>
    <x v="1986"/>
    <x v="0"/>
    <s v="US"/>
    <s v="USD"/>
    <n v="1476316800"/>
    <n v="1473837751"/>
    <b v="0"/>
    <n v="265"/>
    <b v="1"/>
    <s v="theater/spaces"/>
    <n v="3.2470823529411765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8500"/>
    <x v="325"/>
    <x v="0"/>
    <s v="GB"/>
    <s v="GBP"/>
    <n v="1466412081"/>
    <n v="1463820081"/>
    <b v="0"/>
    <n v="28"/>
    <b v="1"/>
    <s v="theater/spaces"/>
    <n v="0.11764705882352941"/>
    <n v="36"/>
    <x v="1"/>
    <s v="spaces"/>
    <x v="2988"/>
    <d v="2016-06-20T03:41:21"/>
  </r>
  <r>
    <n v="2989"/>
    <s v="Let's Light Up The Gem!"/>
    <s v="Bring the movies back to Bethel, Maine."/>
    <n v="8500"/>
    <x v="1987"/>
    <x v="0"/>
    <s v="US"/>
    <s v="USD"/>
    <n v="1450673940"/>
    <n v="1448756962"/>
    <b v="0"/>
    <n v="364"/>
    <b v="1"/>
    <s v="theater/spaces"/>
    <n v="4.1537647058823532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8500"/>
    <x v="1117"/>
    <x v="0"/>
    <s v="US"/>
    <s v="USD"/>
    <n v="1452174420"/>
    <n v="1449150420"/>
    <b v="0"/>
    <n v="27"/>
    <b v="1"/>
    <s v="theater/spaces"/>
    <n v="1.1764705882352942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8500"/>
    <x v="1989"/>
    <x v="0"/>
    <s v="US"/>
    <s v="USD"/>
    <n v="1476037510"/>
    <n v="1473445510"/>
    <b v="0"/>
    <n v="64"/>
    <b v="1"/>
    <s v="theater/spaces"/>
    <n v="0.36882352941176472"/>
    <n v="49"/>
    <x v="1"/>
    <s v="spaces"/>
    <x v="2992"/>
    <d v="2016-10-09T13:25:10"/>
  </r>
  <r>
    <n v="2993"/>
    <s v="TRUE WEST: Think, Dog! Productions"/>
    <s v="Help us build the Kitchen from Hell!"/>
    <n v="8500"/>
    <x v="1141"/>
    <x v="0"/>
    <s v="US"/>
    <s v="USD"/>
    <n v="1455998867"/>
    <n v="1453406867"/>
    <b v="0"/>
    <n v="22"/>
    <b v="1"/>
    <s v="theater/spaces"/>
    <n v="0.11799999999999999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8500"/>
    <x v="1990"/>
    <x v="0"/>
    <s v="GB"/>
    <s v="GBP"/>
    <n v="1412335772"/>
    <n v="1409743772"/>
    <b v="0"/>
    <n v="59"/>
    <b v="1"/>
    <s v="theater/spaces"/>
    <n v="0.16155764705882353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8500"/>
    <x v="1991"/>
    <x v="0"/>
    <s v="US"/>
    <s v="USD"/>
    <n v="1484841471"/>
    <n v="1482249471"/>
    <b v="0"/>
    <n v="249"/>
    <b v="1"/>
    <s v="theater/spaces"/>
    <n v="1.852235294117647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8500"/>
    <x v="1992"/>
    <x v="0"/>
    <s v="US"/>
    <s v="USD"/>
    <n v="1432677240"/>
    <n v="1427493240"/>
    <b v="0"/>
    <n v="392"/>
    <b v="1"/>
    <s v="theater/spaces"/>
    <n v="7.08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8500"/>
    <x v="1993"/>
    <x v="0"/>
    <s v="US"/>
    <s v="USD"/>
    <n v="1488171540"/>
    <n v="1486661793"/>
    <b v="0"/>
    <n v="115"/>
    <b v="1"/>
    <s v="theater/spaces"/>
    <n v="1.2203529411764706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8500"/>
    <x v="1994"/>
    <x v="0"/>
    <s v="US"/>
    <s v="USD"/>
    <n v="1402892700"/>
    <n v="1400474329"/>
    <b v="0"/>
    <n v="433"/>
    <b v="1"/>
    <s v="theater/spaces"/>
    <n v="6.0605294117647057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8500"/>
    <x v="1964"/>
    <x v="0"/>
    <s v="US"/>
    <s v="USD"/>
    <n v="1488333600"/>
    <n v="1487094360"/>
    <b v="0"/>
    <n v="20"/>
    <b v="1"/>
    <s v="theater/spaces"/>
    <n v="0.1888235294117647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8500"/>
    <x v="83"/>
    <x v="0"/>
    <s v="US"/>
    <s v="USD"/>
    <n v="1485885600"/>
    <n v="1484682670"/>
    <b v="0"/>
    <n v="8"/>
    <b v="1"/>
    <s v="theater/spaces"/>
    <n v="5.8823529411764705E-2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8500"/>
    <x v="1995"/>
    <x v="0"/>
    <s v="US"/>
    <s v="USD"/>
    <n v="1468445382"/>
    <n v="1465853382"/>
    <b v="0"/>
    <n v="175"/>
    <b v="1"/>
    <s v="theater/spaces"/>
    <n v="2.704824705882352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8500"/>
    <x v="1996"/>
    <x v="0"/>
    <s v="US"/>
    <s v="USD"/>
    <n v="1356552252"/>
    <n v="1353960252"/>
    <b v="0"/>
    <n v="104"/>
    <b v="1"/>
    <s v="theater/spaces"/>
    <n v="0.89358000000000004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8500"/>
    <x v="1891"/>
    <x v="0"/>
    <s v="US"/>
    <s v="USD"/>
    <n v="1456811940"/>
    <n v="1454098976"/>
    <b v="0"/>
    <n v="17"/>
    <b v="1"/>
    <s v="theater/spaces"/>
    <n v="0.35705882352941176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8500"/>
    <x v="1997"/>
    <x v="0"/>
    <s v="US"/>
    <s v="USD"/>
    <n v="1416089324"/>
    <n v="1413493724"/>
    <b v="0"/>
    <n v="277"/>
    <b v="1"/>
    <s v="theater/spaces"/>
    <n v="5.308941176470588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8500"/>
    <x v="1998"/>
    <x v="0"/>
    <s v="US"/>
    <s v="USD"/>
    <n v="1412611905"/>
    <n v="1410019905"/>
    <b v="0"/>
    <n v="118"/>
    <b v="1"/>
    <s v="theater/spaces"/>
    <n v="1.5026588235294118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500"/>
    <x v="1999"/>
    <x v="0"/>
    <s v="CA"/>
    <s v="CAD"/>
    <n v="1418580591"/>
    <n v="1415988591"/>
    <b v="0"/>
    <n v="97"/>
    <b v="1"/>
    <s v="theater/spaces"/>
    <n v="1.0141176470588236"/>
    <n v="89"/>
    <x v="1"/>
    <s v="spaces"/>
    <x v="3006"/>
    <d v="2014-12-14T13:09:51"/>
  </r>
  <r>
    <n v="3007"/>
    <s v="Bethlem"/>
    <s v="Consuite for 2015 CoreCon.  An adventure into insanity."/>
    <n v="8500"/>
    <x v="1144"/>
    <x v="0"/>
    <s v="US"/>
    <s v="USD"/>
    <n v="1429938683"/>
    <n v="1428124283"/>
    <b v="0"/>
    <n v="20"/>
    <b v="1"/>
    <s v="theater/spaces"/>
    <n v="0.12705882352941175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8500"/>
    <x v="1891"/>
    <x v="0"/>
    <s v="US"/>
    <s v="USD"/>
    <n v="1453352719"/>
    <n v="1450760719"/>
    <b v="0"/>
    <n v="26"/>
    <b v="1"/>
    <s v="theater/spaces"/>
    <n v="0.35705882352941176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8500"/>
    <x v="2000"/>
    <x v="0"/>
    <s v="US"/>
    <s v="USD"/>
    <n v="1417012840"/>
    <n v="1414417240"/>
    <b v="0"/>
    <n v="128"/>
    <b v="1"/>
    <s v="theater/spaces"/>
    <n v="3.5222352941176469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8500"/>
    <x v="23"/>
    <x v="0"/>
    <s v="US"/>
    <s v="USD"/>
    <n v="1424548719"/>
    <n v="1419364719"/>
    <b v="0"/>
    <n v="15"/>
    <b v="1"/>
    <s v="theater/spaces"/>
    <n v="0.27882352941176469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8500"/>
    <x v="2001"/>
    <x v="0"/>
    <s v="ES"/>
    <s v="EUR"/>
    <n v="1450911540"/>
    <n v="1448536516"/>
    <b v="0"/>
    <n v="25"/>
    <b v="1"/>
    <s v="theater/spaces"/>
    <n v="4.3647058823529414E-2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8500"/>
    <x v="2002"/>
    <x v="0"/>
    <s v="US"/>
    <s v="USD"/>
    <n v="1423587130"/>
    <n v="1421772730"/>
    <b v="0"/>
    <n v="55"/>
    <b v="1"/>
    <s v="theater/spaces"/>
    <n v="0.5511764705882352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8500"/>
    <x v="2003"/>
    <x v="0"/>
    <s v="US"/>
    <s v="USD"/>
    <n v="1434917049"/>
    <n v="1432325049"/>
    <b v="0"/>
    <n v="107"/>
    <b v="1"/>
    <s v="theater/spaces"/>
    <n v="1.8465882352941176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8500"/>
    <x v="2004"/>
    <x v="0"/>
    <s v="US"/>
    <s v="USD"/>
    <n v="1415163600"/>
    <n v="1412737080"/>
    <b v="0"/>
    <n v="557"/>
    <b v="1"/>
    <s v="theater/spaces"/>
    <n v="3.3265882352941176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8500"/>
    <x v="2005"/>
    <x v="0"/>
    <s v="US"/>
    <s v="USD"/>
    <n v="1402459200"/>
    <n v="1401125238"/>
    <b v="0"/>
    <n v="40"/>
    <b v="1"/>
    <s v="theater/spaces"/>
    <n v="0.4127058823529412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8500"/>
    <x v="2007"/>
    <x v="0"/>
    <s v="US"/>
    <s v="USD"/>
    <n v="1408566243"/>
    <n v="1405974243"/>
    <b v="0"/>
    <n v="159"/>
    <b v="1"/>
    <s v="theater/spaces"/>
    <n v="2.7394117647058822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8500"/>
    <x v="2008"/>
    <x v="0"/>
    <s v="FR"/>
    <s v="EUR"/>
    <n v="1437429600"/>
    <n v="1433747376"/>
    <b v="0"/>
    <n v="41"/>
    <b v="1"/>
    <s v="theater/spaces"/>
    <n v="0.49764705882352939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8500"/>
    <x v="2009"/>
    <x v="0"/>
    <s v="US"/>
    <s v="USD"/>
    <n v="1401159600"/>
    <n v="1398801620"/>
    <b v="0"/>
    <n v="226"/>
    <b v="1"/>
    <s v="theater/spaces"/>
    <n v="2.1394117647058826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8500"/>
    <x v="2010"/>
    <x v="0"/>
    <s v="US"/>
    <s v="USD"/>
    <n v="1439583533"/>
    <n v="1434399533"/>
    <b v="0"/>
    <n v="30"/>
    <b v="1"/>
    <s v="theater/spaces"/>
    <n v="0.82823529411764707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8500"/>
    <x v="2011"/>
    <x v="0"/>
    <s v="US"/>
    <s v="USD"/>
    <n v="1479794340"/>
    <n v="1476715869"/>
    <b v="0"/>
    <n v="103"/>
    <b v="1"/>
    <s v="theater/spaces"/>
    <n v="0.6142352941176471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8500"/>
    <x v="2012"/>
    <x v="0"/>
    <s v="US"/>
    <s v="USD"/>
    <n v="1472338409"/>
    <n v="1468450409"/>
    <b v="0"/>
    <n v="62"/>
    <b v="1"/>
    <s v="theater/spaces"/>
    <n v="1.1868235294117646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8500"/>
    <x v="2013"/>
    <x v="0"/>
    <s v="GB"/>
    <s v="GBP"/>
    <n v="1434039186"/>
    <n v="1430151186"/>
    <b v="0"/>
    <n v="6"/>
    <b v="1"/>
    <s v="theater/spaces"/>
    <n v="8.48235294117647E-2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8500"/>
    <x v="2014"/>
    <x v="0"/>
    <s v="US"/>
    <s v="USD"/>
    <n v="1349567475"/>
    <n v="1346975475"/>
    <b v="0"/>
    <n v="182"/>
    <b v="1"/>
    <s v="theater/spaces"/>
    <n v="1.44952941176470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8500"/>
    <x v="2015"/>
    <x v="0"/>
    <s v="GB"/>
    <s v="GBP"/>
    <n v="1401465600"/>
    <n v="1399032813"/>
    <b v="0"/>
    <n v="145"/>
    <b v="1"/>
    <s v="theater/spaces"/>
    <n v="0.88882352941176468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8500"/>
    <x v="2016"/>
    <x v="0"/>
    <s v="GB"/>
    <s v="GBP"/>
    <n v="1488538892"/>
    <n v="1487329292"/>
    <b v="0"/>
    <n v="25"/>
    <b v="1"/>
    <s v="theater/spaces"/>
    <n v="0.15176470588235294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8500"/>
    <x v="2017"/>
    <x v="0"/>
    <s v="US"/>
    <s v="USD"/>
    <n v="1426866851"/>
    <n v="1424278451"/>
    <b v="0"/>
    <n v="320"/>
    <b v="1"/>
    <s v="theater/spaces"/>
    <n v="6.1854117647058819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8500"/>
    <x v="2018"/>
    <x v="0"/>
    <s v="US"/>
    <s v="USD"/>
    <n v="1471242025"/>
    <n v="1468650025"/>
    <b v="0"/>
    <n v="99"/>
    <b v="1"/>
    <s v="theater/spaces"/>
    <n v="0.98835294117647055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8500"/>
    <x v="2019"/>
    <x v="0"/>
    <s v="US"/>
    <s v="USD"/>
    <n v="1416285300"/>
    <n v="1413824447"/>
    <b v="0"/>
    <n v="348"/>
    <b v="1"/>
    <s v="theater/spaces"/>
    <n v="3.870941176470588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8500"/>
    <x v="122"/>
    <x v="0"/>
    <s v="US"/>
    <s v="USD"/>
    <n v="1442426171"/>
    <n v="1439834171"/>
    <b v="0"/>
    <n v="41"/>
    <b v="1"/>
    <s v="theater/spaces"/>
    <n v="0.21964705882352942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8500"/>
    <x v="646"/>
    <x v="0"/>
    <s v="US"/>
    <s v="USD"/>
    <n v="1476479447"/>
    <n v="1471295447"/>
    <b v="0"/>
    <n v="29"/>
    <b v="1"/>
    <s v="theater/spaces"/>
    <n v="0.17647058823529413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8500"/>
    <x v="2020"/>
    <x v="0"/>
    <s v="US"/>
    <s v="USD"/>
    <n v="1441933459"/>
    <n v="1439341459"/>
    <b v="0"/>
    <n v="25"/>
    <b v="1"/>
    <s v="theater/spaces"/>
    <n v="0.14964705882352941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8500"/>
    <x v="2021"/>
    <x v="0"/>
    <s v="US"/>
    <s v="USD"/>
    <n v="1471487925"/>
    <n v="1468895925"/>
    <b v="0"/>
    <n v="23"/>
    <b v="1"/>
    <s v="theater/spaces"/>
    <n v="0.51717647058823535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8500"/>
    <x v="2022"/>
    <x v="0"/>
    <s v="US"/>
    <s v="USD"/>
    <n v="1477972740"/>
    <n v="1475326255"/>
    <b v="0"/>
    <n v="1260"/>
    <b v="1"/>
    <s v="theater/spaces"/>
    <n v="13.239529411764705"/>
    <n v="89"/>
    <x v="1"/>
    <s v="spaces"/>
    <x v="3034"/>
    <d v="2016-10-31T22:59:00"/>
  </r>
  <r>
    <n v="3035"/>
    <s v="The Coalition Theater"/>
    <s v="Help create a permanent home for live comedy shows and classes in Downtown RVA."/>
    <n v="8500"/>
    <x v="2023"/>
    <x v="0"/>
    <s v="US"/>
    <s v="USD"/>
    <n v="1367674009"/>
    <n v="1365082009"/>
    <b v="0"/>
    <n v="307"/>
    <b v="1"/>
    <s v="theater/spaces"/>
    <n v="3.1996129411764707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8500"/>
    <x v="2024"/>
    <x v="0"/>
    <s v="US"/>
    <s v="USD"/>
    <n v="1376654340"/>
    <n v="1373568644"/>
    <b v="0"/>
    <n v="329"/>
    <b v="1"/>
    <s v="theater/spaces"/>
    <n v="3.7274117647058822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500"/>
    <x v="1761"/>
    <x v="0"/>
    <s v="US"/>
    <s v="USD"/>
    <n v="1285995540"/>
    <n v="1279574773"/>
    <b v="0"/>
    <n v="32"/>
    <b v="1"/>
    <s v="theater/spaces"/>
    <n v="0.12541176470588236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8500"/>
    <x v="2025"/>
    <x v="0"/>
    <s v="US"/>
    <s v="USD"/>
    <n v="1457071397"/>
    <n v="1451887397"/>
    <b v="0"/>
    <n v="27"/>
    <b v="1"/>
    <s v="theater/spaces"/>
    <n v="0.11823529411764706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8500"/>
    <x v="2026"/>
    <x v="0"/>
    <s v="US"/>
    <s v="USD"/>
    <n v="1388303940"/>
    <n v="1386011038"/>
    <b v="0"/>
    <n v="236"/>
    <b v="1"/>
    <s v="theater/spaces"/>
    <n v="2.5579741176470585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8500"/>
    <x v="2027"/>
    <x v="0"/>
    <s v="US"/>
    <s v="USD"/>
    <n v="1435359600"/>
    <n v="1434999621"/>
    <b v="0"/>
    <n v="42"/>
    <b v="1"/>
    <s v="theater/spaces"/>
    <n v="0.37941176470588234"/>
    <n v="77"/>
    <x v="1"/>
    <s v="spaces"/>
    <x v="3040"/>
    <d v="2015-06-26T18:00:00"/>
  </r>
  <r>
    <n v="3041"/>
    <s v="Lend a Hand in Our Home"/>
    <s v="Privet! Hello! Bon Jour! We are the Arlekin Players Theatre and we need a home."/>
    <n v="8500"/>
    <x v="2028"/>
    <x v="0"/>
    <s v="US"/>
    <s v="USD"/>
    <n v="1453323048"/>
    <n v="1450731048"/>
    <b v="0"/>
    <n v="95"/>
    <b v="1"/>
    <s v="theater/spaces"/>
    <n v="1.0788235294117647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8500"/>
    <x v="1151"/>
    <x v="0"/>
    <s v="GB"/>
    <s v="GBP"/>
    <n v="1444149047"/>
    <n v="1441557047"/>
    <b v="0"/>
    <n v="37"/>
    <b v="1"/>
    <s v="theater/spaces"/>
    <n v="0.2258823529411764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8500"/>
    <x v="2029"/>
    <x v="0"/>
    <s v="CA"/>
    <s v="CAD"/>
    <n v="1429152600"/>
    <n v="1426815699"/>
    <b v="0"/>
    <n v="128"/>
    <b v="1"/>
    <s v="theater/spaces"/>
    <n v="1.9412941176470588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8500"/>
    <x v="2030"/>
    <x v="0"/>
    <s v="US"/>
    <s v="USD"/>
    <n v="1454433998"/>
    <n v="1453137998"/>
    <b v="0"/>
    <n v="156"/>
    <b v="1"/>
    <s v="theater/spaces"/>
    <n v="1.5436470588235294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8500"/>
    <x v="2031"/>
    <x v="0"/>
    <s v="US"/>
    <s v="USD"/>
    <n v="1408679055"/>
    <n v="1406087055"/>
    <b v="0"/>
    <n v="64"/>
    <b v="1"/>
    <s v="theater/spaces"/>
    <n v="0.6245011764705882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8500"/>
    <x v="2032"/>
    <x v="0"/>
    <s v="US"/>
    <s v="USD"/>
    <n v="1410324720"/>
    <n v="1407784586"/>
    <b v="0"/>
    <n v="58"/>
    <b v="1"/>
    <s v="theater/spaces"/>
    <n v="1.7737647058823529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8500"/>
    <x v="2033"/>
    <x v="0"/>
    <s v="US"/>
    <s v="USD"/>
    <n v="1461762960"/>
    <n v="1457999054"/>
    <b v="0"/>
    <n v="20"/>
    <b v="1"/>
    <s v="theater/spaces"/>
    <n v="8.7647058823529411E-2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8500"/>
    <x v="2034"/>
    <x v="0"/>
    <s v="US"/>
    <s v="USD"/>
    <n v="1420060920"/>
    <n v="1417556262"/>
    <b v="0"/>
    <n v="47"/>
    <b v="1"/>
    <s v="theater/spaces"/>
    <n v="0.9788235294117647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8500"/>
    <x v="417"/>
    <x v="0"/>
    <s v="US"/>
    <s v="USD"/>
    <n v="1434241255"/>
    <n v="1431649255"/>
    <b v="0"/>
    <n v="54"/>
    <b v="1"/>
    <s v="theater/spaces"/>
    <n v="0.47058823529411764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8500"/>
    <x v="69"/>
    <x v="0"/>
    <s v="US"/>
    <s v="USD"/>
    <n v="1462420960"/>
    <n v="1459828960"/>
    <b v="0"/>
    <n v="9"/>
    <b v="1"/>
    <s v="theater/spaces"/>
    <n v="7.4823529411764705E-2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8500"/>
    <x v="2035"/>
    <x v="2"/>
    <s v="GB"/>
    <s v="GBP"/>
    <n v="1486547945"/>
    <n v="1483955945"/>
    <b v="1"/>
    <n v="35"/>
    <b v="0"/>
    <s v="theater/spaces"/>
    <n v="9.7294117647058823E-2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8500"/>
    <x v="735"/>
    <x v="2"/>
    <s v="US"/>
    <s v="USD"/>
    <n v="1432828740"/>
    <n v="1430237094"/>
    <b v="0"/>
    <n v="2"/>
    <b v="0"/>
    <s v="theater/spaces"/>
    <n v="8.8235294117647058E-3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8500"/>
    <x v="130"/>
    <x v="2"/>
    <s v="US"/>
    <s v="USD"/>
    <n v="1412222340"/>
    <n v="1407781013"/>
    <b v="0"/>
    <n v="3"/>
    <b v="0"/>
    <s v="theater/spaces"/>
    <n v="4.7058823529411761E-3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85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8500"/>
    <x v="116"/>
    <x v="2"/>
    <s v="US"/>
    <s v="USD"/>
    <n v="1420844390"/>
    <n v="1415660390"/>
    <b v="0"/>
    <n v="1"/>
    <b v="0"/>
    <s v="theater/spaces"/>
    <n v="1.1764705882352942E-4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85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85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8500"/>
    <x v="158"/>
    <x v="2"/>
    <s v="IT"/>
    <s v="EUR"/>
    <n v="1463734740"/>
    <n v="1459414740"/>
    <b v="0"/>
    <n v="3"/>
    <b v="0"/>
    <s v="theater/spaces"/>
    <n v="3.529411764705882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8500"/>
    <x v="2036"/>
    <x v="2"/>
    <s v="US"/>
    <s v="USD"/>
    <n v="1407536846"/>
    <n v="1404944846"/>
    <b v="0"/>
    <n v="11"/>
    <b v="0"/>
    <s v="theater/spaces"/>
    <n v="5.3058823529411762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8500"/>
    <x v="400"/>
    <x v="2"/>
    <s v="US"/>
    <s v="USD"/>
    <n v="1443422134"/>
    <n v="1440830134"/>
    <b v="0"/>
    <n v="6"/>
    <b v="0"/>
    <s v="theater/spaces"/>
    <n v="3.9411764705882354E-2"/>
    <n v="56"/>
    <x v="1"/>
    <s v="spaces"/>
    <x v="3060"/>
    <d v="2015-09-28T01:35:34"/>
  </r>
  <r>
    <n v="3061"/>
    <s v="Help Save Parkway Cinemas!"/>
    <s v="Save a historic Local theater."/>
    <n v="85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8500"/>
    <x v="2037"/>
    <x v="2"/>
    <s v="US"/>
    <s v="USD"/>
    <n v="1443636000"/>
    <n v="1441111892"/>
    <b v="0"/>
    <n v="67"/>
    <b v="0"/>
    <s v="theater/spaces"/>
    <n v="0.78635294117647059"/>
    <n v="100"/>
    <x v="1"/>
    <s v="spaces"/>
    <x v="3062"/>
    <d v="2015-09-30T13:00:00"/>
  </r>
  <r>
    <n v="3063"/>
    <s v="Spec Haus"/>
    <s v="Members of the local Miami music scene are putting together a venue/creative space in Kendall!"/>
    <n v="8500"/>
    <x v="2038"/>
    <x v="2"/>
    <s v="US"/>
    <s v="USD"/>
    <n v="1477174138"/>
    <n v="1474150138"/>
    <b v="0"/>
    <n v="23"/>
    <b v="0"/>
    <s v="theater/spaces"/>
    <n v="6.905882352941177E-2"/>
    <n v="26"/>
    <x v="1"/>
    <s v="spaces"/>
    <x v="3063"/>
    <d v="2016-10-22T17:08:58"/>
  </r>
  <r>
    <n v="3064"/>
    <s v="Kickstart the Crossroads Community"/>
    <s v="An epicenter for connection, creation and expression of the community."/>
    <n v="8500"/>
    <x v="2039"/>
    <x v="2"/>
    <s v="US"/>
    <s v="USD"/>
    <n v="1448175540"/>
    <n v="1445483246"/>
    <b v="0"/>
    <n v="72"/>
    <b v="0"/>
    <s v="theater/spaces"/>
    <n v="0.99658823529411766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8500"/>
    <x v="115"/>
    <x v="2"/>
    <s v="US"/>
    <s v="USD"/>
    <n v="1406683172"/>
    <n v="1404523172"/>
    <b v="0"/>
    <n v="2"/>
    <b v="0"/>
    <s v="theater/spaces"/>
    <n v="1.176470588235294E-3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8500"/>
    <x v="2040"/>
    <x v="2"/>
    <s v="AU"/>
    <s v="AUD"/>
    <n v="1468128537"/>
    <n v="1465536537"/>
    <b v="0"/>
    <n v="15"/>
    <b v="0"/>
    <s v="theater/spaces"/>
    <n v="4.9352941176470591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500"/>
    <x v="148"/>
    <x v="2"/>
    <s v="NZ"/>
    <s v="NZD"/>
    <n v="1441837879"/>
    <n v="1439245879"/>
    <b v="0"/>
    <n v="1"/>
    <b v="0"/>
    <s v="theater/spaces"/>
    <n v="2.3529411764705882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8500"/>
    <x v="442"/>
    <x v="2"/>
    <s v="US"/>
    <s v="USD"/>
    <n v="1445013352"/>
    <n v="1442421352"/>
    <b v="0"/>
    <n v="2"/>
    <b v="0"/>
    <s v="theater/spaces"/>
    <n v="2.0588235294117647E-2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500"/>
    <x v="385"/>
    <x v="2"/>
    <s v="US"/>
    <s v="USD"/>
    <n v="1418587234"/>
    <n v="1415995234"/>
    <b v="0"/>
    <n v="7"/>
    <b v="0"/>
    <s v="theater/spaces"/>
    <n v="1.6588235294117647E-2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8500"/>
    <x v="2041"/>
    <x v="2"/>
    <s v="GB"/>
    <s v="GBP"/>
    <n v="1481132169"/>
    <n v="1479317769"/>
    <b v="0"/>
    <n v="16"/>
    <b v="0"/>
    <s v="theater/spaces"/>
    <n v="3.9294117647058827E-2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8500"/>
    <x v="2042"/>
    <x v="2"/>
    <s v="US"/>
    <s v="USD"/>
    <n v="1429595940"/>
    <n v="1428082481"/>
    <b v="0"/>
    <n v="117"/>
    <b v="0"/>
    <s v="theater/spaces"/>
    <n v="0.84388235294117642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8500"/>
    <x v="369"/>
    <x v="2"/>
    <s v="US"/>
    <s v="USD"/>
    <n v="1477791960"/>
    <n v="1476549262"/>
    <b v="0"/>
    <n v="2"/>
    <b v="0"/>
    <s v="theater/spaces"/>
    <n v="2.3529411764705883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8500"/>
    <x v="2043"/>
    <x v="2"/>
    <s v="US"/>
    <s v="USD"/>
    <n v="1434309540"/>
    <n v="1429287900"/>
    <b v="0"/>
    <n v="7"/>
    <b v="0"/>
    <s v="theater/spaces"/>
    <n v="7.588235294117647E-2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8500"/>
    <x v="1178"/>
    <x v="2"/>
    <s v="FR"/>
    <s v="EUR"/>
    <n v="1457617359"/>
    <n v="1455025359"/>
    <b v="0"/>
    <n v="3"/>
    <b v="0"/>
    <s v="theater/spaces"/>
    <n v="2.5882352941176473E-3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8500"/>
    <x v="2044"/>
    <x v="2"/>
    <s v="US"/>
    <s v="USD"/>
    <n v="1471573640"/>
    <n v="1467253640"/>
    <b v="0"/>
    <n v="20"/>
    <b v="0"/>
    <s v="theater/spaces"/>
    <n v="0.15247058823529411"/>
    <n v="65"/>
    <x v="1"/>
    <s v="spaces"/>
    <x v="3075"/>
    <d v="2016-08-18T21:27:20"/>
  </r>
  <r>
    <n v="3076"/>
    <s v="10,000 Hours"/>
    <s v="Helping female comedians get in their 10,000 Hours of practice!"/>
    <n v="8500"/>
    <x v="84"/>
    <x v="2"/>
    <s v="US"/>
    <s v="USD"/>
    <n v="1444405123"/>
    <n v="1439221123"/>
    <b v="0"/>
    <n v="50"/>
    <b v="0"/>
    <s v="theater/spaces"/>
    <n v="0.1771764705882353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8500"/>
    <x v="522"/>
    <x v="2"/>
    <s v="CA"/>
    <s v="CAD"/>
    <n v="1488495478"/>
    <n v="1485903478"/>
    <b v="0"/>
    <n v="2"/>
    <b v="0"/>
    <s v="theater/spaces"/>
    <n v="1.2352941176470587E-2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8500"/>
    <x v="1840"/>
    <x v="2"/>
    <s v="US"/>
    <s v="USD"/>
    <n v="1424920795"/>
    <n v="1422328795"/>
    <b v="0"/>
    <n v="3"/>
    <b v="0"/>
    <s v="theater/spaces"/>
    <n v="8.352941176470589E-3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8500"/>
    <x v="2045"/>
    <x v="2"/>
    <s v="US"/>
    <s v="USD"/>
    <n v="1427040435"/>
    <n v="1424452035"/>
    <b v="0"/>
    <n v="27"/>
    <b v="0"/>
    <s v="theater/spaces"/>
    <n v="1.3207058823529412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8500"/>
    <x v="308"/>
    <x v="2"/>
    <s v="US"/>
    <s v="USD"/>
    <n v="1419644444"/>
    <n v="1414456844"/>
    <b v="0"/>
    <n v="7"/>
    <b v="0"/>
    <s v="theater/spaces"/>
    <n v="4.423529411764706E-2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8500"/>
    <x v="2046"/>
    <x v="2"/>
    <s v="US"/>
    <s v="USD"/>
    <n v="1442722891"/>
    <n v="1440130891"/>
    <b v="0"/>
    <n v="5"/>
    <b v="0"/>
    <s v="theater/spaces"/>
    <n v="0.24741176470588236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85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8500"/>
    <x v="443"/>
    <x v="2"/>
    <s v="US"/>
    <s v="USD"/>
    <n v="1409547600"/>
    <n v="1406986278"/>
    <b v="0"/>
    <n v="3"/>
    <b v="0"/>
    <s v="theater/spaces"/>
    <n v="6.5882352941176473E-3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8500"/>
    <x v="2047"/>
    <x v="2"/>
    <s v="US"/>
    <s v="USD"/>
    <n v="1430851680"/>
    <n v="1428340931"/>
    <b v="0"/>
    <n v="6"/>
    <b v="0"/>
    <s v="theater/spaces"/>
    <n v="5.5294117647058827E-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8500"/>
    <x v="904"/>
    <x v="2"/>
    <s v="US"/>
    <s v="USD"/>
    <n v="1443561159"/>
    <n v="1440969159"/>
    <b v="0"/>
    <n v="9"/>
    <b v="0"/>
    <s v="theater/spaces"/>
    <n v="7.1764705882352939E-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8500"/>
    <x v="155"/>
    <x v="2"/>
    <s v="IT"/>
    <s v="EUR"/>
    <n v="1439827559"/>
    <n v="1434643559"/>
    <b v="0"/>
    <n v="3"/>
    <b v="0"/>
    <s v="theater/spaces"/>
    <n v="5.8823529411764705E-3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8500"/>
    <x v="366"/>
    <x v="2"/>
    <s v="US"/>
    <s v="USD"/>
    <n v="1482294990"/>
    <n v="1477107390"/>
    <b v="0"/>
    <n v="2"/>
    <b v="0"/>
    <s v="theater/spaces"/>
    <n v="1.4705882352941176E-2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8500"/>
    <x v="691"/>
    <x v="2"/>
    <s v="US"/>
    <s v="USD"/>
    <n v="1420724460"/>
    <n v="1418046247"/>
    <b v="0"/>
    <n v="3"/>
    <b v="0"/>
    <s v="theater/spaces"/>
    <n v="1.4823529411764706E-2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8500"/>
    <x v="2048"/>
    <x v="2"/>
    <s v="US"/>
    <s v="USD"/>
    <n v="1468029540"/>
    <n v="1465304483"/>
    <b v="0"/>
    <n v="45"/>
    <b v="0"/>
    <s v="theater/spaces"/>
    <n v="0.68870588235294117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8500"/>
    <x v="2049"/>
    <x v="2"/>
    <s v="US"/>
    <s v="USD"/>
    <n v="1430505545"/>
    <n v="1425325145"/>
    <b v="0"/>
    <n v="9"/>
    <b v="0"/>
    <s v="theater/spaces"/>
    <n v="1.3449411764705883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8500"/>
    <x v="2050"/>
    <x v="2"/>
    <s v="US"/>
    <s v="USD"/>
    <n v="1471214743"/>
    <n v="1468622743"/>
    <b v="0"/>
    <n v="9"/>
    <b v="0"/>
    <s v="theater/spaces"/>
    <n v="9.3647058823529417E-2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8500"/>
    <x v="2051"/>
    <x v="2"/>
    <s v="US"/>
    <s v="USD"/>
    <n v="1444946400"/>
    <n v="1441723912"/>
    <b v="0"/>
    <n v="21"/>
    <b v="0"/>
    <s v="theater/spaces"/>
    <n v="0.13919882352941176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8500"/>
    <x v="2052"/>
    <x v="2"/>
    <s v="CA"/>
    <s v="CAD"/>
    <n v="1401595140"/>
    <n v="1398980941"/>
    <b v="0"/>
    <n v="17"/>
    <b v="0"/>
    <s v="theater/spaces"/>
    <n v="0.10705882352941176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8500"/>
    <x v="379"/>
    <x v="2"/>
    <s v="US"/>
    <s v="USD"/>
    <n v="1442775956"/>
    <n v="1437591956"/>
    <b v="0"/>
    <n v="1"/>
    <b v="0"/>
    <s v="theater/spaces"/>
    <n v="2.9411764705882353E-3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8500"/>
    <x v="155"/>
    <x v="2"/>
    <s v="US"/>
    <s v="USD"/>
    <n v="1470011780"/>
    <n v="1464827780"/>
    <b v="0"/>
    <n v="1"/>
    <b v="0"/>
    <s v="theater/spaces"/>
    <n v="5.8823529411764705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8500"/>
    <x v="1955"/>
    <x v="2"/>
    <s v="US"/>
    <s v="USD"/>
    <n v="1432151326"/>
    <n v="1429559326"/>
    <b v="0"/>
    <n v="14"/>
    <b v="0"/>
    <s v="theater/spaces"/>
    <n v="9.3529411764705889E-2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8500"/>
    <x v="2053"/>
    <x v="2"/>
    <s v="GB"/>
    <s v="GBP"/>
    <n v="1475848800"/>
    <n v="1474027501"/>
    <b v="0"/>
    <n v="42"/>
    <b v="0"/>
    <s v="theater/spaces"/>
    <n v="0.20176470588235293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8500"/>
    <x v="2054"/>
    <x v="2"/>
    <s v="US"/>
    <s v="USD"/>
    <n v="1454890620"/>
    <n v="1450724449"/>
    <b v="0"/>
    <n v="27"/>
    <b v="0"/>
    <s v="theater/spaces"/>
    <n v="0.20682352941176471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8500"/>
    <x v="2055"/>
    <x v="2"/>
    <s v="US"/>
    <s v="USD"/>
    <n v="1455251591"/>
    <n v="1452659591"/>
    <b v="0"/>
    <n v="5"/>
    <b v="0"/>
    <s v="theater/spaces"/>
    <n v="3.2705882352941175E-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8500"/>
    <x v="2056"/>
    <x v="2"/>
    <s v="US"/>
    <s v="USD"/>
    <n v="1413816975"/>
    <n v="1411224975"/>
    <b v="0"/>
    <n v="13"/>
    <b v="0"/>
    <s v="theater/spaces"/>
    <n v="0.2149411764705882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8500"/>
    <x v="452"/>
    <x v="2"/>
    <s v="FR"/>
    <s v="EUR"/>
    <n v="1437033360"/>
    <n v="1434445937"/>
    <b v="0"/>
    <n v="12"/>
    <b v="0"/>
    <s v="theater/spaces"/>
    <n v="3.5294117647058823E-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8500"/>
    <x v="2057"/>
    <x v="2"/>
    <s v="GB"/>
    <s v="GBP"/>
    <n v="1471939818"/>
    <n v="1467619818"/>
    <b v="0"/>
    <n v="90"/>
    <b v="0"/>
    <s v="theater/spaces"/>
    <n v="0.7362352941176471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8500"/>
    <x v="143"/>
    <x v="2"/>
    <s v="US"/>
    <s v="USD"/>
    <n v="1434080706"/>
    <n v="1428896706"/>
    <b v="0"/>
    <n v="2"/>
    <b v="0"/>
    <s v="theater/spaces"/>
    <n v="1.2941176470588236E-3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8500"/>
    <x v="1699"/>
    <x v="2"/>
    <s v="AU"/>
    <s v="AUD"/>
    <n v="1422928800"/>
    <n v="1420235311"/>
    <b v="0"/>
    <n v="5"/>
    <b v="0"/>
    <s v="theater/spaces"/>
    <n v="0.1394117647058823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8500"/>
    <x v="2058"/>
    <x v="2"/>
    <s v="US"/>
    <s v="USD"/>
    <n v="1413694800"/>
    <n v="1408986916"/>
    <b v="0"/>
    <n v="31"/>
    <b v="0"/>
    <s v="theater/spaces"/>
    <n v="0.29129411764705881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8500"/>
    <x v="781"/>
    <x v="2"/>
    <s v="GB"/>
    <s v="GBP"/>
    <n v="1442440800"/>
    <n v="1440497876"/>
    <b v="0"/>
    <n v="4"/>
    <b v="0"/>
    <s v="theater/spaces"/>
    <n v="4.8235294117647057E-3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8500"/>
    <x v="2059"/>
    <x v="2"/>
    <s v="US"/>
    <s v="USD"/>
    <n v="1431372751"/>
    <n v="1430767951"/>
    <b v="0"/>
    <n v="29"/>
    <b v="0"/>
    <s v="theater/spaces"/>
    <n v="0.93"/>
    <n v="273"/>
    <x v="1"/>
    <s v="spaces"/>
    <x v="3107"/>
    <d v="2015-05-11T14:32:31"/>
  </r>
  <r>
    <n v="3108"/>
    <s v="Funding a home for our Children's Theater"/>
    <s v="We need a permanent home for the theater!"/>
    <n v="8500"/>
    <x v="375"/>
    <x v="2"/>
    <s v="US"/>
    <s v="USD"/>
    <n v="1430234394"/>
    <n v="1425053994"/>
    <b v="0"/>
    <n v="2"/>
    <b v="0"/>
    <s v="theater/spaces"/>
    <n v="3.0588235294117649E-3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8500"/>
    <x v="2060"/>
    <x v="2"/>
    <s v="US"/>
    <s v="USD"/>
    <n v="1409194810"/>
    <n v="1406170810"/>
    <b v="0"/>
    <n v="114"/>
    <b v="0"/>
    <s v="theater/spaces"/>
    <n v="0.78035294117647058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8500"/>
    <x v="115"/>
    <x v="2"/>
    <s v="US"/>
    <s v="USD"/>
    <n v="1487465119"/>
    <n v="1484009119"/>
    <b v="0"/>
    <n v="1"/>
    <b v="0"/>
    <s v="theater/spaces"/>
    <n v="1.176470588235294E-3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8500"/>
    <x v="2061"/>
    <x v="2"/>
    <s v="US"/>
    <s v="USD"/>
    <n v="1412432220"/>
    <n v="1409753820"/>
    <b v="0"/>
    <n v="76"/>
    <b v="0"/>
    <s v="theater/spaces"/>
    <n v="0.6268235294117646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8500"/>
    <x v="2062"/>
    <x v="2"/>
    <s v="US"/>
    <s v="USD"/>
    <n v="1477968934"/>
    <n v="1472784934"/>
    <b v="0"/>
    <n v="9"/>
    <b v="0"/>
    <s v="theater/spaces"/>
    <n v="6.1294117647058825E-2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8500"/>
    <x v="673"/>
    <x v="2"/>
    <s v="US"/>
    <s v="USD"/>
    <n v="1429291982"/>
    <n v="1426699982"/>
    <b v="0"/>
    <n v="37"/>
    <b v="0"/>
    <s v="theater/spaces"/>
    <n v="0.54529411764705882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85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8500"/>
    <x v="452"/>
    <x v="2"/>
    <s v="SE"/>
    <s v="SEK"/>
    <n v="1465123427"/>
    <n v="1462531427"/>
    <b v="0"/>
    <n v="1"/>
    <b v="0"/>
    <s v="theater/spaces"/>
    <n v="3.5294117647058823E-2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8500"/>
    <x v="357"/>
    <x v="2"/>
    <s v="US"/>
    <s v="USD"/>
    <n v="1427890925"/>
    <n v="1426681325"/>
    <b v="0"/>
    <n v="10"/>
    <b v="0"/>
    <s v="theater/spaces"/>
    <n v="5.0588235294117649E-2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8500"/>
    <x v="116"/>
    <x v="2"/>
    <s v="GB"/>
    <s v="GBP"/>
    <n v="1464354720"/>
    <n v="1463648360"/>
    <b v="0"/>
    <n v="1"/>
    <b v="0"/>
    <s v="theater/spaces"/>
    <n v="1.1764705882352942E-4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8500"/>
    <x v="551"/>
    <x v="2"/>
    <s v="SE"/>
    <s v="SEK"/>
    <n v="1467473723"/>
    <n v="1465832123"/>
    <b v="0"/>
    <n v="2"/>
    <b v="0"/>
    <s v="theater/spaces"/>
    <n v="0.18235294117647058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8500"/>
    <x v="139"/>
    <x v="2"/>
    <s v="US"/>
    <s v="USD"/>
    <n v="1427414732"/>
    <n v="1424826332"/>
    <b v="0"/>
    <n v="1"/>
    <b v="0"/>
    <s v="theater/spaces"/>
    <n v="5.88235294117647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8500"/>
    <x v="1491"/>
    <x v="2"/>
    <s v="NL"/>
    <s v="EUR"/>
    <n v="1462484196"/>
    <n v="1457303796"/>
    <b v="0"/>
    <n v="10"/>
    <b v="0"/>
    <s v="theater/spaces"/>
    <n v="1.5058823529411765E-2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8500"/>
    <x v="115"/>
    <x v="1"/>
    <s v="CA"/>
    <s v="CAD"/>
    <n v="1411748335"/>
    <n v="1406564335"/>
    <b v="0"/>
    <n v="1"/>
    <b v="0"/>
    <s v="theater/spaces"/>
    <n v="1.176470588235294E-3"/>
    <n v="10"/>
    <x v="1"/>
    <s v="spaces"/>
    <x v="3121"/>
    <d v="2014-09-26T11:18:55"/>
  </r>
  <r>
    <n v="3122"/>
    <s v="be back soon (Canceled)"/>
    <s v="cancelled until further notice"/>
    <n v="8500"/>
    <x v="851"/>
    <x v="1"/>
    <s v="US"/>
    <s v="USD"/>
    <n v="1478733732"/>
    <n v="1478298132"/>
    <b v="0"/>
    <n v="2"/>
    <b v="0"/>
    <s v="theater/spaces"/>
    <n v="1.3647058823529411E-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8500"/>
    <x v="2063"/>
    <x v="1"/>
    <s v="US"/>
    <s v="USD"/>
    <n v="1468108198"/>
    <n v="1465516198"/>
    <b v="0"/>
    <n v="348"/>
    <b v="0"/>
    <s v="theater/spaces"/>
    <n v="10.022588235294117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500"/>
    <x v="375"/>
    <x v="1"/>
    <s v="US"/>
    <s v="USD"/>
    <n v="1422902601"/>
    <n v="1417718601"/>
    <b v="0"/>
    <n v="4"/>
    <b v="0"/>
    <s v="theater/spaces"/>
    <n v="3.0588235294117649E-3"/>
    <n v="7"/>
    <x v="1"/>
    <s v="spaces"/>
    <x v="3124"/>
    <d v="2015-02-02T13:43:21"/>
  </r>
  <r>
    <n v="3125"/>
    <s v="N/A (Canceled)"/>
    <s v="N/A"/>
    <n v="85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8500"/>
    <x v="578"/>
    <x v="1"/>
    <s v="US"/>
    <s v="USD"/>
    <n v="1459121162"/>
    <n v="1456532762"/>
    <b v="0"/>
    <n v="17"/>
    <b v="0"/>
    <s v="theater/spaces"/>
    <n v="0.12235294117647059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85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8500"/>
    <x v="2064"/>
    <x v="3"/>
    <s v="US"/>
    <s v="USD"/>
    <n v="1489690141"/>
    <n v="1487101741"/>
    <b v="0"/>
    <n v="117"/>
    <b v="0"/>
    <s v="theater/plays"/>
    <n v="1.9165882352941177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8500"/>
    <x v="115"/>
    <x v="3"/>
    <s v="US"/>
    <s v="USD"/>
    <n v="1492542819"/>
    <n v="1489090419"/>
    <b v="0"/>
    <n v="1"/>
    <b v="0"/>
    <s v="theater/plays"/>
    <n v="1.176470588235294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8500"/>
    <x v="672"/>
    <x v="3"/>
    <s v="US"/>
    <s v="USD"/>
    <n v="1492145940"/>
    <n v="1489504916"/>
    <b v="0"/>
    <n v="4"/>
    <b v="0"/>
    <s v="theater/plays"/>
    <n v="4.4117647058823532E-2"/>
    <n v="94"/>
    <x v="1"/>
    <s v="plays"/>
    <x v="3130"/>
    <d v="2017-04-13T23:59:00"/>
  </r>
  <r>
    <n v="3131"/>
    <s v="SNAKE EYES"/>
    <s v="A Staged Reading of &quot;Snake Eyes,&quot; a new play by Alex Rafala"/>
    <n v="8500"/>
    <x v="2043"/>
    <x v="3"/>
    <s v="US"/>
    <s v="USD"/>
    <n v="1491656045"/>
    <n v="1489067645"/>
    <b v="0"/>
    <n v="12"/>
    <b v="0"/>
    <s v="theater/plays"/>
    <n v="7.588235294117647E-2"/>
    <n v="54"/>
    <x v="1"/>
    <s v="plays"/>
    <x v="3131"/>
    <d v="2017-04-08T07:54:05"/>
  </r>
  <r>
    <n v="3132"/>
    <s v="A Bite of a Snake Play"/>
    <s v="Smells Like Money, Drips Like Honey, Taste Like Mocha, Better Run AWAY"/>
    <n v="8500"/>
    <x v="115"/>
    <x v="3"/>
    <s v="US"/>
    <s v="USD"/>
    <n v="1492759460"/>
    <n v="1487579060"/>
    <b v="0"/>
    <n v="1"/>
    <b v="0"/>
    <s v="theater/plays"/>
    <n v="1.176470588235294E-3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8500"/>
    <x v="2065"/>
    <x v="3"/>
    <s v="GB"/>
    <s v="GBP"/>
    <n v="1490358834"/>
    <n v="1487770434"/>
    <b v="0"/>
    <n v="16"/>
    <b v="0"/>
    <s v="theater/plays"/>
    <n v="6.3529411764705876E-2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8500"/>
    <x v="1175"/>
    <x v="3"/>
    <s v="GB"/>
    <s v="GBP"/>
    <n v="1490631419"/>
    <n v="1488820619"/>
    <b v="0"/>
    <n v="12"/>
    <b v="0"/>
    <s v="theater/plays"/>
    <n v="2.6470588235294117E-2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8500"/>
    <x v="2066"/>
    <x v="3"/>
    <s v="US"/>
    <s v="USD"/>
    <n v="1491277121"/>
    <n v="1489376321"/>
    <b v="0"/>
    <n v="7"/>
    <b v="0"/>
    <s v="theater/plays"/>
    <n v="1.9058823529411763E-2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8500"/>
    <x v="2067"/>
    <x v="3"/>
    <s v="GB"/>
    <s v="GBP"/>
    <n v="1491001140"/>
    <n v="1487847954"/>
    <b v="0"/>
    <n v="22"/>
    <b v="0"/>
    <s v="theater/plays"/>
    <n v="7.5176470588235289E-2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8500"/>
    <x v="155"/>
    <x v="3"/>
    <s v="US"/>
    <s v="USD"/>
    <n v="1493838720"/>
    <n v="1489439669"/>
    <b v="0"/>
    <n v="1"/>
    <b v="0"/>
    <s v="theater/plays"/>
    <n v="5.8823529411764705E-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85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8500"/>
    <x v="651"/>
    <x v="3"/>
    <s v="MX"/>
    <s v="MXN"/>
    <n v="1490416380"/>
    <n v="1487485760"/>
    <b v="0"/>
    <n v="6"/>
    <b v="0"/>
    <s v="theater/plays"/>
    <n v="0.3176470588235293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8500"/>
    <x v="2068"/>
    <x v="3"/>
    <s v="FR"/>
    <s v="EUR"/>
    <n v="1491581703"/>
    <n v="1488993303"/>
    <b v="0"/>
    <n v="4"/>
    <b v="0"/>
    <s v="theater/plays"/>
    <n v="1.1294117647058824E-2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8500"/>
    <x v="2069"/>
    <x v="3"/>
    <s v="NL"/>
    <s v="EUR"/>
    <n v="1492372800"/>
    <n v="1488823488"/>
    <b v="0"/>
    <n v="8"/>
    <b v="0"/>
    <s v="theater/plays"/>
    <n v="3.0352941176470589E-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8500"/>
    <x v="372"/>
    <x v="3"/>
    <s v="GB"/>
    <s v="GBP"/>
    <n v="1489922339"/>
    <n v="1487333939"/>
    <b v="0"/>
    <n v="3"/>
    <b v="0"/>
    <s v="theater/plays"/>
    <n v="5.2941176470588233E-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85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8500"/>
    <x v="2070"/>
    <x v="3"/>
    <s v="US"/>
    <s v="USD"/>
    <n v="1489903200"/>
    <n v="1488459307"/>
    <b v="0"/>
    <n v="30"/>
    <b v="0"/>
    <s v="theater/plays"/>
    <n v="0.88705882352941179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85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8500"/>
    <x v="2071"/>
    <x v="3"/>
    <s v="MX"/>
    <s v="MXN"/>
    <n v="1492356166"/>
    <n v="1488471766"/>
    <b v="0"/>
    <n v="12"/>
    <b v="0"/>
    <s v="theater/plays"/>
    <n v="0.61764705882352944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8500"/>
    <x v="2072"/>
    <x v="0"/>
    <s v="US"/>
    <s v="USD"/>
    <n v="1415319355"/>
    <n v="1411859755"/>
    <b v="1"/>
    <n v="213"/>
    <b v="1"/>
    <s v="theater/plays"/>
    <n v="2.7652941176470587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8500"/>
    <x v="2073"/>
    <x v="0"/>
    <s v="US"/>
    <s v="USD"/>
    <n v="1412136000"/>
    <n v="1410278284"/>
    <b v="1"/>
    <n v="57"/>
    <b v="1"/>
    <s v="theater/plays"/>
    <n v="0.2777647058823529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8500"/>
    <x v="166"/>
    <x v="0"/>
    <s v="US"/>
    <s v="USD"/>
    <n v="1354845600"/>
    <n v="1352766300"/>
    <b v="1"/>
    <n v="25"/>
    <b v="1"/>
    <s v="theater/plays"/>
    <n v="0.15294117647058825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x v="2074"/>
    <x v="0"/>
    <s v="US"/>
    <s v="USD"/>
    <n v="1295928000"/>
    <n v="1288160403"/>
    <b v="1"/>
    <n v="104"/>
    <b v="1"/>
    <s v="theater/plays"/>
    <n v="0.41588235294117648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8500"/>
    <x v="2075"/>
    <x v="0"/>
    <s v="US"/>
    <s v="USD"/>
    <n v="1410379774"/>
    <n v="1407787774"/>
    <b v="1"/>
    <n v="34"/>
    <b v="1"/>
    <s v="theater/plays"/>
    <n v="0.41341176470588237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8500"/>
    <x v="2076"/>
    <x v="0"/>
    <s v="GB"/>
    <s v="GBP"/>
    <n v="1383425367"/>
    <n v="1380833367"/>
    <b v="1"/>
    <n v="67"/>
    <b v="1"/>
    <s v="theater/plays"/>
    <n v="0.27423529411764708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8500"/>
    <x v="2077"/>
    <x v="0"/>
    <s v="US"/>
    <s v="USD"/>
    <n v="1304225940"/>
    <n v="1301542937"/>
    <b v="1"/>
    <n v="241"/>
    <b v="1"/>
    <s v="theater/plays"/>
    <n v="1.1844117647058823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8500"/>
    <x v="2059"/>
    <x v="0"/>
    <s v="US"/>
    <s v="USD"/>
    <n v="1333310458"/>
    <n v="1330722058"/>
    <b v="1"/>
    <n v="123"/>
    <b v="1"/>
    <s v="theater/plays"/>
    <n v="0.9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8500"/>
    <x v="2078"/>
    <x v="0"/>
    <s v="GB"/>
    <s v="GBP"/>
    <n v="1356004725"/>
    <n v="1353412725"/>
    <b v="1"/>
    <n v="302"/>
    <b v="1"/>
    <s v="theater/plays"/>
    <n v="1.1088505882352941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8500"/>
    <x v="2079"/>
    <x v="0"/>
    <s v="US"/>
    <s v="USD"/>
    <n v="1338591144"/>
    <n v="1335567144"/>
    <b v="1"/>
    <n v="89"/>
    <b v="1"/>
    <s v="theater/plays"/>
    <n v="0.6588235294117647"/>
    <n v="63"/>
    <x v="1"/>
    <s v="plays"/>
    <x v="3156"/>
    <d v="2012-06-01T17:52:24"/>
  </r>
  <r>
    <n v="3157"/>
    <s v="Summer FourPlay"/>
    <s v="Four Directors.  Four One Acts.  Four Genres.  For You."/>
    <n v="8500"/>
    <x v="74"/>
    <x v="0"/>
    <s v="US"/>
    <s v="USD"/>
    <n v="1405746000"/>
    <n v="1404932105"/>
    <b v="1"/>
    <n v="41"/>
    <b v="1"/>
    <s v="theater/plays"/>
    <n v="0.47529411764705881"/>
    <n v="99"/>
    <x v="1"/>
    <s v="plays"/>
    <x v="3157"/>
    <d v="2014-07-19T00:00:00"/>
  </r>
  <r>
    <n v="3158"/>
    <s v="Nursery Crimes"/>
    <s v="A 40s crime-noir play using nursery rhyme characters."/>
    <n v="8500"/>
    <x v="2080"/>
    <x v="0"/>
    <s v="US"/>
    <s v="USD"/>
    <n v="1374523752"/>
    <n v="1371931752"/>
    <b v="1"/>
    <n v="69"/>
    <b v="1"/>
    <s v="theater/plays"/>
    <n v="0.6705882352941176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8500"/>
    <x v="2081"/>
    <x v="0"/>
    <s v="US"/>
    <s v="USD"/>
    <n v="1326927600"/>
    <n v="1323221761"/>
    <b v="1"/>
    <n v="52"/>
    <b v="1"/>
    <s v="theater/plays"/>
    <n v="0.23555529411764706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8500"/>
    <x v="2082"/>
    <x v="0"/>
    <s v="US"/>
    <s v="USD"/>
    <n v="1407905940"/>
    <n v="1405923687"/>
    <b v="1"/>
    <n v="57"/>
    <b v="1"/>
    <s v="theater/plays"/>
    <n v="0.5375294117647059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8500"/>
    <x v="2083"/>
    <x v="0"/>
    <s v="GB"/>
    <s v="GBP"/>
    <n v="1413377522"/>
    <n v="1410785522"/>
    <b v="1"/>
    <n v="74"/>
    <b v="1"/>
    <s v="theater/plays"/>
    <n v="0.24729411764705883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8500"/>
    <x v="2084"/>
    <x v="0"/>
    <s v="US"/>
    <s v="USD"/>
    <n v="1404698400"/>
    <n v="1402331262"/>
    <b v="1"/>
    <n v="63"/>
    <b v="1"/>
    <s v="theater/plays"/>
    <n v="0.59835294117647064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8500"/>
    <x v="2085"/>
    <x v="0"/>
    <s v="US"/>
    <s v="USD"/>
    <n v="1402855525"/>
    <n v="1400263525"/>
    <b v="1"/>
    <n v="72"/>
    <b v="1"/>
    <s v="theater/plays"/>
    <n v="1.7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8500"/>
    <x v="2086"/>
    <x v="0"/>
    <s v="US"/>
    <s v="USD"/>
    <n v="1402341615"/>
    <n v="1399490415"/>
    <b v="1"/>
    <n v="71"/>
    <b v="1"/>
    <s v="theater/plays"/>
    <n v="0.314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8500"/>
    <x v="2087"/>
    <x v="0"/>
    <s v="US"/>
    <s v="USD"/>
    <n v="1304395140"/>
    <n v="1302493760"/>
    <b v="1"/>
    <n v="21"/>
    <b v="1"/>
    <s v="theater/plays"/>
    <n v="0.14352941176470588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8500"/>
    <x v="2088"/>
    <x v="0"/>
    <s v="US"/>
    <s v="USD"/>
    <n v="1416988740"/>
    <n v="1414514153"/>
    <b v="1"/>
    <n v="930"/>
    <b v="1"/>
    <s v="theater/plays"/>
    <n v="6.5976270588235293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8500"/>
    <x v="2089"/>
    <x v="0"/>
    <s v="US"/>
    <s v="USD"/>
    <n v="1406952781"/>
    <n v="1405743181"/>
    <b v="1"/>
    <n v="55"/>
    <b v="1"/>
    <s v="theater/plays"/>
    <n v="0.41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8500"/>
    <x v="2090"/>
    <x v="0"/>
    <s v="US"/>
    <s v="USD"/>
    <n v="1402696800"/>
    <n v="1399948353"/>
    <b v="1"/>
    <n v="61"/>
    <b v="1"/>
    <s v="theater/plays"/>
    <n v="0.36529411764705882"/>
    <n v="51"/>
    <x v="1"/>
    <s v="plays"/>
    <x v="3168"/>
    <d v="2014-06-13T17:00:00"/>
  </r>
  <r>
    <n v="3169"/>
    <s v="The Window"/>
    <s v="We're bringing The Window to the Cherry Lane Theater in January 2014."/>
    <n v="8500"/>
    <x v="2091"/>
    <x v="0"/>
    <s v="US"/>
    <s v="USD"/>
    <n v="1386910740"/>
    <n v="1384364561"/>
    <b v="1"/>
    <n v="82"/>
    <b v="1"/>
    <s v="theater/plays"/>
    <n v="0.96952941176470586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8500"/>
    <x v="2092"/>
    <x v="0"/>
    <s v="US"/>
    <s v="USD"/>
    <n v="1404273600"/>
    <n v="1401414944"/>
    <b v="1"/>
    <n v="71"/>
    <b v="1"/>
    <s v="theater/plays"/>
    <n v="0.2641176470588235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8500"/>
    <x v="2093"/>
    <x v="0"/>
    <s v="GB"/>
    <s v="GBP"/>
    <n v="1462545358"/>
    <n v="1459953358"/>
    <b v="1"/>
    <n v="117"/>
    <b v="1"/>
    <s v="theater/plays"/>
    <n v="0.89611764705882357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8500"/>
    <x v="2094"/>
    <x v="0"/>
    <s v="US"/>
    <s v="USD"/>
    <n v="1329240668"/>
    <n v="1326648668"/>
    <b v="1"/>
    <n v="29"/>
    <b v="1"/>
    <s v="theater/plays"/>
    <n v="0.27058823529411763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8500"/>
    <x v="285"/>
    <x v="0"/>
    <s v="US"/>
    <s v="USD"/>
    <n v="1411765492"/>
    <n v="1409173492"/>
    <b v="1"/>
    <n v="74"/>
    <b v="1"/>
    <s v="theater/plays"/>
    <n v="1.2117647058823529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8500"/>
    <x v="2095"/>
    <x v="0"/>
    <s v="US"/>
    <s v="USD"/>
    <n v="1408999508"/>
    <n v="1407789908"/>
    <b v="1"/>
    <n v="23"/>
    <b v="1"/>
    <s v="theater/plays"/>
    <n v="0.35694117647058826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8500"/>
    <x v="2096"/>
    <x v="0"/>
    <s v="US"/>
    <s v="USD"/>
    <n v="1297977427"/>
    <n v="1292793427"/>
    <b v="1"/>
    <n v="60"/>
    <b v="1"/>
    <s v="theater/plays"/>
    <n v="0.64447058823529413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8500"/>
    <x v="1226"/>
    <x v="0"/>
    <s v="US"/>
    <s v="USD"/>
    <n v="1376838000"/>
    <n v="1374531631"/>
    <b v="1"/>
    <n v="55"/>
    <b v="1"/>
    <s v="theater/plays"/>
    <n v="0.25670588235294117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8500"/>
    <x v="2097"/>
    <x v="0"/>
    <s v="US"/>
    <s v="USD"/>
    <n v="1403366409"/>
    <n v="1400774409"/>
    <b v="1"/>
    <n v="51"/>
    <b v="1"/>
    <s v="theater/plays"/>
    <n v="0.34529411764705881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8500"/>
    <x v="2098"/>
    <x v="0"/>
    <s v="GB"/>
    <s v="GBP"/>
    <n v="1405521075"/>
    <n v="1402929075"/>
    <b v="1"/>
    <n v="78"/>
    <b v="1"/>
    <s v="theater/plays"/>
    <n v="0.30305882352941177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8500"/>
    <x v="2099"/>
    <x v="0"/>
    <s v="US"/>
    <s v="USD"/>
    <n v="1367859071"/>
    <n v="1365699071"/>
    <b v="1"/>
    <n v="62"/>
    <b v="1"/>
    <s v="theater/plays"/>
    <n v="0.56409647058823531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8500"/>
    <x v="2100"/>
    <x v="0"/>
    <s v="GB"/>
    <s v="GBP"/>
    <n v="1403258049"/>
    <n v="1400666049"/>
    <b v="1"/>
    <n v="45"/>
    <b v="1"/>
    <s v="theater/plays"/>
    <n v="0.16905882352941176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8500"/>
    <x v="614"/>
    <x v="0"/>
    <s v="GB"/>
    <s v="GBP"/>
    <n v="1402848000"/>
    <n v="1400570787"/>
    <b v="1"/>
    <n v="15"/>
    <b v="1"/>
    <s v="theater/plays"/>
    <n v="6.4117647058823529E-2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8500"/>
    <x v="2101"/>
    <x v="0"/>
    <s v="US"/>
    <s v="USD"/>
    <n v="1328029200"/>
    <n v="1323211621"/>
    <b v="1"/>
    <n v="151"/>
    <b v="1"/>
    <s v="theater/plays"/>
    <n v="0.83082352941176474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8500"/>
    <x v="444"/>
    <x v="0"/>
    <s v="US"/>
    <s v="USD"/>
    <n v="1377284669"/>
    <n v="1375729469"/>
    <b v="1"/>
    <n v="68"/>
    <b v="1"/>
    <s v="theater/plays"/>
    <n v="0.32058823529411767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8500"/>
    <x v="2102"/>
    <x v="0"/>
    <s v="US"/>
    <s v="USD"/>
    <n v="1404258631"/>
    <n v="1401666631"/>
    <b v="1"/>
    <n v="46"/>
    <b v="1"/>
    <s v="theater/plays"/>
    <n v="0.54235294117647059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8500"/>
    <x v="325"/>
    <x v="0"/>
    <s v="GB"/>
    <s v="GBP"/>
    <n v="1405553241"/>
    <n v="1404948441"/>
    <b v="1"/>
    <n v="24"/>
    <b v="1"/>
    <s v="theater/plays"/>
    <n v="0.11764705882352941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8500"/>
    <x v="2103"/>
    <x v="0"/>
    <s v="GB"/>
    <s v="GBP"/>
    <n v="1410901200"/>
    <n v="1408313438"/>
    <b v="1"/>
    <n v="70"/>
    <b v="1"/>
    <s v="theater/plays"/>
    <n v="0.38470588235294118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8500"/>
    <x v="2104"/>
    <x v="0"/>
    <s v="US"/>
    <s v="USD"/>
    <n v="1407167973"/>
    <n v="1405439973"/>
    <b v="1"/>
    <n v="244"/>
    <b v="1"/>
    <s v="theater/plays"/>
    <n v="2.0522352941176472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8500"/>
    <x v="176"/>
    <x v="2"/>
    <s v="GB"/>
    <s v="GBP"/>
    <n v="1433930302"/>
    <n v="1432115902"/>
    <b v="0"/>
    <n v="9"/>
    <b v="0"/>
    <s v="theater/musical"/>
    <n v="1.5294117647058824E-2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8500"/>
    <x v="2105"/>
    <x v="2"/>
    <s v="SE"/>
    <s v="SEK"/>
    <n v="1432455532"/>
    <n v="1429863532"/>
    <b v="0"/>
    <n v="19"/>
    <b v="0"/>
    <s v="theater/musical"/>
    <n v="0.79764705882352938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85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8500"/>
    <x v="118"/>
    <x v="2"/>
    <s v="US"/>
    <s v="USD"/>
    <n v="1471370869"/>
    <n v="1466186869"/>
    <b v="0"/>
    <n v="4"/>
    <b v="0"/>
    <s v="theater/musical"/>
    <n v="1.7764705882352943E-2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8500"/>
    <x v="1301"/>
    <x v="2"/>
    <s v="GB"/>
    <s v="GBP"/>
    <n v="1425160800"/>
    <n v="1421274859"/>
    <b v="0"/>
    <n v="8"/>
    <b v="0"/>
    <s v="theater/musical"/>
    <n v="1.2E-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8500"/>
    <x v="2038"/>
    <x v="2"/>
    <s v="GB"/>
    <s v="GBP"/>
    <n v="1424474056"/>
    <n v="1420586056"/>
    <b v="0"/>
    <n v="24"/>
    <b v="0"/>
    <s v="theater/musical"/>
    <n v="6.905882352941177E-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85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8500"/>
    <x v="127"/>
    <x v="2"/>
    <s v="US"/>
    <s v="USD"/>
    <n v="1423750542"/>
    <n v="1421158542"/>
    <b v="0"/>
    <n v="39"/>
    <b v="0"/>
    <s v="theater/musical"/>
    <n v="0.24352941176470588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8500"/>
    <x v="1122"/>
    <x v="2"/>
    <s v="US"/>
    <s v="USD"/>
    <n v="1438437600"/>
    <n v="1433254875"/>
    <b v="0"/>
    <n v="6"/>
    <b v="0"/>
    <s v="theater/musical"/>
    <n v="0.2117647058823529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8500"/>
    <x v="1288"/>
    <x v="2"/>
    <s v="NO"/>
    <s v="NOK"/>
    <n v="1423050618"/>
    <n v="1420458618"/>
    <b v="0"/>
    <n v="4"/>
    <b v="0"/>
    <s v="theater/musical"/>
    <n v="0.13470588235294118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8500"/>
    <x v="178"/>
    <x v="2"/>
    <s v="DK"/>
    <s v="DKK"/>
    <n v="1424081477"/>
    <n v="1420798277"/>
    <b v="0"/>
    <n v="3"/>
    <b v="0"/>
    <s v="theater/musical"/>
    <n v="1.2941176470588235E-2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8500"/>
    <x v="636"/>
    <x v="2"/>
    <s v="US"/>
    <s v="USD"/>
    <n v="1410037200"/>
    <n v="1407435418"/>
    <b v="0"/>
    <n v="53"/>
    <b v="0"/>
    <s v="theater/musical"/>
    <n v="0.3068235294117647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8500"/>
    <x v="116"/>
    <x v="2"/>
    <s v="US"/>
    <s v="USD"/>
    <n v="1461994440"/>
    <n v="1459410101"/>
    <b v="0"/>
    <n v="1"/>
    <b v="0"/>
    <s v="theater/musical"/>
    <n v="1.1764705882352942E-4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8500"/>
    <x v="379"/>
    <x v="2"/>
    <s v="GB"/>
    <s v="GBP"/>
    <n v="1409509477"/>
    <n v="1407695077"/>
    <b v="0"/>
    <n v="2"/>
    <b v="0"/>
    <s v="theater/musical"/>
    <n v="2.9411764705882353E-3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8500"/>
    <x v="2106"/>
    <x v="2"/>
    <s v="US"/>
    <s v="USD"/>
    <n v="1450072740"/>
    <n v="1445027346"/>
    <b v="0"/>
    <n v="25"/>
    <b v="0"/>
    <s v="theater/musical"/>
    <n v="0.32070588235294117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8500"/>
    <x v="156"/>
    <x v="2"/>
    <s v="US"/>
    <s v="USD"/>
    <n v="1443224622"/>
    <n v="1440632622"/>
    <b v="0"/>
    <n v="6"/>
    <b v="0"/>
    <s v="theater/musical"/>
    <n v="2.9411764705882353E-2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8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500"/>
    <x v="687"/>
    <x v="2"/>
    <s v="GB"/>
    <s v="GBP"/>
    <n v="1430470772"/>
    <n v="1427878772"/>
    <b v="0"/>
    <n v="12"/>
    <b v="0"/>
    <s v="theater/musical"/>
    <n v="3.2117647058823529E-2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85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8500"/>
    <x v="567"/>
    <x v="2"/>
    <s v="US"/>
    <s v="USD"/>
    <n v="1429767607"/>
    <n v="1424587207"/>
    <b v="0"/>
    <n v="36"/>
    <b v="0"/>
    <s v="theater/musical"/>
    <n v="0.3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8500"/>
    <x v="2107"/>
    <x v="0"/>
    <s v="US"/>
    <s v="USD"/>
    <n v="1406557877"/>
    <n v="1404743477"/>
    <b v="1"/>
    <n v="82"/>
    <b v="1"/>
    <s v="theater/plays"/>
    <n v="0.60882352941176465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8500"/>
    <x v="2108"/>
    <x v="0"/>
    <s v="US"/>
    <s v="USD"/>
    <n v="1403305200"/>
    <n v="1400512658"/>
    <b v="1"/>
    <n v="226"/>
    <b v="1"/>
    <s v="theater/plays"/>
    <n v="1.3336117647058825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8500"/>
    <x v="2109"/>
    <x v="0"/>
    <s v="US"/>
    <s v="USD"/>
    <n v="1338523140"/>
    <n v="1334442519"/>
    <b v="1"/>
    <n v="60"/>
    <b v="1"/>
    <s v="theater/plays"/>
    <n v="0.44388235294117645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8500"/>
    <x v="2110"/>
    <x v="0"/>
    <s v="US"/>
    <s v="USD"/>
    <n v="1408068000"/>
    <n v="1405346680"/>
    <b v="1"/>
    <n v="322"/>
    <b v="1"/>
    <s v="theater/plays"/>
    <n v="3.2401176470588235"/>
    <n v="86"/>
    <x v="1"/>
    <s v="plays"/>
    <x v="3211"/>
    <d v="2014-08-14T21:00:00"/>
  </r>
  <r>
    <n v="3212"/>
    <s v="Campo Maldito"/>
    <s v="Help us bring our production of Campo Maldito to New York AND San Francisco!"/>
    <n v="8500"/>
    <x v="2111"/>
    <x v="0"/>
    <s v="US"/>
    <s v="USD"/>
    <n v="1407524751"/>
    <n v="1404932751"/>
    <b v="1"/>
    <n v="94"/>
    <b v="1"/>
    <s v="theater/plays"/>
    <n v="0.59411764705882353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8500"/>
    <x v="2112"/>
    <x v="0"/>
    <s v="GB"/>
    <s v="GBP"/>
    <n v="1437934759"/>
    <n v="1434478759"/>
    <b v="1"/>
    <n v="47"/>
    <b v="1"/>
    <s v="theater/plays"/>
    <n v="0.70670588235294118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8500"/>
    <x v="2113"/>
    <x v="0"/>
    <s v="GB"/>
    <s v="GBP"/>
    <n v="1452038100"/>
    <n v="1448823673"/>
    <b v="1"/>
    <n v="115"/>
    <b v="1"/>
    <s v="theater/plays"/>
    <n v="1.4418823529411764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8500"/>
    <x v="2114"/>
    <x v="0"/>
    <s v="US"/>
    <s v="USD"/>
    <n v="1441857540"/>
    <n v="1438617471"/>
    <b v="1"/>
    <n v="134"/>
    <b v="1"/>
    <s v="theater/plays"/>
    <n v="4.1321176470588235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8500"/>
    <x v="660"/>
    <x v="0"/>
    <s v="GB"/>
    <s v="GBP"/>
    <n v="1436625000"/>
    <n v="1433934371"/>
    <b v="1"/>
    <n v="35"/>
    <b v="1"/>
    <s v="theater/plays"/>
    <n v="0.23541176470588235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8500"/>
    <x v="2011"/>
    <x v="0"/>
    <s v="US"/>
    <s v="USD"/>
    <n v="1478264784"/>
    <n v="1475672784"/>
    <b v="1"/>
    <n v="104"/>
    <b v="1"/>
    <s v="theater/plays"/>
    <n v="0.6142352941176471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8500"/>
    <x v="2115"/>
    <x v="0"/>
    <s v="GB"/>
    <s v="GBP"/>
    <n v="1419984000"/>
    <n v="1417132986"/>
    <b v="1"/>
    <n v="184"/>
    <b v="1"/>
    <s v="theater/plays"/>
    <n v="1.4414117647058824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8500"/>
    <x v="2116"/>
    <x v="0"/>
    <s v="US"/>
    <s v="USD"/>
    <n v="1427063747"/>
    <n v="1424043347"/>
    <b v="1"/>
    <n v="119"/>
    <b v="1"/>
    <s v="theater/plays"/>
    <n v="2.3555294117647061"/>
    <n v="168"/>
    <x v="1"/>
    <s v="plays"/>
    <x v="3219"/>
    <d v="2015-03-22T17:35:47"/>
  </r>
  <r>
    <n v="3220"/>
    <s v="Burners"/>
    <s v="A sci-fi thriller for the stage opening March 10 in Los Angeles."/>
    <n v="8500"/>
    <x v="2117"/>
    <x v="0"/>
    <s v="US"/>
    <s v="USD"/>
    <n v="1489352400"/>
    <n v="1486411204"/>
    <b v="1"/>
    <n v="59"/>
    <b v="1"/>
    <s v="theater/plays"/>
    <n v="1.7795294117647058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8500"/>
    <x v="2118"/>
    <x v="0"/>
    <s v="GB"/>
    <s v="GBP"/>
    <n v="1436114603"/>
    <n v="1433090603"/>
    <b v="1"/>
    <n v="113"/>
    <b v="1"/>
    <s v="theater/plays"/>
    <n v="0.48670588235294115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8500"/>
    <x v="2119"/>
    <x v="0"/>
    <s v="US"/>
    <s v="USD"/>
    <n v="1445722140"/>
    <n v="1443016697"/>
    <b v="1"/>
    <n v="84"/>
    <b v="1"/>
    <s v="theater/plays"/>
    <n v="0.36705882352941177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8500"/>
    <x v="2120"/>
    <x v="0"/>
    <s v="US"/>
    <s v="USD"/>
    <n v="1440100976"/>
    <n v="1437508976"/>
    <b v="1"/>
    <n v="74"/>
    <b v="1"/>
    <s v="theater/plays"/>
    <n v="0.39941176470588236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8500"/>
    <x v="2121"/>
    <x v="0"/>
    <s v="US"/>
    <s v="USD"/>
    <n v="1484024400"/>
    <n v="1479932713"/>
    <b v="1"/>
    <n v="216"/>
    <b v="1"/>
    <s v="theater/plays"/>
    <n v="3.601176470588235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8500"/>
    <x v="2122"/>
    <x v="0"/>
    <s v="US"/>
    <s v="USD"/>
    <n v="1464987600"/>
    <n v="1463145938"/>
    <b v="1"/>
    <n v="39"/>
    <b v="1"/>
    <s v="theater/plays"/>
    <n v="0.24082352941176471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8500"/>
    <x v="380"/>
    <x v="0"/>
    <s v="GB"/>
    <s v="GBP"/>
    <n v="1446213612"/>
    <n v="1443621612"/>
    <b v="1"/>
    <n v="21"/>
    <b v="1"/>
    <s v="theater/plays"/>
    <n v="0.14705882352941177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8500"/>
    <x v="646"/>
    <x v="0"/>
    <s v="GB"/>
    <s v="GBP"/>
    <n v="1484687436"/>
    <n v="1482095436"/>
    <b v="0"/>
    <n v="30"/>
    <b v="1"/>
    <s v="theater/plays"/>
    <n v="0.17647058823529413"/>
    <n v="50"/>
    <x v="1"/>
    <s v="plays"/>
    <x v="3227"/>
    <d v="2017-01-17T16:10:36"/>
  </r>
  <r>
    <n v="3228"/>
    <s v="Hear Me Roar: A Season of Powerful Women"/>
    <s v="A Season of Powerful Women. A Season of Defiance."/>
    <n v="8500"/>
    <x v="2123"/>
    <x v="0"/>
    <s v="US"/>
    <s v="USD"/>
    <n v="1450328340"/>
    <n v="1447606884"/>
    <b v="1"/>
    <n v="37"/>
    <b v="1"/>
    <s v="theater/plays"/>
    <n v="0.84282352941176475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8500"/>
    <x v="2124"/>
    <x v="0"/>
    <s v="US"/>
    <s v="USD"/>
    <n v="1416470398"/>
    <n v="1413874798"/>
    <b v="1"/>
    <n v="202"/>
    <b v="1"/>
    <s v="theater/plays"/>
    <n v="2.537999999999999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8500"/>
    <x v="2125"/>
    <x v="0"/>
    <s v="US"/>
    <s v="USD"/>
    <n v="1412135940"/>
    <n v="1410840126"/>
    <b v="1"/>
    <n v="37"/>
    <b v="1"/>
    <s v="theater/plays"/>
    <n v="0.33611764705882352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8500"/>
    <x v="2126"/>
    <x v="0"/>
    <s v="US"/>
    <s v="USD"/>
    <n v="1460846347"/>
    <n v="1458254347"/>
    <b v="0"/>
    <n v="28"/>
    <b v="1"/>
    <s v="theater/plays"/>
    <n v="0.18941176470588236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8500"/>
    <x v="2127"/>
    <x v="0"/>
    <s v="US"/>
    <s v="USD"/>
    <n v="1462334340"/>
    <n v="1459711917"/>
    <b v="1"/>
    <n v="26"/>
    <b v="1"/>
    <s v="theater/plays"/>
    <n v="0.15435294117647058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8500"/>
    <x v="2128"/>
    <x v="0"/>
    <s v="US"/>
    <s v="USD"/>
    <n v="1488482355"/>
    <n v="1485890355"/>
    <b v="0"/>
    <n v="61"/>
    <b v="1"/>
    <s v="theater/plays"/>
    <n v="0.69882352941176473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8500"/>
    <x v="2129"/>
    <x v="0"/>
    <s v="GB"/>
    <s v="GBP"/>
    <n v="1485991860"/>
    <n v="1483124208"/>
    <b v="0"/>
    <n v="115"/>
    <b v="1"/>
    <s v="theater/plays"/>
    <n v="0.47243647058823529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8500"/>
    <x v="2130"/>
    <x v="0"/>
    <s v="US"/>
    <s v="USD"/>
    <n v="1467361251"/>
    <n v="1464769251"/>
    <b v="1"/>
    <n v="181"/>
    <b v="1"/>
    <s v="theater/plays"/>
    <n v="1.8212941176470587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8500"/>
    <x v="2131"/>
    <x v="0"/>
    <s v="US"/>
    <s v="USD"/>
    <n v="1482962433"/>
    <n v="1480370433"/>
    <b v="0"/>
    <n v="110"/>
    <b v="1"/>
    <s v="theater/plays"/>
    <n v="2.3670588235294119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8500"/>
    <x v="2132"/>
    <x v="0"/>
    <s v="US"/>
    <s v="USD"/>
    <n v="1443499140"/>
    <n v="1441452184"/>
    <b v="1"/>
    <n v="269"/>
    <b v="1"/>
    <s v="theater/plays"/>
    <n v="4.1500752941176469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8500"/>
    <x v="2133"/>
    <x v="0"/>
    <s v="GB"/>
    <s v="GBP"/>
    <n v="1435752898"/>
    <n v="1433160898"/>
    <b v="1"/>
    <n v="79"/>
    <b v="1"/>
    <s v="theater/plays"/>
    <n v="0.37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8500"/>
    <x v="2134"/>
    <x v="0"/>
    <s v="GB"/>
    <s v="GBP"/>
    <n v="1445817540"/>
    <n v="1443665293"/>
    <b v="1"/>
    <n v="104"/>
    <b v="1"/>
    <s v="theater/plays"/>
    <n v="0.73046823529411764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8500"/>
    <x v="481"/>
    <x v="0"/>
    <s v="GB"/>
    <s v="GBP"/>
    <n v="1487286000"/>
    <n v="1484843948"/>
    <b v="0"/>
    <n v="34"/>
    <b v="1"/>
    <s v="theater/plays"/>
    <n v="0.35494117647058826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8500"/>
    <x v="2136"/>
    <x v="0"/>
    <s v="US"/>
    <s v="USD"/>
    <n v="1411150092"/>
    <n v="1408558092"/>
    <b v="1"/>
    <n v="183"/>
    <b v="1"/>
    <s v="theater/plays"/>
    <n v="1.4976964705882354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500"/>
    <x v="2137"/>
    <x v="0"/>
    <s v="US"/>
    <s v="USD"/>
    <n v="1444348800"/>
    <n v="1442283562"/>
    <b v="1"/>
    <n v="71"/>
    <b v="1"/>
    <s v="theater/plays"/>
    <n v="0.96788235294117642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8500"/>
    <x v="2138"/>
    <x v="0"/>
    <s v="GB"/>
    <s v="GBP"/>
    <n v="1480613982"/>
    <n v="1478018382"/>
    <b v="0"/>
    <n v="69"/>
    <b v="1"/>
    <s v="theater/plays"/>
    <n v="0.19376470588235295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8500"/>
    <x v="2139"/>
    <x v="0"/>
    <s v="US"/>
    <s v="USD"/>
    <n v="1434074400"/>
    <n v="1431354258"/>
    <b v="0"/>
    <n v="270"/>
    <b v="1"/>
    <s v="theater/plays"/>
    <n v="2.5769411764705881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8500"/>
    <x v="2140"/>
    <x v="0"/>
    <s v="US"/>
    <s v="USD"/>
    <n v="1442030340"/>
    <n v="1439551200"/>
    <b v="1"/>
    <n v="193"/>
    <b v="1"/>
    <s v="theater/plays"/>
    <n v="1.308470588235294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8500"/>
    <x v="2141"/>
    <x v="0"/>
    <s v="GB"/>
    <s v="GBP"/>
    <n v="1436696712"/>
    <n v="1434104712"/>
    <b v="1"/>
    <n v="57"/>
    <b v="1"/>
    <s v="theater/plays"/>
    <n v="0.31135294117647061"/>
    <n v="46"/>
    <x v="1"/>
    <s v="plays"/>
    <x v="3247"/>
    <d v="2015-07-12T05:25:12"/>
  </r>
  <r>
    <n v="3248"/>
    <s v="Honest Accomplice Theatre 2015-16 Season"/>
    <s v="Honest Accomplice Theatre produces theatre for social change."/>
    <n v="8500"/>
    <x v="2142"/>
    <x v="0"/>
    <s v="US"/>
    <s v="USD"/>
    <n v="1428178757"/>
    <n v="1425590357"/>
    <b v="1"/>
    <n v="200"/>
    <b v="1"/>
    <s v="theater/plays"/>
    <n v="1.4229411764705882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8500"/>
    <x v="2143"/>
    <x v="0"/>
    <s v="US"/>
    <s v="USD"/>
    <n v="1434822914"/>
    <n v="1432230914"/>
    <b v="1"/>
    <n v="88"/>
    <b v="1"/>
    <s v="theater/plays"/>
    <n v="0.67894117647058827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8500"/>
    <x v="2144"/>
    <x v="0"/>
    <s v="US"/>
    <s v="USD"/>
    <n v="1415213324"/>
    <n v="1412617724"/>
    <b v="1"/>
    <n v="213"/>
    <b v="1"/>
    <s v="theater/plays"/>
    <n v="2.9868235294117649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8500"/>
    <x v="1451"/>
    <x v="0"/>
    <s v="US"/>
    <s v="USD"/>
    <n v="1434907966"/>
    <n v="1432315966"/>
    <b v="1"/>
    <n v="20"/>
    <b v="1"/>
    <s v="theater/plays"/>
    <n v="0.19541176470588234"/>
    <n v="83"/>
    <x v="1"/>
    <s v="plays"/>
    <x v="3251"/>
    <d v="2015-06-21T12:32:46"/>
  </r>
  <r>
    <n v="3252"/>
    <s v="Modern Love"/>
    <s v="How do we navigate the boundaries between friendship, sexual intimacy and obsessive desire?"/>
    <n v="8500"/>
    <x v="2145"/>
    <x v="0"/>
    <s v="GB"/>
    <s v="GBP"/>
    <n v="1473247240"/>
    <n v="1470655240"/>
    <b v="1"/>
    <n v="50"/>
    <b v="1"/>
    <s v="theater/plays"/>
    <n v="0.3383529411764705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8500"/>
    <x v="2146"/>
    <x v="0"/>
    <s v="US"/>
    <s v="USD"/>
    <n v="1473306300"/>
    <n v="1471701028"/>
    <b v="1"/>
    <n v="115"/>
    <b v="1"/>
    <s v="theater/plays"/>
    <n v="2.3958823529411766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8500"/>
    <x v="2147"/>
    <x v="0"/>
    <s v="GB"/>
    <s v="GBP"/>
    <n v="1427331809"/>
    <n v="1424743409"/>
    <b v="1"/>
    <n v="186"/>
    <b v="1"/>
    <s v="theater/plays"/>
    <n v="1.5486470588235295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8500"/>
    <x v="2"/>
    <x v="0"/>
    <s v="GB"/>
    <s v="GBP"/>
    <n v="1412706375"/>
    <n v="1410114375"/>
    <b v="1"/>
    <n v="18"/>
    <b v="1"/>
    <s v="theater/plays"/>
    <n v="6.1764705882352944E-2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8500"/>
    <x v="2148"/>
    <x v="0"/>
    <s v="US"/>
    <s v="USD"/>
    <n v="1433995140"/>
    <n v="1432129577"/>
    <b v="1"/>
    <n v="176"/>
    <b v="1"/>
    <s v="theater/plays"/>
    <n v="1.5065882352941176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8500"/>
    <x v="2149"/>
    <x v="0"/>
    <s v="GB"/>
    <s v="GBP"/>
    <n v="1487769952"/>
    <n v="1485177952"/>
    <b v="0"/>
    <n v="41"/>
    <b v="1"/>
    <s v="theater/plays"/>
    <n v="0.25011647058823527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8500"/>
    <x v="2150"/>
    <x v="0"/>
    <s v="US"/>
    <s v="USD"/>
    <n v="1420751861"/>
    <n v="1418159861"/>
    <b v="1"/>
    <n v="75"/>
    <b v="1"/>
    <s v="theater/plays"/>
    <n v="0.8664705882352941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8500"/>
    <x v="2151"/>
    <x v="0"/>
    <s v="US"/>
    <s v="USD"/>
    <n v="1475294340"/>
    <n v="1472753745"/>
    <b v="1"/>
    <n v="97"/>
    <b v="1"/>
    <s v="theater/plays"/>
    <n v="2.872776470588235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8500"/>
    <x v="2152"/>
    <x v="0"/>
    <s v="US"/>
    <s v="USD"/>
    <n v="1448903318"/>
    <n v="1445875718"/>
    <b v="1"/>
    <n v="73"/>
    <b v="1"/>
    <s v="theater/plays"/>
    <n v="0.64258823529411768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8500"/>
    <x v="2153"/>
    <x v="0"/>
    <s v="US"/>
    <s v="USD"/>
    <n v="1437067476"/>
    <n v="1434475476"/>
    <b v="1"/>
    <n v="49"/>
    <b v="1"/>
    <s v="theater/plays"/>
    <n v="0.39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8500"/>
    <x v="2154"/>
    <x v="0"/>
    <s v="US"/>
    <s v="USD"/>
    <n v="1419220800"/>
    <n v="1416555262"/>
    <b v="1"/>
    <n v="134"/>
    <b v="1"/>
    <s v="theater/plays"/>
    <n v="1.4789411764705882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8500"/>
    <x v="2155"/>
    <x v="0"/>
    <s v="US"/>
    <s v="USD"/>
    <n v="1446238800"/>
    <n v="1444220588"/>
    <b v="1"/>
    <n v="68"/>
    <b v="1"/>
    <s v="theater/plays"/>
    <n v="0.329901176470588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8500"/>
    <x v="2156"/>
    <x v="0"/>
    <s v="US"/>
    <s v="USD"/>
    <n v="1422482400"/>
    <n v="1421089938"/>
    <b v="1"/>
    <n v="49"/>
    <b v="1"/>
    <s v="theater/plays"/>
    <n v="0.30294117647058821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8500"/>
    <x v="2157"/>
    <x v="0"/>
    <s v="IE"/>
    <s v="EUR"/>
    <n v="1449162000"/>
    <n v="1446570315"/>
    <b v="1"/>
    <n v="63"/>
    <b v="1"/>
    <s v="theater/plays"/>
    <n v="0.5209411764705882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8500"/>
    <x v="2158"/>
    <x v="0"/>
    <s v="US"/>
    <s v="USD"/>
    <n v="1434142800"/>
    <n v="1431435122"/>
    <b v="1"/>
    <n v="163"/>
    <b v="1"/>
    <s v="theater/plays"/>
    <n v="0.92670588235294116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8500"/>
    <x v="2159"/>
    <x v="0"/>
    <s v="US"/>
    <s v="USD"/>
    <n v="1437156660"/>
    <n v="1434564660"/>
    <b v="1"/>
    <n v="288"/>
    <b v="1"/>
    <s v="theater/plays"/>
    <n v="1.8017647058823529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8500"/>
    <x v="1904"/>
    <x v="0"/>
    <s v="US"/>
    <s v="USD"/>
    <n v="1472074928"/>
    <n v="1470692528"/>
    <b v="1"/>
    <n v="42"/>
    <b v="1"/>
    <s v="theater/plays"/>
    <n v="0.30117647058823527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500"/>
    <x v="2160"/>
    <x v="0"/>
    <s v="GB"/>
    <s v="GBP"/>
    <n v="1434452400"/>
    <n v="1431509397"/>
    <b v="1"/>
    <n v="70"/>
    <b v="1"/>
    <s v="theater/plays"/>
    <n v="0.9552941176470588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8500"/>
    <x v="390"/>
    <x v="0"/>
    <s v="GB"/>
    <s v="GBP"/>
    <n v="1436705265"/>
    <n v="1434113265"/>
    <b v="1"/>
    <n v="30"/>
    <b v="1"/>
    <s v="theater/plays"/>
    <n v="0.21529411764705883"/>
    <n v="61"/>
    <x v="1"/>
    <s v="plays"/>
    <x v="3270"/>
    <d v="2015-07-12T07:47:45"/>
  </r>
  <r>
    <n v="3271"/>
    <s v="Saxon Court at Southwark Playhouse"/>
    <s v="A razor sharp satire to darken your Christmas."/>
    <n v="8500"/>
    <x v="2161"/>
    <x v="0"/>
    <s v="GB"/>
    <s v="GBP"/>
    <n v="1414927775"/>
    <n v="1412332175"/>
    <b v="1"/>
    <n v="51"/>
    <b v="1"/>
    <s v="theater/plays"/>
    <n v="0.22941176470588234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8500"/>
    <x v="2162"/>
    <x v="0"/>
    <s v="US"/>
    <s v="USD"/>
    <n v="1446814809"/>
    <n v="1444219209"/>
    <b v="1"/>
    <n v="145"/>
    <b v="1"/>
    <s v="theater/plays"/>
    <n v="1.8168235294117647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8500"/>
    <x v="2163"/>
    <x v="0"/>
    <s v="US"/>
    <s v="USD"/>
    <n v="1473879600"/>
    <n v="1472498042"/>
    <b v="1"/>
    <n v="21"/>
    <b v="1"/>
    <s v="theater/plays"/>
    <n v="0.50541176470588234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8500"/>
    <x v="2164"/>
    <x v="0"/>
    <s v="US"/>
    <s v="USD"/>
    <n v="1458075600"/>
    <n v="1454259272"/>
    <b v="1"/>
    <n v="286"/>
    <b v="1"/>
    <s v="theater/plays"/>
    <n v="1.8476470588235294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8500"/>
    <x v="2165"/>
    <x v="0"/>
    <s v="US"/>
    <s v="USD"/>
    <n v="1423456200"/>
    <n v="1421183271"/>
    <b v="1"/>
    <n v="12"/>
    <b v="1"/>
    <s v="theater/plays"/>
    <n v="0.21235294117647058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8500"/>
    <x v="2166"/>
    <x v="0"/>
    <s v="CA"/>
    <s v="CAD"/>
    <n v="1459483140"/>
    <n v="1456526879"/>
    <b v="1"/>
    <n v="100"/>
    <b v="1"/>
    <s v="theater/plays"/>
    <n v="0.61858823529411766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8500"/>
    <x v="2167"/>
    <x v="0"/>
    <s v="GB"/>
    <s v="GBP"/>
    <n v="1416331406"/>
    <n v="1413735806"/>
    <b v="1"/>
    <n v="100"/>
    <b v="1"/>
    <s v="theater/plays"/>
    <n v="0.63882352941176468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8500"/>
    <x v="1745"/>
    <x v="0"/>
    <s v="GB"/>
    <s v="GBP"/>
    <n v="1433017303"/>
    <n v="1430425303"/>
    <b v="1"/>
    <n v="34"/>
    <b v="1"/>
    <s v="theater/plays"/>
    <n v="0.30411764705882355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8500"/>
    <x v="2168"/>
    <x v="0"/>
    <s v="US"/>
    <s v="USD"/>
    <n v="1459474059"/>
    <n v="1456885659"/>
    <b v="0"/>
    <n v="63"/>
    <b v="1"/>
    <s v="theater/plays"/>
    <n v="0.77976470588235292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8500"/>
    <x v="2169"/>
    <x v="0"/>
    <s v="US"/>
    <s v="USD"/>
    <n v="1433134800"/>
    <n v="1430158198"/>
    <b v="0"/>
    <n v="30"/>
    <b v="1"/>
    <s v="theater/plays"/>
    <n v="0.24235294117647058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8500"/>
    <x v="599"/>
    <x v="0"/>
    <s v="US"/>
    <s v="USD"/>
    <n v="1441153705"/>
    <n v="1438561705"/>
    <b v="0"/>
    <n v="47"/>
    <b v="1"/>
    <s v="theater/plays"/>
    <n v="0.71529411764705886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8500"/>
    <x v="2170"/>
    <x v="0"/>
    <s v="US"/>
    <s v="USD"/>
    <n v="1461904788"/>
    <n v="1458103188"/>
    <b v="0"/>
    <n v="237"/>
    <b v="1"/>
    <s v="theater/plays"/>
    <n v="3.7435882352941174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500"/>
    <x v="2171"/>
    <x v="0"/>
    <s v="GB"/>
    <s v="GBP"/>
    <n v="1455138000"/>
    <n v="1452448298"/>
    <b v="0"/>
    <n v="47"/>
    <b v="1"/>
    <s v="theater/plays"/>
    <n v="9.8588235294117643E-2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8500"/>
    <x v="2172"/>
    <x v="0"/>
    <s v="US"/>
    <s v="USD"/>
    <n v="1454047140"/>
    <n v="1452546853"/>
    <b v="0"/>
    <n v="15"/>
    <b v="1"/>
    <s v="theater/plays"/>
    <n v="0.35858823529411765"/>
    <n v="203"/>
    <x v="1"/>
    <s v="plays"/>
    <x v="3284"/>
    <d v="2016-01-29T00:59:00"/>
  </r>
  <r>
    <n v="3285"/>
    <s v="By Morning"/>
    <s v="A new play by Matthew Gasda"/>
    <n v="8500"/>
    <x v="2173"/>
    <x v="0"/>
    <s v="US"/>
    <s v="USD"/>
    <n v="1488258000"/>
    <n v="1485556626"/>
    <b v="0"/>
    <n v="81"/>
    <b v="1"/>
    <s v="theater/plays"/>
    <n v="0.65929411764705881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8500"/>
    <x v="2174"/>
    <x v="0"/>
    <s v="US"/>
    <s v="USD"/>
    <n v="1471291782"/>
    <n v="1468699782"/>
    <b v="0"/>
    <n v="122"/>
    <b v="1"/>
    <s v="theater/plays"/>
    <n v="1.7958823529411765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8500"/>
    <x v="911"/>
    <x v="0"/>
    <s v="CA"/>
    <s v="CAD"/>
    <n v="1448733628"/>
    <n v="1446573628"/>
    <b v="0"/>
    <n v="34"/>
    <b v="1"/>
    <s v="theater/plays"/>
    <n v="0.29411764705882354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8500"/>
    <x v="2175"/>
    <x v="0"/>
    <s v="GB"/>
    <s v="GBP"/>
    <n v="1466463600"/>
    <n v="1463337315"/>
    <b v="0"/>
    <n v="207"/>
    <b v="1"/>
    <s v="theater/plays"/>
    <n v="1.1795870588235293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8500"/>
    <x v="2176"/>
    <x v="0"/>
    <s v="GB"/>
    <s v="GBP"/>
    <n v="1487580602"/>
    <n v="1485161402"/>
    <b v="0"/>
    <n v="25"/>
    <b v="1"/>
    <s v="theater/plays"/>
    <n v="7.826000000000001E-2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8500"/>
    <x v="2177"/>
    <x v="0"/>
    <s v="GB"/>
    <s v="GBP"/>
    <n v="1489234891"/>
    <n v="1486642891"/>
    <b v="0"/>
    <n v="72"/>
    <b v="1"/>
    <s v="theater/plays"/>
    <n v="0.2851764705882353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8500"/>
    <x v="365"/>
    <x v="0"/>
    <s v="US"/>
    <s v="USD"/>
    <n v="1442462340"/>
    <n v="1439743900"/>
    <b v="0"/>
    <n v="14"/>
    <b v="1"/>
    <s v="theater/plays"/>
    <n v="6.7058823529411768E-2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8500"/>
    <x v="683"/>
    <x v="0"/>
    <s v="GB"/>
    <s v="GBP"/>
    <n v="1449257348"/>
    <n v="1444069748"/>
    <b v="0"/>
    <n v="15"/>
    <b v="1"/>
    <s v="theater/plays"/>
    <n v="3.4000000000000002E-2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8500"/>
    <x v="2178"/>
    <x v="0"/>
    <s v="NZ"/>
    <s v="NZD"/>
    <n v="1488622352"/>
    <n v="1486030352"/>
    <b v="0"/>
    <n v="91"/>
    <b v="1"/>
    <s v="theater/plays"/>
    <n v="0.90235294117647058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8500"/>
    <x v="2179"/>
    <x v="0"/>
    <s v="GB"/>
    <s v="GBP"/>
    <n v="1434459554"/>
    <n v="1431867554"/>
    <b v="0"/>
    <n v="24"/>
    <b v="1"/>
    <s v="theater/plays"/>
    <n v="8.352941176470588E-2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8500"/>
    <x v="2180"/>
    <x v="0"/>
    <s v="GB"/>
    <s v="GBP"/>
    <n v="1474886229"/>
    <n v="1472294229"/>
    <b v="0"/>
    <n v="27"/>
    <b v="1"/>
    <s v="theater/plays"/>
    <n v="8.4707058823529413E-2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8500"/>
    <x v="2181"/>
    <x v="0"/>
    <s v="GB"/>
    <s v="GBP"/>
    <n v="1448229600"/>
    <n v="1446401372"/>
    <b v="0"/>
    <n v="47"/>
    <b v="1"/>
    <s v="theater/plays"/>
    <n v="0.25423529411764706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8500"/>
    <x v="2182"/>
    <x v="0"/>
    <s v="GB"/>
    <s v="GBP"/>
    <n v="1438037940"/>
    <n v="1436380256"/>
    <b v="0"/>
    <n v="44"/>
    <b v="1"/>
    <s v="theater/plays"/>
    <n v="0.64752941176470591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8500"/>
    <x v="2183"/>
    <x v="0"/>
    <s v="US"/>
    <s v="USD"/>
    <n v="1442102400"/>
    <n v="1440370768"/>
    <b v="0"/>
    <n v="72"/>
    <b v="1"/>
    <s v="theater/plays"/>
    <n v="1.1968235294117646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8500"/>
    <x v="2184"/>
    <x v="0"/>
    <s v="US"/>
    <s v="USD"/>
    <n v="1444860063"/>
    <n v="1442268063"/>
    <b v="0"/>
    <n v="63"/>
    <b v="1"/>
    <s v="theater/plays"/>
    <n v="0.41011764705882353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8500"/>
    <x v="1734"/>
    <x v="0"/>
    <s v="US"/>
    <s v="USD"/>
    <n v="1430329862"/>
    <n v="1428515462"/>
    <b v="0"/>
    <n v="88"/>
    <b v="1"/>
    <s v="theater/plays"/>
    <n v="0.48058823529411765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8500"/>
    <x v="2185"/>
    <x v="0"/>
    <s v="US"/>
    <s v="USD"/>
    <n v="1470034740"/>
    <n v="1466185176"/>
    <b v="0"/>
    <n v="70"/>
    <b v="1"/>
    <s v="theater/plays"/>
    <n v="0.47105882352941175"/>
    <n v="57"/>
    <x v="1"/>
    <s v="plays"/>
    <x v="3301"/>
    <d v="2016-08-01T01:59:00"/>
  </r>
  <r>
    <n v="3302"/>
    <s v="El muro de BorÃ­s KiÃ©n"/>
    <s v="FilosofÃ­a de los anÃ³nimos"/>
    <n v="8500"/>
    <x v="2186"/>
    <x v="0"/>
    <s v="ES"/>
    <s v="EUR"/>
    <n v="1481099176"/>
    <n v="1478507176"/>
    <b v="0"/>
    <n v="50"/>
    <b v="1"/>
    <s v="theater/plays"/>
    <n v="1.0217647058823529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8500"/>
    <x v="2187"/>
    <x v="0"/>
    <s v="US"/>
    <s v="USD"/>
    <n v="1427553484"/>
    <n v="1424533084"/>
    <b v="0"/>
    <n v="35"/>
    <b v="1"/>
    <s v="theater/plays"/>
    <n v="0.2454117647058823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8500"/>
    <x v="2188"/>
    <x v="0"/>
    <s v="US"/>
    <s v="USD"/>
    <n v="1482418752"/>
    <n v="1479826752"/>
    <b v="0"/>
    <n v="175"/>
    <b v="1"/>
    <s v="theater/plays"/>
    <n v="1.8444117647058824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8500"/>
    <x v="2189"/>
    <x v="0"/>
    <s v="US"/>
    <s v="USD"/>
    <n v="1438374748"/>
    <n v="1435782748"/>
    <b v="0"/>
    <n v="20"/>
    <b v="1"/>
    <s v="theater/plays"/>
    <n v="0.48011764705882354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8500"/>
    <x v="1310"/>
    <x v="0"/>
    <s v="US"/>
    <s v="USD"/>
    <n v="1465527600"/>
    <n v="1462252542"/>
    <b v="0"/>
    <n v="54"/>
    <b v="1"/>
    <s v="theater/plays"/>
    <n v="0.30941176470588233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8500"/>
    <x v="2190"/>
    <x v="0"/>
    <s v="US"/>
    <s v="USD"/>
    <n v="1463275339"/>
    <n v="1460683339"/>
    <b v="0"/>
    <n v="20"/>
    <b v="1"/>
    <s v="theater/plays"/>
    <n v="0.12550588235294116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8500"/>
    <x v="611"/>
    <x v="0"/>
    <s v="US"/>
    <s v="USD"/>
    <n v="1460581365"/>
    <n v="1458766965"/>
    <b v="0"/>
    <n v="57"/>
    <b v="1"/>
    <s v="theater/plays"/>
    <n v="0.50352941176470589"/>
    <n v="75"/>
    <x v="1"/>
    <s v="plays"/>
    <x v="3308"/>
    <d v="2016-04-13T16:02:45"/>
  </r>
  <r>
    <n v="3309"/>
    <s v="Collision Course"/>
    <s v="Two unlikely friends, a garage, tinned beans &amp; the end of the world."/>
    <n v="8500"/>
    <x v="2191"/>
    <x v="0"/>
    <s v="GB"/>
    <s v="GBP"/>
    <n v="1476632178"/>
    <n v="1473953778"/>
    <b v="0"/>
    <n v="31"/>
    <b v="1"/>
    <s v="theater/plays"/>
    <n v="6.5647058823529406E-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8500"/>
    <x v="2192"/>
    <x v="0"/>
    <s v="US"/>
    <s v="USD"/>
    <n v="1444169825"/>
    <n v="1441577825"/>
    <b v="0"/>
    <n v="31"/>
    <b v="1"/>
    <s v="theater/plays"/>
    <n v="0.76529411764705879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500"/>
    <x v="406"/>
    <x v="0"/>
    <s v="US"/>
    <s v="USD"/>
    <n v="1445065210"/>
    <n v="1442473210"/>
    <b v="0"/>
    <n v="45"/>
    <b v="1"/>
    <s v="theater/plays"/>
    <n v="0.32305882352941179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8500"/>
    <x v="1676"/>
    <x v="0"/>
    <s v="US"/>
    <s v="USD"/>
    <n v="1478901600"/>
    <n v="1477077946"/>
    <b v="0"/>
    <n v="41"/>
    <b v="1"/>
    <s v="theater/plays"/>
    <n v="0.294235294117647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8500"/>
    <x v="2193"/>
    <x v="0"/>
    <s v="US"/>
    <s v="USD"/>
    <n v="1453856400"/>
    <n v="1452664317"/>
    <b v="0"/>
    <n v="29"/>
    <b v="1"/>
    <s v="theater/plays"/>
    <n v="0.27305882352941174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500"/>
    <x v="472"/>
    <x v="0"/>
    <s v="GB"/>
    <s v="GBP"/>
    <n v="1431115500"/>
    <n v="1428733511"/>
    <b v="0"/>
    <n v="58"/>
    <b v="1"/>
    <s v="theater/plays"/>
    <n v="0.19835294117647059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8500"/>
    <x v="2194"/>
    <x v="0"/>
    <s v="GB"/>
    <s v="GBP"/>
    <n v="1462519041"/>
    <n v="1459927041"/>
    <b v="0"/>
    <n v="89"/>
    <b v="1"/>
    <s v="theater/plays"/>
    <n v="0.51764705882352946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8500"/>
    <x v="2195"/>
    <x v="0"/>
    <s v="US"/>
    <s v="USD"/>
    <n v="1407506040"/>
    <n v="1404680075"/>
    <b v="0"/>
    <n v="125"/>
    <b v="1"/>
    <s v="theater/plays"/>
    <n v="1.3820211764705883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8500"/>
    <x v="2196"/>
    <x v="0"/>
    <s v="US"/>
    <s v="USD"/>
    <n v="1465347424"/>
    <n v="1462755424"/>
    <b v="0"/>
    <n v="18"/>
    <b v="1"/>
    <s v="theater/plays"/>
    <n v="0.13117647058823528"/>
    <n v="62"/>
    <x v="1"/>
    <s v="plays"/>
    <x v="3317"/>
    <d v="2016-06-07T19:57:04"/>
  </r>
  <r>
    <n v="3318"/>
    <s v="ROOMIES - Atlantic Canada Tour 2016-17"/>
    <s v="Help us strengthen and inspire disability arts in Atlantic Canada"/>
    <n v="8500"/>
    <x v="2197"/>
    <x v="0"/>
    <s v="CA"/>
    <s v="CAD"/>
    <n v="1460341800"/>
    <n v="1456902893"/>
    <b v="0"/>
    <n v="32"/>
    <b v="1"/>
    <s v="theater/plays"/>
    <n v="0.29552941176470587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8500"/>
    <x v="2065"/>
    <x v="0"/>
    <s v="GB"/>
    <s v="GBP"/>
    <n v="1422712986"/>
    <n v="1418824986"/>
    <b v="0"/>
    <n v="16"/>
    <b v="1"/>
    <s v="theater/plays"/>
    <n v="6.3529411764705876E-2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8500"/>
    <x v="2198"/>
    <x v="0"/>
    <s v="US"/>
    <s v="USD"/>
    <n v="1466557557"/>
    <n v="1463965557"/>
    <b v="0"/>
    <n v="38"/>
    <b v="1"/>
    <s v="theater/plays"/>
    <n v="0.29705882352941176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8500"/>
    <x v="2199"/>
    <x v="0"/>
    <s v="US"/>
    <s v="USD"/>
    <n v="1413431940"/>
    <n v="1412216665"/>
    <b v="0"/>
    <n v="15"/>
    <b v="1"/>
    <s v="theater/plays"/>
    <n v="6.3176470588235292E-2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8500"/>
    <x v="959"/>
    <x v="0"/>
    <s v="US"/>
    <s v="USD"/>
    <n v="1466567700"/>
    <n v="1464653696"/>
    <b v="0"/>
    <n v="23"/>
    <b v="1"/>
    <s v="theater/plays"/>
    <n v="0.3941176470588235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8500"/>
    <x v="2200"/>
    <x v="0"/>
    <s v="GB"/>
    <s v="GBP"/>
    <n v="1474793208"/>
    <n v="1472201208"/>
    <b v="0"/>
    <n v="49"/>
    <b v="1"/>
    <s v="theater/plays"/>
    <n v="0.14811764705882352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8500"/>
    <x v="2201"/>
    <x v="0"/>
    <s v="IE"/>
    <s v="EUR"/>
    <n v="1465135190"/>
    <n v="1463925590"/>
    <b v="0"/>
    <n v="10"/>
    <b v="1"/>
    <s v="theater/plays"/>
    <n v="0.17941176470588235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8500"/>
    <x v="2202"/>
    <x v="0"/>
    <s v="GB"/>
    <s v="GBP"/>
    <n v="1428256277"/>
    <n v="1425235877"/>
    <b v="0"/>
    <n v="15"/>
    <b v="1"/>
    <s v="theater/plays"/>
    <n v="5.2941176470588235E-2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500"/>
    <x v="2203"/>
    <x v="0"/>
    <s v="US"/>
    <s v="USD"/>
    <n v="1425830905"/>
    <n v="1423242505"/>
    <b v="0"/>
    <n v="57"/>
    <b v="1"/>
    <s v="theater/plays"/>
    <n v="0.9541176470588235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500"/>
    <x v="1629"/>
    <x v="0"/>
    <s v="GB"/>
    <s v="GBP"/>
    <n v="1462697966"/>
    <n v="1460105966"/>
    <b v="0"/>
    <n v="33"/>
    <b v="1"/>
    <s v="theater/plays"/>
    <n v="9.5294117647058821E-2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8500"/>
    <x v="2204"/>
    <x v="0"/>
    <s v="US"/>
    <s v="USD"/>
    <n v="1404522000"/>
    <n v="1404308883"/>
    <b v="0"/>
    <n v="9"/>
    <b v="1"/>
    <s v="theater/plays"/>
    <n v="0.31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8500"/>
    <x v="2205"/>
    <x v="0"/>
    <s v="GB"/>
    <s v="GBP"/>
    <n v="1406502000"/>
    <n v="1405583108"/>
    <b v="0"/>
    <n v="26"/>
    <b v="1"/>
    <s v="theater/plays"/>
    <n v="0.13741176470588234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8500"/>
    <x v="2206"/>
    <x v="0"/>
    <s v="GB"/>
    <s v="GBP"/>
    <n v="1427919468"/>
    <n v="1425331068"/>
    <b v="0"/>
    <n v="69"/>
    <b v="1"/>
    <s v="theater/plays"/>
    <n v="0.18752941176470589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8500"/>
    <x v="538"/>
    <x v="0"/>
    <s v="US"/>
    <s v="USD"/>
    <n v="1444149886"/>
    <n v="1441125886"/>
    <b v="0"/>
    <n v="65"/>
    <b v="1"/>
    <s v="theater/plays"/>
    <n v="0.61482352941176466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8500"/>
    <x v="44"/>
    <x v="0"/>
    <s v="US"/>
    <s v="USD"/>
    <n v="1405802330"/>
    <n v="1403210330"/>
    <b v="0"/>
    <n v="83"/>
    <b v="1"/>
    <s v="theater/plays"/>
    <n v="0.70588235294117652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8500"/>
    <x v="2207"/>
    <x v="0"/>
    <s v="US"/>
    <s v="USD"/>
    <n v="1434384880"/>
    <n v="1432484080"/>
    <b v="0"/>
    <n v="111"/>
    <b v="1"/>
    <s v="theater/plays"/>
    <n v="0.43058823529411766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8500"/>
    <x v="2208"/>
    <x v="0"/>
    <s v="US"/>
    <s v="USD"/>
    <n v="1438259422"/>
    <n v="1435667422"/>
    <b v="0"/>
    <n v="46"/>
    <b v="1"/>
    <s v="theater/plays"/>
    <n v="0.63129411764705878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8500"/>
    <x v="2209"/>
    <x v="0"/>
    <s v="GB"/>
    <s v="GBP"/>
    <n v="1407106800"/>
    <n v="1404749446"/>
    <b v="0"/>
    <n v="63"/>
    <b v="1"/>
    <s v="theater/plays"/>
    <n v="0.59011764705882352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8500"/>
    <x v="156"/>
    <x v="0"/>
    <s v="GB"/>
    <s v="GBP"/>
    <n v="1459845246"/>
    <n v="1457429646"/>
    <b v="0"/>
    <n v="9"/>
    <b v="1"/>
    <s v="theater/plays"/>
    <n v="2.9411764705882353E-2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8500"/>
    <x v="2210"/>
    <x v="0"/>
    <s v="GB"/>
    <s v="GBP"/>
    <n v="1412974800"/>
    <n v="1411109167"/>
    <b v="0"/>
    <n v="34"/>
    <b v="1"/>
    <s v="theater/plays"/>
    <n v="0.3241176470588235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8500"/>
    <x v="2211"/>
    <x v="0"/>
    <s v="US"/>
    <s v="USD"/>
    <n v="1487944080"/>
    <n v="1486129680"/>
    <b v="0"/>
    <n v="112"/>
    <b v="1"/>
    <s v="theater/plays"/>
    <n v="1.8031764705882354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500"/>
    <x v="2212"/>
    <x v="0"/>
    <s v="US"/>
    <s v="USD"/>
    <n v="1469721518"/>
    <n v="1467129518"/>
    <b v="0"/>
    <n v="47"/>
    <b v="1"/>
    <s v="theater/plays"/>
    <n v="0.9821176470588235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8500"/>
    <x v="2213"/>
    <x v="0"/>
    <s v="US"/>
    <s v="USD"/>
    <n v="1481066554"/>
    <n v="1478906554"/>
    <b v="0"/>
    <n v="38"/>
    <b v="1"/>
    <s v="theater/plays"/>
    <n v="0.48764705882352943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8500"/>
    <x v="959"/>
    <x v="0"/>
    <s v="GB"/>
    <s v="GBP"/>
    <n v="1465750800"/>
    <n v="1463771421"/>
    <b v="0"/>
    <n v="28"/>
    <b v="1"/>
    <s v="theater/plays"/>
    <n v="0.39411764705882352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8500"/>
    <x v="627"/>
    <x v="0"/>
    <s v="US"/>
    <s v="USD"/>
    <n v="1427864340"/>
    <n v="1425020810"/>
    <b v="0"/>
    <n v="78"/>
    <b v="1"/>
    <s v="theater/plays"/>
    <n v="0.7176470588235294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8500"/>
    <x v="647"/>
    <x v="0"/>
    <s v="GB"/>
    <s v="GBP"/>
    <n v="1460553480"/>
    <n v="1458770384"/>
    <b v="0"/>
    <n v="23"/>
    <b v="1"/>
    <s v="theater/plays"/>
    <n v="0.14117647058823529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8500"/>
    <x v="1494"/>
    <x v="0"/>
    <s v="US"/>
    <s v="USD"/>
    <n v="1409374093"/>
    <n v="1406782093"/>
    <b v="0"/>
    <n v="40"/>
    <b v="1"/>
    <s v="theater/plays"/>
    <n v="0.5370588235294118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8500"/>
    <x v="1084"/>
    <x v="0"/>
    <s v="US"/>
    <s v="USD"/>
    <n v="1429317420"/>
    <n v="1424226768"/>
    <b v="0"/>
    <n v="13"/>
    <b v="1"/>
    <s v="theater/plays"/>
    <n v="7.6470588235294124E-2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8500"/>
    <x v="2214"/>
    <x v="0"/>
    <s v="US"/>
    <s v="USD"/>
    <n v="1424910910"/>
    <n v="1424306110"/>
    <b v="0"/>
    <n v="18"/>
    <b v="1"/>
    <s v="theater/plays"/>
    <n v="0.19411764705882353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8500"/>
    <x v="2215"/>
    <x v="0"/>
    <s v="GB"/>
    <s v="GBP"/>
    <n v="1462741200"/>
    <n v="1461503654"/>
    <b v="0"/>
    <n v="22"/>
    <b v="1"/>
    <s v="theater/plays"/>
    <n v="0.28105882352941175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8500"/>
    <x v="2216"/>
    <x v="0"/>
    <s v="US"/>
    <s v="USD"/>
    <n v="1461988740"/>
    <n v="1459949080"/>
    <b v="0"/>
    <n v="79"/>
    <b v="1"/>
    <s v="theater/plays"/>
    <n v="0.64894117647058824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8500"/>
    <x v="2217"/>
    <x v="0"/>
    <s v="US"/>
    <s v="USD"/>
    <n v="1465837200"/>
    <n v="1463971172"/>
    <b v="0"/>
    <n v="14"/>
    <b v="1"/>
    <s v="theater/plays"/>
    <n v="0.1804705882352941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8500"/>
    <x v="2218"/>
    <x v="0"/>
    <s v="LU"/>
    <s v="EUR"/>
    <n v="1448838000"/>
    <n v="1445791811"/>
    <b v="0"/>
    <n v="51"/>
    <b v="1"/>
    <s v="theater/plays"/>
    <n v="0.43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8500"/>
    <x v="2219"/>
    <x v="0"/>
    <s v="GB"/>
    <s v="GBP"/>
    <n v="1406113200"/>
    <n v="1402910965"/>
    <b v="0"/>
    <n v="54"/>
    <b v="1"/>
    <s v="theater/plays"/>
    <n v="0.5947058823529412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8500"/>
    <x v="2220"/>
    <x v="0"/>
    <s v="GB"/>
    <s v="GBP"/>
    <n v="1467414000"/>
    <n v="1462492178"/>
    <b v="0"/>
    <n v="70"/>
    <b v="1"/>
    <s v="theater/plays"/>
    <n v="0.63247058823529412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8500"/>
    <x v="607"/>
    <x v="0"/>
    <s v="GB"/>
    <s v="GBP"/>
    <n v="1462230000"/>
    <n v="1461061350"/>
    <b v="0"/>
    <n v="44"/>
    <b v="1"/>
    <s v="theater/plays"/>
    <n v="0.18529411764705883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8500"/>
    <x v="2221"/>
    <x v="0"/>
    <s v="US"/>
    <s v="USD"/>
    <n v="1446091260"/>
    <n v="1443029206"/>
    <b v="0"/>
    <n v="55"/>
    <b v="1"/>
    <s v="theater/plays"/>
    <n v="0.35976470588235293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8500"/>
    <x v="2222"/>
    <x v="0"/>
    <s v="GB"/>
    <s v="GBP"/>
    <n v="1462879020"/>
    <n v="1461941527"/>
    <b v="0"/>
    <n v="15"/>
    <b v="1"/>
    <s v="theater/plays"/>
    <n v="0.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8500"/>
    <x v="1259"/>
    <x v="0"/>
    <s v="GB"/>
    <s v="GBP"/>
    <n v="1468611272"/>
    <n v="1466019272"/>
    <b v="0"/>
    <n v="27"/>
    <b v="1"/>
    <s v="theater/plays"/>
    <n v="0.17894117647058824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8500"/>
    <x v="895"/>
    <x v="0"/>
    <s v="GB"/>
    <s v="GBP"/>
    <n v="1406887310"/>
    <n v="1404295310"/>
    <b v="0"/>
    <n v="21"/>
    <b v="1"/>
    <s v="theater/plays"/>
    <n v="0.2376470588235294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8500"/>
    <x v="2223"/>
    <x v="0"/>
    <s v="US"/>
    <s v="USD"/>
    <n v="1416385679"/>
    <n v="1413790079"/>
    <b v="0"/>
    <n v="162"/>
    <b v="1"/>
    <s v="theater/plays"/>
    <n v="1.2116470588235295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8500"/>
    <x v="2224"/>
    <x v="0"/>
    <s v="US"/>
    <s v="USD"/>
    <n v="1487985734"/>
    <n v="1484097734"/>
    <b v="0"/>
    <n v="23"/>
    <b v="1"/>
    <s v="theater/plays"/>
    <n v="0.5"/>
    <n v="185"/>
    <x v="1"/>
    <s v="plays"/>
    <x v="3359"/>
    <d v="2017-02-24T20:22:14"/>
  </r>
  <r>
    <n v="3360"/>
    <s v="Pretty Butch"/>
    <s v="World Premiere, an M1 Singapore Fringe Festival 2017 commission."/>
    <n v="8500"/>
    <x v="2225"/>
    <x v="0"/>
    <s v="SG"/>
    <s v="SGD"/>
    <n v="1481731140"/>
    <n v="1479866343"/>
    <b v="0"/>
    <n v="72"/>
    <b v="1"/>
    <s v="theater/plays"/>
    <n v="1.0734117647058823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8500"/>
    <x v="2226"/>
    <x v="0"/>
    <s v="US"/>
    <s v="USD"/>
    <n v="1409587140"/>
    <n v="1408062990"/>
    <b v="0"/>
    <n v="68"/>
    <b v="1"/>
    <s v="theater/plays"/>
    <n v="0.66741176470588237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8500"/>
    <x v="2227"/>
    <x v="0"/>
    <s v="US"/>
    <s v="USD"/>
    <n v="1425704100"/>
    <n v="1424484717"/>
    <b v="0"/>
    <n v="20"/>
    <b v="1"/>
    <s v="theater/plays"/>
    <n v="0.12823529411764706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8500"/>
    <x v="2228"/>
    <x v="0"/>
    <s v="US"/>
    <s v="USD"/>
    <n v="1408464000"/>
    <n v="1406831445"/>
    <b v="0"/>
    <n v="26"/>
    <b v="1"/>
    <s v="theater/plays"/>
    <n v="0.92470588235294116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8500"/>
    <x v="2229"/>
    <x v="0"/>
    <s v="GB"/>
    <s v="GBP"/>
    <n v="1458075600"/>
    <n v="1456183649"/>
    <b v="0"/>
    <n v="72"/>
    <b v="1"/>
    <s v="theater/plays"/>
    <n v="0.37388235294117644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8500"/>
    <x v="1287"/>
    <x v="0"/>
    <s v="US"/>
    <s v="USD"/>
    <n v="1449973592"/>
    <n v="1447381592"/>
    <b v="0"/>
    <n v="3"/>
    <b v="1"/>
    <s v="theater/plays"/>
    <n v="0.30588235294117649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8500"/>
    <x v="2230"/>
    <x v="0"/>
    <s v="US"/>
    <s v="USD"/>
    <n v="1431481037"/>
    <n v="1428889037"/>
    <b v="0"/>
    <n v="18"/>
    <b v="1"/>
    <s v="theater/plays"/>
    <n v="0.13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8500"/>
    <x v="1763"/>
    <x v="0"/>
    <s v="GB"/>
    <s v="GBP"/>
    <n v="1438467894"/>
    <n v="1436307894"/>
    <b v="0"/>
    <n v="30"/>
    <b v="1"/>
    <s v="theater/plays"/>
    <n v="0.10470588235294118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8500"/>
    <x v="2231"/>
    <x v="0"/>
    <s v="US"/>
    <s v="USD"/>
    <n v="1420088400"/>
    <n v="1416977259"/>
    <b v="0"/>
    <n v="23"/>
    <b v="1"/>
    <s v="theater/plays"/>
    <n v="0.12305882352941176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8500"/>
    <x v="2232"/>
    <x v="0"/>
    <s v="IE"/>
    <s v="EUR"/>
    <n v="1484441980"/>
    <n v="1479257980"/>
    <b v="0"/>
    <n v="54"/>
    <b v="1"/>
    <s v="theater/plays"/>
    <n v="0.61117647058823532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8500"/>
    <x v="2233"/>
    <x v="0"/>
    <s v="US"/>
    <s v="USD"/>
    <n v="1481961600"/>
    <n v="1479283285"/>
    <b v="0"/>
    <n v="26"/>
    <b v="1"/>
    <s v="theater/plays"/>
    <n v="0.20776470588235293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8500"/>
    <x v="1766"/>
    <x v="0"/>
    <s v="US"/>
    <s v="USD"/>
    <n v="1449089965"/>
    <n v="1446670765"/>
    <b v="0"/>
    <n v="9"/>
    <b v="1"/>
    <s v="theater/plays"/>
    <n v="3.2588235294117647E-2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8500"/>
    <x v="831"/>
    <x v="0"/>
    <s v="US"/>
    <s v="USD"/>
    <n v="1408942740"/>
    <n v="1407157756"/>
    <b v="0"/>
    <n v="27"/>
    <b v="1"/>
    <s v="theater/plays"/>
    <n v="0.1217647058823529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8500"/>
    <x v="557"/>
    <x v="0"/>
    <s v="GB"/>
    <s v="GBP"/>
    <n v="1437235200"/>
    <n v="1435177840"/>
    <b v="0"/>
    <n v="30"/>
    <b v="1"/>
    <s v="theater/plays"/>
    <n v="0.23588235294117646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8500"/>
    <x v="2234"/>
    <x v="0"/>
    <s v="CA"/>
    <s v="CAD"/>
    <n v="1446053616"/>
    <n v="1443461616"/>
    <b v="0"/>
    <n v="52"/>
    <b v="1"/>
    <s v="theater/plays"/>
    <n v="0.43882352941176472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8500"/>
    <x v="142"/>
    <x v="0"/>
    <s v="GB"/>
    <s v="GBP"/>
    <n v="1400423973"/>
    <n v="1399387173"/>
    <b v="0"/>
    <n v="17"/>
    <b v="1"/>
    <s v="theater/plays"/>
    <n v="0.35294117647058826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500"/>
    <x v="2235"/>
    <x v="0"/>
    <s v="US"/>
    <s v="USD"/>
    <n v="1429976994"/>
    <n v="1424796594"/>
    <b v="0"/>
    <n v="19"/>
    <b v="1"/>
    <s v="theater/plays"/>
    <n v="0.94129411764705884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500"/>
    <x v="2236"/>
    <x v="0"/>
    <s v="GB"/>
    <s v="GBP"/>
    <n v="1426870560"/>
    <n v="1424280899"/>
    <b v="0"/>
    <n v="77"/>
    <b v="1"/>
    <s v="theater/plays"/>
    <n v="0.95105882352941173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8500"/>
    <x v="2237"/>
    <x v="0"/>
    <s v="GB"/>
    <s v="GBP"/>
    <n v="1409490480"/>
    <n v="1407400306"/>
    <b v="0"/>
    <n v="21"/>
    <b v="1"/>
    <s v="theater/plays"/>
    <n v="6.9647058823529409E-2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8500"/>
    <x v="2238"/>
    <x v="0"/>
    <s v="GB"/>
    <s v="GBP"/>
    <n v="1440630000"/>
    <n v="1439122800"/>
    <b v="0"/>
    <n v="38"/>
    <b v="1"/>
    <s v="theater/plays"/>
    <n v="0.24388235294117647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8500"/>
    <x v="2239"/>
    <x v="0"/>
    <s v="US"/>
    <s v="USD"/>
    <n v="1417305178"/>
    <n v="1414277578"/>
    <b v="0"/>
    <n v="28"/>
    <b v="1"/>
    <s v="theater/plays"/>
    <n v="0.36858823529411766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8500"/>
    <x v="2240"/>
    <x v="0"/>
    <s v="US"/>
    <s v="USD"/>
    <n v="1426044383"/>
    <n v="1423455983"/>
    <b v="0"/>
    <n v="48"/>
    <b v="1"/>
    <s v="theater/plays"/>
    <n v="0.4811764705882353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8500"/>
    <x v="2241"/>
    <x v="0"/>
    <s v="GB"/>
    <s v="GBP"/>
    <n v="1470092340"/>
    <n v="1467973256"/>
    <b v="0"/>
    <n v="46"/>
    <b v="1"/>
    <s v="theater/plays"/>
    <n v="0.4148235294117647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8500"/>
    <x v="2242"/>
    <x v="0"/>
    <s v="US"/>
    <s v="USD"/>
    <n v="1466707620"/>
    <n v="1464979620"/>
    <b v="0"/>
    <n v="30"/>
    <b v="1"/>
    <s v="theater/plays"/>
    <n v="0.23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8500"/>
    <x v="2243"/>
    <x v="0"/>
    <s v="US"/>
    <s v="USD"/>
    <n v="1448074800"/>
    <n v="1444874768"/>
    <b v="0"/>
    <n v="64"/>
    <b v="1"/>
    <s v="theater/plays"/>
    <n v="0.70596000000000003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8500"/>
    <x v="41"/>
    <x v="0"/>
    <s v="US"/>
    <s v="USD"/>
    <n v="1418244552"/>
    <n v="1415652552"/>
    <b v="0"/>
    <n v="15"/>
    <b v="1"/>
    <s v="theater/plays"/>
    <n v="0.23529411764705882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8500"/>
    <x v="1740"/>
    <x v="0"/>
    <s v="US"/>
    <s v="USD"/>
    <n v="1417620506"/>
    <n v="1415028506"/>
    <b v="0"/>
    <n v="41"/>
    <b v="1"/>
    <s v="theater/plays"/>
    <n v="0.24705882352941178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8500"/>
    <x v="2244"/>
    <x v="0"/>
    <s v="US"/>
    <s v="USD"/>
    <n v="1418581088"/>
    <n v="1415125088"/>
    <b v="0"/>
    <n v="35"/>
    <b v="1"/>
    <s v="theater/plays"/>
    <n v="0.41247058823529414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8500"/>
    <x v="2245"/>
    <x v="0"/>
    <s v="GB"/>
    <s v="GBP"/>
    <n v="1434625441"/>
    <n v="1432033441"/>
    <b v="0"/>
    <n v="45"/>
    <b v="1"/>
    <s v="theater/plays"/>
    <n v="0.1831764705882353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8500"/>
    <x v="2246"/>
    <x v="0"/>
    <s v="US"/>
    <s v="USD"/>
    <n v="1464960682"/>
    <n v="1462368682"/>
    <b v="0"/>
    <n v="62"/>
    <b v="1"/>
    <s v="theater/plays"/>
    <n v="1.347058823529411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8500"/>
    <x v="2247"/>
    <x v="0"/>
    <s v="US"/>
    <s v="USD"/>
    <n v="1405017345"/>
    <n v="1403721345"/>
    <b v="0"/>
    <n v="22"/>
    <b v="1"/>
    <s v="theater/plays"/>
    <n v="0.18070588235294119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8500"/>
    <x v="2196"/>
    <x v="0"/>
    <s v="US"/>
    <s v="USD"/>
    <n v="1407536880"/>
    <n v="1404997548"/>
    <b v="0"/>
    <n v="18"/>
    <b v="1"/>
    <s v="theater/plays"/>
    <n v="0.13117647058823528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8500"/>
    <x v="83"/>
    <x v="0"/>
    <s v="GB"/>
    <s v="GBP"/>
    <n v="1462565855"/>
    <n v="1458245855"/>
    <b v="0"/>
    <n v="12"/>
    <b v="1"/>
    <s v="theater/plays"/>
    <n v="5.8823529411764705E-2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8500"/>
    <x v="2248"/>
    <x v="0"/>
    <s v="US"/>
    <s v="USD"/>
    <n v="1415234760"/>
    <n v="1413065230"/>
    <b v="0"/>
    <n v="44"/>
    <b v="1"/>
    <s v="theater/plays"/>
    <n v="0.18670588235294117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8500"/>
    <x v="2249"/>
    <x v="0"/>
    <s v="GB"/>
    <s v="GBP"/>
    <n v="1406470645"/>
    <n v="1403878645"/>
    <b v="0"/>
    <n v="27"/>
    <b v="1"/>
    <s v="theater/plays"/>
    <n v="9.2117647058823526E-2"/>
    <n v="29"/>
    <x v="1"/>
    <s v="plays"/>
    <x v="3394"/>
    <d v="2014-07-27T09:17:25"/>
  </r>
  <r>
    <n v="3395"/>
    <s v="MIRAMAR"/>
    <s v="Miramar is a a darkly funny play exploring what it is we call â€˜homeâ€™."/>
    <n v="8500"/>
    <x v="1622"/>
    <x v="0"/>
    <s v="GB"/>
    <s v="GBP"/>
    <n v="1433009400"/>
    <n v="1431795944"/>
    <b v="0"/>
    <n v="38"/>
    <b v="1"/>
    <s v="theater/plays"/>
    <n v="0.10823529411764705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8500"/>
    <x v="415"/>
    <x v="0"/>
    <s v="US"/>
    <s v="USD"/>
    <n v="1401595140"/>
    <n v="1399286589"/>
    <b v="0"/>
    <n v="28"/>
    <b v="1"/>
    <s v="theater/plays"/>
    <n v="0.18411764705882352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8500"/>
    <x v="668"/>
    <x v="0"/>
    <s v="GB"/>
    <s v="GBP"/>
    <n v="1455832800"/>
    <n v="1452338929"/>
    <b v="0"/>
    <n v="24"/>
    <b v="1"/>
    <s v="theater/plays"/>
    <n v="3.2941176470588238E-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8500"/>
    <x v="2250"/>
    <x v="0"/>
    <s v="US"/>
    <s v="USD"/>
    <n v="1416589200"/>
    <n v="1414605776"/>
    <b v="0"/>
    <n v="65"/>
    <b v="1"/>
    <s v="theater/plays"/>
    <n v="0.52270588235294113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8500"/>
    <x v="459"/>
    <x v="0"/>
    <s v="GB"/>
    <s v="GBP"/>
    <n v="1424556325"/>
    <n v="1421964325"/>
    <b v="0"/>
    <n v="46"/>
    <b v="1"/>
    <s v="theater/plays"/>
    <n v="0.14647058823529413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8500"/>
    <x v="2251"/>
    <x v="0"/>
    <s v="US"/>
    <s v="USD"/>
    <n v="1409266414"/>
    <n v="1405378414"/>
    <b v="0"/>
    <n v="85"/>
    <b v="1"/>
    <s v="theater/plays"/>
    <n v="1.1812941176470588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8500"/>
    <x v="2252"/>
    <x v="0"/>
    <s v="GB"/>
    <s v="GBP"/>
    <n v="1438968146"/>
    <n v="1436376146"/>
    <b v="0"/>
    <n v="66"/>
    <b v="1"/>
    <s v="theater/plays"/>
    <n v="0.34752941176470586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8500"/>
    <x v="2253"/>
    <x v="0"/>
    <s v="US"/>
    <s v="USD"/>
    <n v="1447295460"/>
    <n v="1444747843"/>
    <b v="0"/>
    <n v="165"/>
    <b v="1"/>
    <s v="theater/plays"/>
    <n v="1.9370588235294117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8500"/>
    <x v="41"/>
    <x v="0"/>
    <s v="GB"/>
    <s v="GBP"/>
    <n v="1435230324"/>
    <n v="1432638324"/>
    <b v="0"/>
    <n v="17"/>
    <b v="1"/>
    <s v="theater/plays"/>
    <n v="0.23529411764705882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8500"/>
    <x v="904"/>
    <x v="0"/>
    <s v="US"/>
    <s v="USD"/>
    <n v="1434542702"/>
    <n v="1432814702"/>
    <b v="0"/>
    <n v="3"/>
    <b v="1"/>
    <s v="theater/plays"/>
    <n v="7.1764705882352939E-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8500"/>
    <x v="2254"/>
    <x v="0"/>
    <s v="GB"/>
    <s v="GBP"/>
    <n v="1456876740"/>
    <n v="1455063886"/>
    <b v="0"/>
    <n v="17"/>
    <b v="1"/>
    <s v="theater/plays"/>
    <n v="5.6647058823529411E-2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8500"/>
    <x v="2255"/>
    <x v="0"/>
    <s v="US"/>
    <s v="USD"/>
    <n v="1405511376"/>
    <n v="1401623376"/>
    <b v="0"/>
    <n v="91"/>
    <b v="1"/>
    <s v="theater/plays"/>
    <n v="1.1801176470588235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8500"/>
    <x v="2256"/>
    <x v="0"/>
    <s v="GB"/>
    <s v="GBP"/>
    <n v="1404641289"/>
    <n v="1402049289"/>
    <b v="0"/>
    <n v="67"/>
    <b v="1"/>
    <s v="theater/plays"/>
    <n v="0.252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8500"/>
    <x v="2257"/>
    <x v="0"/>
    <s v="US"/>
    <s v="USD"/>
    <n v="1405727304"/>
    <n v="1403135304"/>
    <b v="0"/>
    <n v="18"/>
    <b v="1"/>
    <s v="theater/plays"/>
    <n v="0.12411764705882353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8500"/>
    <x v="2258"/>
    <x v="0"/>
    <s v="GB"/>
    <s v="GBP"/>
    <n v="1469998680"/>
    <n v="1466710358"/>
    <b v="0"/>
    <n v="21"/>
    <b v="1"/>
    <s v="theater/plays"/>
    <n v="7.2705882352941176E-2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8500"/>
    <x v="2259"/>
    <x v="0"/>
    <s v="US"/>
    <s v="USD"/>
    <n v="1465196400"/>
    <n v="1462841990"/>
    <b v="0"/>
    <n v="40"/>
    <b v="1"/>
    <s v="theater/plays"/>
    <n v="0.38294117647058823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8500"/>
    <x v="2260"/>
    <x v="0"/>
    <s v="US"/>
    <s v="USD"/>
    <n v="1444264372"/>
    <n v="1442536372"/>
    <b v="0"/>
    <n v="78"/>
    <b v="1"/>
    <s v="theater/plays"/>
    <n v="1.827647058823529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8500"/>
    <x v="142"/>
    <x v="0"/>
    <s v="GB"/>
    <s v="GBP"/>
    <n v="1411858862"/>
    <n v="1409266862"/>
    <b v="0"/>
    <n v="26"/>
    <b v="1"/>
    <s v="theater/plays"/>
    <n v="0.35294117647058826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8500"/>
    <x v="1084"/>
    <x v="0"/>
    <s v="US"/>
    <s v="USD"/>
    <n v="1425099540"/>
    <n v="1424280938"/>
    <b v="0"/>
    <n v="14"/>
    <b v="1"/>
    <s v="theater/plays"/>
    <n v="7.6470588235294124E-2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8500"/>
    <x v="2090"/>
    <x v="0"/>
    <s v="US"/>
    <s v="USD"/>
    <n v="1480579140"/>
    <n v="1478030325"/>
    <b v="0"/>
    <n v="44"/>
    <b v="1"/>
    <s v="theater/plays"/>
    <n v="0.36529411764705882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8500"/>
    <x v="148"/>
    <x v="0"/>
    <s v="US"/>
    <s v="USD"/>
    <n v="1460935800"/>
    <n v="1459999656"/>
    <b v="0"/>
    <n v="9"/>
    <b v="1"/>
    <s v="theater/plays"/>
    <n v="2.3529411764705882E-2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8500"/>
    <x v="2261"/>
    <x v="0"/>
    <s v="GB"/>
    <s v="GBP"/>
    <n v="1429813800"/>
    <n v="1427363645"/>
    <b v="0"/>
    <n v="30"/>
    <b v="1"/>
    <s v="theater/plays"/>
    <n v="0.56282352941176472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8500"/>
    <x v="2262"/>
    <x v="0"/>
    <s v="US"/>
    <s v="USD"/>
    <n v="1414284180"/>
    <n v="1410558948"/>
    <b v="0"/>
    <n v="45"/>
    <b v="1"/>
    <s v="theater/plays"/>
    <n v="0.20000117647058824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8500"/>
    <x v="2263"/>
    <x v="0"/>
    <s v="US"/>
    <s v="USD"/>
    <n v="1400875307"/>
    <n v="1398283307"/>
    <b v="0"/>
    <n v="56"/>
    <b v="1"/>
    <s v="theater/plays"/>
    <n v="0.4747058823529412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8500"/>
    <x v="2264"/>
    <x v="0"/>
    <s v="IE"/>
    <s v="EUR"/>
    <n v="1459978200"/>
    <n v="1458416585"/>
    <b v="0"/>
    <n v="46"/>
    <b v="1"/>
    <s v="theater/plays"/>
    <n v="0.3447058823529412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8500"/>
    <x v="2265"/>
    <x v="0"/>
    <s v="GB"/>
    <s v="GBP"/>
    <n v="1455408000"/>
    <n v="1454638202"/>
    <b v="0"/>
    <n v="34"/>
    <b v="1"/>
    <s v="theater/plays"/>
    <n v="0.11364705882352941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8500"/>
    <x v="2266"/>
    <x v="0"/>
    <s v="US"/>
    <s v="USD"/>
    <n v="1425495563"/>
    <n v="1422903563"/>
    <b v="0"/>
    <n v="98"/>
    <b v="1"/>
    <s v="theater/plays"/>
    <n v="1.19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8500"/>
    <x v="2267"/>
    <x v="0"/>
    <s v="GB"/>
    <s v="GBP"/>
    <n v="1450051200"/>
    <n v="1447594176"/>
    <b v="0"/>
    <n v="46"/>
    <b v="1"/>
    <s v="theater/plays"/>
    <n v="0.3850588235294117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8500"/>
    <x v="457"/>
    <x v="0"/>
    <s v="US"/>
    <s v="USD"/>
    <n v="1429912341"/>
    <n v="1427320341"/>
    <b v="0"/>
    <n v="10"/>
    <b v="1"/>
    <s v="theater/plays"/>
    <n v="4.1176470588235294E-2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8500"/>
    <x v="2268"/>
    <x v="0"/>
    <s v="US"/>
    <s v="USD"/>
    <n v="1423119540"/>
    <n v="1421252084"/>
    <b v="0"/>
    <n v="76"/>
    <b v="1"/>
    <s v="theater/plays"/>
    <n v="0.73117647058823532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8500"/>
    <x v="2269"/>
    <x v="0"/>
    <s v="US"/>
    <s v="USD"/>
    <n v="1412434136"/>
    <n v="1409669336"/>
    <b v="0"/>
    <n v="104"/>
    <b v="1"/>
    <s v="theater/plays"/>
    <n v="3.6342470588235294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8500"/>
    <x v="1959"/>
    <x v="0"/>
    <s v="US"/>
    <s v="USD"/>
    <n v="1411264800"/>
    <n v="1409620903"/>
    <b v="0"/>
    <n v="87"/>
    <b v="1"/>
    <s v="theater/plays"/>
    <n v="0.47705882352941176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8500"/>
    <x v="646"/>
    <x v="0"/>
    <s v="GB"/>
    <s v="GBP"/>
    <n v="1404314952"/>
    <n v="1401722952"/>
    <b v="0"/>
    <n v="29"/>
    <b v="1"/>
    <s v="theater/plays"/>
    <n v="0.17647058823529413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8500"/>
    <x v="910"/>
    <x v="0"/>
    <s v="GB"/>
    <s v="GBP"/>
    <n v="1425142800"/>
    <n v="1422983847"/>
    <b v="0"/>
    <n v="51"/>
    <b v="1"/>
    <s v="theater/plays"/>
    <n v="0.24176470588235294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8500"/>
    <x v="666"/>
    <x v="0"/>
    <s v="GB"/>
    <s v="GBP"/>
    <n v="1478046661"/>
    <n v="1476837061"/>
    <b v="0"/>
    <n v="12"/>
    <b v="1"/>
    <s v="theater/plays"/>
    <n v="2.2941176470588236E-2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8500"/>
    <x v="2270"/>
    <x v="0"/>
    <s v="GB"/>
    <s v="GBP"/>
    <n v="1406760101"/>
    <n v="1404168101"/>
    <b v="0"/>
    <n v="72"/>
    <b v="1"/>
    <s v="theater/plays"/>
    <n v="0.25541058823529411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8500"/>
    <x v="41"/>
    <x v="0"/>
    <s v="US"/>
    <s v="USD"/>
    <n v="1408383153"/>
    <n v="1405791153"/>
    <b v="0"/>
    <n v="21"/>
    <b v="1"/>
    <s v="theater/plays"/>
    <n v="0.23529411764705882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8500"/>
    <x v="2271"/>
    <x v="0"/>
    <s v="US"/>
    <s v="USD"/>
    <n v="1454709600"/>
    <n v="1452520614"/>
    <b v="0"/>
    <n v="42"/>
    <b v="1"/>
    <s v="theater/plays"/>
    <n v="0.25800000000000001"/>
    <n v="52"/>
    <x v="1"/>
    <s v="plays"/>
    <x v="3432"/>
    <d v="2016-02-05T17:00:00"/>
  </r>
  <r>
    <n v="3433"/>
    <s v="The Dybbuk"/>
    <s v="death&amp;pretzels presents their first Chicago based project:_x000a_The Dybbuk by S. Ansky"/>
    <n v="8500"/>
    <x v="2272"/>
    <x v="0"/>
    <s v="US"/>
    <s v="USD"/>
    <n v="1402974000"/>
    <n v="1400290255"/>
    <b v="0"/>
    <n v="71"/>
    <b v="1"/>
    <s v="theater/plays"/>
    <n v="1.1205882352941177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8500"/>
    <x v="1285"/>
    <x v="0"/>
    <s v="US"/>
    <s v="USD"/>
    <n v="1404983269"/>
    <n v="1402391269"/>
    <b v="0"/>
    <n v="168"/>
    <b v="1"/>
    <s v="theater/plays"/>
    <n v="1.2417647058823529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8500"/>
    <x v="2273"/>
    <x v="0"/>
    <s v="US"/>
    <s v="USD"/>
    <n v="1470538800"/>
    <n v="1469112493"/>
    <b v="0"/>
    <n v="19"/>
    <b v="1"/>
    <s v="theater/plays"/>
    <n v="0.13176470588235295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8500"/>
    <x v="2274"/>
    <x v="0"/>
    <s v="US"/>
    <s v="USD"/>
    <n v="1408638480"/>
    <n v="1406811593"/>
    <b v="0"/>
    <n v="37"/>
    <b v="1"/>
    <s v="theater/plays"/>
    <n v="0.62294117647058822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8500"/>
    <x v="168"/>
    <x v="0"/>
    <s v="US"/>
    <s v="USD"/>
    <n v="1440003820"/>
    <n v="1437411820"/>
    <b v="0"/>
    <n v="36"/>
    <b v="1"/>
    <s v="theater/plays"/>
    <n v="0.35647058823529409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8500"/>
    <x v="2275"/>
    <x v="0"/>
    <s v="GB"/>
    <s v="GBP"/>
    <n v="1430600400"/>
    <n v="1428358567"/>
    <b v="0"/>
    <n v="14"/>
    <b v="1"/>
    <s v="theater/plays"/>
    <n v="0.30647058823529411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8500"/>
    <x v="2276"/>
    <x v="0"/>
    <s v="US"/>
    <s v="USD"/>
    <n v="1453179540"/>
    <n v="1452030730"/>
    <b v="0"/>
    <n v="18"/>
    <b v="1"/>
    <s v="theater/plays"/>
    <n v="0.19013411764705884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8500"/>
    <x v="2277"/>
    <x v="0"/>
    <s v="US"/>
    <s v="USD"/>
    <n v="1405095300"/>
    <n v="1403146628"/>
    <b v="0"/>
    <n v="82"/>
    <b v="1"/>
    <s v="theater/plays"/>
    <n v="0.6189317647058824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8500"/>
    <x v="1644"/>
    <x v="0"/>
    <s v="US"/>
    <s v="USD"/>
    <n v="1447445820"/>
    <n v="1445077121"/>
    <b v="0"/>
    <n v="43"/>
    <b v="1"/>
    <s v="theater/plays"/>
    <n v="0.3017647058823529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8500"/>
    <x v="156"/>
    <x v="0"/>
    <s v="US"/>
    <s v="USD"/>
    <n v="1433016672"/>
    <n v="1430424672"/>
    <b v="0"/>
    <n v="8"/>
    <b v="1"/>
    <s v="theater/plays"/>
    <n v="2.9411764705882353E-2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8500"/>
    <x v="2278"/>
    <x v="0"/>
    <s v="US"/>
    <s v="USD"/>
    <n v="1410266146"/>
    <n v="1407674146"/>
    <b v="0"/>
    <n v="45"/>
    <b v="1"/>
    <s v="theater/plays"/>
    <n v="0.2182352941176470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8500"/>
    <x v="2279"/>
    <x v="0"/>
    <s v="AU"/>
    <s v="AUD"/>
    <n v="1465394340"/>
    <n v="1464677986"/>
    <b v="0"/>
    <n v="20"/>
    <b v="1"/>
    <s v="theater/plays"/>
    <n v="0.1019999999999999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8500"/>
    <x v="41"/>
    <x v="0"/>
    <s v="GB"/>
    <s v="GBP"/>
    <n v="1445604236"/>
    <n v="1443185036"/>
    <b v="0"/>
    <n v="31"/>
    <b v="1"/>
    <s v="theater/plays"/>
    <n v="0.23529411764705882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8500"/>
    <x v="876"/>
    <x v="0"/>
    <s v="GB"/>
    <s v="GBP"/>
    <n v="1423138800"/>
    <n v="1421092725"/>
    <b v="0"/>
    <n v="25"/>
    <b v="1"/>
    <s v="theater/plays"/>
    <n v="0.12729411764705884"/>
    <n v="43"/>
    <x v="1"/>
    <s v="plays"/>
    <x v="3446"/>
    <d v="2015-02-05T07:20:00"/>
  </r>
  <r>
    <n v="3447"/>
    <s v="The Vagabond Halfback"/>
    <s v="&quot;He was a poet, a vagrant, a philosopher, a lady's man and a hard drinker&quot;"/>
    <n v="8500"/>
    <x v="2280"/>
    <x v="0"/>
    <s v="US"/>
    <s v="USD"/>
    <n v="1458332412"/>
    <n v="1454448012"/>
    <b v="0"/>
    <n v="14"/>
    <b v="1"/>
    <s v="theater/plays"/>
    <n v="0.1268235294117647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8500"/>
    <x v="2281"/>
    <x v="0"/>
    <s v="US"/>
    <s v="USD"/>
    <n v="1418784689"/>
    <n v="1416192689"/>
    <b v="0"/>
    <n v="45"/>
    <b v="1"/>
    <s v="theater/plays"/>
    <n v="0.2711764705882353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500"/>
    <x v="2282"/>
    <x v="0"/>
    <s v="US"/>
    <s v="USD"/>
    <n v="1468036800"/>
    <n v="1465607738"/>
    <b v="0"/>
    <n v="20"/>
    <b v="1"/>
    <s v="theater/plays"/>
    <n v="0.16058823529411764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8500"/>
    <x v="1158"/>
    <x v="0"/>
    <s v="GB"/>
    <s v="GBP"/>
    <n v="1427990071"/>
    <n v="1422809671"/>
    <b v="0"/>
    <n v="39"/>
    <b v="1"/>
    <s v="theater/plays"/>
    <n v="8.9411764705882357E-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8500"/>
    <x v="2283"/>
    <x v="0"/>
    <s v="US"/>
    <s v="USD"/>
    <n v="1429636927"/>
    <n v="1427304127"/>
    <b v="0"/>
    <n v="16"/>
    <b v="1"/>
    <s v="theater/plays"/>
    <n v="7.7411764705882347E-2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8500"/>
    <x v="2284"/>
    <x v="0"/>
    <s v="US"/>
    <s v="USD"/>
    <n v="1406087940"/>
    <n v="1404141626"/>
    <b v="0"/>
    <n v="37"/>
    <b v="1"/>
    <s v="theater/plays"/>
    <n v="0.18023529411764705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8500"/>
    <x v="2285"/>
    <x v="0"/>
    <s v="GB"/>
    <s v="GBP"/>
    <n v="1471130956"/>
    <n v="1465946956"/>
    <b v="0"/>
    <n v="14"/>
    <b v="1"/>
    <s v="theater/plays"/>
    <n v="4.5294117647058825E-2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8500"/>
    <x v="2286"/>
    <x v="0"/>
    <s v="GB"/>
    <s v="GBP"/>
    <n v="1406825159"/>
    <n v="1404233159"/>
    <b v="0"/>
    <n v="21"/>
    <b v="1"/>
    <s v="theater/plays"/>
    <n v="8.294117647058824E-2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8500"/>
    <x v="2287"/>
    <x v="0"/>
    <s v="US"/>
    <s v="USD"/>
    <n v="1476381627"/>
    <n v="1473789627"/>
    <b v="0"/>
    <n v="69"/>
    <b v="1"/>
    <s v="theater/plays"/>
    <n v="1.1841176470588235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8500"/>
    <x v="2288"/>
    <x v="0"/>
    <s v="US"/>
    <s v="USD"/>
    <n v="1406876340"/>
    <n v="1404190567"/>
    <b v="0"/>
    <n v="16"/>
    <b v="1"/>
    <s v="theater/plays"/>
    <n v="0.67517647058823527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8500"/>
    <x v="2289"/>
    <x v="0"/>
    <s v="US"/>
    <s v="USD"/>
    <n v="1423720740"/>
    <n v="1421081857"/>
    <b v="0"/>
    <n v="55"/>
    <b v="1"/>
    <s v="theater/plays"/>
    <n v="0.32988235294117646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8500"/>
    <x v="2290"/>
    <x v="0"/>
    <s v="US"/>
    <s v="USD"/>
    <n v="1422937620"/>
    <n v="1420606303"/>
    <b v="0"/>
    <n v="27"/>
    <b v="1"/>
    <s v="theater/plays"/>
    <n v="0.14305882352941177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8500"/>
    <x v="2291"/>
    <x v="0"/>
    <s v="GB"/>
    <s v="GBP"/>
    <n v="1463743860"/>
    <n v="1461151860"/>
    <b v="0"/>
    <n v="36"/>
    <b v="1"/>
    <s v="theater/plays"/>
    <n v="7.4235294117647052E-2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8500"/>
    <x v="2292"/>
    <x v="0"/>
    <s v="GB"/>
    <s v="GBP"/>
    <n v="1408106352"/>
    <n v="1406896752"/>
    <b v="0"/>
    <n v="19"/>
    <b v="1"/>
    <s v="theater/plays"/>
    <n v="0.11176470588235295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8500"/>
    <x v="2293"/>
    <x v="0"/>
    <s v="US"/>
    <s v="USD"/>
    <n v="1477710000"/>
    <n v="1475248279"/>
    <b v="0"/>
    <n v="12"/>
    <b v="1"/>
    <s v="theater/plays"/>
    <n v="8.1764705882352948E-2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8500"/>
    <x v="2294"/>
    <x v="0"/>
    <s v="US"/>
    <s v="USD"/>
    <n v="1436551200"/>
    <n v="1435181628"/>
    <b v="0"/>
    <n v="17"/>
    <b v="1"/>
    <s v="theater/plays"/>
    <n v="5.9411764705882351E-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8500"/>
    <x v="2295"/>
    <x v="0"/>
    <s v="CA"/>
    <s v="CAD"/>
    <n v="1476158340"/>
    <n v="1472594585"/>
    <b v="0"/>
    <n v="114"/>
    <b v="1"/>
    <s v="theater/plays"/>
    <n v="1.2162352941176471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8500"/>
    <x v="2296"/>
    <x v="0"/>
    <s v="US"/>
    <s v="USD"/>
    <n v="1471921637"/>
    <n v="1469329637"/>
    <b v="0"/>
    <n v="93"/>
    <b v="1"/>
    <s v="theater/plays"/>
    <n v="0.60190352941176473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8500"/>
    <x v="2169"/>
    <x v="0"/>
    <s v="GB"/>
    <s v="GBP"/>
    <n v="1439136000"/>
    <n v="1436972472"/>
    <b v="0"/>
    <n v="36"/>
    <b v="1"/>
    <s v="theater/plays"/>
    <n v="0.24235294117647058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8500"/>
    <x v="2297"/>
    <x v="0"/>
    <s v="US"/>
    <s v="USD"/>
    <n v="1461108450"/>
    <n v="1455928050"/>
    <b v="0"/>
    <n v="61"/>
    <b v="1"/>
    <s v="theater/plays"/>
    <n v="0.52352941176470591"/>
    <n v="73"/>
    <x v="1"/>
    <s v="plays"/>
    <x v="3466"/>
    <d v="2016-04-19T18:27:30"/>
  </r>
  <r>
    <n v="3467"/>
    <s v="Venus in Fur, Los Angeles."/>
    <s v="Venus in Fur, By David Ives."/>
    <n v="8500"/>
    <x v="168"/>
    <x v="0"/>
    <s v="US"/>
    <s v="USD"/>
    <n v="1426864032"/>
    <n v="1424275632"/>
    <b v="0"/>
    <n v="47"/>
    <b v="1"/>
    <s v="theater/plays"/>
    <n v="0.35647058823529409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8500"/>
    <x v="2298"/>
    <x v="0"/>
    <s v="US"/>
    <s v="USD"/>
    <n v="1474426800"/>
    <n v="1471976529"/>
    <b v="0"/>
    <n v="17"/>
    <b v="1"/>
    <s v="theater/plays"/>
    <n v="1.4327058823529413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8500"/>
    <x v="2299"/>
    <x v="0"/>
    <s v="US"/>
    <s v="USD"/>
    <n v="1461857045"/>
    <n v="1459265045"/>
    <b v="0"/>
    <n v="63"/>
    <b v="1"/>
    <s v="theater/plays"/>
    <n v="0.37352941176470589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8500"/>
    <x v="672"/>
    <x v="0"/>
    <s v="US"/>
    <s v="USD"/>
    <n v="1468618680"/>
    <n v="1465345902"/>
    <b v="0"/>
    <n v="9"/>
    <b v="1"/>
    <s v="theater/plays"/>
    <n v="4.4117647058823532E-2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8500"/>
    <x v="2300"/>
    <x v="0"/>
    <s v="GB"/>
    <s v="GBP"/>
    <n v="1409515200"/>
    <n v="1405971690"/>
    <b v="0"/>
    <n v="30"/>
    <b v="1"/>
    <s v="theater/plays"/>
    <n v="0.12623529411764706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8500"/>
    <x v="2301"/>
    <x v="0"/>
    <s v="US"/>
    <s v="USD"/>
    <n v="1415253540"/>
    <n v="1413432331"/>
    <b v="0"/>
    <n v="23"/>
    <b v="1"/>
    <s v="theater/plays"/>
    <n v="0.2401176470588235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8500"/>
    <x v="2302"/>
    <x v="0"/>
    <s v="US"/>
    <s v="USD"/>
    <n v="1426883220"/>
    <n v="1425067296"/>
    <b v="0"/>
    <n v="33"/>
    <b v="1"/>
    <s v="theater/plays"/>
    <n v="0.57647058823529407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8500"/>
    <x v="895"/>
    <x v="0"/>
    <s v="GB"/>
    <s v="GBP"/>
    <n v="1469016131"/>
    <n v="1466424131"/>
    <b v="0"/>
    <n v="39"/>
    <b v="1"/>
    <s v="theater/plays"/>
    <n v="0.2376470588235294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8500"/>
    <x v="2303"/>
    <x v="0"/>
    <s v="GB"/>
    <s v="GBP"/>
    <n v="1414972800"/>
    <n v="1412629704"/>
    <b v="0"/>
    <n v="17"/>
    <b v="1"/>
    <s v="theater/plays"/>
    <n v="0.0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8500"/>
    <x v="2304"/>
    <x v="0"/>
    <s v="US"/>
    <s v="USD"/>
    <n v="1414378800"/>
    <n v="1412836990"/>
    <b v="0"/>
    <n v="6"/>
    <b v="1"/>
    <s v="theater/plays"/>
    <n v="3.6705882352941178E-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8500"/>
    <x v="857"/>
    <x v="0"/>
    <s v="US"/>
    <s v="USD"/>
    <n v="1431831600"/>
    <n v="1430761243"/>
    <b v="0"/>
    <n v="39"/>
    <b v="1"/>
    <s v="theater/plays"/>
    <n v="0.2442352941176470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8500"/>
    <x v="2305"/>
    <x v="0"/>
    <s v="US"/>
    <s v="USD"/>
    <n v="1426539600"/>
    <n v="1424296822"/>
    <b v="0"/>
    <n v="57"/>
    <b v="1"/>
    <s v="theater/plays"/>
    <n v="0.2655294117647059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8500"/>
    <x v="2306"/>
    <x v="0"/>
    <s v="GB"/>
    <s v="GBP"/>
    <n v="1403382680"/>
    <n v="1400790680"/>
    <b v="0"/>
    <n v="56"/>
    <b v="1"/>
    <s v="theater/plays"/>
    <n v="0.22564705882352942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8500"/>
    <x v="2307"/>
    <x v="0"/>
    <s v="US"/>
    <s v="USD"/>
    <n v="1436562000"/>
    <n v="1434440227"/>
    <b v="0"/>
    <n v="13"/>
    <b v="1"/>
    <s v="theater/plays"/>
    <n v="0.25176470588235295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8500"/>
    <x v="2308"/>
    <x v="0"/>
    <s v="AU"/>
    <s v="AUD"/>
    <n v="1420178188"/>
    <n v="1418709388"/>
    <b v="0"/>
    <n v="95"/>
    <b v="1"/>
    <s v="theater/plays"/>
    <n v="1.3976470588235295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8500"/>
    <x v="2309"/>
    <x v="0"/>
    <s v="GB"/>
    <s v="GBP"/>
    <n v="1404671466"/>
    <n v="1402079466"/>
    <b v="0"/>
    <n v="80"/>
    <b v="1"/>
    <s v="theater/plays"/>
    <n v="0.48823529411764705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8500"/>
    <x v="2310"/>
    <x v="0"/>
    <s v="US"/>
    <s v="USD"/>
    <n v="1404403381"/>
    <n v="1401811381"/>
    <b v="0"/>
    <n v="133"/>
    <b v="1"/>
    <s v="theater/plays"/>
    <n v="0.63035294117647056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8500"/>
    <x v="2311"/>
    <x v="0"/>
    <s v="US"/>
    <s v="USD"/>
    <n v="1466014499"/>
    <n v="1463422499"/>
    <b v="0"/>
    <n v="44"/>
    <b v="1"/>
    <s v="theater/plays"/>
    <n v="0.33600000000000002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8500"/>
    <x v="1827"/>
    <x v="0"/>
    <s v="US"/>
    <s v="USD"/>
    <n v="1454431080"/>
    <n v="1451839080"/>
    <b v="0"/>
    <n v="30"/>
    <b v="1"/>
    <s v="theater/plays"/>
    <n v="0.1952941176470588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8500"/>
    <x v="2312"/>
    <x v="0"/>
    <s v="US"/>
    <s v="USD"/>
    <n v="1433314740"/>
    <n v="1430600401"/>
    <b v="0"/>
    <n v="56"/>
    <b v="1"/>
    <s v="theater/plays"/>
    <n v="0.54776470588235293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8500"/>
    <x v="948"/>
    <x v="0"/>
    <s v="GB"/>
    <s v="GBP"/>
    <n v="1435185252"/>
    <n v="1432593252"/>
    <b v="0"/>
    <n v="66"/>
    <b v="1"/>
    <s v="theater/plays"/>
    <n v="0.30058823529411766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8500"/>
    <x v="2313"/>
    <x v="0"/>
    <s v="US"/>
    <s v="USD"/>
    <n v="1429286400"/>
    <n v="1427221560"/>
    <b v="0"/>
    <n v="29"/>
    <b v="1"/>
    <s v="theater/plays"/>
    <n v="0.42776470588235294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8500"/>
    <x v="2314"/>
    <x v="0"/>
    <s v="GB"/>
    <s v="GBP"/>
    <n v="1400965200"/>
    <n v="1398352531"/>
    <b v="0"/>
    <n v="72"/>
    <b v="1"/>
    <s v="theater/plays"/>
    <n v="0.66294117647058826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8500"/>
    <x v="2315"/>
    <x v="0"/>
    <s v="US"/>
    <s v="USD"/>
    <n v="1460574924"/>
    <n v="1457982924"/>
    <b v="0"/>
    <n v="27"/>
    <b v="1"/>
    <s v="theater/plays"/>
    <n v="0.15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8500"/>
    <x v="2316"/>
    <x v="0"/>
    <s v="US"/>
    <s v="USD"/>
    <n v="1431928784"/>
    <n v="1430114384"/>
    <b v="0"/>
    <n v="10"/>
    <b v="1"/>
    <s v="theater/plays"/>
    <n v="9.3058823529411763E-2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8500"/>
    <x v="2317"/>
    <x v="0"/>
    <s v="US"/>
    <s v="USD"/>
    <n v="1445818397"/>
    <n v="1442794397"/>
    <b v="0"/>
    <n v="35"/>
    <b v="1"/>
    <s v="theater/plays"/>
    <n v="0.47061411764705879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8500"/>
    <x v="646"/>
    <x v="0"/>
    <s v="US"/>
    <s v="USD"/>
    <n v="1408252260"/>
    <n v="1406580436"/>
    <b v="0"/>
    <n v="29"/>
    <b v="1"/>
    <s v="theater/plays"/>
    <n v="0.17647058823529413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8500"/>
    <x v="402"/>
    <x v="0"/>
    <s v="US"/>
    <s v="USD"/>
    <n v="1480140000"/>
    <n v="1479186575"/>
    <b v="0"/>
    <n v="13"/>
    <b v="1"/>
    <s v="theater/plays"/>
    <n v="4.7058823529411764E-2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8500"/>
    <x v="2318"/>
    <x v="0"/>
    <s v="CA"/>
    <s v="CAD"/>
    <n v="1414862280"/>
    <n v="1412360309"/>
    <b v="0"/>
    <n v="72"/>
    <b v="1"/>
    <s v="theater/plays"/>
    <n v="0.6285882352941176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8500"/>
    <x v="2319"/>
    <x v="0"/>
    <s v="US"/>
    <s v="USD"/>
    <n v="1473625166"/>
    <n v="1470169166"/>
    <b v="0"/>
    <n v="78"/>
    <b v="1"/>
    <s v="theater/plays"/>
    <n v="0.43905882352941178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8500"/>
    <x v="472"/>
    <x v="0"/>
    <s v="US"/>
    <s v="USD"/>
    <n v="1464904800"/>
    <n v="1463852904"/>
    <b v="0"/>
    <n v="49"/>
    <b v="1"/>
    <s v="theater/plays"/>
    <n v="0.1983529411764705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8500"/>
    <x v="2320"/>
    <x v="0"/>
    <s v="CA"/>
    <s v="CAD"/>
    <n v="1464471840"/>
    <n v="1459309704"/>
    <b v="0"/>
    <n v="42"/>
    <b v="1"/>
    <s v="theater/plays"/>
    <n v="0.1988235294117647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8500"/>
    <x v="2321"/>
    <x v="0"/>
    <s v="US"/>
    <s v="USD"/>
    <n v="1435733940"/>
    <n v="1431046325"/>
    <b v="0"/>
    <n v="35"/>
    <b v="1"/>
    <s v="theater/plays"/>
    <n v="0.24823529411764705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8500"/>
    <x v="2322"/>
    <x v="0"/>
    <s v="US"/>
    <s v="USD"/>
    <n v="1457326740"/>
    <n v="1455919438"/>
    <b v="0"/>
    <n v="42"/>
    <b v="1"/>
    <s v="theater/plays"/>
    <n v="0.12505882352941178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8500"/>
    <x v="17"/>
    <x v="0"/>
    <s v="GB"/>
    <s v="GBP"/>
    <n v="1441995595"/>
    <n v="1439835595"/>
    <b v="0"/>
    <n v="42"/>
    <b v="1"/>
    <s v="theater/plays"/>
    <n v="0.1776470588235294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8500"/>
    <x v="2323"/>
    <x v="0"/>
    <s v="US"/>
    <s v="USD"/>
    <n v="1458100740"/>
    <n v="1456862924"/>
    <b v="0"/>
    <n v="31"/>
    <b v="1"/>
    <s v="theater/plays"/>
    <n v="0.49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8500"/>
    <x v="2324"/>
    <x v="0"/>
    <s v="GB"/>
    <s v="GBP"/>
    <n v="1469359728"/>
    <n v="1466767728"/>
    <b v="0"/>
    <n v="38"/>
    <b v="1"/>
    <s v="theater/plays"/>
    <n v="0.31635294117647061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8500"/>
    <x v="325"/>
    <x v="0"/>
    <s v="US"/>
    <s v="USD"/>
    <n v="1447959491"/>
    <n v="1445363891"/>
    <b v="0"/>
    <n v="8"/>
    <b v="1"/>
    <s v="theater/plays"/>
    <n v="0.1176470588235294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8500"/>
    <x v="2325"/>
    <x v="0"/>
    <s v="US"/>
    <s v="USD"/>
    <n v="1399953600"/>
    <n v="1398983245"/>
    <b v="0"/>
    <n v="39"/>
    <b v="1"/>
    <s v="theater/plays"/>
    <n v="0.30517647058823527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8500"/>
    <x v="631"/>
    <x v="0"/>
    <s v="US"/>
    <s v="USD"/>
    <n v="1408815440"/>
    <n v="1404927440"/>
    <b v="0"/>
    <n v="29"/>
    <b v="1"/>
    <s v="theater/plays"/>
    <n v="0.35823529411764704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8500"/>
    <x v="2326"/>
    <x v="0"/>
    <s v="US"/>
    <s v="USD"/>
    <n v="1464732537"/>
    <n v="1462140537"/>
    <b v="0"/>
    <n v="72"/>
    <b v="1"/>
    <s v="theater/plays"/>
    <n v="1.2282352941176471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8500"/>
    <x v="147"/>
    <x v="0"/>
    <s v="GB"/>
    <s v="GBP"/>
    <n v="1462914000"/>
    <n v="1460914253"/>
    <b v="0"/>
    <n v="15"/>
    <b v="1"/>
    <s v="theater/plays"/>
    <n v="2.1176470588235293E-2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8500"/>
    <x v="2327"/>
    <x v="0"/>
    <s v="US"/>
    <s v="USD"/>
    <n v="1416545700"/>
    <n v="1415392666"/>
    <b v="0"/>
    <n v="33"/>
    <b v="1"/>
    <s v="theater/plays"/>
    <n v="0.37529411764705883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8500"/>
    <x v="1217"/>
    <x v="0"/>
    <s v="US"/>
    <s v="USD"/>
    <n v="1404312846"/>
    <n v="1402584846"/>
    <b v="0"/>
    <n v="15"/>
    <b v="1"/>
    <s v="theater/plays"/>
    <n v="0.10647058823529412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8500"/>
    <x v="2328"/>
    <x v="0"/>
    <s v="GB"/>
    <s v="GBP"/>
    <n v="1415385000"/>
    <n v="1413406695"/>
    <b v="0"/>
    <n v="19"/>
    <b v="1"/>
    <s v="theater/plays"/>
    <n v="0.17858823529411766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8500"/>
    <x v="325"/>
    <x v="0"/>
    <s v="GB"/>
    <s v="GBP"/>
    <n v="1429789992"/>
    <n v="1424609592"/>
    <b v="0"/>
    <n v="17"/>
    <b v="1"/>
    <s v="theater/plays"/>
    <n v="0.11764705882352941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8500"/>
    <x v="2153"/>
    <x v="0"/>
    <s v="US"/>
    <s v="USD"/>
    <n v="1401857940"/>
    <n v="1400725112"/>
    <b v="0"/>
    <n v="44"/>
    <b v="1"/>
    <s v="theater/plays"/>
    <n v="0.39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8500"/>
    <x v="1100"/>
    <x v="0"/>
    <s v="US"/>
    <s v="USD"/>
    <n v="1422853140"/>
    <n v="1421439552"/>
    <b v="0"/>
    <n v="10"/>
    <b v="1"/>
    <s v="theater/plays"/>
    <n v="6.4705882352941183E-2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8500"/>
    <x v="2329"/>
    <x v="0"/>
    <s v="US"/>
    <s v="USD"/>
    <n v="1433097171"/>
    <n v="1430505171"/>
    <b v="0"/>
    <n v="46"/>
    <b v="1"/>
    <s v="theater/plays"/>
    <n v="0.3623529411764706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8500"/>
    <x v="911"/>
    <x v="0"/>
    <s v="US"/>
    <s v="USD"/>
    <n v="1410145200"/>
    <n v="1407197670"/>
    <b v="0"/>
    <n v="11"/>
    <b v="1"/>
    <s v="theater/plays"/>
    <n v="0.29411764705882354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8500"/>
    <x v="417"/>
    <x v="0"/>
    <s v="GB"/>
    <s v="GBP"/>
    <n v="1404471600"/>
    <n v="1401910634"/>
    <b v="0"/>
    <n v="13"/>
    <b v="1"/>
    <s v="theater/plays"/>
    <n v="0.47058823529411764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8500"/>
    <x v="2330"/>
    <x v="0"/>
    <s v="US"/>
    <s v="USD"/>
    <n v="1412259660"/>
    <n v="1410461299"/>
    <b v="0"/>
    <n v="33"/>
    <b v="1"/>
    <s v="theater/plays"/>
    <n v="0.19419882352941178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8500"/>
    <x v="40"/>
    <x v="0"/>
    <s v="GB"/>
    <s v="GBP"/>
    <n v="1425478950"/>
    <n v="1422886950"/>
    <b v="0"/>
    <n v="28"/>
    <b v="1"/>
    <s v="theater/plays"/>
    <n v="0.23847058823529413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8500"/>
    <x v="1132"/>
    <x v="0"/>
    <s v="GB"/>
    <s v="GBP"/>
    <n v="1441547220"/>
    <n v="1439322412"/>
    <b v="0"/>
    <n v="21"/>
    <b v="1"/>
    <s v="theater/plays"/>
    <n v="0.23705882352941177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8500"/>
    <x v="2331"/>
    <x v="0"/>
    <s v="US"/>
    <s v="USD"/>
    <n v="1411980020"/>
    <n v="1409388020"/>
    <b v="0"/>
    <n v="13"/>
    <b v="1"/>
    <s v="theater/plays"/>
    <n v="6.9764705882352937E-2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8500"/>
    <x v="1174"/>
    <x v="0"/>
    <s v="GB"/>
    <s v="GBP"/>
    <n v="1442311560"/>
    <n v="1439924246"/>
    <b v="0"/>
    <n v="34"/>
    <b v="1"/>
    <s v="theater/plays"/>
    <n v="0.16411764705882353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8500"/>
    <x v="2332"/>
    <x v="0"/>
    <s v="GB"/>
    <s v="GBP"/>
    <n v="1474844400"/>
    <n v="1469871148"/>
    <b v="0"/>
    <n v="80"/>
    <b v="1"/>
    <s v="theater/plays"/>
    <n v="0.5348235294117647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8500"/>
    <x v="2333"/>
    <x v="0"/>
    <s v="US"/>
    <s v="USD"/>
    <n v="1410580800"/>
    <n v="1409336373"/>
    <b v="0"/>
    <n v="74"/>
    <b v="1"/>
    <s v="theater/plays"/>
    <n v="1.1948235294117646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8500"/>
    <x v="798"/>
    <x v="0"/>
    <s v="US"/>
    <s v="USD"/>
    <n v="1439136000"/>
    <n v="1438188106"/>
    <b v="0"/>
    <n v="7"/>
    <b v="1"/>
    <s v="theater/plays"/>
    <n v="6.235294117647059E-2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8500"/>
    <x v="2334"/>
    <x v="0"/>
    <s v="US"/>
    <s v="USD"/>
    <n v="1461823140"/>
    <n v="1459411371"/>
    <b v="0"/>
    <n v="34"/>
    <b v="1"/>
    <s v="theater/plays"/>
    <n v="0.396000000000000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8500"/>
    <x v="2335"/>
    <x v="0"/>
    <s v="US"/>
    <s v="USD"/>
    <n v="1436587140"/>
    <n v="1434069205"/>
    <b v="0"/>
    <n v="86"/>
    <b v="1"/>
    <s v="theater/plays"/>
    <n v="0.82529411764705884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8500"/>
    <x v="2336"/>
    <x v="0"/>
    <s v="GB"/>
    <s v="GBP"/>
    <n v="1484740918"/>
    <n v="1483012918"/>
    <b v="0"/>
    <n v="37"/>
    <b v="1"/>
    <s v="theater/plays"/>
    <n v="0.19635294117647059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8500"/>
    <x v="2337"/>
    <x v="0"/>
    <s v="US"/>
    <s v="USD"/>
    <n v="1436749200"/>
    <n v="1434997018"/>
    <b v="0"/>
    <n v="18"/>
    <b v="1"/>
    <s v="theater/plays"/>
    <n v="7.7647058823529416E-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8500"/>
    <x v="2338"/>
    <x v="0"/>
    <s v="GB"/>
    <s v="GBP"/>
    <n v="1460318400"/>
    <n v="1457881057"/>
    <b v="0"/>
    <n v="22"/>
    <b v="1"/>
    <s v="theater/plays"/>
    <n v="0.3235294117647059"/>
    <n v="125"/>
    <x v="1"/>
    <s v="plays"/>
    <x v="3530"/>
    <d v="2016-04-10T15:00:00"/>
  </r>
  <r>
    <n v="3531"/>
    <s v="The Reinvention of Lily Johnson"/>
    <s v="A political comedy for a crazy election year"/>
    <n v="8500"/>
    <x v="1958"/>
    <x v="0"/>
    <s v="US"/>
    <s v="USD"/>
    <n v="1467301334"/>
    <n v="1464709334"/>
    <b v="0"/>
    <n v="26"/>
    <b v="1"/>
    <s v="theater/plays"/>
    <n v="0.15058823529411763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8500"/>
    <x v="1936"/>
    <x v="0"/>
    <s v="US"/>
    <s v="USD"/>
    <n v="1411012740"/>
    <n v="1409667827"/>
    <b v="0"/>
    <n v="27"/>
    <b v="1"/>
    <s v="theater/plays"/>
    <n v="0.1343529411764705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8500"/>
    <x v="2291"/>
    <x v="0"/>
    <s v="US"/>
    <s v="USD"/>
    <n v="1447269367"/>
    <n v="1444673767"/>
    <b v="0"/>
    <n v="8"/>
    <b v="1"/>
    <s v="theater/plays"/>
    <n v="7.4235294117647052E-2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8500"/>
    <x v="2339"/>
    <x v="0"/>
    <s v="US"/>
    <s v="USD"/>
    <n v="1443711623"/>
    <n v="1440687623"/>
    <b v="0"/>
    <n v="204"/>
    <b v="1"/>
    <s v="theater/plays"/>
    <n v="0.91882352941176471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8500"/>
    <x v="2340"/>
    <x v="0"/>
    <s v="GB"/>
    <s v="GBP"/>
    <n v="1443808800"/>
    <n v="1441120910"/>
    <b v="0"/>
    <n v="46"/>
    <b v="1"/>
    <s v="theater/plays"/>
    <n v="0.24270588235294119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8500"/>
    <x v="398"/>
    <x v="0"/>
    <s v="GB"/>
    <s v="GBP"/>
    <n v="1450612740"/>
    <n v="1448040425"/>
    <b v="0"/>
    <n v="17"/>
    <b v="1"/>
    <s v="theater/plays"/>
    <n v="2.7058823529411764E-2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8500"/>
    <x v="1967"/>
    <x v="0"/>
    <s v="CA"/>
    <s v="CAD"/>
    <n v="1416211140"/>
    <n v="1413016216"/>
    <b v="0"/>
    <n v="28"/>
    <b v="1"/>
    <s v="theater/plays"/>
    <n v="0.14329411764705882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8500"/>
    <x v="1956"/>
    <x v="0"/>
    <s v="GB"/>
    <s v="GBP"/>
    <n v="1471428340"/>
    <n v="1469009140"/>
    <b v="0"/>
    <n v="83"/>
    <b v="1"/>
    <s v="theater/plays"/>
    <n v="0.30223529411764705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8500"/>
    <x v="2341"/>
    <x v="0"/>
    <s v="US"/>
    <s v="USD"/>
    <n v="1473358122"/>
    <n v="1471543722"/>
    <b v="0"/>
    <n v="13"/>
    <b v="1"/>
    <s v="theater/plays"/>
    <n v="8.4470588235294117E-2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8500"/>
    <x v="2342"/>
    <x v="0"/>
    <s v="GB"/>
    <s v="GBP"/>
    <n v="1466899491"/>
    <n v="1464307491"/>
    <b v="0"/>
    <n v="8"/>
    <b v="1"/>
    <s v="theater/plays"/>
    <n v="4.3411764705882351E-2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8500"/>
    <x v="2343"/>
    <x v="0"/>
    <s v="GB"/>
    <s v="GBP"/>
    <n v="1441042275"/>
    <n v="1438882275"/>
    <b v="0"/>
    <n v="32"/>
    <b v="1"/>
    <s v="theater/plays"/>
    <n v="0.148235294117647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8500"/>
    <x v="2344"/>
    <x v="0"/>
    <s v="US"/>
    <s v="USD"/>
    <n v="1410099822"/>
    <n v="1404915822"/>
    <b v="0"/>
    <n v="85"/>
    <b v="1"/>
    <s v="theater/plays"/>
    <n v="0.6615294117647059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8500"/>
    <x v="76"/>
    <x v="0"/>
    <s v="DE"/>
    <s v="EUR"/>
    <n v="1435255659"/>
    <n v="1432663659"/>
    <b v="0"/>
    <n v="29"/>
    <b v="1"/>
    <s v="theater/plays"/>
    <n v="0.18470588235294116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8500"/>
    <x v="911"/>
    <x v="0"/>
    <s v="US"/>
    <s v="USD"/>
    <n v="1425758257"/>
    <n v="1423166257"/>
    <b v="0"/>
    <n v="24"/>
    <b v="1"/>
    <s v="theater/plays"/>
    <n v="0.29411764705882354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8500"/>
    <x v="2345"/>
    <x v="0"/>
    <s v="US"/>
    <s v="USD"/>
    <n v="1428780159"/>
    <n v="1426188159"/>
    <b v="0"/>
    <n v="8"/>
    <b v="1"/>
    <s v="theater/plays"/>
    <n v="2.9529411764705884E-2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8500"/>
    <x v="2346"/>
    <x v="0"/>
    <s v="US"/>
    <s v="USD"/>
    <n v="1427860740"/>
    <n v="1426002684"/>
    <b v="0"/>
    <n v="19"/>
    <b v="1"/>
    <s v="theater/plays"/>
    <n v="0.13235294117647059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8500"/>
    <x v="2347"/>
    <x v="0"/>
    <s v="US"/>
    <s v="USD"/>
    <n v="1463198340"/>
    <n v="1461117201"/>
    <b v="0"/>
    <n v="336"/>
    <b v="1"/>
    <s v="theater/plays"/>
    <n v="4.7109705882352939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8500"/>
    <x v="2307"/>
    <x v="0"/>
    <s v="US"/>
    <s v="USD"/>
    <n v="1457139600"/>
    <n v="1455230214"/>
    <b v="0"/>
    <n v="13"/>
    <b v="1"/>
    <s v="theater/plays"/>
    <n v="0.25176470588235295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8500"/>
    <x v="806"/>
    <x v="0"/>
    <s v="GB"/>
    <s v="GBP"/>
    <n v="1441358873"/>
    <n v="1438939673"/>
    <b v="0"/>
    <n v="42"/>
    <b v="1"/>
    <s v="theater/plays"/>
    <n v="0.1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8500"/>
    <x v="2348"/>
    <x v="0"/>
    <s v="GB"/>
    <s v="GBP"/>
    <n v="1462224398"/>
    <n v="1459632398"/>
    <b v="0"/>
    <n v="64"/>
    <b v="1"/>
    <s v="theater/plays"/>
    <n v="0.308235294117647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8500"/>
    <x v="2349"/>
    <x v="0"/>
    <s v="US"/>
    <s v="USD"/>
    <n v="1400796420"/>
    <n v="1398342170"/>
    <b v="0"/>
    <n v="25"/>
    <b v="1"/>
    <s v="theater/plays"/>
    <n v="0.17970588235294119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8500"/>
    <x v="2350"/>
    <x v="0"/>
    <s v="GB"/>
    <s v="GBP"/>
    <n v="1403964324"/>
    <n v="1401372324"/>
    <b v="0"/>
    <n v="20"/>
    <b v="1"/>
    <s v="theater/plays"/>
    <n v="9.0941176470588234E-2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8500"/>
    <x v="2351"/>
    <x v="0"/>
    <s v="US"/>
    <s v="USD"/>
    <n v="1439337600"/>
    <n v="1436575280"/>
    <b v="0"/>
    <n v="104"/>
    <b v="1"/>
    <s v="theater/plays"/>
    <n v="0.68764705882352939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8500"/>
    <x v="2352"/>
    <x v="0"/>
    <s v="US"/>
    <s v="USD"/>
    <n v="1423674000"/>
    <n v="1421025159"/>
    <b v="0"/>
    <n v="53"/>
    <b v="1"/>
    <s v="theater/plays"/>
    <n v="0.66718941176470581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8500"/>
    <x v="1162"/>
    <x v="0"/>
    <s v="IT"/>
    <s v="EUR"/>
    <n v="1479382594"/>
    <n v="1476786994"/>
    <b v="0"/>
    <n v="14"/>
    <b v="1"/>
    <s v="theater/plays"/>
    <n v="0.28235294117647058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8500"/>
    <x v="2222"/>
    <x v="0"/>
    <s v="GB"/>
    <s v="GBP"/>
    <n v="1408289724"/>
    <n v="1403105724"/>
    <b v="0"/>
    <n v="20"/>
    <b v="1"/>
    <s v="theater/plays"/>
    <n v="0.26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8500"/>
    <x v="2353"/>
    <x v="0"/>
    <s v="US"/>
    <s v="USD"/>
    <n v="1399271911"/>
    <n v="1396334311"/>
    <b v="0"/>
    <n v="558"/>
    <b v="1"/>
    <s v="theater/plays"/>
    <n v="11.768941176470587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8500"/>
    <x v="1929"/>
    <x v="0"/>
    <s v="GB"/>
    <s v="GBP"/>
    <n v="1435352400"/>
    <n v="1431718575"/>
    <b v="0"/>
    <n v="22"/>
    <b v="1"/>
    <s v="theater/plays"/>
    <n v="5.9294117647058824E-2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8500"/>
    <x v="831"/>
    <x v="0"/>
    <s v="AU"/>
    <s v="AUD"/>
    <n v="1438333080"/>
    <n v="1436408308"/>
    <b v="0"/>
    <n v="24"/>
    <b v="1"/>
    <s v="theater/plays"/>
    <n v="0.1217647058823529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8500"/>
    <x v="2354"/>
    <x v="0"/>
    <s v="CA"/>
    <s v="CAD"/>
    <n v="1432694700"/>
    <n v="1429651266"/>
    <b v="0"/>
    <n v="74"/>
    <b v="1"/>
    <s v="theater/plays"/>
    <n v="0.40823529411764709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8500"/>
    <x v="1904"/>
    <x v="0"/>
    <s v="US"/>
    <s v="USD"/>
    <n v="1438799760"/>
    <n v="1437236378"/>
    <b v="0"/>
    <n v="54"/>
    <b v="1"/>
    <s v="theater/plays"/>
    <n v="0.30117647058823527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8500"/>
    <x v="2355"/>
    <x v="0"/>
    <s v="GB"/>
    <s v="GBP"/>
    <n v="1457906400"/>
    <n v="1457115427"/>
    <b v="0"/>
    <n v="31"/>
    <b v="1"/>
    <s v="theater/plays"/>
    <n v="5.5176470588235292E-2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8500"/>
    <x v="2356"/>
    <x v="0"/>
    <s v="GB"/>
    <s v="GBP"/>
    <n v="1470078000"/>
    <n v="1467648456"/>
    <b v="0"/>
    <n v="25"/>
    <b v="1"/>
    <s v="theater/plays"/>
    <n v="6.2052941176470595E-2"/>
    <n v="21"/>
    <x v="1"/>
    <s v="plays"/>
    <x v="3563"/>
    <d v="2016-08-01T14:00:00"/>
  </r>
  <r>
    <n v="3564"/>
    <s v="The Pillowman Aberdeen"/>
    <s v="Multi Award-Winng play THE PILLOWMAN coming to the Arts Centre Theatre, Aberdeen"/>
    <n v="8500"/>
    <x v="2025"/>
    <x v="0"/>
    <s v="GB"/>
    <s v="GBP"/>
    <n v="1444060800"/>
    <n v="1440082649"/>
    <b v="0"/>
    <n v="17"/>
    <b v="1"/>
    <s v="theater/plays"/>
    <n v="0.11823529411764706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8500"/>
    <x v="1156"/>
    <x v="0"/>
    <s v="US"/>
    <s v="USD"/>
    <n v="1420048208"/>
    <n v="1417456208"/>
    <b v="0"/>
    <n v="12"/>
    <b v="1"/>
    <s v="theater/plays"/>
    <n v="0.13823529411764707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8500"/>
    <x v="2357"/>
    <x v="0"/>
    <s v="GB"/>
    <s v="GBP"/>
    <n v="1422015083"/>
    <n v="1419423083"/>
    <b v="0"/>
    <n v="38"/>
    <b v="1"/>
    <s v="theater/plays"/>
    <n v="0.24647058823529411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8500"/>
    <x v="2358"/>
    <x v="0"/>
    <s v="GB"/>
    <s v="GBP"/>
    <n v="1433964444"/>
    <n v="1431372444"/>
    <b v="0"/>
    <n v="41"/>
    <b v="1"/>
    <s v="theater/plays"/>
    <n v="0.128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8500"/>
    <x v="2359"/>
    <x v="0"/>
    <s v="US"/>
    <s v="USD"/>
    <n v="1410975994"/>
    <n v="1408383994"/>
    <b v="0"/>
    <n v="19"/>
    <b v="1"/>
    <s v="theater/plays"/>
    <n v="0.13058823529411764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8500"/>
    <x v="2360"/>
    <x v="0"/>
    <s v="US"/>
    <s v="USD"/>
    <n v="1420734696"/>
    <n v="1418142696"/>
    <b v="0"/>
    <n v="41"/>
    <b v="1"/>
    <s v="theater/plays"/>
    <n v="0.59105882352941175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8500"/>
    <x v="2361"/>
    <x v="0"/>
    <s v="US"/>
    <s v="USD"/>
    <n v="1420009200"/>
    <n v="1417593483"/>
    <b v="0"/>
    <n v="26"/>
    <b v="1"/>
    <s v="theater/plays"/>
    <n v="0.2690588235294117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8500"/>
    <x v="2362"/>
    <x v="0"/>
    <s v="GB"/>
    <s v="GBP"/>
    <n v="1414701413"/>
    <n v="1412109413"/>
    <b v="0"/>
    <n v="25"/>
    <b v="1"/>
    <s v="theater/plays"/>
    <n v="0.21541176470588236"/>
    <n v="73"/>
    <x v="1"/>
    <s v="plays"/>
    <x v="3571"/>
    <d v="2014-10-30T15:36:53"/>
  </r>
  <r>
    <n v="3572"/>
    <s v="Monster"/>
    <s v="A darkly comic one woman show by Abram Rooney as part of The Camden Fringe 2015."/>
    <n v="8500"/>
    <x v="83"/>
    <x v="0"/>
    <s v="GB"/>
    <s v="GBP"/>
    <n v="1434894082"/>
    <n v="1432302082"/>
    <b v="0"/>
    <n v="9"/>
    <b v="1"/>
    <s v="theater/plays"/>
    <n v="5.8823529411764705E-2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8500"/>
    <x v="2363"/>
    <x v="0"/>
    <s v="GB"/>
    <s v="GBP"/>
    <n v="1415440846"/>
    <n v="1412845246"/>
    <b v="0"/>
    <n v="78"/>
    <b v="1"/>
    <s v="theater/plays"/>
    <n v="0.36282352941176471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8500"/>
    <x v="2364"/>
    <x v="0"/>
    <s v="US"/>
    <s v="USD"/>
    <n v="1415921848"/>
    <n v="1413326248"/>
    <b v="0"/>
    <n v="45"/>
    <b v="1"/>
    <s v="theater/plays"/>
    <n v="0.72411764705882353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8500"/>
    <x v="2365"/>
    <x v="0"/>
    <s v="US"/>
    <s v="USD"/>
    <n v="1470887940"/>
    <n v="1468176527"/>
    <b v="0"/>
    <n v="102"/>
    <b v="1"/>
    <s v="theater/plays"/>
    <n v="1.1921176470588235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8500"/>
    <x v="173"/>
    <x v="0"/>
    <s v="US"/>
    <s v="USD"/>
    <n v="1480947054"/>
    <n v="1475759454"/>
    <b v="0"/>
    <n v="5"/>
    <b v="1"/>
    <s v="theater/plays"/>
    <n v="1.1764705882352941E-2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8500"/>
    <x v="1911"/>
    <x v="0"/>
    <s v="US"/>
    <s v="USD"/>
    <n v="1430029680"/>
    <n v="1427741583"/>
    <b v="0"/>
    <n v="27"/>
    <b v="1"/>
    <s v="theater/plays"/>
    <n v="9.1764705882352943E-2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8500"/>
    <x v="2366"/>
    <x v="0"/>
    <s v="GB"/>
    <s v="GBP"/>
    <n v="1462037777"/>
    <n v="1459445777"/>
    <b v="0"/>
    <n v="37"/>
    <b v="1"/>
    <s v="theater/plays"/>
    <n v="0.17649411764705883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8500"/>
    <x v="83"/>
    <x v="0"/>
    <s v="GB"/>
    <s v="GBP"/>
    <n v="1459444656"/>
    <n v="1456856256"/>
    <b v="0"/>
    <n v="14"/>
    <b v="1"/>
    <s v="theater/plays"/>
    <n v="5.8823529411764705E-2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8500"/>
    <x v="581"/>
    <x v="0"/>
    <s v="US"/>
    <s v="USD"/>
    <n v="1425185940"/>
    <n v="1421900022"/>
    <b v="0"/>
    <n v="27"/>
    <b v="1"/>
    <s v="theater/plays"/>
    <n v="0.12058823529411765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8500"/>
    <x v="646"/>
    <x v="0"/>
    <s v="GB"/>
    <s v="GBP"/>
    <n v="1406719110"/>
    <n v="1405509510"/>
    <b v="0"/>
    <n v="45"/>
    <b v="1"/>
    <s v="theater/plays"/>
    <n v="0.17647058823529413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8500"/>
    <x v="2367"/>
    <x v="0"/>
    <s v="US"/>
    <s v="USD"/>
    <n v="1459822682"/>
    <n v="1458613082"/>
    <b v="0"/>
    <n v="49"/>
    <b v="1"/>
    <s v="theater/plays"/>
    <n v="0.33764705882352941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8500"/>
    <x v="2259"/>
    <x v="0"/>
    <s v="US"/>
    <s v="USD"/>
    <n v="1460970805"/>
    <n v="1455790405"/>
    <b v="0"/>
    <n v="24"/>
    <b v="1"/>
    <s v="theater/plays"/>
    <n v="0.38294117647058823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8500"/>
    <x v="2368"/>
    <x v="0"/>
    <s v="GB"/>
    <s v="GBP"/>
    <n v="1436772944"/>
    <n v="1434180944"/>
    <b v="0"/>
    <n v="112"/>
    <b v="1"/>
    <s v="theater/plays"/>
    <n v="0.40764705882352942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8500"/>
    <x v="909"/>
    <x v="0"/>
    <s v="US"/>
    <s v="USD"/>
    <n v="1419181890"/>
    <n v="1416589890"/>
    <b v="0"/>
    <n v="23"/>
    <b v="1"/>
    <s v="theater/plays"/>
    <n v="0.47647058823529409"/>
    <n v="176"/>
    <x v="1"/>
    <s v="plays"/>
    <x v="3585"/>
    <d v="2014-12-21T12:11:30"/>
  </r>
  <r>
    <n v="3586"/>
    <s v="Actors &amp; Musicians who are Blind or Autistic"/>
    <s v="See Theatre In A New Light"/>
    <n v="8500"/>
    <x v="2369"/>
    <x v="0"/>
    <s v="US"/>
    <s v="USD"/>
    <n v="1474649070"/>
    <n v="1469465070"/>
    <b v="0"/>
    <n v="54"/>
    <b v="1"/>
    <s v="theater/plays"/>
    <n v="0.96552941176470586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8500"/>
    <x v="1508"/>
    <x v="0"/>
    <s v="GB"/>
    <s v="GBP"/>
    <n v="1467054000"/>
    <n v="1463144254"/>
    <b v="0"/>
    <n v="28"/>
    <b v="1"/>
    <s v="theater/plays"/>
    <n v="7.4470588235294122E-2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8500"/>
    <x v="1671"/>
    <x v="0"/>
    <s v="GB"/>
    <s v="GBP"/>
    <n v="1430348400"/>
    <n v="1428436410"/>
    <b v="0"/>
    <n v="11"/>
    <b v="1"/>
    <s v="theater/plays"/>
    <n v="2.3647058823529413E-2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8500"/>
    <x v="1977"/>
    <x v="0"/>
    <s v="US"/>
    <s v="USD"/>
    <n v="1432654347"/>
    <n v="1430494347"/>
    <b v="0"/>
    <n v="62"/>
    <b v="1"/>
    <s v="theater/plays"/>
    <n v="0.6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8500"/>
    <x v="2370"/>
    <x v="0"/>
    <s v="GB"/>
    <s v="GBP"/>
    <n v="1413792034"/>
    <n v="1411200034"/>
    <b v="0"/>
    <n v="73"/>
    <b v="1"/>
    <s v="theater/plays"/>
    <n v="0.58858823529411763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8500"/>
    <x v="1281"/>
    <x v="0"/>
    <s v="US"/>
    <s v="USD"/>
    <n v="1422075540"/>
    <n v="1419979544"/>
    <b v="0"/>
    <n v="18"/>
    <b v="1"/>
    <s v="theater/plays"/>
    <n v="0.14411764705882352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8500"/>
    <x v="2371"/>
    <x v="0"/>
    <s v="US"/>
    <s v="USD"/>
    <n v="1423630740"/>
    <n v="1418673307"/>
    <b v="0"/>
    <n v="35"/>
    <b v="1"/>
    <s v="theater/plays"/>
    <n v="0.29941176470588238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8500"/>
    <x v="1830"/>
    <x v="0"/>
    <s v="US"/>
    <s v="USD"/>
    <n v="1420489560"/>
    <n v="1417469639"/>
    <b v="0"/>
    <n v="43"/>
    <b v="1"/>
    <s v="theater/plays"/>
    <n v="0.39047058823529412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8500"/>
    <x v="1132"/>
    <x v="0"/>
    <s v="US"/>
    <s v="USD"/>
    <n v="1472952982"/>
    <n v="1470792982"/>
    <b v="0"/>
    <n v="36"/>
    <b v="1"/>
    <s v="theater/plays"/>
    <n v="0.23705882352941177"/>
    <n v="56"/>
    <x v="1"/>
    <s v="plays"/>
    <x v="3594"/>
    <d v="2016-09-03T20:36:22"/>
  </r>
  <r>
    <n v="3595"/>
    <s v="The Flu Season"/>
    <s v="A new theatre company staging Will Eno's The Flu Season in Seattle"/>
    <n v="8500"/>
    <x v="2372"/>
    <x v="0"/>
    <s v="US"/>
    <s v="USD"/>
    <n v="1426229940"/>
    <n v="1423959123"/>
    <b v="0"/>
    <n v="62"/>
    <b v="1"/>
    <s v="theater/plays"/>
    <n v="0.3624705882352941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8500"/>
    <x v="1699"/>
    <x v="0"/>
    <s v="CA"/>
    <s v="CAD"/>
    <n v="1409072982"/>
    <n v="1407258582"/>
    <b v="0"/>
    <n v="15"/>
    <b v="1"/>
    <s v="theater/plays"/>
    <n v="0.1394117647058823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8500"/>
    <x v="1644"/>
    <x v="0"/>
    <s v="US"/>
    <s v="USD"/>
    <n v="1456984740"/>
    <n v="1455717790"/>
    <b v="0"/>
    <n v="33"/>
    <b v="1"/>
    <s v="theater/plays"/>
    <n v="0.3017647058823529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8500"/>
    <x v="1666"/>
    <x v="0"/>
    <s v="US"/>
    <s v="USD"/>
    <n v="1409720340"/>
    <n v="1408129822"/>
    <b v="0"/>
    <n v="27"/>
    <b v="1"/>
    <s v="theater/plays"/>
    <n v="0.12952941176470589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8500"/>
    <x v="2373"/>
    <x v="0"/>
    <s v="US"/>
    <s v="USD"/>
    <n v="1440892800"/>
    <n v="1438715077"/>
    <b v="0"/>
    <n v="17"/>
    <b v="1"/>
    <s v="theater/plays"/>
    <n v="0.1188235294117647"/>
    <n v="59"/>
    <x v="1"/>
    <s v="plays"/>
    <x v="3599"/>
    <d v="2015-08-29T19:00:00"/>
  </r>
  <r>
    <n v="3600"/>
    <s v="Pariah"/>
    <s v="The First Play From The Man Who Brought You The Black James Bond!"/>
    <n v="8500"/>
    <x v="31"/>
    <x v="0"/>
    <s v="US"/>
    <s v="USD"/>
    <n v="1476390164"/>
    <n v="1473970964"/>
    <b v="0"/>
    <n v="4"/>
    <b v="1"/>
    <s v="theater/plays"/>
    <n v="1.5294117647058824E-3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8500"/>
    <x v="2374"/>
    <x v="0"/>
    <s v="GB"/>
    <s v="GBP"/>
    <n v="1421452682"/>
    <n v="1418860682"/>
    <b v="0"/>
    <n v="53"/>
    <b v="1"/>
    <s v="theater/plays"/>
    <n v="0.24552941176470588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8500"/>
    <x v="2375"/>
    <x v="0"/>
    <s v="US"/>
    <s v="USD"/>
    <n v="1463520479"/>
    <n v="1458336479"/>
    <b v="0"/>
    <n v="49"/>
    <b v="1"/>
    <s v="theater/plays"/>
    <n v="0.4708235294117647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8500"/>
    <x v="1904"/>
    <x v="0"/>
    <s v="US"/>
    <s v="USD"/>
    <n v="1446759880"/>
    <n v="1444164280"/>
    <b v="0"/>
    <n v="57"/>
    <b v="1"/>
    <s v="theater/plays"/>
    <n v="0.30117647058823527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8500"/>
    <x v="1477"/>
    <x v="0"/>
    <s v="US"/>
    <s v="USD"/>
    <n v="1461913140"/>
    <n v="1461370956"/>
    <b v="0"/>
    <n v="69"/>
    <b v="1"/>
    <s v="theater/plays"/>
    <n v="0.39823529411764708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8500"/>
    <x v="75"/>
    <x v="0"/>
    <s v="GB"/>
    <s v="GBP"/>
    <n v="1455390126"/>
    <n v="1452798126"/>
    <b v="0"/>
    <n v="15"/>
    <b v="1"/>
    <s v="theater/plays"/>
    <n v="5.4117647058823527E-2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8500"/>
    <x v="2376"/>
    <x v="0"/>
    <s v="GB"/>
    <s v="GBP"/>
    <n v="1471185057"/>
    <n v="1468593057"/>
    <b v="0"/>
    <n v="64"/>
    <b v="1"/>
    <s v="theater/plays"/>
    <n v="0.45976470588235296"/>
    <n v="61"/>
    <x v="1"/>
    <s v="plays"/>
    <x v="3606"/>
    <d v="2016-08-14T09:30:57"/>
  </r>
  <r>
    <n v="3607"/>
    <s v="E15 at The Pleasance and CPT"/>
    <s v="'E15' is a verbatim project that looks at the story of the Focus E15 Campaign"/>
    <n v="8500"/>
    <x v="2377"/>
    <x v="0"/>
    <s v="GB"/>
    <s v="GBP"/>
    <n v="1450137600"/>
    <n v="1448924882"/>
    <b v="0"/>
    <n v="20"/>
    <b v="1"/>
    <s v="theater/plays"/>
    <n v="6.8235294117647061E-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500"/>
    <x v="25"/>
    <x v="0"/>
    <s v="GB"/>
    <s v="GBP"/>
    <n v="1466172000"/>
    <n v="1463418090"/>
    <b v="0"/>
    <n v="27"/>
    <b v="1"/>
    <s v="theater/plays"/>
    <n v="9.4117647058823528E-2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8500"/>
    <x v="2378"/>
    <x v="0"/>
    <s v="GB"/>
    <s v="GBP"/>
    <n v="1459378085"/>
    <n v="1456789685"/>
    <b v="0"/>
    <n v="21"/>
    <b v="1"/>
    <s v="theater/plays"/>
    <n v="0.35352941176470587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8500"/>
    <x v="2379"/>
    <x v="0"/>
    <s v="GB"/>
    <s v="GBP"/>
    <n v="1439806936"/>
    <n v="1437214936"/>
    <b v="0"/>
    <n v="31"/>
    <b v="1"/>
    <s v="theater/plays"/>
    <n v="0.19094117647058823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8500"/>
    <x v="95"/>
    <x v="0"/>
    <s v="GB"/>
    <s v="GBP"/>
    <n v="1428483201"/>
    <n v="1425891201"/>
    <b v="0"/>
    <n v="51"/>
    <b v="1"/>
    <s v="theater/plays"/>
    <n v="0.4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8500"/>
    <x v="2380"/>
    <x v="0"/>
    <s v="CA"/>
    <s v="CAD"/>
    <n v="1402334811"/>
    <n v="1401470811"/>
    <b v="0"/>
    <n v="57"/>
    <b v="1"/>
    <s v="theater/plays"/>
    <n v="0.84941176470588231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8500"/>
    <x v="380"/>
    <x v="0"/>
    <s v="US"/>
    <s v="USD"/>
    <n v="1403964574"/>
    <n v="1401372574"/>
    <b v="0"/>
    <n v="20"/>
    <b v="1"/>
    <s v="theater/plays"/>
    <n v="0.14705882352941177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8500"/>
    <x v="2381"/>
    <x v="0"/>
    <s v="US"/>
    <s v="USD"/>
    <n v="1434675616"/>
    <n v="1432083616"/>
    <b v="0"/>
    <n v="71"/>
    <b v="1"/>
    <s v="theater/plays"/>
    <n v="0.296470588235294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8500"/>
    <x v="1293"/>
    <x v="0"/>
    <s v="GB"/>
    <s v="GBP"/>
    <n v="1449756896"/>
    <n v="1447164896"/>
    <b v="0"/>
    <n v="72"/>
    <b v="1"/>
    <s v="theater/plays"/>
    <n v="0.31411764705882356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8500"/>
    <x v="2119"/>
    <x v="0"/>
    <s v="GB"/>
    <s v="GBP"/>
    <n v="1426801664"/>
    <n v="1424213264"/>
    <b v="0"/>
    <n v="45"/>
    <b v="1"/>
    <s v="theater/plays"/>
    <n v="0.36705882352941177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8500"/>
    <x v="2382"/>
    <x v="0"/>
    <s v="GB"/>
    <s v="GBP"/>
    <n v="1488240000"/>
    <n v="1486996729"/>
    <b v="0"/>
    <n v="51"/>
    <b v="1"/>
    <s v="theater/plays"/>
    <n v="0.10352941176470588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8500"/>
    <x v="895"/>
    <x v="0"/>
    <s v="GB"/>
    <s v="GBP"/>
    <n v="1433343850"/>
    <n v="1430751850"/>
    <b v="0"/>
    <n v="56"/>
    <b v="1"/>
    <s v="theater/plays"/>
    <n v="0.2376470588235294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8500"/>
    <x v="932"/>
    <x v="0"/>
    <s v="US"/>
    <s v="USD"/>
    <n v="1479592800"/>
    <n v="1476760226"/>
    <b v="0"/>
    <n v="17"/>
    <b v="1"/>
    <s v="theater/plays"/>
    <n v="0.1329411764705882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8500"/>
    <x v="2383"/>
    <x v="0"/>
    <s v="US"/>
    <s v="USD"/>
    <n v="1425528000"/>
    <n v="1422916261"/>
    <b v="0"/>
    <n v="197"/>
    <b v="1"/>
    <s v="theater/plays"/>
    <n v="1.2994117647058823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8500"/>
    <x v="2384"/>
    <x v="0"/>
    <s v="US"/>
    <s v="USD"/>
    <n v="1475269200"/>
    <n v="1473200844"/>
    <b v="0"/>
    <n v="70"/>
    <b v="1"/>
    <s v="theater/plays"/>
    <n v="0.38729411764705884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8500"/>
    <x v="2385"/>
    <x v="0"/>
    <s v="US"/>
    <s v="USD"/>
    <n v="1411874580"/>
    <n v="1409030371"/>
    <b v="0"/>
    <n v="21"/>
    <b v="1"/>
    <s v="theater/plays"/>
    <n v="0.11776352941176471"/>
    <n v="48"/>
    <x v="1"/>
    <s v="plays"/>
    <x v="3622"/>
    <d v="2014-09-27T22:23:00"/>
  </r>
  <r>
    <n v="3623"/>
    <s v="Since I've Been Here"/>
    <s v="An original play exploring the complications of romantic relationships in all forms."/>
    <n v="8500"/>
    <x v="142"/>
    <x v="0"/>
    <s v="US"/>
    <s v="USD"/>
    <n v="1406358000"/>
    <n v="1404841270"/>
    <b v="0"/>
    <n v="34"/>
    <b v="1"/>
    <s v="theater/plays"/>
    <n v="0.35294117647058826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8500"/>
    <x v="2386"/>
    <x v="0"/>
    <s v="US"/>
    <s v="USD"/>
    <n v="1471977290"/>
    <n v="1466793290"/>
    <b v="0"/>
    <n v="39"/>
    <b v="1"/>
    <s v="theater/plays"/>
    <n v="0.37035294117647061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8500"/>
    <x v="2329"/>
    <x v="0"/>
    <s v="GB"/>
    <s v="GBP"/>
    <n v="1435851577"/>
    <n v="1433259577"/>
    <b v="0"/>
    <n v="78"/>
    <b v="1"/>
    <s v="theater/plays"/>
    <n v="0.3623529411764706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8500"/>
    <x v="2387"/>
    <x v="0"/>
    <s v="GB"/>
    <s v="GBP"/>
    <n v="1408204857"/>
    <n v="1406390457"/>
    <b v="0"/>
    <n v="48"/>
    <b v="1"/>
    <s v="theater/plays"/>
    <n v="0.47917647058823531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8500"/>
    <x v="41"/>
    <x v="0"/>
    <s v="US"/>
    <s v="USD"/>
    <n v="1463803140"/>
    <n v="1459446487"/>
    <b v="0"/>
    <n v="29"/>
    <b v="1"/>
    <s v="theater/plays"/>
    <n v="0.23529411764705882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85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8500"/>
    <x v="369"/>
    <x v="2"/>
    <s v="US"/>
    <s v="USD"/>
    <n v="1462467600"/>
    <n v="1457403364"/>
    <b v="0"/>
    <n v="2"/>
    <b v="0"/>
    <s v="theater/musical"/>
    <n v="2.3529411764705883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8500"/>
    <x v="116"/>
    <x v="2"/>
    <s v="GB"/>
    <s v="GBP"/>
    <n v="1417295990"/>
    <n v="1414700390"/>
    <b v="0"/>
    <n v="1"/>
    <b v="0"/>
    <s v="theater/musical"/>
    <n v="1.176470588235294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8500"/>
    <x v="2388"/>
    <x v="2"/>
    <s v="US"/>
    <s v="USD"/>
    <n v="1411444740"/>
    <n v="1409335497"/>
    <b v="0"/>
    <n v="59"/>
    <b v="0"/>
    <s v="theater/musical"/>
    <n v="1.026470588235294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8500"/>
    <x v="173"/>
    <x v="2"/>
    <s v="GB"/>
    <s v="GBP"/>
    <n v="1416781749"/>
    <n v="1415053749"/>
    <b v="0"/>
    <n v="1"/>
    <b v="0"/>
    <s v="theater/musical"/>
    <n v="1.1764705882352941E-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8500"/>
    <x v="2389"/>
    <x v="2"/>
    <s v="US"/>
    <s v="USD"/>
    <n v="1479517200"/>
    <n v="1475765867"/>
    <b v="0"/>
    <n v="31"/>
    <b v="0"/>
    <s v="theater/musical"/>
    <n v="0.20729411764705882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8500"/>
    <x v="2390"/>
    <x v="2"/>
    <s v="CA"/>
    <s v="CAD"/>
    <n v="1484366340"/>
    <n v="1480219174"/>
    <b v="0"/>
    <n v="18"/>
    <b v="0"/>
    <s v="theater/musical"/>
    <n v="0.37470588235294117"/>
    <n v="177"/>
    <x v="1"/>
    <s v="musical"/>
    <x v="3634"/>
    <d v="2017-01-13T22:59:00"/>
  </r>
  <r>
    <n v="3635"/>
    <s v="Mary's Son"/>
    <s v="Mary's Son is a pop opera about Jesus and the hope he brings to all people."/>
    <n v="8500"/>
    <x v="2391"/>
    <x v="2"/>
    <s v="US"/>
    <s v="USD"/>
    <n v="1461186676"/>
    <n v="1458594676"/>
    <b v="0"/>
    <n v="10"/>
    <b v="0"/>
    <s v="theater/musical"/>
    <n v="0.15011764705882352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85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8500"/>
    <x v="1796"/>
    <x v="2"/>
    <s v="US"/>
    <s v="USD"/>
    <n v="1420130935"/>
    <n v="1417538935"/>
    <b v="0"/>
    <n v="14"/>
    <b v="0"/>
    <s v="theater/musical"/>
    <n v="0.10894117647058824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8500"/>
    <x v="1168"/>
    <x v="2"/>
    <s v="CA"/>
    <s v="CAD"/>
    <n v="1429456132"/>
    <n v="1424275732"/>
    <b v="0"/>
    <n v="2"/>
    <b v="0"/>
    <s v="theater/musical"/>
    <n v="2.5411764705882352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8500"/>
    <x v="116"/>
    <x v="2"/>
    <s v="US"/>
    <s v="USD"/>
    <n v="1475853060"/>
    <n v="1470672906"/>
    <b v="0"/>
    <n v="1"/>
    <b v="0"/>
    <s v="theater/musical"/>
    <n v="1.1764705882352942E-4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8500"/>
    <x v="434"/>
    <x v="2"/>
    <s v="US"/>
    <s v="USD"/>
    <n v="1431283530"/>
    <n v="1428691530"/>
    <b v="0"/>
    <n v="3"/>
    <b v="0"/>
    <s v="theater/musical"/>
    <n v="6.4705882352941177E-3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85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8500"/>
    <x v="493"/>
    <x v="2"/>
    <s v="DE"/>
    <s v="EUR"/>
    <n v="1448902800"/>
    <n v="1445369727"/>
    <b v="0"/>
    <n v="2"/>
    <b v="0"/>
    <s v="theater/musical"/>
    <n v="1.7647058823529412E-3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85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8500"/>
    <x v="378"/>
    <x v="2"/>
    <s v="US"/>
    <s v="USD"/>
    <n v="1457413140"/>
    <n v="1454996887"/>
    <b v="0"/>
    <n v="12"/>
    <b v="0"/>
    <s v="theater/musical"/>
    <n v="9.6588235294117641E-2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8500"/>
    <x v="116"/>
    <x v="2"/>
    <s v="CA"/>
    <s v="CAD"/>
    <n v="1479773838"/>
    <n v="1477178238"/>
    <b v="0"/>
    <n v="1"/>
    <b v="0"/>
    <s v="theater/musical"/>
    <n v="1.1764705882352942E-4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8500"/>
    <x v="517"/>
    <x v="2"/>
    <s v="US"/>
    <s v="USD"/>
    <n v="1434497400"/>
    <n v="1431770802"/>
    <b v="0"/>
    <n v="8"/>
    <b v="0"/>
    <s v="theater/musical"/>
    <n v="5.6588235294117648E-2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8500"/>
    <x v="134"/>
    <x v="2"/>
    <s v="GB"/>
    <s v="GBP"/>
    <n v="1475258327"/>
    <n v="1471370327"/>
    <b v="0"/>
    <n v="2"/>
    <b v="0"/>
    <s v="theater/musical"/>
    <n v="3.5294117647058825E-3"/>
    <n v="15"/>
    <x v="1"/>
    <s v="musical"/>
    <x v="3647"/>
    <d v="2016-09-30T12:58:47"/>
  </r>
  <r>
    <n v="3648"/>
    <s v="Moth Theater Lives"/>
    <s v="Help Moth Live! Support Moth and its artist collective to achieve its 2014/15 season."/>
    <n v="8500"/>
    <x v="2392"/>
    <x v="0"/>
    <s v="US"/>
    <s v="USD"/>
    <n v="1412492445"/>
    <n v="1409900445"/>
    <b v="0"/>
    <n v="73"/>
    <b v="1"/>
    <s v="theater/plays"/>
    <n v="4.7238823529411764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8500"/>
    <x v="1911"/>
    <x v="0"/>
    <s v="CA"/>
    <s v="CAD"/>
    <n v="1402938394"/>
    <n v="1400691994"/>
    <b v="0"/>
    <n v="8"/>
    <b v="1"/>
    <s v="theater/plays"/>
    <n v="9.1764705882352943E-2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8500"/>
    <x v="83"/>
    <x v="0"/>
    <s v="GB"/>
    <s v="GBP"/>
    <n v="1454412584"/>
    <n v="1452598184"/>
    <b v="0"/>
    <n v="17"/>
    <b v="1"/>
    <s v="theater/plays"/>
    <n v="5.8823529411764705E-2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8500"/>
    <x v="624"/>
    <x v="0"/>
    <s v="US"/>
    <s v="USD"/>
    <n v="1407686340"/>
    <n v="1404833442"/>
    <b v="0"/>
    <n v="9"/>
    <b v="1"/>
    <s v="theater/plays"/>
    <n v="6.1176470588235297E-2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8500"/>
    <x v="2393"/>
    <x v="0"/>
    <s v="CA"/>
    <s v="CAD"/>
    <n v="1472097540"/>
    <n v="1471188502"/>
    <b v="0"/>
    <n v="17"/>
    <b v="1"/>
    <s v="theater/plays"/>
    <n v="8.847058823529412E-2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8500"/>
    <x v="1118"/>
    <x v="0"/>
    <s v="GB"/>
    <s v="GBP"/>
    <n v="1438764207"/>
    <n v="1436172207"/>
    <b v="0"/>
    <n v="33"/>
    <b v="1"/>
    <s v="theater/plays"/>
    <n v="0.23647058823529413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8500"/>
    <x v="2394"/>
    <x v="0"/>
    <s v="GB"/>
    <s v="GBP"/>
    <n v="1459702800"/>
    <n v="1457690386"/>
    <b v="0"/>
    <n v="38"/>
    <b v="1"/>
    <s v="theater/plays"/>
    <n v="0.3077647058823529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8500"/>
    <x v="2395"/>
    <x v="0"/>
    <s v="US"/>
    <s v="USD"/>
    <n v="1437202740"/>
    <n v="1434654998"/>
    <b v="0"/>
    <n v="79"/>
    <b v="1"/>
    <s v="theater/plays"/>
    <n v="0.6838823529411765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8500"/>
    <x v="2396"/>
    <x v="0"/>
    <s v="CH"/>
    <s v="CHF"/>
    <n v="1485989940"/>
    <n v="1483393836"/>
    <b v="0"/>
    <n v="46"/>
    <b v="1"/>
    <s v="theater/plays"/>
    <n v="0.62247058823529411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8500"/>
    <x v="2397"/>
    <x v="0"/>
    <s v="DK"/>
    <s v="DKK"/>
    <n v="1464817320"/>
    <n v="1462806419"/>
    <b v="0"/>
    <n v="20"/>
    <b v="1"/>
    <s v="theater/plays"/>
    <n v="0.26058823529411762"/>
    <n v="111"/>
    <x v="1"/>
    <s v="plays"/>
    <x v="3657"/>
    <d v="2016-06-01T16:42:00"/>
  </r>
  <r>
    <n v="3658"/>
    <s v="Mr. Marmalade"/>
    <s v="Life is hard when your own imaginary friend can't make time for you."/>
    <n v="8500"/>
    <x v="17"/>
    <x v="0"/>
    <s v="US"/>
    <s v="USD"/>
    <n v="1404273540"/>
    <n v="1400272580"/>
    <b v="0"/>
    <n v="20"/>
    <b v="1"/>
    <s v="theater/plays"/>
    <n v="0.1776470588235294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8500"/>
    <x v="2398"/>
    <x v="0"/>
    <s v="US"/>
    <s v="USD"/>
    <n v="1426775940"/>
    <n v="1424414350"/>
    <b v="0"/>
    <n v="13"/>
    <b v="1"/>
    <s v="theater/plays"/>
    <n v="0.36011764705882354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8500"/>
    <x v="156"/>
    <x v="0"/>
    <s v="GB"/>
    <s v="GBP"/>
    <n v="1419368925"/>
    <n v="1417208925"/>
    <b v="0"/>
    <n v="22"/>
    <b v="1"/>
    <s v="theater/plays"/>
    <n v="2.9411764705882353E-2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8500"/>
    <x v="2399"/>
    <x v="0"/>
    <s v="US"/>
    <s v="USD"/>
    <n v="1460260800"/>
    <n v="1458336672"/>
    <b v="0"/>
    <n v="36"/>
    <b v="1"/>
    <s v="theater/plays"/>
    <n v="0.39176470588235296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500"/>
    <x v="2400"/>
    <x v="0"/>
    <s v="CA"/>
    <s v="CAD"/>
    <n v="1427775414"/>
    <n v="1425187014"/>
    <b v="0"/>
    <n v="40"/>
    <b v="1"/>
    <s v="theater/plays"/>
    <n v="0.95458823529411763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8500"/>
    <x v="731"/>
    <x v="0"/>
    <s v="GB"/>
    <s v="GBP"/>
    <n v="1482321030"/>
    <n v="1477133430"/>
    <b v="0"/>
    <n v="9"/>
    <b v="1"/>
    <s v="theater/plays"/>
    <n v="2.7529411764705882E-2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500"/>
    <x v="983"/>
    <x v="0"/>
    <s v="US"/>
    <s v="USD"/>
    <n v="1466056689"/>
    <n v="1464847089"/>
    <b v="0"/>
    <n v="19"/>
    <b v="1"/>
    <s v="theater/plays"/>
    <n v="0.10294117647058823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8500"/>
    <x v="2401"/>
    <x v="0"/>
    <s v="FR"/>
    <s v="EUR"/>
    <n v="1446062040"/>
    <n v="1445109822"/>
    <b v="0"/>
    <n v="14"/>
    <b v="1"/>
    <s v="theater/plays"/>
    <n v="8.4000000000000005E-2"/>
    <n v="51"/>
    <x v="1"/>
    <s v="plays"/>
    <x v="3665"/>
    <d v="2015-10-28T14:54:00"/>
  </r>
  <r>
    <n v="3666"/>
    <s v="Israel LÃ³pez @ Ojai Playwrights Conference"/>
    <s v="Artistic Internship @ Ojai Playwrights Conference"/>
    <n v="8500"/>
    <x v="647"/>
    <x v="0"/>
    <s v="US"/>
    <s v="USD"/>
    <n v="1406185200"/>
    <n v="1404337382"/>
    <b v="0"/>
    <n v="38"/>
    <b v="1"/>
    <s v="theater/plays"/>
    <n v="0.14117647058823529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8500"/>
    <x v="2402"/>
    <x v="0"/>
    <s v="GB"/>
    <s v="GBP"/>
    <n v="1437261419"/>
    <n v="1434669419"/>
    <b v="0"/>
    <n v="58"/>
    <b v="1"/>
    <s v="theater/plays"/>
    <n v="0.36413058823529415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8500"/>
    <x v="831"/>
    <x v="0"/>
    <s v="US"/>
    <s v="USD"/>
    <n v="1437676380"/>
    <n v="1435670452"/>
    <b v="0"/>
    <n v="28"/>
    <b v="1"/>
    <s v="theater/plays"/>
    <n v="0.1217647058823529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8500"/>
    <x v="2403"/>
    <x v="0"/>
    <s v="GB"/>
    <s v="GBP"/>
    <n v="1434039137"/>
    <n v="1431447137"/>
    <b v="0"/>
    <n v="17"/>
    <b v="1"/>
    <s v="theater/plays"/>
    <n v="0.16258823529411764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8500"/>
    <x v="854"/>
    <x v="0"/>
    <s v="GB"/>
    <s v="GBP"/>
    <n v="1433113200"/>
    <n v="1431951611"/>
    <b v="0"/>
    <n v="12"/>
    <b v="1"/>
    <s v="theater/plays"/>
    <n v="2.8352941176470588E-2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8500"/>
    <x v="2404"/>
    <x v="0"/>
    <s v="US"/>
    <s v="USD"/>
    <n v="1405915140"/>
    <n v="1404140667"/>
    <b v="0"/>
    <n v="40"/>
    <b v="1"/>
    <s v="theater/plays"/>
    <n v="0.4152941176470588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8500"/>
    <x v="2405"/>
    <x v="0"/>
    <s v="GB"/>
    <s v="GBP"/>
    <n v="1411771384"/>
    <n v="1409179384"/>
    <b v="0"/>
    <n v="57"/>
    <b v="1"/>
    <s v="theater/plays"/>
    <n v="0.3583529411764706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8500"/>
    <x v="2406"/>
    <x v="0"/>
    <s v="GB"/>
    <s v="GBP"/>
    <n v="1415191920"/>
    <n v="1412233497"/>
    <b v="0"/>
    <n v="114"/>
    <b v="1"/>
    <s v="theater/plays"/>
    <n v="0.53470588235294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8500"/>
    <x v="605"/>
    <x v="0"/>
    <s v="DE"/>
    <s v="EUR"/>
    <n v="1472936229"/>
    <n v="1467752229"/>
    <b v="0"/>
    <n v="31"/>
    <b v="1"/>
    <s v="theater/plays"/>
    <n v="0.52941176470588236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8500"/>
    <x v="119"/>
    <x v="0"/>
    <s v="GB"/>
    <s v="GBP"/>
    <n v="1463353200"/>
    <n v="1462285182"/>
    <b v="0"/>
    <n v="3"/>
    <b v="1"/>
    <s v="theater/plays"/>
    <n v="8.2352941176470594E-3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500"/>
    <x v="1249"/>
    <x v="0"/>
    <s v="US"/>
    <s v="USD"/>
    <n v="1410550484"/>
    <n v="1408995284"/>
    <b v="0"/>
    <n v="16"/>
    <b v="1"/>
    <s v="theater/plays"/>
    <n v="0.121176470588235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8500"/>
    <x v="2407"/>
    <x v="0"/>
    <s v="US"/>
    <s v="USD"/>
    <n v="1404359940"/>
    <n v="1402580818"/>
    <b v="0"/>
    <n v="199"/>
    <b v="1"/>
    <s v="theater/plays"/>
    <n v="1.45276470588235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8500"/>
    <x v="420"/>
    <x v="0"/>
    <s v="GB"/>
    <s v="GBP"/>
    <n v="1433076298"/>
    <n v="1430052298"/>
    <b v="0"/>
    <n v="31"/>
    <b v="1"/>
    <s v="theater/plays"/>
    <n v="0.241176470588235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8500"/>
    <x v="2408"/>
    <x v="0"/>
    <s v="US"/>
    <s v="USD"/>
    <n v="1404190740"/>
    <n v="1401214581"/>
    <b v="0"/>
    <n v="30"/>
    <b v="1"/>
    <s v="theater/plays"/>
    <n v="0.25905882352941179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8500"/>
    <x v="2409"/>
    <x v="0"/>
    <s v="US"/>
    <s v="USD"/>
    <n v="1475664834"/>
    <n v="1473850434"/>
    <b v="0"/>
    <n v="34"/>
    <b v="1"/>
    <s v="theater/plays"/>
    <n v="0.39800000000000002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500"/>
    <x v="2410"/>
    <x v="0"/>
    <s v="US"/>
    <s v="USD"/>
    <n v="1452872290"/>
    <n v="1452008290"/>
    <b v="0"/>
    <n v="18"/>
    <b v="1"/>
    <s v="theater/plays"/>
    <n v="0.1316470588235294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8500"/>
    <x v="2411"/>
    <x v="0"/>
    <s v="US"/>
    <s v="USD"/>
    <n v="1402901940"/>
    <n v="1399998418"/>
    <b v="0"/>
    <n v="67"/>
    <b v="1"/>
    <s v="theater/plays"/>
    <n v="0.49129411764705883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8500"/>
    <x v="2412"/>
    <x v="0"/>
    <s v="US"/>
    <s v="USD"/>
    <n v="1476931696"/>
    <n v="1474339696"/>
    <b v="0"/>
    <n v="66"/>
    <b v="1"/>
    <s v="theater/plays"/>
    <n v="0.45647058823529413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8500"/>
    <x v="2413"/>
    <x v="0"/>
    <s v="US"/>
    <s v="USD"/>
    <n v="1441167586"/>
    <n v="1438575586"/>
    <b v="0"/>
    <n v="23"/>
    <b v="1"/>
    <s v="theater/plays"/>
    <n v="0.12270588235294118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8500"/>
    <x v="2414"/>
    <x v="0"/>
    <s v="US"/>
    <s v="USD"/>
    <n v="1400533200"/>
    <n v="1398348859"/>
    <b v="0"/>
    <n v="126"/>
    <b v="1"/>
    <s v="theater/plays"/>
    <n v="0.62176470588235289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8500"/>
    <x v="2415"/>
    <x v="0"/>
    <s v="US"/>
    <s v="USD"/>
    <n v="1440820740"/>
    <n v="1439567660"/>
    <b v="0"/>
    <n v="6"/>
    <b v="1"/>
    <s v="theater/plays"/>
    <n v="4.176470588235294E-2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8500"/>
    <x v="2416"/>
    <x v="0"/>
    <s v="US"/>
    <s v="USD"/>
    <n v="1403846055"/>
    <n v="1401254055"/>
    <b v="0"/>
    <n v="25"/>
    <b v="1"/>
    <s v="theater/plays"/>
    <n v="0.58967647058823525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8500"/>
    <x v="1980"/>
    <x v="0"/>
    <s v="GB"/>
    <s v="GBP"/>
    <n v="1407524004"/>
    <n v="1404932004"/>
    <b v="0"/>
    <n v="39"/>
    <b v="1"/>
    <s v="theater/plays"/>
    <n v="0.38529411764705884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8500"/>
    <x v="504"/>
    <x v="0"/>
    <s v="US"/>
    <s v="USD"/>
    <n v="1434925500"/>
    <n v="1432410639"/>
    <b v="0"/>
    <n v="62"/>
    <b v="1"/>
    <s v="theater/plays"/>
    <n v="0.41764705882352943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8500"/>
    <x v="1122"/>
    <x v="0"/>
    <s v="US"/>
    <s v="USD"/>
    <n v="1417101683"/>
    <n v="1414506083"/>
    <b v="0"/>
    <n v="31"/>
    <b v="1"/>
    <s v="theater/plays"/>
    <n v="0.21176470588235294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8500"/>
    <x v="2417"/>
    <x v="0"/>
    <s v="US"/>
    <s v="USD"/>
    <n v="1425272340"/>
    <n v="1421426929"/>
    <b v="0"/>
    <n v="274"/>
    <b v="1"/>
    <s v="theater/plays"/>
    <n v="6.0216470588235298"/>
    <n v="187"/>
    <x v="1"/>
    <s v="plays"/>
    <x v="3691"/>
    <d v="2015-03-01T23:59:00"/>
  </r>
  <r>
    <n v="3692"/>
    <s v="An Evening With Durang"/>
    <s v="Help us independently produce two great comedies by Christopher Durang."/>
    <n v="8500"/>
    <x v="2343"/>
    <x v="0"/>
    <s v="US"/>
    <s v="USD"/>
    <n v="1411084800"/>
    <n v="1410304179"/>
    <b v="0"/>
    <n v="17"/>
    <b v="1"/>
    <s v="theater/plays"/>
    <n v="0.14823529411764705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8500"/>
    <x v="357"/>
    <x v="0"/>
    <s v="GB"/>
    <s v="GBP"/>
    <n v="1448922600"/>
    <n v="1446352529"/>
    <b v="0"/>
    <n v="14"/>
    <b v="1"/>
    <s v="theater/plays"/>
    <n v="5.0588235294117649E-2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8500"/>
    <x v="2418"/>
    <x v="0"/>
    <s v="US"/>
    <s v="USD"/>
    <n v="1465178400"/>
    <n v="1461985967"/>
    <b v="0"/>
    <n v="60"/>
    <b v="1"/>
    <s v="theater/plays"/>
    <n v="0.44235294117647062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8500"/>
    <x v="2419"/>
    <x v="0"/>
    <s v="US"/>
    <s v="USD"/>
    <n v="1421009610"/>
    <n v="1419281610"/>
    <b v="0"/>
    <n v="33"/>
    <b v="1"/>
    <s v="theater/plays"/>
    <n v="0.47117647058823531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8500"/>
    <x v="109"/>
    <x v="0"/>
    <s v="GB"/>
    <s v="GBP"/>
    <n v="1423838916"/>
    <n v="1418654916"/>
    <b v="0"/>
    <n v="78"/>
    <b v="1"/>
    <s v="theater/plays"/>
    <n v="0.36470588235294116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8500"/>
    <x v="2420"/>
    <x v="0"/>
    <s v="GB"/>
    <s v="GBP"/>
    <n v="1462878648"/>
    <n v="1461064248"/>
    <b v="0"/>
    <n v="30"/>
    <b v="1"/>
    <s v="theater/plays"/>
    <n v="0.254117647058823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8500"/>
    <x v="2421"/>
    <x v="0"/>
    <s v="US"/>
    <s v="USD"/>
    <n v="1456946487"/>
    <n v="1454354487"/>
    <b v="0"/>
    <n v="136"/>
    <b v="1"/>
    <s v="theater/plays"/>
    <n v="0.65011764705882358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8500"/>
    <x v="2381"/>
    <x v="0"/>
    <s v="US"/>
    <s v="USD"/>
    <n v="1413383216"/>
    <n v="1410791216"/>
    <b v="0"/>
    <n v="40"/>
    <b v="1"/>
    <s v="theater/plays"/>
    <n v="0.2964705882352941"/>
    <n v="63"/>
    <x v="1"/>
    <s v="plays"/>
    <x v="3699"/>
    <d v="2014-10-15T09:26:56"/>
  </r>
  <r>
    <n v="3700"/>
    <s v="Generations (Senior Project)"/>
    <s v="Help me produce the play I have written for my senior project!"/>
    <n v="8500"/>
    <x v="2422"/>
    <x v="0"/>
    <s v="US"/>
    <s v="USD"/>
    <n v="1412092800"/>
    <n v="1409493800"/>
    <b v="0"/>
    <n v="18"/>
    <b v="1"/>
    <s v="theater/plays"/>
    <n v="7.1294117647058827E-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8500"/>
    <x v="2423"/>
    <x v="0"/>
    <s v="GB"/>
    <s v="GBP"/>
    <n v="1433422793"/>
    <n v="1430830793"/>
    <b v="0"/>
    <n v="39"/>
    <b v="1"/>
    <s v="theater/plays"/>
    <n v="0.17705882352941177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8500"/>
    <x v="1980"/>
    <x v="0"/>
    <s v="GB"/>
    <s v="GBP"/>
    <n v="1468191540"/>
    <n v="1464958484"/>
    <b v="0"/>
    <n v="21"/>
    <b v="1"/>
    <s v="theater/plays"/>
    <n v="0.38529411764705884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500"/>
    <x v="2044"/>
    <x v="0"/>
    <s v="US"/>
    <s v="USD"/>
    <n v="1471071540"/>
    <n v="1467720388"/>
    <b v="0"/>
    <n v="30"/>
    <b v="1"/>
    <s v="theater/plays"/>
    <n v="0.15247058823529411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8500"/>
    <x v="2424"/>
    <x v="0"/>
    <s v="GB"/>
    <s v="GBP"/>
    <n v="1464712394"/>
    <n v="1459528394"/>
    <b v="0"/>
    <n v="27"/>
    <b v="1"/>
    <s v="theater/plays"/>
    <n v="4.8118823529411762E-2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8500"/>
    <x v="2425"/>
    <x v="0"/>
    <s v="US"/>
    <s v="USD"/>
    <n v="1403546400"/>
    <n v="1401714114"/>
    <b v="0"/>
    <n v="35"/>
    <b v="1"/>
    <s v="theater/plays"/>
    <n v="0.3441176470588235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8500"/>
    <x v="2426"/>
    <x v="0"/>
    <s v="US"/>
    <s v="USD"/>
    <n v="1410558949"/>
    <n v="1409262949"/>
    <b v="0"/>
    <n v="13"/>
    <b v="1"/>
    <s v="theater/plays"/>
    <n v="0.2141176470588235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8500"/>
    <x v="586"/>
    <x v="0"/>
    <s v="US"/>
    <s v="USD"/>
    <n v="1469165160"/>
    <n v="1467335378"/>
    <b v="0"/>
    <n v="23"/>
    <b v="1"/>
    <s v="theater/plays"/>
    <n v="0.21882352941176469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8500"/>
    <x v="1740"/>
    <x v="0"/>
    <s v="US"/>
    <s v="USD"/>
    <n v="1404444286"/>
    <n v="1403234686"/>
    <b v="0"/>
    <n v="39"/>
    <b v="1"/>
    <s v="theater/plays"/>
    <n v="0.24705882352941178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8500"/>
    <x v="2427"/>
    <x v="0"/>
    <s v="GB"/>
    <s v="GBP"/>
    <n v="1403715546"/>
    <n v="1401123546"/>
    <b v="0"/>
    <n v="35"/>
    <b v="1"/>
    <s v="theater/plays"/>
    <n v="0.12735294117647059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8500"/>
    <x v="2428"/>
    <x v="0"/>
    <s v="US"/>
    <s v="USD"/>
    <n v="1428068988"/>
    <n v="1425908988"/>
    <b v="0"/>
    <n v="27"/>
    <b v="1"/>
    <s v="theater/plays"/>
    <n v="0.21588235294117647"/>
    <n v="68"/>
    <x v="1"/>
    <s v="plays"/>
    <x v="3710"/>
    <d v="2015-04-03T08:49:48"/>
  </r>
  <r>
    <n v="3711"/>
    <s v="The Youth Shakespeare Project 2014"/>
    <s v="Two teachers and twenty kids bring one of Shakespeare's plays to life!"/>
    <n v="8500"/>
    <x v="365"/>
    <x v="0"/>
    <s v="US"/>
    <s v="USD"/>
    <n v="1402848000"/>
    <n v="1400606573"/>
    <b v="0"/>
    <n v="21"/>
    <b v="1"/>
    <s v="theater/plays"/>
    <n v="6.7058823529411768E-2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8500"/>
    <x v="2429"/>
    <x v="0"/>
    <s v="US"/>
    <s v="USD"/>
    <n v="1433055540"/>
    <n v="1431230867"/>
    <b v="0"/>
    <n v="104"/>
    <b v="1"/>
    <s v="theater/plays"/>
    <n v="1.3564705882352941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8500"/>
    <x v="1944"/>
    <x v="0"/>
    <s v="US"/>
    <s v="USD"/>
    <n v="1465062166"/>
    <n v="1463334166"/>
    <b v="0"/>
    <n v="19"/>
    <b v="1"/>
    <s v="theater/plays"/>
    <n v="0.23882352941176471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8500"/>
    <x v="990"/>
    <x v="0"/>
    <s v="US"/>
    <s v="USD"/>
    <n v="1432612740"/>
    <n v="1429881667"/>
    <b v="0"/>
    <n v="97"/>
    <b v="1"/>
    <s v="theater/plays"/>
    <n v="1.2041176470588235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8500"/>
    <x v="2430"/>
    <x v="0"/>
    <s v="GB"/>
    <s v="GBP"/>
    <n v="1427806320"/>
    <n v="1422834819"/>
    <b v="0"/>
    <n v="27"/>
    <b v="1"/>
    <s v="theater/plays"/>
    <n v="0.4223529411764706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500"/>
    <x v="2431"/>
    <x v="0"/>
    <s v="US"/>
    <s v="USD"/>
    <n v="1453411109"/>
    <n v="1450819109"/>
    <b v="0"/>
    <n v="24"/>
    <b v="1"/>
    <s v="theater/plays"/>
    <n v="0.1465882352941176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8500"/>
    <x v="2432"/>
    <x v="0"/>
    <s v="GB"/>
    <s v="GBP"/>
    <n v="1431204449"/>
    <n v="1428526049"/>
    <b v="0"/>
    <n v="13"/>
    <b v="1"/>
    <s v="theater/plays"/>
    <n v="0.4741176470588235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8500"/>
    <x v="1890"/>
    <x v="0"/>
    <s v="GB"/>
    <s v="GBP"/>
    <n v="1425057075"/>
    <n v="1422465075"/>
    <b v="0"/>
    <n v="46"/>
    <b v="1"/>
    <s v="theater/plays"/>
    <n v="0.14082352941176471"/>
    <n v="26"/>
    <x v="1"/>
    <s v="plays"/>
    <x v="3718"/>
    <d v="2015-02-27T12:11:15"/>
  </r>
  <r>
    <n v="3719"/>
    <s v="Corium"/>
    <s v="A new piece of physical theatre about love, regret and longing."/>
    <n v="8500"/>
    <x v="2433"/>
    <x v="0"/>
    <s v="GB"/>
    <s v="GBP"/>
    <n v="1434994266"/>
    <n v="1432402266"/>
    <b v="0"/>
    <n v="4"/>
    <b v="1"/>
    <s v="theater/plays"/>
    <n v="4.9411764705882349E-2"/>
    <n v="105"/>
    <x v="1"/>
    <s v="plays"/>
    <x v="3719"/>
    <d v="2015-06-22T12:31:06"/>
  </r>
  <r>
    <n v="3720"/>
    <s v="Lakotas and the American Theatre"/>
    <s v="Breaking the American Indian stereotype in the American Theatre."/>
    <n v="8500"/>
    <x v="2434"/>
    <x v="0"/>
    <s v="US"/>
    <s v="USD"/>
    <n v="1435881006"/>
    <n v="1433980206"/>
    <b v="0"/>
    <n v="40"/>
    <b v="1"/>
    <s v="theater/plays"/>
    <n v="0.40576470588235292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8500"/>
    <x v="2435"/>
    <x v="0"/>
    <s v="US"/>
    <s v="USD"/>
    <n v="1415230084"/>
    <n v="1413412084"/>
    <b v="0"/>
    <n v="44"/>
    <b v="1"/>
    <s v="theater/plays"/>
    <n v="0.59294117647058819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8500"/>
    <x v="2436"/>
    <x v="0"/>
    <s v="CA"/>
    <s v="CAD"/>
    <n v="1455231540"/>
    <n v="1452614847"/>
    <b v="0"/>
    <n v="35"/>
    <b v="1"/>
    <s v="theater/plays"/>
    <n v="0.19623529411764706"/>
    <n v="48"/>
    <x v="1"/>
    <s v="plays"/>
    <x v="3722"/>
    <d v="2016-02-11T17:59:00"/>
  </r>
  <r>
    <n v="3723"/>
    <s v="Beauty and the Beast"/>
    <s v="Saltmine Theatre Company present Beauty and the Beast:"/>
    <n v="8500"/>
    <x v="2437"/>
    <x v="0"/>
    <s v="GB"/>
    <s v="GBP"/>
    <n v="1417374262"/>
    <n v="1414778662"/>
    <b v="0"/>
    <n v="63"/>
    <b v="1"/>
    <s v="theater/plays"/>
    <n v="0.54023529411764704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8500"/>
    <x v="2438"/>
    <x v="0"/>
    <s v="GB"/>
    <s v="GBP"/>
    <n v="1462402800"/>
    <n v="1459856860"/>
    <b v="0"/>
    <n v="89"/>
    <b v="1"/>
    <s v="theater/plays"/>
    <n v="0.51877058823529409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8500"/>
    <x v="1363"/>
    <x v="0"/>
    <s v="GB"/>
    <s v="GBP"/>
    <n v="1455831000"/>
    <n v="1454366467"/>
    <b v="0"/>
    <n v="15"/>
    <b v="1"/>
    <s v="theater/plays"/>
    <n v="4.4823529411764707E-2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0"/>
    <x v="2439"/>
    <x v="0"/>
    <s v="US"/>
    <s v="USD"/>
    <n v="1461963600"/>
    <n v="1459567371"/>
    <b v="0"/>
    <n v="46"/>
    <b v="1"/>
    <s v="theater/plays"/>
    <n v="0.3387058823529411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8500"/>
    <x v="1132"/>
    <x v="0"/>
    <s v="US"/>
    <s v="USD"/>
    <n v="1476939300"/>
    <n v="1474273294"/>
    <b v="0"/>
    <n v="33"/>
    <b v="1"/>
    <s v="theater/plays"/>
    <n v="0.23705882352941177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8500"/>
    <x v="2440"/>
    <x v="2"/>
    <s v="US"/>
    <s v="USD"/>
    <n v="1439957176"/>
    <n v="1437365176"/>
    <b v="0"/>
    <n v="31"/>
    <b v="0"/>
    <s v="theater/plays"/>
    <n v="0.21905882352941178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8500"/>
    <x v="2441"/>
    <x v="2"/>
    <s v="US"/>
    <s v="USD"/>
    <n v="1427082912"/>
    <n v="1423198512"/>
    <b v="0"/>
    <n v="5"/>
    <b v="0"/>
    <s v="theater/plays"/>
    <n v="4.2588235294117649E-2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8500"/>
    <x v="173"/>
    <x v="2"/>
    <s v="US"/>
    <s v="USD"/>
    <n v="1439828159"/>
    <n v="1437236159"/>
    <b v="0"/>
    <n v="1"/>
    <b v="0"/>
    <s v="theater/plays"/>
    <n v="1.1764705882352941E-2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8500"/>
    <x v="972"/>
    <x v="2"/>
    <s v="US"/>
    <s v="USD"/>
    <n v="1420860180"/>
    <n v="1418234646"/>
    <b v="0"/>
    <n v="12"/>
    <b v="0"/>
    <s v="theater/plays"/>
    <n v="7.2941176470588232E-2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0"/>
    <x v="449"/>
    <x v="2"/>
    <s v="NL"/>
    <s v="EUR"/>
    <n v="1422100800"/>
    <n v="1416932133"/>
    <b v="0"/>
    <n v="4"/>
    <b v="0"/>
    <s v="theater/plays"/>
    <n v="1.5411764705882352E-2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8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8500"/>
    <x v="2442"/>
    <x v="2"/>
    <s v="US"/>
    <s v="USD"/>
    <n v="1432589896"/>
    <n v="1427405896"/>
    <b v="0"/>
    <n v="7"/>
    <b v="0"/>
    <s v="theater/plays"/>
    <n v="5.0235294117647059E-2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8500"/>
    <x v="170"/>
    <x v="2"/>
    <s v="GB"/>
    <s v="GBP"/>
    <n v="1432831089"/>
    <n v="1430239089"/>
    <b v="0"/>
    <n v="2"/>
    <b v="0"/>
    <s v="theater/plays"/>
    <n v="2.352941176470588E-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8500"/>
    <x v="115"/>
    <x v="2"/>
    <s v="GB"/>
    <s v="GBP"/>
    <n v="1427133600"/>
    <n v="1423847093"/>
    <b v="0"/>
    <n v="1"/>
    <b v="0"/>
    <s v="theater/plays"/>
    <n v="1.176470588235294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8500"/>
    <x v="403"/>
    <x v="2"/>
    <s v="US"/>
    <s v="USD"/>
    <n v="1447311540"/>
    <n v="1445358903"/>
    <b v="0"/>
    <n v="4"/>
    <b v="0"/>
    <s v="theater/plays"/>
    <n v="1.7647058823529412E-2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8500"/>
    <x v="795"/>
    <x v="2"/>
    <s v="GB"/>
    <s v="GBP"/>
    <n v="1405461600"/>
    <n v="1403562705"/>
    <b v="0"/>
    <n v="6"/>
    <b v="0"/>
    <s v="theater/plays"/>
    <n v="3.1764705882352938E-2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8500"/>
    <x v="1007"/>
    <x v="2"/>
    <s v="GB"/>
    <s v="GBP"/>
    <n v="1468752468"/>
    <n v="1467024468"/>
    <b v="0"/>
    <n v="8"/>
    <b v="0"/>
    <s v="theater/plays"/>
    <n v="9.4705882352941181E-2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8500"/>
    <x v="1812"/>
    <x v="2"/>
    <s v="US"/>
    <s v="USD"/>
    <n v="1407808438"/>
    <n v="1405217355"/>
    <b v="0"/>
    <n v="14"/>
    <b v="0"/>
    <s v="theater/plays"/>
    <n v="4.211764705882353E-2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85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8500"/>
    <x v="173"/>
    <x v="2"/>
    <s v="US"/>
    <s v="USD"/>
    <n v="1409980144"/>
    <n v="1407388144"/>
    <b v="0"/>
    <n v="4"/>
    <b v="0"/>
    <s v="theater/plays"/>
    <n v="1.1764705882352941E-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85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85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8500"/>
    <x v="115"/>
    <x v="2"/>
    <s v="US"/>
    <s v="USD"/>
    <n v="1407689102"/>
    <n v="1405097102"/>
    <b v="0"/>
    <n v="1"/>
    <b v="0"/>
    <s v="theater/plays"/>
    <n v="1.176470588235294E-3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8500"/>
    <x v="379"/>
    <x v="2"/>
    <s v="GB"/>
    <s v="GBP"/>
    <n v="1436137140"/>
    <n v="1433833896"/>
    <b v="0"/>
    <n v="1"/>
    <b v="0"/>
    <s v="theater/plays"/>
    <n v="2.9411764705882353E-3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8500"/>
    <x v="2443"/>
    <x v="0"/>
    <s v="US"/>
    <s v="USD"/>
    <n v="1455602340"/>
    <n v="1453827436"/>
    <b v="0"/>
    <n v="52"/>
    <b v="1"/>
    <s v="theater/musical"/>
    <n v="0.60894117647058821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8500"/>
    <x v="2"/>
    <x v="0"/>
    <s v="US"/>
    <s v="USD"/>
    <n v="1461902340"/>
    <n v="1459220588"/>
    <b v="0"/>
    <n v="7"/>
    <b v="1"/>
    <s v="theater/musical"/>
    <n v="6.1764705882352944E-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8500"/>
    <x v="2444"/>
    <x v="0"/>
    <s v="US"/>
    <s v="USD"/>
    <n v="1423555140"/>
    <n v="1421105608"/>
    <b v="0"/>
    <n v="28"/>
    <b v="1"/>
    <s v="theater/musical"/>
    <n v="0.70905882352941174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8500"/>
    <x v="2445"/>
    <x v="0"/>
    <s v="US"/>
    <s v="USD"/>
    <n v="1459641073"/>
    <n v="1454460673"/>
    <b v="0"/>
    <n v="11"/>
    <b v="1"/>
    <s v="theater/musical"/>
    <n v="0.156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8500"/>
    <x v="1941"/>
    <x v="0"/>
    <s v="GB"/>
    <s v="GBP"/>
    <n v="1476651600"/>
    <n v="1473189335"/>
    <b v="0"/>
    <n v="15"/>
    <b v="1"/>
    <s v="theater/musical"/>
    <n v="6.6470588235294115E-2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8500"/>
    <x v="2446"/>
    <x v="0"/>
    <s v="US"/>
    <s v="USD"/>
    <n v="1433289600"/>
    <n v="1430768800"/>
    <b v="0"/>
    <n v="30"/>
    <b v="1"/>
    <s v="theater/musical"/>
    <n v="0.6078823529411764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8500"/>
    <x v="142"/>
    <x v="0"/>
    <s v="US"/>
    <s v="USD"/>
    <n v="1406350740"/>
    <n v="1403125737"/>
    <b v="0"/>
    <n v="27"/>
    <b v="1"/>
    <s v="theater/musical"/>
    <n v="0.35294117647058826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8500"/>
    <x v="2447"/>
    <x v="0"/>
    <s v="GB"/>
    <s v="GBP"/>
    <n v="1460753307"/>
    <n v="1458161307"/>
    <b v="0"/>
    <n v="28"/>
    <b v="1"/>
    <s v="theater/musical"/>
    <n v="8.3882352941176477E-2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8500"/>
    <x v="2448"/>
    <x v="0"/>
    <s v="US"/>
    <s v="USD"/>
    <n v="1402515198"/>
    <n v="1399923198"/>
    <b v="0"/>
    <n v="17"/>
    <b v="1"/>
    <s v="theater/musical"/>
    <n v="0.5352941176470588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8500"/>
    <x v="2449"/>
    <x v="0"/>
    <s v="US"/>
    <s v="USD"/>
    <n v="1417465515"/>
    <n v="1415737515"/>
    <b v="0"/>
    <n v="50"/>
    <b v="1"/>
    <s v="theater/musical"/>
    <n v="0.44682352941176473"/>
    <n v="76"/>
    <x v="1"/>
    <s v="musical"/>
    <x v="3757"/>
    <d v="2014-12-01T15:25:15"/>
  </r>
  <r>
    <n v="3758"/>
    <s v="Luigi's Ladies"/>
    <s v="LUIGI'S LADIES: an original one-woman musical comedy"/>
    <n v="8500"/>
    <x v="317"/>
    <x v="0"/>
    <s v="US"/>
    <s v="USD"/>
    <n v="1400475600"/>
    <n v="1397819938"/>
    <b v="0"/>
    <n v="26"/>
    <b v="1"/>
    <s v="theater/musical"/>
    <n v="0.18058823529411766"/>
    <n v="59"/>
    <x v="1"/>
    <s v="musical"/>
    <x v="3758"/>
    <d v="2014-05-19T00:00:00"/>
  </r>
  <r>
    <n v="3759"/>
    <s v="Pared Down Productions"/>
    <s v="A production company specializing in small-scale musicals"/>
    <n v="8500"/>
    <x v="2450"/>
    <x v="0"/>
    <s v="US"/>
    <s v="USD"/>
    <n v="1440556553"/>
    <n v="1435372553"/>
    <b v="0"/>
    <n v="88"/>
    <b v="1"/>
    <s v="theater/musical"/>
    <n v="0.5187964705882353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8500"/>
    <x v="2451"/>
    <x v="0"/>
    <s v="US"/>
    <s v="USD"/>
    <n v="1399293386"/>
    <n v="1397133386"/>
    <b v="0"/>
    <n v="91"/>
    <b v="1"/>
    <s v="theater/musical"/>
    <n v="0.5942082352941177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8500"/>
    <x v="83"/>
    <x v="0"/>
    <s v="GB"/>
    <s v="GBP"/>
    <n v="1439247600"/>
    <n v="1434625937"/>
    <b v="0"/>
    <n v="3"/>
    <b v="1"/>
    <s v="theater/musical"/>
    <n v="5.8823529411764705E-2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8500"/>
    <x v="2452"/>
    <x v="0"/>
    <s v="GB"/>
    <s v="GBP"/>
    <n v="1438543889"/>
    <n v="1436383889"/>
    <b v="0"/>
    <n v="28"/>
    <b v="1"/>
    <s v="theater/musical"/>
    <n v="0.156235294117647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8500"/>
    <x v="97"/>
    <x v="0"/>
    <s v="US"/>
    <s v="USD"/>
    <n v="1427907626"/>
    <n v="1425319226"/>
    <b v="0"/>
    <n v="77"/>
    <b v="1"/>
    <s v="theater/musical"/>
    <n v="0.58823529411764708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8500"/>
    <x v="646"/>
    <x v="0"/>
    <s v="US"/>
    <s v="USD"/>
    <n v="1464482160"/>
    <n v="1462824832"/>
    <b v="0"/>
    <n v="27"/>
    <b v="1"/>
    <s v="theater/musical"/>
    <n v="0.17647058823529413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8500"/>
    <x v="2453"/>
    <x v="0"/>
    <s v="US"/>
    <s v="USD"/>
    <n v="1406745482"/>
    <n v="1404153482"/>
    <b v="0"/>
    <n v="107"/>
    <b v="1"/>
    <s v="theater/musical"/>
    <n v="0.93435294117647061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8500"/>
    <x v="2454"/>
    <x v="0"/>
    <s v="US"/>
    <s v="USD"/>
    <n v="1404360045"/>
    <n v="1401336045"/>
    <b v="0"/>
    <n v="96"/>
    <b v="1"/>
    <s v="theater/musical"/>
    <n v="1.2076482352941176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8500"/>
    <x v="2455"/>
    <x v="0"/>
    <s v="US"/>
    <s v="USD"/>
    <n v="1425185940"/>
    <n v="1423960097"/>
    <b v="0"/>
    <n v="56"/>
    <b v="1"/>
    <s v="theater/musical"/>
    <n v="0.27470588235294119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8500"/>
    <x v="2456"/>
    <x v="0"/>
    <s v="US"/>
    <s v="USD"/>
    <n v="1402594090"/>
    <n v="1400002090"/>
    <b v="0"/>
    <n v="58"/>
    <b v="1"/>
    <s v="theater/musical"/>
    <n v="0.50660117647058822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8500"/>
    <x v="1742"/>
    <x v="0"/>
    <s v="US"/>
    <s v="USD"/>
    <n v="1460730079"/>
    <n v="1458138079"/>
    <b v="0"/>
    <n v="15"/>
    <b v="1"/>
    <s v="theater/musical"/>
    <n v="0.12941176470588237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8500"/>
    <x v="41"/>
    <x v="0"/>
    <s v="GB"/>
    <s v="GBP"/>
    <n v="1434234010"/>
    <n v="1431642010"/>
    <b v="0"/>
    <n v="20"/>
    <b v="1"/>
    <s v="theater/musical"/>
    <n v="0.23529411764705882"/>
    <n v="100"/>
    <x v="1"/>
    <s v="musical"/>
    <x v="3770"/>
    <d v="2015-06-13T17:20:10"/>
  </r>
  <r>
    <n v="3771"/>
    <s v="COME OUT SWINGIN'!"/>
    <s v="I would like to make a demo recording of six songs from COME OUT SWINGIN'!"/>
    <n v="8500"/>
    <x v="2457"/>
    <x v="0"/>
    <s v="US"/>
    <s v="USD"/>
    <n v="1463529600"/>
    <n v="1462307652"/>
    <b v="0"/>
    <n v="38"/>
    <b v="1"/>
    <s v="theater/musical"/>
    <n v="0.17176470588235293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8500"/>
    <x v="2458"/>
    <x v="0"/>
    <s v="US"/>
    <s v="USD"/>
    <n v="1480399200"/>
    <n v="1478616506"/>
    <b v="0"/>
    <n v="33"/>
    <b v="1"/>
    <s v="theater/musical"/>
    <n v="0.64823529411764702"/>
    <n v="167"/>
    <x v="1"/>
    <s v="musical"/>
    <x v="3772"/>
    <d v="2016-11-29T01:00:00"/>
  </r>
  <r>
    <n v="3773"/>
    <s v="Dundee: A Hip-Hopera"/>
    <s v="A dramatic hip-hopera, inspired from monologues written by the performers."/>
    <n v="8500"/>
    <x v="106"/>
    <x v="0"/>
    <s v="US"/>
    <s v="USD"/>
    <n v="1479175680"/>
    <n v="1476317247"/>
    <b v="0"/>
    <n v="57"/>
    <b v="1"/>
    <s v="theater/musical"/>
    <n v="0.63647058823529412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8500"/>
    <x v="911"/>
    <x v="0"/>
    <s v="CA"/>
    <s v="CAD"/>
    <n v="1428606055"/>
    <n v="1427223655"/>
    <b v="0"/>
    <n v="25"/>
    <b v="1"/>
    <s v="theater/musical"/>
    <n v="0.29411764705882354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8500"/>
    <x v="557"/>
    <x v="0"/>
    <s v="US"/>
    <s v="USD"/>
    <n v="1428552000"/>
    <n v="1426199843"/>
    <b v="0"/>
    <n v="14"/>
    <b v="1"/>
    <s v="theater/musical"/>
    <n v="0.23588235294117646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00"/>
    <x v="763"/>
    <x v="0"/>
    <s v="US"/>
    <s v="USD"/>
    <n v="1406854800"/>
    <n v="1403599778"/>
    <b v="0"/>
    <n v="94"/>
    <b v="1"/>
    <s v="theater/musical"/>
    <n v="1.00435294117647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8500"/>
    <x v="2459"/>
    <x v="0"/>
    <s v="US"/>
    <s v="USD"/>
    <n v="1411790400"/>
    <n v="1409884821"/>
    <b v="0"/>
    <n v="59"/>
    <b v="1"/>
    <s v="theater/musical"/>
    <n v="0.33694117647058824"/>
    <n v="49"/>
    <x v="1"/>
    <s v="musical"/>
    <x v="3777"/>
    <d v="2014-09-26T23:00:00"/>
  </r>
  <r>
    <n v="3778"/>
    <s v="Give a Puppet a Hand"/>
    <s v="Sponsor an AVENUE Q puppet for The Barn Players April 2015 production."/>
    <n v="8500"/>
    <x v="570"/>
    <x v="0"/>
    <s v="US"/>
    <s v="USD"/>
    <n v="1423942780"/>
    <n v="1418758780"/>
    <b v="0"/>
    <n v="36"/>
    <b v="1"/>
    <s v="theater/musical"/>
    <n v="0.2965882352941176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8500"/>
    <x v="2460"/>
    <x v="0"/>
    <s v="US"/>
    <s v="USD"/>
    <n v="1459010340"/>
    <n v="1456421940"/>
    <b v="0"/>
    <n v="115"/>
    <b v="1"/>
    <s v="theater/musical"/>
    <n v="1.8349411764705883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8500"/>
    <x v="142"/>
    <x v="0"/>
    <s v="US"/>
    <s v="USD"/>
    <n v="1436817960"/>
    <n v="1433999785"/>
    <b v="0"/>
    <n v="30"/>
    <b v="1"/>
    <s v="theater/musical"/>
    <n v="0.35294117647058826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8500"/>
    <x v="2461"/>
    <x v="0"/>
    <s v="US"/>
    <s v="USD"/>
    <n v="1410210685"/>
    <n v="1408050685"/>
    <b v="0"/>
    <n v="52"/>
    <b v="1"/>
    <s v="theater/musical"/>
    <n v="0.58058823529411763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8500"/>
    <x v="1256"/>
    <x v="0"/>
    <s v="GB"/>
    <s v="GBP"/>
    <n v="1469401200"/>
    <n v="1466887297"/>
    <b v="0"/>
    <n v="27"/>
    <b v="1"/>
    <s v="theater/musical"/>
    <n v="0.23941176470588235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8500"/>
    <x v="2462"/>
    <x v="0"/>
    <s v="US"/>
    <s v="USD"/>
    <n v="1458057600"/>
    <n v="1455938520"/>
    <b v="0"/>
    <n v="24"/>
    <b v="1"/>
    <s v="theater/musical"/>
    <n v="0.182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8500"/>
    <x v="1900"/>
    <x v="0"/>
    <s v="CA"/>
    <s v="CAD"/>
    <n v="1468193532"/>
    <n v="1465601532"/>
    <b v="0"/>
    <n v="10"/>
    <b v="1"/>
    <s v="theater/musical"/>
    <n v="0.13529411764705881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8500"/>
    <x v="10"/>
    <x v="0"/>
    <s v="GB"/>
    <s v="GBP"/>
    <n v="1470132180"/>
    <n v="1467040769"/>
    <b v="0"/>
    <n v="30"/>
    <b v="1"/>
    <s v="theater/musical"/>
    <n v="0.3547058823529412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8500"/>
    <x v="2463"/>
    <x v="0"/>
    <s v="US"/>
    <s v="USD"/>
    <n v="1464310475"/>
    <n v="1461718475"/>
    <b v="0"/>
    <n v="71"/>
    <b v="1"/>
    <s v="theater/musical"/>
    <n v="0.7832941176470588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8500"/>
    <x v="574"/>
    <x v="0"/>
    <s v="US"/>
    <s v="USD"/>
    <n v="1436587140"/>
    <n v="1434113406"/>
    <b v="0"/>
    <n v="10"/>
    <b v="1"/>
    <s v="theater/musical"/>
    <n v="4.1294117647058821E-2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8500"/>
    <x v="83"/>
    <x v="2"/>
    <s v="US"/>
    <s v="USD"/>
    <n v="1450887480"/>
    <n v="1448469719"/>
    <b v="0"/>
    <n v="1"/>
    <b v="0"/>
    <s v="theater/musical"/>
    <n v="5.8823529411764705E-2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8500"/>
    <x v="851"/>
    <x v="2"/>
    <s v="GB"/>
    <s v="GBP"/>
    <n v="1434395418"/>
    <n v="1431630618"/>
    <b v="0"/>
    <n v="4"/>
    <b v="0"/>
    <s v="theater/musical"/>
    <n v="1.3647058823529411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85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8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8500"/>
    <x v="428"/>
    <x v="2"/>
    <s v="US"/>
    <s v="USD"/>
    <n v="1436957022"/>
    <n v="1434365022"/>
    <b v="0"/>
    <n v="2"/>
    <b v="0"/>
    <s v="theater/musical"/>
    <n v="4.1176470588235297E-3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8500"/>
    <x v="2411"/>
    <x v="2"/>
    <s v="US"/>
    <s v="USD"/>
    <n v="1418769129"/>
    <n v="1416954729"/>
    <b v="0"/>
    <n v="24"/>
    <b v="0"/>
    <s v="theater/musical"/>
    <n v="0.4912941176470588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8500"/>
    <x v="155"/>
    <x v="2"/>
    <s v="GB"/>
    <s v="GBP"/>
    <n v="1433685354"/>
    <n v="1431093354"/>
    <b v="0"/>
    <n v="1"/>
    <b v="0"/>
    <s v="theater/musical"/>
    <n v="5.8823529411764705E-3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8500"/>
    <x v="115"/>
    <x v="2"/>
    <s v="GB"/>
    <s v="GBP"/>
    <n v="1440801000"/>
    <n v="1437042490"/>
    <b v="0"/>
    <n v="2"/>
    <b v="0"/>
    <s v="theater/musical"/>
    <n v="1.176470588235294E-3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8500"/>
    <x v="116"/>
    <x v="2"/>
    <s v="US"/>
    <s v="USD"/>
    <n v="1484354556"/>
    <n v="1479170556"/>
    <b v="0"/>
    <n v="1"/>
    <b v="0"/>
    <s v="theater/musical"/>
    <n v="1.1764705882352942E-4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8500"/>
    <x v="2464"/>
    <x v="2"/>
    <s v="US"/>
    <s v="USD"/>
    <n v="1429564165"/>
    <n v="1426972165"/>
    <b v="0"/>
    <n v="37"/>
    <b v="0"/>
    <s v="theater/musical"/>
    <n v="0.63294117647058823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8500"/>
    <x v="581"/>
    <x v="2"/>
    <s v="US"/>
    <s v="USD"/>
    <n v="1407691248"/>
    <n v="1405099248"/>
    <b v="0"/>
    <n v="5"/>
    <b v="0"/>
    <s v="theater/musical"/>
    <n v="0.1205882352941176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8500"/>
    <x v="2465"/>
    <x v="2"/>
    <s v="US"/>
    <s v="USD"/>
    <n v="1457734843"/>
    <n v="1455142843"/>
    <b v="0"/>
    <n v="4"/>
    <b v="0"/>
    <s v="theater/musical"/>
    <n v="4.7294117647058827E-2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8500"/>
    <x v="695"/>
    <x v="2"/>
    <s v="US"/>
    <s v="USD"/>
    <n v="1420952340"/>
    <n v="1418146883"/>
    <b v="0"/>
    <n v="16"/>
    <b v="0"/>
    <s v="theater/musical"/>
    <n v="0.10364705882352941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8500"/>
    <x v="446"/>
    <x v="2"/>
    <s v="US"/>
    <s v="USD"/>
    <n v="1420215216"/>
    <n v="1417536816"/>
    <b v="0"/>
    <n v="9"/>
    <b v="0"/>
    <s v="theater/musical"/>
    <n v="5.0117647058823531E-2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85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8500"/>
    <x v="2466"/>
    <x v="2"/>
    <s v="US"/>
    <s v="USD"/>
    <n v="1457133568"/>
    <n v="1454541568"/>
    <b v="0"/>
    <n v="40"/>
    <b v="0"/>
    <s v="theater/musical"/>
    <n v="0.27741176470588236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5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8500"/>
    <x v="158"/>
    <x v="2"/>
    <s v="US"/>
    <s v="USD"/>
    <n v="1411852640"/>
    <n v="1406668640"/>
    <b v="0"/>
    <n v="2"/>
    <b v="0"/>
    <s v="theater/musical"/>
    <n v="3.5294117647058826E-4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8500"/>
    <x v="139"/>
    <x v="2"/>
    <s v="AU"/>
    <s v="AUD"/>
    <n v="1404022381"/>
    <n v="1402294381"/>
    <b v="0"/>
    <n v="1"/>
    <b v="0"/>
    <s v="theater/musical"/>
    <n v="5.8823529411764701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8500"/>
    <x v="2467"/>
    <x v="2"/>
    <s v="US"/>
    <s v="USD"/>
    <n v="1428097739"/>
    <n v="1427492939"/>
    <b v="0"/>
    <n v="9"/>
    <b v="0"/>
    <s v="theater/musical"/>
    <n v="5.3529411764705881E-2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8500"/>
    <x v="325"/>
    <x v="0"/>
    <s v="GB"/>
    <s v="GBP"/>
    <n v="1429955619"/>
    <n v="1424775219"/>
    <b v="0"/>
    <n v="24"/>
    <b v="1"/>
    <s v="theater/plays"/>
    <n v="0.11764705882352941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8500"/>
    <x v="874"/>
    <x v="0"/>
    <s v="GB"/>
    <s v="GBP"/>
    <n v="1406761200"/>
    <n v="1402403907"/>
    <b v="0"/>
    <n v="38"/>
    <b v="1"/>
    <s v="theater/plays"/>
    <n v="0.23823529411764705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8500"/>
    <x v="2468"/>
    <x v="0"/>
    <s v="US"/>
    <s v="USD"/>
    <n v="1426965758"/>
    <n v="1424377358"/>
    <b v="0"/>
    <n v="26"/>
    <b v="1"/>
    <s v="theater/plays"/>
    <n v="0.2148235294117647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8500"/>
    <x v="2469"/>
    <x v="0"/>
    <s v="GB"/>
    <s v="GBP"/>
    <n v="1464692400"/>
    <n v="1461769373"/>
    <b v="0"/>
    <n v="19"/>
    <b v="1"/>
    <s v="theater/plays"/>
    <n v="9.7058823529411767E-2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8500"/>
    <x v="1539"/>
    <x v="0"/>
    <s v="CA"/>
    <s v="CAD"/>
    <n v="1433131140"/>
    <n v="1429120908"/>
    <b v="0"/>
    <n v="11"/>
    <b v="1"/>
    <s v="theater/plays"/>
    <n v="0.25776470588235295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8500"/>
    <x v="2470"/>
    <x v="0"/>
    <s v="US"/>
    <s v="USD"/>
    <n v="1465940580"/>
    <n v="1462603021"/>
    <b v="0"/>
    <n v="27"/>
    <b v="1"/>
    <s v="theater/plays"/>
    <n v="0.24941058823529408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8500"/>
    <x v="2083"/>
    <x v="0"/>
    <s v="US"/>
    <s v="USD"/>
    <n v="1427860740"/>
    <n v="1424727712"/>
    <b v="0"/>
    <n v="34"/>
    <b v="1"/>
    <s v="theater/plays"/>
    <n v="0.24729411764705883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8500"/>
    <x v="2471"/>
    <x v="0"/>
    <s v="GB"/>
    <s v="GBP"/>
    <n v="1440111600"/>
    <n v="1437545657"/>
    <b v="0"/>
    <n v="20"/>
    <b v="1"/>
    <s v="theater/plays"/>
    <n v="0.11764823529411765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8500"/>
    <x v="2472"/>
    <x v="0"/>
    <s v="US"/>
    <s v="USD"/>
    <n v="1405614823"/>
    <n v="1403022823"/>
    <b v="0"/>
    <n v="37"/>
    <b v="1"/>
    <s v="theater/plays"/>
    <n v="0.21042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8500"/>
    <x v="2473"/>
    <x v="0"/>
    <s v="US"/>
    <s v="USD"/>
    <n v="1445659140"/>
    <n v="1444236216"/>
    <b v="0"/>
    <n v="20"/>
    <b v="1"/>
    <s v="theater/plays"/>
    <n v="0.25235294117647061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8500"/>
    <x v="365"/>
    <x v="0"/>
    <s v="US"/>
    <s v="USD"/>
    <n v="1426187582"/>
    <n v="1423599182"/>
    <b v="0"/>
    <n v="10"/>
    <b v="1"/>
    <s v="theater/plays"/>
    <n v="6.7058823529411768E-2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8500"/>
    <x v="2474"/>
    <x v="0"/>
    <s v="US"/>
    <s v="USD"/>
    <n v="1437166920"/>
    <n v="1435554104"/>
    <b v="0"/>
    <n v="26"/>
    <b v="1"/>
    <s v="theater/plays"/>
    <n v="0.12517647058823531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8500"/>
    <x v="357"/>
    <x v="0"/>
    <s v="GB"/>
    <s v="GBP"/>
    <n v="1436110717"/>
    <n v="1433518717"/>
    <b v="0"/>
    <n v="20"/>
    <b v="1"/>
    <s v="theater/plays"/>
    <n v="5.0588235294117649E-2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8500"/>
    <x v="2475"/>
    <x v="0"/>
    <s v="US"/>
    <s v="USD"/>
    <n v="1451881207"/>
    <n v="1449116407"/>
    <b v="0"/>
    <n v="46"/>
    <b v="1"/>
    <s v="theater/plays"/>
    <n v="0.4304705882352941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8500"/>
    <x v="2476"/>
    <x v="0"/>
    <s v="DE"/>
    <s v="EUR"/>
    <n v="1453244340"/>
    <n v="1448136417"/>
    <b v="0"/>
    <n v="76"/>
    <b v="1"/>
    <s v="theater/plays"/>
    <n v="0.64717647058823524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8500"/>
    <x v="2477"/>
    <x v="0"/>
    <s v="US"/>
    <s v="USD"/>
    <n v="1437364740"/>
    <n v="1434405044"/>
    <b v="0"/>
    <n v="41"/>
    <b v="1"/>
    <s v="theater/plays"/>
    <n v="0.31176470588235294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8500"/>
    <x v="795"/>
    <x v="0"/>
    <s v="GB"/>
    <s v="GBP"/>
    <n v="1470058860"/>
    <n v="1469026903"/>
    <b v="0"/>
    <n v="7"/>
    <b v="1"/>
    <s v="theater/plays"/>
    <n v="3.1764705882352938E-2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8500"/>
    <x v="2478"/>
    <x v="0"/>
    <s v="US"/>
    <s v="USD"/>
    <n v="1434505214"/>
    <n v="1432690814"/>
    <b v="0"/>
    <n v="49"/>
    <b v="1"/>
    <s v="theater/plays"/>
    <n v="0.6201176470588235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8500"/>
    <x v="526"/>
    <x v="0"/>
    <s v="GB"/>
    <s v="GBP"/>
    <n v="1430993394"/>
    <n v="1428401394"/>
    <b v="0"/>
    <n v="26"/>
    <b v="1"/>
    <s v="theater/plays"/>
    <n v="8.4117647058823533E-2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8500"/>
    <x v="2479"/>
    <x v="0"/>
    <s v="GB"/>
    <s v="GBP"/>
    <n v="1427414400"/>
    <n v="1422656201"/>
    <b v="0"/>
    <n v="65"/>
    <b v="1"/>
    <s v="theater/plays"/>
    <n v="0.5388235294117647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8500"/>
    <x v="97"/>
    <x v="0"/>
    <s v="US"/>
    <s v="USD"/>
    <n v="1420033187"/>
    <n v="1414845587"/>
    <b v="0"/>
    <n v="28"/>
    <b v="1"/>
    <s v="theater/plays"/>
    <n v="0.58823529411764708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8500"/>
    <x v="2480"/>
    <x v="0"/>
    <s v="US"/>
    <s v="USD"/>
    <n v="1472676371"/>
    <n v="1470948371"/>
    <b v="0"/>
    <n v="8"/>
    <b v="1"/>
    <s v="theater/plays"/>
    <n v="5.8941176470588233E-2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8500"/>
    <x v="1175"/>
    <x v="0"/>
    <s v="US"/>
    <s v="USD"/>
    <n v="1464371211"/>
    <n v="1463161611"/>
    <b v="0"/>
    <n v="3"/>
    <b v="1"/>
    <s v="theater/plays"/>
    <n v="2.6470588235294117E-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8500"/>
    <x v="2481"/>
    <x v="0"/>
    <s v="US"/>
    <s v="USD"/>
    <n v="1415222545"/>
    <n v="1413404545"/>
    <b v="0"/>
    <n v="9"/>
    <b v="1"/>
    <s v="theater/plays"/>
    <n v="6.2365882352941181E-2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8500"/>
    <x v="2482"/>
    <x v="0"/>
    <s v="US"/>
    <s v="USD"/>
    <n v="1455936335"/>
    <n v="1452048335"/>
    <b v="0"/>
    <n v="9"/>
    <b v="1"/>
    <s v="theater/plays"/>
    <n v="0.14776470588235294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8500"/>
    <x v="2483"/>
    <x v="0"/>
    <s v="CA"/>
    <s v="CAD"/>
    <n v="1417460940"/>
    <n v="1416516972"/>
    <b v="0"/>
    <n v="20"/>
    <b v="1"/>
    <s v="theater/plays"/>
    <n v="0.16470588235294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8500"/>
    <x v="2484"/>
    <x v="0"/>
    <s v="GB"/>
    <s v="GBP"/>
    <n v="1434624067"/>
    <n v="1432032067"/>
    <b v="0"/>
    <n v="57"/>
    <b v="1"/>
    <s v="theater/plays"/>
    <n v="0.38482352941176473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8500"/>
    <x v="1002"/>
    <x v="0"/>
    <s v="GB"/>
    <s v="GBP"/>
    <n v="1461278208"/>
    <n v="1459463808"/>
    <b v="0"/>
    <n v="8"/>
    <b v="1"/>
    <s v="theater/plays"/>
    <n v="3.7647058823529408E-2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500"/>
    <x v="72"/>
    <x v="0"/>
    <s v="US"/>
    <s v="USD"/>
    <n v="1470197340"/>
    <n v="1467497652"/>
    <b v="0"/>
    <n v="14"/>
    <b v="1"/>
    <s v="theater/plays"/>
    <n v="0.10588235294117647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8500"/>
    <x v="2485"/>
    <x v="0"/>
    <s v="GB"/>
    <s v="GBP"/>
    <n v="1435947758"/>
    <n v="1432837358"/>
    <b v="0"/>
    <n v="17"/>
    <b v="1"/>
    <s v="theater/plays"/>
    <n v="0.24023529411764705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8500"/>
    <x v="2486"/>
    <x v="0"/>
    <s v="SE"/>
    <s v="SEK"/>
    <n v="1432314209"/>
    <n v="1429722209"/>
    <b v="0"/>
    <n v="100"/>
    <b v="1"/>
    <s v="theater/plays"/>
    <n v="11.861647058823529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8500"/>
    <x v="874"/>
    <x v="0"/>
    <s v="US"/>
    <s v="USD"/>
    <n v="1438226724"/>
    <n v="1433042724"/>
    <b v="0"/>
    <n v="32"/>
    <b v="1"/>
    <s v="theater/plays"/>
    <n v="0.23823529411764705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8500"/>
    <x v="654"/>
    <x v="0"/>
    <s v="GB"/>
    <s v="GBP"/>
    <n v="1459180229"/>
    <n v="1457023829"/>
    <b v="0"/>
    <n v="3"/>
    <b v="1"/>
    <s v="theater/plays"/>
    <n v="7.6470588235294122E-3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8500"/>
    <x v="2487"/>
    <x v="2"/>
    <s v="US"/>
    <s v="USD"/>
    <n v="1405882287"/>
    <n v="1400698287"/>
    <b v="1"/>
    <n v="34"/>
    <b v="0"/>
    <s v="theater/plays"/>
    <n v="0.10258823529411765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8500"/>
    <x v="2488"/>
    <x v="2"/>
    <s v="GB"/>
    <s v="GBP"/>
    <n v="1399809052"/>
    <n v="1397217052"/>
    <b v="1"/>
    <n v="23"/>
    <b v="0"/>
    <s v="theater/plays"/>
    <n v="0.12905882352941175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8500"/>
    <x v="2489"/>
    <x v="2"/>
    <s v="US"/>
    <s v="USD"/>
    <n v="1401587064"/>
    <n v="1399427064"/>
    <b v="1"/>
    <n v="19"/>
    <b v="0"/>
    <s v="theater/plays"/>
    <n v="0.12529411764705883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8500"/>
    <x v="2490"/>
    <x v="2"/>
    <s v="US"/>
    <s v="USD"/>
    <n v="1401778740"/>
    <n v="1399474134"/>
    <b v="1"/>
    <n v="50"/>
    <b v="0"/>
    <s v="theater/plays"/>
    <n v="0.47835294117647059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8500"/>
    <x v="2491"/>
    <x v="2"/>
    <s v="US"/>
    <s v="USD"/>
    <n v="1443711774"/>
    <n v="1441119774"/>
    <b v="1"/>
    <n v="12"/>
    <b v="0"/>
    <s v="theater/plays"/>
    <n v="9.9058823529411769E-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8500"/>
    <x v="2492"/>
    <x v="2"/>
    <s v="US"/>
    <s v="USD"/>
    <n v="1412405940"/>
    <n v="1409721542"/>
    <b v="1"/>
    <n v="8"/>
    <b v="0"/>
    <s v="theater/plays"/>
    <n v="2.2235294117647058E-2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8500"/>
    <x v="1230"/>
    <x v="2"/>
    <s v="US"/>
    <s v="USD"/>
    <n v="1437283391"/>
    <n v="1433395391"/>
    <b v="1"/>
    <n v="9"/>
    <b v="0"/>
    <s v="theater/plays"/>
    <n v="0.1996470588235294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8500"/>
    <x v="2493"/>
    <x v="2"/>
    <s v="US"/>
    <s v="USD"/>
    <n v="1445196989"/>
    <n v="1442604989"/>
    <b v="1"/>
    <n v="43"/>
    <b v="0"/>
    <s v="theater/plays"/>
    <n v="0.25047058823529411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8500"/>
    <x v="2494"/>
    <x v="2"/>
    <s v="DE"/>
    <s v="EUR"/>
    <n v="1434047084"/>
    <n v="1431455084"/>
    <b v="1"/>
    <n v="28"/>
    <b v="0"/>
    <s v="theater/plays"/>
    <n v="0.24858823529411764"/>
    <n v="75"/>
    <x v="1"/>
    <s v="plays"/>
    <x v="3849"/>
    <d v="2015-06-11T13:24:44"/>
  </r>
  <r>
    <n v="3850"/>
    <s v="The Vagina Monologues 2015"/>
    <s v="V-Day is a global activist movement to end violence against women and girls."/>
    <n v="8500"/>
    <x v="2495"/>
    <x v="2"/>
    <s v="US"/>
    <s v="USD"/>
    <n v="1420081143"/>
    <n v="1417489143"/>
    <b v="1"/>
    <n v="4"/>
    <b v="0"/>
    <s v="theater/plays"/>
    <n v="4.4705882352941177E-3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8500"/>
    <x v="1483"/>
    <x v="2"/>
    <s v="GB"/>
    <s v="GBP"/>
    <n v="1437129179"/>
    <n v="1434537179"/>
    <b v="1"/>
    <n v="24"/>
    <b v="0"/>
    <s v="theater/plays"/>
    <n v="0.10023529411764706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8500"/>
    <x v="170"/>
    <x v="2"/>
    <s v="US"/>
    <s v="USD"/>
    <n v="1427427276"/>
    <n v="1425270876"/>
    <b v="0"/>
    <n v="2"/>
    <b v="0"/>
    <s v="theater/plays"/>
    <n v="2.352941176470588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8500"/>
    <x v="375"/>
    <x v="2"/>
    <s v="US"/>
    <s v="USD"/>
    <n v="1409602178"/>
    <n v="1406578178"/>
    <b v="0"/>
    <n v="2"/>
    <b v="0"/>
    <s v="theater/plays"/>
    <n v="3.0588235294117649E-3"/>
    <n v="13"/>
    <x v="1"/>
    <s v="plays"/>
    <x v="3853"/>
    <d v="2014-09-01T15:09:38"/>
  </r>
  <r>
    <n v="3854"/>
    <s v="The Case Of Soghomon Tehlirian"/>
    <s v="A play dedicated to the 100th anniversary of the Armenian Genocide."/>
    <n v="8500"/>
    <x v="2496"/>
    <x v="2"/>
    <s v="US"/>
    <s v="USD"/>
    <n v="1431206058"/>
    <n v="1428614058"/>
    <b v="0"/>
    <n v="20"/>
    <b v="0"/>
    <s v="theater/plays"/>
    <n v="0.21035294117647058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8500"/>
    <x v="379"/>
    <x v="2"/>
    <s v="US"/>
    <s v="USD"/>
    <n v="1427408271"/>
    <n v="1424819871"/>
    <b v="0"/>
    <n v="1"/>
    <b v="0"/>
    <s v="theater/plays"/>
    <n v="2.9411764705882353E-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8500"/>
    <x v="116"/>
    <x v="2"/>
    <s v="US"/>
    <s v="USD"/>
    <n v="1425833403"/>
    <n v="1423245003"/>
    <b v="0"/>
    <n v="1"/>
    <b v="0"/>
    <s v="theater/plays"/>
    <n v="1.1764705882352942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8500"/>
    <x v="92"/>
    <x v="2"/>
    <s v="US"/>
    <s v="USD"/>
    <n v="1406913120"/>
    <n v="1404927690"/>
    <b v="0"/>
    <n v="4"/>
    <b v="0"/>
    <s v="theater/plays"/>
    <n v="3.0588235294117649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8500"/>
    <x v="115"/>
    <x v="2"/>
    <s v="GB"/>
    <s v="GBP"/>
    <n v="1432328400"/>
    <n v="1430734844"/>
    <b v="0"/>
    <n v="1"/>
    <b v="0"/>
    <s v="theater/plays"/>
    <n v="1.176470588235294E-3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8500"/>
    <x v="116"/>
    <x v="2"/>
    <s v="US"/>
    <s v="USD"/>
    <n v="1403730000"/>
    <n v="1401485207"/>
    <b v="0"/>
    <n v="1"/>
    <b v="0"/>
    <s v="theater/plays"/>
    <n v="1.176470588235294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8500"/>
    <x v="848"/>
    <x v="2"/>
    <s v="US"/>
    <s v="USD"/>
    <n v="1407858710"/>
    <n v="1405266710"/>
    <b v="0"/>
    <n v="13"/>
    <b v="0"/>
    <s v="theater/plays"/>
    <n v="0.12470588235294118"/>
    <n v="82"/>
    <x v="1"/>
    <s v="plays"/>
    <x v="3860"/>
    <d v="2014-08-12T10:51:50"/>
  </r>
  <r>
    <n v="3861"/>
    <s v="READY OR NOT HERE I COME"/>
    <s v="THE COMING OF THE LORD!"/>
    <n v="8500"/>
    <x v="173"/>
    <x v="2"/>
    <s v="US"/>
    <s v="USD"/>
    <n v="1415828820"/>
    <n v="1412258977"/>
    <b v="0"/>
    <n v="1"/>
    <b v="0"/>
    <s v="theater/plays"/>
    <n v="1.1764705882352941E-2"/>
    <n v="100"/>
    <x v="1"/>
    <s v="plays"/>
    <x v="3861"/>
    <d v="2014-11-12T16:47:00"/>
  </r>
  <r>
    <n v="3862"/>
    <s v="The Container Play"/>
    <s v="The hit immersive theatre experience of England comes to Corpus Christi!"/>
    <n v="8500"/>
    <x v="116"/>
    <x v="2"/>
    <s v="US"/>
    <s v="USD"/>
    <n v="1473699540"/>
    <n v="1472451356"/>
    <b v="0"/>
    <n v="1"/>
    <b v="0"/>
    <s v="theater/plays"/>
    <n v="1.1764705882352942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85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8500"/>
    <x v="177"/>
    <x v="2"/>
    <s v="US"/>
    <s v="USD"/>
    <n v="1447799054"/>
    <n v="1445203454"/>
    <b v="0"/>
    <n v="3"/>
    <b v="0"/>
    <s v="theater/plays"/>
    <n v="7.058823529411765E-3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8500"/>
    <x v="1084"/>
    <x v="2"/>
    <s v="CA"/>
    <s v="CAD"/>
    <n v="1409376600"/>
    <n v="1405957098"/>
    <b v="0"/>
    <n v="14"/>
    <b v="0"/>
    <s v="theater/plays"/>
    <n v="7.6470588235294124E-2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8500"/>
    <x v="143"/>
    <x v="2"/>
    <s v="US"/>
    <s v="USD"/>
    <n v="1458703740"/>
    <n v="1454453021"/>
    <b v="0"/>
    <n v="2"/>
    <b v="0"/>
    <s v="theater/plays"/>
    <n v="1.2941176470588236E-3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8500"/>
    <x v="2345"/>
    <x v="2"/>
    <s v="US"/>
    <s v="USD"/>
    <n v="1466278339"/>
    <n v="1463686339"/>
    <b v="0"/>
    <n v="5"/>
    <b v="0"/>
    <s v="theater/plays"/>
    <n v="2.9529411764705884E-2"/>
    <n v="50"/>
    <x v="1"/>
    <s v="plays"/>
    <x v="3867"/>
    <d v="2016-06-18T14:32:19"/>
  </r>
  <r>
    <n v="3868"/>
    <s v="1000 words (Canceled)"/>
    <s v="New collection of music by Scott Evan Davis!"/>
    <n v="8500"/>
    <x v="115"/>
    <x v="1"/>
    <s v="GB"/>
    <s v="GBP"/>
    <n v="1410191405"/>
    <n v="1408031405"/>
    <b v="0"/>
    <n v="1"/>
    <b v="0"/>
    <s v="theater/musical"/>
    <n v="1.176470588235294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8500"/>
    <x v="2497"/>
    <x v="1"/>
    <s v="US"/>
    <s v="USD"/>
    <n v="1426302660"/>
    <n v="1423761792"/>
    <b v="0"/>
    <n v="15"/>
    <b v="0"/>
    <s v="theater/musical"/>
    <n v="5.3176470588235297E-2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8500"/>
    <x v="646"/>
    <x v="1"/>
    <s v="US"/>
    <s v="USD"/>
    <n v="1404360478"/>
    <n v="1401768478"/>
    <b v="0"/>
    <n v="10"/>
    <b v="0"/>
    <s v="theater/musical"/>
    <n v="0.17647058823529413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8500"/>
    <x v="130"/>
    <x v="1"/>
    <s v="US"/>
    <s v="USD"/>
    <n v="1490809450"/>
    <n v="1485629050"/>
    <b v="0"/>
    <n v="3"/>
    <b v="0"/>
    <s v="theater/musical"/>
    <n v="4.7058823529411761E-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85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8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850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85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8500"/>
    <x v="2498"/>
    <x v="1"/>
    <s v="GB"/>
    <s v="GBP"/>
    <n v="1454425128"/>
    <n v="1451833128"/>
    <b v="0"/>
    <n v="46"/>
    <b v="0"/>
    <s v="theater/musical"/>
    <n v="0.24223529411764705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8500"/>
    <x v="2499"/>
    <x v="1"/>
    <s v="US"/>
    <s v="USD"/>
    <n v="1481213752"/>
    <n v="1478621752"/>
    <b v="0"/>
    <n v="14"/>
    <b v="0"/>
    <s v="theater/musical"/>
    <n v="0.14599999999999999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8500"/>
    <x v="115"/>
    <x v="1"/>
    <s v="US"/>
    <s v="USD"/>
    <n v="1435636740"/>
    <n v="1433014746"/>
    <b v="0"/>
    <n v="1"/>
    <b v="0"/>
    <s v="theater/musical"/>
    <n v="1.176470588235294E-3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85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8500"/>
    <x v="1255"/>
    <x v="1"/>
    <s v="GB"/>
    <s v="GBP"/>
    <n v="1406761200"/>
    <n v="1403724820"/>
    <b v="0"/>
    <n v="17"/>
    <b v="0"/>
    <s v="theater/musical"/>
    <n v="0.11529411764705882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8500"/>
    <x v="379"/>
    <x v="1"/>
    <s v="US"/>
    <s v="USD"/>
    <n v="1487550399"/>
    <n v="1484958399"/>
    <b v="0"/>
    <n v="1"/>
    <b v="0"/>
    <s v="theater/musical"/>
    <n v="2.9411764705882353E-3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85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85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85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85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85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8500"/>
    <x v="428"/>
    <x v="1"/>
    <s v="US"/>
    <s v="USD"/>
    <n v="1430517600"/>
    <n v="1426538129"/>
    <b v="0"/>
    <n v="2"/>
    <b v="0"/>
    <s v="theater/musical"/>
    <n v="4.1176470588235297E-3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8500"/>
    <x v="2500"/>
    <x v="2"/>
    <s v="GB"/>
    <s v="GBP"/>
    <n v="1488114358"/>
    <n v="1485522358"/>
    <b v="0"/>
    <n v="14"/>
    <b v="0"/>
    <s v="theater/plays"/>
    <n v="6.3764705882352946E-2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500"/>
    <x v="1497"/>
    <x v="2"/>
    <s v="US"/>
    <s v="USD"/>
    <n v="1420413960"/>
    <n v="1417651630"/>
    <b v="0"/>
    <n v="9"/>
    <b v="0"/>
    <s v="theater/plays"/>
    <n v="1.3882352941176471E-2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8500"/>
    <x v="2501"/>
    <x v="2"/>
    <s v="US"/>
    <s v="USD"/>
    <n v="1439662344"/>
    <n v="1434478344"/>
    <b v="0"/>
    <n v="8"/>
    <b v="0"/>
    <s v="theater/plays"/>
    <n v="0.29694117647058821"/>
    <n v="316"/>
    <x v="1"/>
    <s v="plays"/>
    <x v="3890"/>
    <d v="2015-08-15T13:12:24"/>
  </r>
  <r>
    <n v="3891"/>
    <s v="Out of the Box: A Mime Story"/>
    <s v="A comedy about a mime who dreams of becoming a stand up comedian."/>
    <n v="8500"/>
    <x v="92"/>
    <x v="2"/>
    <s v="US"/>
    <s v="USD"/>
    <n v="1427086740"/>
    <n v="1424488244"/>
    <b v="0"/>
    <n v="7"/>
    <b v="0"/>
    <s v="theater/plays"/>
    <n v="3.0588235294117649E-2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85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8500"/>
    <x v="2502"/>
    <x v="2"/>
    <s v="US"/>
    <s v="USD"/>
    <n v="1404194400"/>
    <n v="1400600840"/>
    <b v="0"/>
    <n v="84"/>
    <b v="0"/>
    <s v="theater/plays"/>
    <n v="1.2676470588235293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8500"/>
    <x v="624"/>
    <x v="2"/>
    <s v="US"/>
    <s v="USD"/>
    <n v="1481000340"/>
    <n v="1478386812"/>
    <b v="0"/>
    <n v="11"/>
    <b v="0"/>
    <s v="theater/plays"/>
    <n v="6.1176470588235297E-2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8500"/>
    <x v="155"/>
    <x v="2"/>
    <s v="US"/>
    <s v="USD"/>
    <n v="1425103218"/>
    <n v="1422424818"/>
    <b v="0"/>
    <n v="1"/>
    <b v="0"/>
    <s v="theater/plays"/>
    <n v="5.8823529411764705E-3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8500"/>
    <x v="575"/>
    <x v="2"/>
    <s v="US"/>
    <s v="USD"/>
    <n v="1402979778"/>
    <n v="1401770178"/>
    <b v="0"/>
    <n v="4"/>
    <b v="0"/>
    <s v="theater/plays"/>
    <n v="0.02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8500"/>
    <x v="1901"/>
    <x v="2"/>
    <s v="NZ"/>
    <s v="NZD"/>
    <n v="1420750683"/>
    <n v="1418158683"/>
    <b v="0"/>
    <n v="10"/>
    <b v="0"/>
    <s v="theater/plays"/>
    <n v="5.1764705882352942E-2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8500"/>
    <x v="552"/>
    <x v="2"/>
    <s v="GB"/>
    <s v="GBP"/>
    <n v="1439827200"/>
    <n v="1436355270"/>
    <b v="0"/>
    <n v="16"/>
    <b v="0"/>
    <s v="theater/plays"/>
    <n v="9.5764705882352946E-2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8500"/>
    <x v="366"/>
    <x v="2"/>
    <s v="US"/>
    <s v="USD"/>
    <n v="1407868561"/>
    <n v="1406140561"/>
    <b v="0"/>
    <n v="2"/>
    <b v="0"/>
    <s v="theater/plays"/>
    <n v="1.4705882352941176E-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8500"/>
    <x v="2503"/>
    <x v="2"/>
    <s v="US"/>
    <s v="USD"/>
    <n v="1433988791"/>
    <n v="1431396791"/>
    <b v="0"/>
    <n v="5"/>
    <b v="0"/>
    <s v="theater/plays"/>
    <n v="1.588235294117646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8500"/>
    <x v="379"/>
    <x v="2"/>
    <s v="US"/>
    <s v="USD"/>
    <n v="1450554599"/>
    <n v="1447098599"/>
    <b v="0"/>
    <n v="1"/>
    <b v="0"/>
    <s v="theater/plays"/>
    <n v="2.9411764705882353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8500"/>
    <x v="159"/>
    <x v="2"/>
    <s v="GB"/>
    <s v="GBP"/>
    <n v="1479125642"/>
    <n v="1476962042"/>
    <b v="0"/>
    <n v="31"/>
    <b v="0"/>
    <s v="theater/plays"/>
    <n v="0.1723529411764706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8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8500"/>
    <x v="158"/>
    <x v="2"/>
    <s v="US"/>
    <s v="USD"/>
    <n v="1429074240"/>
    <n v="1427866200"/>
    <b v="0"/>
    <n v="2"/>
    <b v="0"/>
    <s v="theater/plays"/>
    <n v="3.5294117647058826E-4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8500"/>
    <x v="2504"/>
    <x v="2"/>
    <s v="GB"/>
    <s v="GBP"/>
    <n v="1434063600"/>
    <n v="1430405903"/>
    <b v="0"/>
    <n v="7"/>
    <b v="0"/>
    <s v="theater/plays"/>
    <n v="2.0352941176470588E-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8500"/>
    <x v="2373"/>
    <x v="2"/>
    <s v="GB"/>
    <s v="GBP"/>
    <n v="1435325100"/>
    <n v="1432072893"/>
    <b v="0"/>
    <n v="16"/>
    <b v="0"/>
    <s v="theater/plays"/>
    <n v="0.118823529411764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8500"/>
    <x v="358"/>
    <x v="2"/>
    <s v="US"/>
    <s v="USD"/>
    <n v="1414354080"/>
    <n v="1411587606"/>
    <b v="0"/>
    <n v="4"/>
    <b v="0"/>
    <s v="theater/plays"/>
    <n v="1.7999999999999999E-2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8500"/>
    <x v="654"/>
    <x v="2"/>
    <s v="US"/>
    <s v="USD"/>
    <n v="1406603696"/>
    <n v="1405307696"/>
    <b v="0"/>
    <n v="4"/>
    <b v="0"/>
    <s v="theater/plays"/>
    <n v="7.6470588235294122E-3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8500"/>
    <x v="2503"/>
    <x v="2"/>
    <s v="US"/>
    <s v="USD"/>
    <n v="1410424642"/>
    <n v="1407832642"/>
    <b v="0"/>
    <n v="4"/>
    <b v="0"/>
    <s v="theater/plays"/>
    <n v="1.5882352941176469E-2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8500"/>
    <x v="1935"/>
    <x v="2"/>
    <s v="US"/>
    <s v="USD"/>
    <n v="1441649397"/>
    <n v="1439057397"/>
    <b v="0"/>
    <n v="3"/>
    <b v="0"/>
    <s v="theater/plays"/>
    <n v="2.1764705882352939E-2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500"/>
    <x v="2505"/>
    <x v="2"/>
    <s v="US"/>
    <s v="USD"/>
    <n v="1417033777"/>
    <n v="1414438177"/>
    <b v="0"/>
    <n v="36"/>
    <b v="0"/>
    <s v="theater/plays"/>
    <n v="0.35211764705882354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8500"/>
    <x v="116"/>
    <x v="2"/>
    <s v="US"/>
    <s v="USD"/>
    <n v="1429936500"/>
    <n v="1424759330"/>
    <b v="0"/>
    <n v="1"/>
    <b v="0"/>
    <s v="theater/plays"/>
    <n v="1.1764705882352942E-4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8500"/>
    <x v="325"/>
    <x v="2"/>
    <s v="US"/>
    <s v="USD"/>
    <n v="1448863449"/>
    <n v="1446267849"/>
    <b v="0"/>
    <n v="7"/>
    <b v="0"/>
    <s v="theater/plays"/>
    <n v="0.11764705882352941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8500"/>
    <x v="711"/>
    <x v="2"/>
    <s v="GB"/>
    <s v="GBP"/>
    <n v="1431298740"/>
    <n v="1429558756"/>
    <b v="0"/>
    <n v="27"/>
    <b v="0"/>
    <s v="theater/plays"/>
    <n v="0.10694117647058823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8500"/>
    <x v="139"/>
    <x v="2"/>
    <s v="GB"/>
    <s v="GBP"/>
    <n v="1464824309"/>
    <n v="1462232309"/>
    <b v="0"/>
    <n v="1"/>
    <b v="0"/>
    <s v="theater/plays"/>
    <n v="5.8823529411764701E-4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85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8500"/>
    <x v="115"/>
    <x v="2"/>
    <s v="GB"/>
    <s v="GBP"/>
    <n v="1410439161"/>
    <n v="1407847161"/>
    <b v="0"/>
    <n v="1"/>
    <b v="0"/>
    <s v="theater/plays"/>
    <n v="1.176470588235294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8500"/>
    <x v="678"/>
    <x v="2"/>
    <s v="GB"/>
    <s v="GBP"/>
    <n v="1407168000"/>
    <n v="1406131023"/>
    <b v="0"/>
    <n v="3"/>
    <b v="0"/>
    <s v="theater/plays"/>
    <n v="1.411764705882353E-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8500"/>
    <x v="456"/>
    <x v="2"/>
    <s v="GB"/>
    <s v="GBP"/>
    <n v="1453075200"/>
    <n v="1450628773"/>
    <b v="0"/>
    <n v="3"/>
    <b v="0"/>
    <s v="theater/plays"/>
    <n v="1.0588235294117647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8500"/>
    <x v="2503"/>
    <x v="2"/>
    <s v="GB"/>
    <s v="GBP"/>
    <n v="1479032260"/>
    <n v="1476436660"/>
    <b v="0"/>
    <n v="3"/>
    <b v="0"/>
    <s v="theater/plays"/>
    <n v="1.588235294117646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85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8500"/>
    <x v="377"/>
    <x v="2"/>
    <s v="US"/>
    <s v="USD"/>
    <n v="1425337200"/>
    <n v="1421432810"/>
    <b v="0"/>
    <n v="6"/>
    <b v="0"/>
    <s v="theater/plays"/>
    <n v="7.1764705882352937E-3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8500"/>
    <x v="2506"/>
    <x v="2"/>
    <s v="GB"/>
    <s v="GBP"/>
    <n v="1428622271"/>
    <n v="1426203071"/>
    <b v="0"/>
    <n v="17"/>
    <b v="0"/>
    <s v="theater/plays"/>
    <n v="0.1628235294117647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8500"/>
    <x v="2507"/>
    <x v="2"/>
    <s v="US"/>
    <s v="USD"/>
    <n v="1403823722"/>
    <n v="1401231722"/>
    <b v="0"/>
    <n v="40"/>
    <b v="0"/>
    <s v="theater/plays"/>
    <n v="0.2694117647058823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8500"/>
    <x v="493"/>
    <x v="2"/>
    <s v="US"/>
    <s v="USD"/>
    <n v="1406753639"/>
    <n v="1404161639"/>
    <b v="0"/>
    <n v="3"/>
    <b v="0"/>
    <s v="theater/plays"/>
    <n v="1.7647058823529412E-3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8500"/>
    <x v="493"/>
    <x v="2"/>
    <s v="AU"/>
    <s v="AUD"/>
    <n v="1419645748"/>
    <n v="1417053748"/>
    <b v="0"/>
    <n v="1"/>
    <b v="0"/>
    <s v="theater/plays"/>
    <n v="1.7647058823529412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8500"/>
    <x v="379"/>
    <x v="2"/>
    <s v="GB"/>
    <s v="GBP"/>
    <n v="1407565504"/>
    <n v="1404973504"/>
    <b v="0"/>
    <n v="2"/>
    <b v="0"/>
    <s v="theater/plays"/>
    <n v="2.9411764705882353E-3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8500"/>
    <x v="1208"/>
    <x v="2"/>
    <s v="US"/>
    <s v="USD"/>
    <n v="1444971540"/>
    <n v="1442593427"/>
    <b v="0"/>
    <n v="7"/>
    <b v="0"/>
    <s v="theater/plays"/>
    <n v="7.6588235294117651E-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8500"/>
    <x v="2508"/>
    <x v="2"/>
    <s v="US"/>
    <s v="USD"/>
    <n v="1474228265"/>
    <n v="1471636265"/>
    <b v="0"/>
    <n v="14"/>
    <b v="0"/>
    <s v="theater/plays"/>
    <n v="5.3294117647058825E-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85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5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8500"/>
    <x v="116"/>
    <x v="2"/>
    <s v="US"/>
    <s v="USD"/>
    <n v="1458097364"/>
    <n v="1455508964"/>
    <b v="0"/>
    <n v="1"/>
    <b v="0"/>
    <s v="theater/plays"/>
    <n v="1.1764705882352942E-4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8500"/>
    <x v="2509"/>
    <x v="2"/>
    <s v="US"/>
    <s v="USD"/>
    <n v="1468716180"/>
    <n v="1466205262"/>
    <b v="0"/>
    <n v="12"/>
    <b v="0"/>
    <s v="theater/plays"/>
    <n v="0.12964705882352942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8500"/>
    <x v="1100"/>
    <x v="2"/>
    <s v="US"/>
    <s v="USD"/>
    <n v="1443704400"/>
    <n v="1439827639"/>
    <b v="0"/>
    <n v="12"/>
    <b v="0"/>
    <s v="theater/plays"/>
    <n v="6.4705882352941183E-2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8500"/>
    <x v="2510"/>
    <x v="2"/>
    <s v="GB"/>
    <s v="GBP"/>
    <n v="1443973546"/>
    <n v="1438789546"/>
    <b v="0"/>
    <n v="23"/>
    <b v="0"/>
    <s v="theater/plays"/>
    <n v="0.15470588235294117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85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8500"/>
    <x v="2511"/>
    <x v="2"/>
    <s v="US"/>
    <s v="USD"/>
    <n v="1468249760"/>
    <n v="1465830560"/>
    <b v="0"/>
    <n v="10"/>
    <b v="0"/>
    <s v="theater/plays"/>
    <n v="0.29235294117647059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8500"/>
    <x v="2512"/>
    <x v="2"/>
    <s v="US"/>
    <s v="USD"/>
    <n v="1435441454"/>
    <n v="1432763054"/>
    <b v="0"/>
    <n v="5"/>
    <b v="0"/>
    <s v="theater/plays"/>
    <n v="4.6705882352941173E-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8500"/>
    <x v="139"/>
    <x v="2"/>
    <s v="AU"/>
    <s v="AUD"/>
    <n v="1412656200"/>
    <n v="1412328979"/>
    <b v="0"/>
    <n v="1"/>
    <b v="0"/>
    <s v="theater/plays"/>
    <n v="5.8823529411764701E-4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8500"/>
    <x v="143"/>
    <x v="2"/>
    <s v="US"/>
    <s v="USD"/>
    <n v="1420199351"/>
    <n v="1416311351"/>
    <b v="0"/>
    <n v="2"/>
    <b v="0"/>
    <s v="theater/plays"/>
    <n v="1.2941176470588236E-3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8500"/>
    <x v="155"/>
    <x v="2"/>
    <s v="US"/>
    <s v="USD"/>
    <n v="1416877200"/>
    <n v="1414505137"/>
    <b v="0"/>
    <n v="2"/>
    <b v="0"/>
    <s v="theater/plays"/>
    <n v="5.88235294117647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85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8500"/>
    <x v="2513"/>
    <x v="2"/>
    <s v="US"/>
    <s v="USD"/>
    <n v="1446483000"/>
    <n v="1443811268"/>
    <b v="0"/>
    <n v="13"/>
    <b v="0"/>
    <s v="theater/plays"/>
    <n v="0.20964705882352941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85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8500"/>
    <x v="139"/>
    <x v="2"/>
    <s v="US"/>
    <s v="USD"/>
    <n v="1431717268"/>
    <n v="1429125268"/>
    <b v="0"/>
    <n v="1"/>
    <b v="0"/>
    <s v="theater/plays"/>
    <n v="5.8823529411764701E-4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8500"/>
    <x v="666"/>
    <x v="2"/>
    <s v="US"/>
    <s v="USD"/>
    <n v="1425110400"/>
    <n v="1422388822"/>
    <b v="0"/>
    <n v="5"/>
    <b v="0"/>
    <s v="theater/plays"/>
    <n v="2.2941176470588236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8500"/>
    <x v="462"/>
    <x v="2"/>
    <s v="US"/>
    <s v="USD"/>
    <n v="1475378744"/>
    <n v="1472786744"/>
    <b v="0"/>
    <n v="2"/>
    <b v="0"/>
    <s v="theater/plays"/>
    <n v="1.1882352941176471E-2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85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8500"/>
    <x v="2514"/>
    <x v="2"/>
    <s v="AU"/>
    <s v="AUD"/>
    <n v="1423623221"/>
    <n v="1421031221"/>
    <b v="0"/>
    <n v="32"/>
    <b v="0"/>
    <s v="theater/plays"/>
    <n v="0.18552941176470589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8500"/>
    <x v="379"/>
    <x v="2"/>
    <s v="US"/>
    <s v="USD"/>
    <n v="1460140500"/>
    <n v="1457628680"/>
    <b v="0"/>
    <n v="1"/>
    <b v="0"/>
    <s v="theater/plays"/>
    <n v="2.941176470588235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8500"/>
    <x v="116"/>
    <x v="2"/>
    <s v="IE"/>
    <s v="EUR"/>
    <n v="1462301342"/>
    <n v="1457120942"/>
    <b v="0"/>
    <n v="1"/>
    <b v="0"/>
    <s v="theater/plays"/>
    <n v="1.1764705882352942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8500"/>
    <x v="379"/>
    <x v="2"/>
    <s v="US"/>
    <s v="USD"/>
    <n v="1445885890"/>
    <n v="1440701890"/>
    <b v="0"/>
    <n v="1"/>
    <b v="0"/>
    <s v="theater/plays"/>
    <n v="2.9411764705882353E-3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85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85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8500"/>
    <x v="94"/>
    <x v="2"/>
    <s v="US"/>
    <s v="USD"/>
    <n v="1448745741"/>
    <n v="1446150141"/>
    <b v="0"/>
    <n v="8"/>
    <b v="0"/>
    <s v="theater/plays"/>
    <n v="0.05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8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8500"/>
    <x v="1001"/>
    <x v="2"/>
    <s v="US"/>
    <s v="USD"/>
    <n v="1468020354"/>
    <n v="1464045954"/>
    <b v="0"/>
    <n v="1"/>
    <b v="0"/>
    <s v="theater/plays"/>
    <n v="8.2352941176470592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8500"/>
    <x v="762"/>
    <x v="2"/>
    <s v="US"/>
    <s v="USD"/>
    <n v="1406988000"/>
    <n v="1403822912"/>
    <b v="0"/>
    <n v="16"/>
    <b v="0"/>
    <s v="theater/plays"/>
    <n v="7.5411764705882359E-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8500"/>
    <x v="2515"/>
    <x v="2"/>
    <s v="US"/>
    <s v="USD"/>
    <n v="1411930556"/>
    <n v="1409338556"/>
    <b v="0"/>
    <n v="12"/>
    <b v="0"/>
    <s v="theater/plays"/>
    <n v="3.4352941176470586E-2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8500"/>
    <x v="372"/>
    <x v="2"/>
    <s v="US"/>
    <s v="USD"/>
    <n v="1451852256"/>
    <n v="1449260256"/>
    <b v="0"/>
    <n v="4"/>
    <b v="0"/>
    <s v="theater/plays"/>
    <n v="5.2941176470588233E-3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8500"/>
    <x v="577"/>
    <x v="2"/>
    <s v="GB"/>
    <s v="GBP"/>
    <n v="1399584210"/>
    <n v="1397683410"/>
    <b v="0"/>
    <n v="2"/>
    <b v="0"/>
    <s v="theater/plays"/>
    <n v="2.4705882352941176E-3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8500"/>
    <x v="372"/>
    <x v="2"/>
    <s v="GB"/>
    <s v="GBP"/>
    <n v="1448722494"/>
    <n v="1446562494"/>
    <b v="0"/>
    <n v="3"/>
    <b v="0"/>
    <s v="theater/plays"/>
    <n v="5.2941176470588233E-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85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8500"/>
    <x v="691"/>
    <x v="2"/>
    <s v="US"/>
    <s v="USD"/>
    <n v="1429460386"/>
    <n v="1424279986"/>
    <b v="0"/>
    <n v="3"/>
    <b v="0"/>
    <s v="theater/plays"/>
    <n v="1.4823529411764706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8500"/>
    <x v="2516"/>
    <x v="2"/>
    <s v="US"/>
    <s v="USD"/>
    <n v="1460608780"/>
    <n v="1455428380"/>
    <b v="0"/>
    <n v="4"/>
    <b v="0"/>
    <s v="theater/plays"/>
    <n v="3.3529411764705884E-2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8500"/>
    <x v="372"/>
    <x v="2"/>
    <s v="US"/>
    <s v="USD"/>
    <n v="1406170740"/>
    <n v="1402506278"/>
    <b v="0"/>
    <n v="2"/>
    <b v="0"/>
    <s v="theater/plays"/>
    <n v="5.2941176470588233E-3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8500"/>
    <x v="22"/>
    <x v="2"/>
    <s v="US"/>
    <s v="USD"/>
    <n v="1488783507"/>
    <n v="1486191507"/>
    <b v="0"/>
    <n v="10"/>
    <b v="0"/>
    <s v="theater/plays"/>
    <n v="4.8235294117647057E-2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8500"/>
    <x v="2517"/>
    <x v="2"/>
    <s v="US"/>
    <s v="USD"/>
    <n v="1463945673"/>
    <n v="1458761673"/>
    <b v="0"/>
    <n v="11"/>
    <b v="0"/>
    <s v="theater/plays"/>
    <n v="6.2E-2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8500"/>
    <x v="2518"/>
    <x v="2"/>
    <s v="US"/>
    <s v="USD"/>
    <n v="1472442900"/>
    <n v="1471638646"/>
    <b v="0"/>
    <n v="6"/>
    <b v="0"/>
    <s v="theater/plays"/>
    <n v="2.4823529411764706E-2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8500"/>
    <x v="143"/>
    <x v="2"/>
    <s v="US"/>
    <s v="USD"/>
    <n v="1460925811"/>
    <n v="1458333811"/>
    <b v="0"/>
    <n v="2"/>
    <b v="0"/>
    <s v="theater/plays"/>
    <n v="1.2941176470588236E-3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8500"/>
    <x v="2519"/>
    <x v="2"/>
    <s v="US"/>
    <s v="USD"/>
    <n v="1405947126"/>
    <n v="1403355126"/>
    <b v="0"/>
    <n v="6"/>
    <b v="0"/>
    <s v="theater/plays"/>
    <n v="1.6E-2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8500"/>
    <x v="2518"/>
    <x v="2"/>
    <s v="US"/>
    <s v="USD"/>
    <n v="1423186634"/>
    <n v="1418002634"/>
    <b v="0"/>
    <n v="8"/>
    <b v="0"/>
    <s v="theater/plays"/>
    <n v="2.4823529411764706E-2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8500"/>
    <x v="2520"/>
    <x v="2"/>
    <s v="US"/>
    <s v="USD"/>
    <n v="1462766400"/>
    <n v="1460219110"/>
    <b v="0"/>
    <n v="37"/>
    <b v="0"/>
    <s v="theater/plays"/>
    <n v="0.45941176470588235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8500"/>
    <x v="1002"/>
    <x v="2"/>
    <s v="GB"/>
    <s v="GBP"/>
    <n v="1464872848"/>
    <n v="1462280848"/>
    <b v="0"/>
    <n v="11"/>
    <b v="0"/>
    <s v="theater/plays"/>
    <n v="3.7647058823529408E-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8500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8500"/>
    <x v="972"/>
    <x v="2"/>
    <s v="US"/>
    <s v="USD"/>
    <n v="1406876400"/>
    <n v="1405024561"/>
    <b v="0"/>
    <n v="10"/>
    <b v="0"/>
    <s v="theater/plays"/>
    <n v="7.2941176470588232E-2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8500"/>
    <x v="2521"/>
    <x v="2"/>
    <s v="US"/>
    <s v="USD"/>
    <n v="1469213732"/>
    <n v="1466621732"/>
    <b v="0"/>
    <n v="6"/>
    <b v="0"/>
    <s v="theater/plays"/>
    <n v="0.15352941176470589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8500"/>
    <x v="2522"/>
    <x v="2"/>
    <s v="US"/>
    <s v="USD"/>
    <n v="1422717953"/>
    <n v="1417533953"/>
    <b v="0"/>
    <n v="8"/>
    <b v="0"/>
    <s v="theater/plays"/>
    <n v="2.5176470588235293E-2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8500"/>
    <x v="178"/>
    <x v="2"/>
    <s v="GB"/>
    <s v="GBP"/>
    <n v="1427659200"/>
    <n v="1425678057"/>
    <b v="0"/>
    <n v="6"/>
    <b v="0"/>
    <s v="theater/plays"/>
    <n v="1.2941176470588235E-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8500"/>
    <x v="2202"/>
    <x v="2"/>
    <s v="US"/>
    <s v="USD"/>
    <n v="1404570147"/>
    <n v="1401978147"/>
    <b v="0"/>
    <n v="7"/>
    <b v="0"/>
    <s v="theater/plays"/>
    <n v="5.2941176470588235E-2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8500"/>
    <x v="1281"/>
    <x v="2"/>
    <s v="US"/>
    <s v="USD"/>
    <n v="1468729149"/>
    <n v="1463545149"/>
    <b v="0"/>
    <n v="7"/>
    <b v="0"/>
    <s v="theater/plays"/>
    <n v="0.1441176470588235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0"/>
    <x v="575"/>
    <x v="2"/>
    <s v="GB"/>
    <s v="GBP"/>
    <n v="1436297180"/>
    <n v="1431113180"/>
    <b v="0"/>
    <n v="5"/>
    <b v="0"/>
    <s v="theater/plays"/>
    <n v="0.0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8500"/>
    <x v="2523"/>
    <x v="2"/>
    <s v="US"/>
    <s v="USD"/>
    <n v="1400569140"/>
    <n v="1397854356"/>
    <b v="0"/>
    <n v="46"/>
    <b v="0"/>
    <s v="theater/plays"/>
    <n v="0.45611764705882352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8500"/>
    <x v="483"/>
    <x v="2"/>
    <s v="GB"/>
    <s v="GBP"/>
    <n v="1415404800"/>
    <n v="1412809644"/>
    <b v="0"/>
    <n v="10"/>
    <b v="0"/>
    <s v="theater/plays"/>
    <n v="1.1176470588235295E-2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8500"/>
    <x v="762"/>
    <x v="2"/>
    <s v="US"/>
    <s v="USD"/>
    <n v="1456002300"/>
    <n v="1454173120"/>
    <b v="0"/>
    <n v="19"/>
    <b v="0"/>
    <s v="theater/plays"/>
    <n v="7.5411764705882359E-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8500"/>
    <x v="2524"/>
    <x v="2"/>
    <s v="GB"/>
    <s v="GBP"/>
    <n v="1462539840"/>
    <n v="1460034594"/>
    <b v="0"/>
    <n v="13"/>
    <b v="0"/>
    <s v="theater/plays"/>
    <n v="5.741176470588235E-2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8500"/>
    <x v="118"/>
    <x v="2"/>
    <s v="GB"/>
    <s v="GBP"/>
    <n v="1400278290"/>
    <n v="1399414290"/>
    <b v="0"/>
    <n v="13"/>
    <b v="0"/>
    <s v="theater/plays"/>
    <n v="1.7764705882352943E-2"/>
    <n v="12"/>
    <x v="1"/>
    <s v="plays"/>
    <x v="3987"/>
    <d v="2014-05-16T17:11:30"/>
  </r>
  <r>
    <n v="3988"/>
    <s v="Folk-Tales: What Stories Do Your Folks Tell?"/>
    <s v="An evening of of stories based both in myth and truth."/>
    <n v="8500"/>
    <x v="573"/>
    <x v="2"/>
    <s v="US"/>
    <s v="USD"/>
    <n v="1440813413"/>
    <n v="1439517413"/>
    <b v="0"/>
    <n v="4"/>
    <b v="0"/>
    <s v="theater/plays"/>
    <n v="3.7647058823529413E-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85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8500"/>
    <x v="2525"/>
    <x v="2"/>
    <s v="GB"/>
    <s v="GBP"/>
    <n v="1456934893"/>
    <n v="1454342893"/>
    <b v="0"/>
    <n v="3"/>
    <b v="0"/>
    <s v="theater/plays"/>
    <n v="8.1176470588235298E-3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8500"/>
    <x v="173"/>
    <x v="2"/>
    <s v="US"/>
    <s v="USD"/>
    <n v="1433086082"/>
    <n v="1430494082"/>
    <b v="0"/>
    <n v="1"/>
    <b v="0"/>
    <s v="theater/plays"/>
    <n v="1.1764705882352941E-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8500"/>
    <x v="2526"/>
    <x v="2"/>
    <s v="US"/>
    <s v="USD"/>
    <n v="1449876859"/>
    <n v="1444689259"/>
    <b v="0"/>
    <n v="9"/>
    <b v="0"/>
    <s v="theater/plays"/>
    <n v="6.3647058823529418E-2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8500"/>
    <x v="158"/>
    <x v="2"/>
    <s v="US"/>
    <s v="USD"/>
    <n v="1431549912"/>
    <n v="1428957912"/>
    <b v="0"/>
    <n v="1"/>
    <b v="0"/>
    <s v="theater/plays"/>
    <n v="3.5294117647058826E-4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8500"/>
    <x v="139"/>
    <x v="2"/>
    <s v="US"/>
    <s v="USD"/>
    <n v="1405761690"/>
    <n v="1403169690"/>
    <b v="0"/>
    <n v="1"/>
    <b v="0"/>
    <s v="theater/plays"/>
    <n v="5.8823529411764701E-4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8500"/>
    <x v="119"/>
    <x v="2"/>
    <s v="GB"/>
    <s v="GBP"/>
    <n v="1423913220"/>
    <n v="1421339077"/>
    <b v="0"/>
    <n v="4"/>
    <b v="0"/>
    <s v="theater/plays"/>
    <n v="8.2352941176470594E-3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8500"/>
    <x v="2527"/>
    <x v="2"/>
    <s v="US"/>
    <s v="USD"/>
    <n v="1416499440"/>
    <n v="1415341464"/>
    <b v="0"/>
    <n v="17"/>
    <b v="0"/>
    <s v="theater/plays"/>
    <n v="5.8470588235294114E-2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85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8500"/>
    <x v="526"/>
    <x v="2"/>
    <s v="US"/>
    <s v="USD"/>
    <n v="1427580426"/>
    <n v="1424992026"/>
    <b v="0"/>
    <n v="12"/>
    <b v="0"/>
    <s v="theater/plays"/>
    <n v="8.4117647058823533E-2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8500"/>
    <x v="2528"/>
    <x v="2"/>
    <s v="US"/>
    <s v="USD"/>
    <n v="1409514709"/>
    <n v="1406058798"/>
    <b v="0"/>
    <n v="14"/>
    <b v="0"/>
    <s v="theater/plays"/>
    <n v="0.13600000000000001"/>
    <n v="83"/>
    <x v="1"/>
    <s v="plays"/>
    <x v="3999"/>
    <d v="2014-08-31T14:51:49"/>
  </r>
  <r>
    <n v="4000"/>
    <s v="The Escorts"/>
    <s v="An Enticing Trip into the World of Assisted Dying"/>
    <n v="8500"/>
    <x v="115"/>
    <x v="2"/>
    <s v="US"/>
    <s v="USD"/>
    <n v="1462631358"/>
    <n v="1457450958"/>
    <b v="0"/>
    <n v="1"/>
    <b v="0"/>
    <s v="theater/plays"/>
    <n v="1.176470588235294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8500"/>
    <x v="2508"/>
    <x v="2"/>
    <s v="GB"/>
    <s v="GBP"/>
    <n v="1488394800"/>
    <n v="1486681708"/>
    <b v="0"/>
    <n v="14"/>
    <b v="0"/>
    <s v="theater/plays"/>
    <n v="5.3294117647058825E-2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8500"/>
    <x v="1937"/>
    <x v="2"/>
    <s v="US"/>
    <s v="USD"/>
    <n v="1411779761"/>
    <n v="1409187761"/>
    <b v="0"/>
    <n v="4"/>
    <b v="0"/>
    <s v="theater/plays"/>
    <n v="2.7058823529411765E-3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8500"/>
    <x v="1671"/>
    <x v="2"/>
    <s v="US"/>
    <s v="USD"/>
    <n v="1424009147"/>
    <n v="1421417147"/>
    <b v="0"/>
    <n v="2"/>
    <b v="0"/>
    <s v="theater/plays"/>
    <n v="2.3647058823529413E-2"/>
    <n v="101"/>
    <x v="1"/>
    <s v="plays"/>
    <x v="4003"/>
    <d v="2015-02-15T09:05:47"/>
  </r>
  <r>
    <n v="4004"/>
    <s v="South Florida Tours"/>
    <s v="Help Launch The Queen Into South Florida!"/>
    <n v="8500"/>
    <x v="116"/>
    <x v="2"/>
    <s v="US"/>
    <s v="USD"/>
    <n v="1412740457"/>
    <n v="1410148457"/>
    <b v="0"/>
    <n v="1"/>
    <b v="0"/>
    <s v="theater/plays"/>
    <n v="1.1764705882352942E-4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8500"/>
    <x v="130"/>
    <x v="2"/>
    <s v="US"/>
    <s v="USD"/>
    <n v="1413832985"/>
    <n v="1408648985"/>
    <b v="0"/>
    <n v="2"/>
    <b v="0"/>
    <s v="theater/plays"/>
    <n v="4.7058823529411761E-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8500"/>
    <x v="369"/>
    <x v="2"/>
    <s v="US"/>
    <s v="USD"/>
    <n v="1455647587"/>
    <n v="1453487587"/>
    <b v="0"/>
    <n v="1"/>
    <b v="0"/>
    <s v="theater/plays"/>
    <n v="2.3529411764705883E-4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8500"/>
    <x v="139"/>
    <x v="2"/>
    <s v="US"/>
    <s v="USD"/>
    <n v="1409070480"/>
    <n v="1406572381"/>
    <b v="0"/>
    <n v="1"/>
    <b v="0"/>
    <s v="theater/plays"/>
    <n v="5.8823529411764701E-4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8500"/>
    <x v="177"/>
    <x v="2"/>
    <s v="GB"/>
    <s v="GBP"/>
    <n v="1437606507"/>
    <n v="1435014507"/>
    <b v="0"/>
    <n v="4"/>
    <b v="0"/>
    <s v="theater/plays"/>
    <n v="7.058823529411765E-3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8500"/>
    <x v="735"/>
    <x v="2"/>
    <s v="GB"/>
    <s v="GBP"/>
    <n v="1410281360"/>
    <n v="1406825360"/>
    <b v="0"/>
    <n v="3"/>
    <b v="0"/>
    <s v="theater/plays"/>
    <n v="8.8235294117647058E-3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8500"/>
    <x v="2529"/>
    <x v="2"/>
    <s v="US"/>
    <s v="USD"/>
    <n v="1414348166"/>
    <n v="1412879366"/>
    <b v="0"/>
    <n v="38"/>
    <b v="0"/>
    <s v="theater/plays"/>
    <n v="0.204941176470588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8500"/>
    <x v="1820"/>
    <x v="2"/>
    <s v="GB"/>
    <s v="GBP"/>
    <n v="1422450278"/>
    <n v="1419858278"/>
    <b v="0"/>
    <n v="4"/>
    <b v="0"/>
    <s v="theater/plays"/>
    <n v="2.2352941176470588E-3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8500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8500"/>
    <x v="375"/>
    <x v="2"/>
    <s v="US"/>
    <s v="USD"/>
    <n v="1424070823"/>
    <n v="1421478823"/>
    <b v="0"/>
    <n v="2"/>
    <b v="0"/>
    <s v="theater/plays"/>
    <n v="3.0588235294117649E-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85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8500"/>
    <x v="116"/>
    <x v="2"/>
    <s v="US"/>
    <s v="USD"/>
    <n v="1437331463"/>
    <n v="1434739463"/>
    <b v="0"/>
    <n v="1"/>
    <b v="0"/>
    <s v="theater/plays"/>
    <n v="1.1764705882352942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8500"/>
    <x v="119"/>
    <x v="2"/>
    <s v="GB"/>
    <s v="GBP"/>
    <n v="1410987400"/>
    <n v="1408395400"/>
    <b v="0"/>
    <n v="7"/>
    <b v="0"/>
    <s v="theater/plays"/>
    <n v="8.2352941176470594E-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8500"/>
    <x v="522"/>
    <x v="2"/>
    <s v="US"/>
    <s v="USD"/>
    <n v="1409846874"/>
    <n v="1407254874"/>
    <b v="0"/>
    <n v="2"/>
    <b v="0"/>
    <s v="theater/plays"/>
    <n v="1.2352941176470587E-2"/>
    <n v="53"/>
    <x v="1"/>
    <s v="plays"/>
    <x v="4017"/>
    <d v="2014-09-04T11:07:54"/>
  </r>
  <r>
    <n v="4018"/>
    <s v="Time Please Fringe"/>
    <s v="Funding for a production of Time Please at the Brighton Fringe 2017... and beyond."/>
    <n v="8500"/>
    <x v="176"/>
    <x v="2"/>
    <s v="GB"/>
    <s v="GBP"/>
    <n v="1475877108"/>
    <n v="1473285108"/>
    <b v="0"/>
    <n v="4"/>
    <b v="0"/>
    <s v="theater/plays"/>
    <n v="1.5294117647058824E-2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8500"/>
    <x v="792"/>
    <x v="2"/>
    <s v="US"/>
    <s v="USD"/>
    <n v="1460737680"/>
    <n v="1455725596"/>
    <b v="0"/>
    <n v="4"/>
    <b v="0"/>
    <s v="theater/plays"/>
    <n v="3.4117647058823529E-3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8500"/>
    <x v="173"/>
    <x v="2"/>
    <s v="US"/>
    <s v="USD"/>
    <n v="1427168099"/>
    <n v="1424579699"/>
    <b v="0"/>
    <n v="3"/>
    <b v="0"/>
    <s v="theater/plays"/>
    <n v="1.1764705882352941E-2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8500"/>
    <x v="366"/>
    <x v="2"/>
    <s v="US"/>
    <s v="USD"/>
    <n v="1414360358"/>
    <n v="1409176358"/>
    <b v="0"/>
    <n v="2"/>
    <b v="0"/>
    <s v="theater/plays"/>
    <n v="1.4705882352941176E-2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8500"/>
    <x v="2530"/>
    <x v="2"/>
    <s v="US"/>
    <s v="USD"/>
    <n v="1422759240"/>
    <n v="1418824867"/>
    <b v="0"/>
    <n v="197"/>
    <b v="0"/>
    <s v="theater/plays"/>
    <n v="1.4730588235294118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85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500"/>
    <x v="115"/>
    <x v="2"/>
    <s v="US"/>
    <s v="USD"/>
    <n v="1441037097"/>
    <n v="1438445097"/>
    <b v="0"/>
    <n v="1"/>
    <b v="0"/>
    <s v="theater/plays"/>
    <n v="1.176470588235294E-3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8500"/>
    <x v="156"/>
    <x v="2"/>
    <s v="FR"/>
    <s v="EUR"/>
    <n v="1437889336"/>
    <n v="1432705336"/>
    <b v="0"/>
    <n v="4"/>
    <b v="0"/>
    <s v="theater/plays"/>
    <n v="2.9411764705882353E-2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85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8500"/>
    <x v="394"/>
    <x v="2"/>
    <s v="US"/>
    <s v="USD"/>
    <n v="1487811600"/>
    <n v="1486077481"/>
    <b v="0"/>
    <n v="7"/>
    <b v="0"/>
    <s v="theater/plays"/>
    <n v="2.5294117647058825E-2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8500"/>
    <x v="2531"/>
    <x v="2"/>
    <s v="US"/>
    <s v="USD"/>
    <n v="1402007500"/>
    <n v="1399415500"/>
    <b v="0"/>
    <n v="11"/>
    <b v="0"/>
    <s v="theater/plays"/>
    <n v="6.6000000000000003E-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85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8500"/>
    <x v="402"/>
    <x v="2"/>
    <s v="US"/>
    <s v="USD"/>
    <n v="1454525340"/>
    <n v="1452008599"/>
    <b v="0"/>
    <n v="6"/>
    <b v="0"/>
    <s v="theater/plays"/>
    <n v="4.7058823529411764E-2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85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8500"/>
    <x v="2532"/>
    <x v="2"/>
    <s v="US"/>
    <s v="USD"/>
    <n v="1450211116"/>
    <n v="1445023516"/>
    <b v="0"/>
    <n v="7"/>
    <b v="0"/>
    <s v="theater/plays"/>
    <n v="4.8588235294117647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8500"/>
    <x v="2533"/>
    <x v="2"/>
    <s v="GB"/>
    <s v="GBP"/>
    <n v="1475398800"/>
    <n v="1472711224"/>
    <b v="0"/>
    <n v="94"/>
    <b v="0"/>
    <s v="theater/plays"/>
    <n v="0.7225870588235293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8500"/>
    <x v="148"/>
    <x v="2"/>
    <s v="US"/>
    <s v="USD"/>
    <n v="1428097450"/>
    <n v="1425509050"/>
    <b v="0"/>
    <n v="2"/>
    <b v="0"/>
    <s v="theater/plays"/>
    <n v="2.3529411764705882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8500"/>
    <x v="2534"/>
    <x v="2"/>
    <s v="US"/>
    <s v="USD"/>
    <n v="1413925887"/>
    <n v="1411333887"/>
    <b v="0"/>
    <n v="25"/>
    <b v="0"/>
    <s v="theater/plays"/>
    <n v="0.43352941176470589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8500"/>
    <x v="2535"/>
    <x v="2"/>
    <s v="US"/>
    <s v="USD"/>
    <n v="1404253800"/>
    <n v="1402784964"/>
    <b v="0"/>
    <n v="17"/>
    <b v="0"/>
    <s v="theater/plays"/>
    <n v="0.33211764705882352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8500"/>
    <x v="439"/>
    <x v="2"/>
    <s v="US"/>
    <s v="USD"/>
    <n v="1464099900"/>
    <n v="1462585315"/>
    <b v="0"/>
    <n v="2"/>
    <b v="0"/>
    <s v="theater/plays"/>
    <n v="9.4117647058823521E-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8500"/>
    <x v="356"/>
    <x v="2"/>
    <s v="US"/>
    <s v="USD"/>
    <n v="1413573010"/>
    <n v="1408389010"/>
    <b v="0"/>
    <n v="4"/>
    <b v="0"/>
    <s v="theater/plays"/>
    <n v="3.5411764705882351E-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8500"/>
    <x v="452"/>
    <x v="2"/>
    <s v="US"/>
    <s v="USD"/>
    <n v="1448949540"/>
    <n v="1446048367"/>
    <b v="0"/>
    <n v="5"/>
    <b v="0"/>
    <s v="theater/plays"/>
    <n v="3.5294117647058823E-2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500"/>
    <x v="911"/>
    <x v="2"/>
    <s v="US"/>
    <s v="USD"/>
    <n v="1437188400"/>
    <n v="1432100004"/>
    <b v="0"/>
    <n v="2"/>
    <b v="0"/>
    <s v="theater/plays"/>
    <n v="0.29411764705882354"/>
    <n v="1250"/>
    <x v="1"/>
    <s v="plays"/>
    <x v="4040"/>
    <d v="2015-07-17T22:00:00"/>
  </r>
  <r>
    <n v="4041"/>
    <s v="In the Land of Gold"/>
    <s v="A bold, colouful, vibrant play centred around the last remaining monarchy of Africa."/>
    <n v="8500"/>
    <x v="577"/>
    <x v="2"/>
    <s v="GB"/>
    <s v="GBP"/>
    <n v="1473160954"/>
    <n v="1467976954"/>
    <b v="0"/>
    <n v="2"/>
    <b v="0"/>
    <s v="theater/plays"/>
    <n v="2.4705882352941176E-3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8500"/>
    <x v="577"/>
    <x v="2"/>
    <s v="US"/>
    <s v="USD"/>
    <n v="1421781360"/>
    <n v="1419213664"/>
    <b v="0"/>
    <n v="3"/>
    <b v="0"/>
    <s v="theater/plays"/>
    <n v="2.4705882352941176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85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8500"/>
    <x v="1175"/>
    <x v="2"/>
    <s v="US"/>
    <s v="USD"/>
    <n v="1428642000"/>
    <n v="1426050982"/>
    <b v="0"/>
    <n v="4"/>
    <b v="0"/>
    <s v="theater/plays"/>
    <n v="2.6470588235294117E-2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8500"/>
    <x v="116"/>
    <x v="2"/>
    <s v="AU"/>
    <s v="AUD"/>
    <n v="1408596589"/>
    <n v="1406004589"/>
    <b v="0"/>
    <n v="1"/>
    <b v="0"/>
    <s v="theater/plays"/>
    <n v="1.1764705882352942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8500"/>
    <x v="75"/>
    <x v="2"/>
    <s v="US"/>
    <s v="USD"/>
    <n v="1413992210"/>
    <n v="1411400210"/>
    <b v="0"/>
    <n v="12"/>
    <b v="0"/>
    <s v="theater/plays"/>
    <n v="5.4117647058823527E-2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8500"/>
    <x v="178"/>
    <x v="2"/>
    <s v="US"/>
    <s v="USD"/>
    <n v="1420938000"/>
    <n v="1418862743"/>
    <b v="0"/>
    <n v="4"/>
    <b v="0"/>
    <s v="theater/plays"/>
    <n v="1.2941176470588235E-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8500"/>
    <x v="2536"/>
    <x v="2"/>
    <s v="GB"/>
    <s v="GBP"/>
    <n v="1460373187"/>
    <n v="1457352787"/>
    <b v="0"/>
    <n v="91"/>
    <b v="0"/>
    <s v="theater/plays"/>
    <n v="0.35305882352941176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8500"/>
    <x v="1486"/>
    <x v="2"/>
    <s v="US"/>
    <s v="USD"/>
    <n v="1436914815"/>
    <n v="1434322815"/>
    <b v="0"/>
    <n v="1"/>
    <b v="0"/>
    <s v="theater/plays"/>
    <n v="1.8823529411764706E-3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8500"/>
    <x v="116"/>
    <x v="2"/>
    <s v="US"/>
    <s v="USD"/>
    <n v="1414077391"/>
    <n v="1411485391"/>
    <b v="0"/>
    <n v="1"/>
    <b v="0"/>
    <s v="theater/plays"/>
    <n v="1.1764705882352942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8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8500"/>
    <x v="1673"/>
    <x v="2"/>
    <s v="US"/>
    <s v="USD"/>
    <n v="1413234316"/>
    <n v="1408050316"/>
    <b v="0"/>
    <n v="13"/>
    <b v="0"/>
    <s v="theater/plays"/>
    <n v="0.13247058823529412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8500"/>
    <x v="178"/>
    <x v="2"/>
    <s v="GB"/>
    <s v="GBP"/>
    <n v="1416081600"/>
    <n v="1413477228"/>
    <b v="0"/>
    <n v="2"/>
    <b v="0"/>
    <s v="theater/plays"/>
    <n v="1.2941176470588235E-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50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8500"/>
    <x v="695"/>
    <x v="2"/>
    <s v="GB"/>
    <s v="GBP"/>
    <n v="1403192031"/>
    <n v="1400600031"/>
    <b v="0"/>
    <n v="21"/>
    <b v="0"/>
    <s v="theater/plays"/>
    <n v="0.10364705882352941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8500"/>
    <x v="1955"/>
    <x v="2"/>
    <s v="US"/>
    <s v="USD"/>
    <n v="1467575940"/>
    <n v="1465856639"/>
    <b v="0"/>
    <n v="9"/>
    <b v="0"/>
    <s v="theater/plays"/>
    <n v="9.3529411764705889E-2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8500"/>
    <x v="2537"/>
    <x v="2"/>
    <s v="GB"/>
    <s v="GBP"/>
    <n v="1448492400"/>
    <n v="1446506080"/>
    <b v="0"/>
    <n v="6"/>
    <b v="0"/>
    <s v="theater/plays"/>
    <n v="9.1176470588235289E-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8500"/>
    <x v="483"/>
    <x v="2"/>
    <s v="US"/>
    <s v="USD"/>
    <n v="1459483140"/>
    <n v="1458178044"/>
    <b v="0"/>
    <n v="4"/>
    <b v="0"/>
    <s v="theater/plays"/>
    <n v="1.1176470588235295E-2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8500"/>
    <x v="156"/>
    <x v="2"/>
    <s v="CA"/>
    <s v="CAD"/>
    <n v="1410836400"/>
    <n v="1408116152"/>
    <b v="0"/>
    <n v="7"/>
    <b v="0"/>
    <s v="theater/plays"/>
    <n v="2.9411764705882353E-2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8500"/>
    <x v="2516"/>
    <x v="2"/>
    <s v="CA"/>
    <s v="CAD"/>
    <n v="1403539200"/>
    <n v="1400604056"/>
    <b v="0"/>
    <n v="5"/>
    <b v="0"/>
    <s v="theater/plays"/>
    <n v="3.3529411764705884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8500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8500"/>
    <x v="2538"/>
    <x v="2"/>
    <s v="US"/>
    <s v="USD"/>
    <n v="1467481468"/>
    <n v="1464889468"/>
    <b v="0"/>
    <n v="3"/>
    <b v="0"/>
    <s v="theater/plays"/>
    <n v="5.7647058823529412E-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8500"/>
    <x v="2503"/>
    <x v="2"/>
    <s v="GB"/>
    <s v="GBP"/>
    <n v="1403886084"/>
    <n v="1401294084"/>
    <b v="0"/>
    <n v="9"/>
    <b v="0"/>
    <s v="theater/plays"/>
    <n v="1.5882352941176469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8500"/>
    <x v="2285"/>
    <x v="2"/>
    <s v="AU"/>
    <s v="AUD"/>
    <n v="1430316426"/>
    <n v="1427724426"/>
    <b v="0"/>
    <n v="6"/>
    <b v="0"/>
    <s v="theater/plays"/>
    <n v="4.5294117647058825E-2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8500"/>
    <x v="2539"/>
    <x v="2"/>
    <s v="US"/>
    <s v="USD"/>
    <n v="1407883811"/>
    <n v="1405291811"/>
    <b v="0"/>
    <n v="4"/>
    <b v="0"/>
    <s v="theater/plays"/>
    <n v="3.1764705882352941E-3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8500"/>
    <x v="379"/>
    <x v="2"/>
    <s v="US"/>
    <s v="USD"/>
    <n v="1463619388"/>
    <n v="1461027388"/>
    <b v="0"/>
    <n v="1"/>
    <b v="0"/>
    <s v="theater/plays"/>
    <n v="2.9411764705882353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8500"/>
    <x v="631"/>
    <x v="2"/>
    <s v="US"/>
    <s v="USD"/>
    <n v="1443408550"/>
    <n v="1439952550"/>
    <b v="0"/>
    <n v="17"/>
    <b v="0"/>
    <s v="theater/plays"/>
    <n v="0.35823529411764704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8500"/>
    <x v="2540"/>
    <x v="2"/>
    <s v="US"/>
    <s v="USD"/>
    <n v="1484348700"/>
    <n v="1481756855"/>
    <b v="0"/>
    <n v="1"/>
    <b v="0"/>
    <s v="theater/plays"/>
    <n v="4.111764705882353E-3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8500"/>
    <x v="357"/>
    <x v="2"/>
    <s v="GB"/>
    <s v="GBP"/>
    <n v="1425124800"/>
    <n v="1421596356"/>
    <b v="0"/>
    <n v="13"/>
    <b v="0"/>
    <s v="theater/plays"/>
    <n v="5.0588235294117649E-2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8500"/>
    <x v="785"/>
    <x v="2"/>
    <s v="US"/>
    <s v="USD"/>
    <n v="1425178800"/>
    <n v="1422374420"/>
    <b v="0"/>
    <n v="6"/>
    <b v="0"/>
    <s v="theater/plays"/>
    <n v="1.9411764705882354E-2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85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8500"/>
    <x v="460"/>
    <x v="2"/>
    <s v="GB"/>
    <s v="GBP"/>
    <n v="1408646111"/>
    <n v="1403462111"/>
    <b v="0"/>
    <n v="2"/>
    <b v="0"/>
    <s v="theater/plays"/>
    <n v="4.7058823529411766E-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8500"/>
    <x v="2541"/>
    <x v="2"/>
    <s v="US"/>
    <s v="USD"/>
    <n v="1431144000"/>
    <n v="1426407426"/>
    <b v="0"/>
    <n v="2"/>
    <b v="0"/>
    <s v="theater/plays"/>
    <n v="4.3529411764705881E-3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8500"/>
    <x v="2542"/>
    <x v="2"/>
    <s v="GB"/>
    <s v="GBP"/>
    <n v="1446732975"/>
    <n v="1444137375"/>
    <b v="0"/>
    <n v="21"/>
    <b v="0"/>
    <s v="theater/plays"/>
    <n v="8.6470588235294119E-2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8500"/>
    <x v="2543"/>
    <x v="2"/>
    <s v="GB"/>
    <s v="GBP"/>
    <n v="1404149280"/>
    <n v="1400547969"/>
    <b v="0"/>
    <n v="13"/>
    <b v="0"/>
    <s v="theater/plays"/>
    <n v="6.7764705882352935E-2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85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8500"/>
    <x v="2544"/>
    <x v="2"/>
    <s v="US"/>
    <s v="USD"/>
    <n v="1482339794"/>
    <n v="1479747794"/>
    <b v="0"/>
    <n v="6"/>
    <b v="0"/>
    <s v="theater/plays"/>
    <n v="0.15705882352941178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850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8500"/>
    <x v="139"/>
    <x v="2"/>
    <s v="US"/>
    <s v="USD"/>
    <n v="1466375521"/>
    <n v="1463783521"/>
    <b v="0"/>
    <n v="1"/>
    <b v="0"/>
    <s v="theater/plays"/>
    <n v="5.8823529411764701E-4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85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8500"/>
    <x v="457"/>
    <x v="2"/>
    <s v="US"/>
    <s v="USD"/>
    <n v="1425819425"/>
    <n v="1423231025"/>
    <b v="0"/>
    <n v="12"/>
    <b v="0"/>
    <s v="theater/plays"/>
    <n v="4.1176470588235294E-2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8500"/>
    <x v="158"/>
    <x v="2"/>
    <s v="US"/>
    <s v="USD"/>
    <n v="1447542000"/>
    <n v="1446179553"/>
    <b v="0"/>
    <n v="2"/>
    <b v="0"/>
    <s v="theater/plays"/>
    <n v="3.5294117647058826E-4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8500"/>
    <x v="2545"/>
    <x v="2"/>
    <s v="US"/>
    <s v="USD"/>
    <n v="1452795416"/>
    <n v="1450203416"/>
    <b v="0"/>
    <n v="6"/>
    <b v="0"/>
    <s v="theater/plays"/>
    <n v="8.9294117647058829E-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8500"/>
    <x v="115"/>
    <x v="2"/>
    <s v="IT"/>
    <s v="EUR"/>
    <n v="1476008906"/>
    <n v="1473416906"/>
    <b v="0"/>
    <n v="1"/>
    <b v="0"/>
    <s v="theater/plays"/>
    <n v="1.176470588235294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8500"/>
    <x v="115"/>
    <x v="2"/>
    <s v="US"/>
    <s v="USD"/>
    <n v="1427169540"/>
    <n v="1424701775"/>
    <b v="0"/>
    <n v="1"/>
    <b v="0"/>
    <s v="theater/plays"/>
    <n v="1.176470588235294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8500"/>
    <x v="779"/>
    <x v="2"/>
    <s v="US"/>
    <s v="USD"/>
    <n v="1448078400"/>
    <n v="1445985299"/>
    <b v="0"/>
    <n v="5"/>
    <b v="0"/>
    <s v="theater/plays"/>
    <n v="5.5294117647058825E-3"/>
    <n v="9"/>
    <x v="1"/>
    <s v="plays"/>
    <x v="4086"/>
    <d v="2015-11-20T23:00:00"/>
  </r>
  <r>
    <n v="4087"/>
    <s v="Stage Production &quot;The Nail Shop&quot;"/>
    <s v="Comedy Stage Play"/>
    <n v="85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8500"/>
    <x v="1168"/>
    <x v="2"/>
    <s v="GB"/>
    <s v="GBP"/>
    <n v="1421403960"/>
    <n v="1418827324"/>
    <b v="0"/>
    <n v="3"/>
    <b v="0"/>
    <s v="theater/plays"/>
    <n v="2.5411764705882352E-2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8500"/>
    <x v="739"/>
    <x v="2"/>
    <s v="US"/>
    <s v="USD"/>
    <n v="1433093700"/>
    <n v="1430242488"/>
    <b v="0"/>
    <n v="8"/>
    <b v="0"/>
    <s v="theater/plays"/>
    <n v="2.823529411764706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8500"/>
    <x v="573"/>
    <x v="2"/>
    <s v="US"/>
    <s v="USD"/>
    <n v="1438959600"/>
    <n v="1437754137"/>
    <b v="0"/>
    <n v="3"/>
    <b v="0"/>
    <s v="theater/plays"/>
    <n v="3.7647058823529413E-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8500"/>
    <x v="2546"/>
    <x v="2"/>
    <s v="US"/>
    <s v="USD"/>
    <n v="1421410151"/>
    <n v="1418818151"/>
    <b v="0"/>
    <n v="8"/>
    <b v="0"/>
    <s v="theater/plays"/>
    <n v="2.4E-2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8500"/>
    <x v="170"/>
    <x v="2"/>
    <s v="US"/>
    <s v="USD"/>
    <n v="1428205247"/>
    <n v="1423024847"/>
    <b v="0"/>
    <n v="1"/>
    <b v="0"/>
    <s v="theater/plays"/>
    <n v="2.352941176470588E-3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8500"/>
    <x v="177"/>
    <x v="2"/>
    <s v="GB"/>
    <s v="GBP"/>
    <n v="1440272093"/>
    <n v="1435088093"/>
    <b v="0"/>
    <n v="4"/>
    <b v="0"/>
    <s v="theater/plays"/>
    <n v="7.058823529411765E-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8500"/>
    <x v="655"/>
    <x v="2"/>
    <s v="US"/>
    <s v="USD"/>
    <n v="1413953940"/>
    <n v="1410141900"/>
    <b v="0"/>
    <n v="8"/>
    <b v="0"/>
    <s v="theater/plays"/>
    <n v="8.5882352941176465E-2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8500"/>
    <x v="25"/>
    <x v="2"/>
    <s v="MX"/>
    <s v="MXN"/>
    <n v="1482108350"/>
    <n v="1479516350"/>
    <b v="0"/>
    <n v="1"/>
    <b v="0"/>
    <s v="theater/plays"/>
    <n v="9.411764705882352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8500"/>
    <x v="402"/>
    <x v="2"/>
    <s v="GB"/>
    <s v="GBP"/>
    <n v="1488271860"/>
    <n v="1484484219"/>
    <b v="0"/>
    <n v="5"/>
    <b v="0"/>
    <s v="theater/plays"/>
    <n v="4.7058823529411764E-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85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85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8500"/>
    <x v="155"/>
    <x v="2"/>
    <s v="US"/>
    <s v="USD"/>
    <n v="1472847873"/>
    <n v="1468959873"/>
    <b v="0"/>
    <n v="1"/>
    <b v="0"/>
    <s v="theater/plays"/>
    <n v="5.8823529411764705E-3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850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85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8500"/>
    <x v="2547"/>
    <x v="2"/>
    <s v="US"/>
    <s v="USD"/>
    <n v="1463343673"/>
    <n v="1460751673"/>
    <b v="0"/>
    <n v="6"/>
    <b v="0"/>
    <s v="theater/plays"/>
    <n v="1.6117647058823528E-2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8500"/>
    <x v="173"/>
    <x v="2"/>
    <s v="US"/>
    <s v="USD"/>
    <n v="1440613920"/>
    <n v="1435953566"/>
    <b v="0"/>
    <n v="6"/>
    <b v="0"/>
    <s v="theater/plays"/>
    <n v="1.1764705882352941E-2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8500"/>
    <x v="762"/>
    <x v="2"/>
    <s v="AU"/>
    <s v="AUD"/>
    <n v="1477550434"/>
    <n v="1474958434"/>
    <b v="0"/>
    <n v="14"/>
    <b v="0"/>
    <s v="theater/plays"/>
    <n v="7.5411764705882359E-2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8500"/>
    <x v="2094"/>
    <x v="2"/>
    <s v="MX"/>
    <s v="MXN"/>
    <n v="1482711309"/>
    <n v="1479860109"/>
    <b v="0"/>
    <n v="6"/>
    <b v="0"/>
    <s v="theater/plays"/>
    <n v="0.27058823529411763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8500"/>
    <x v="2404"/>
    <x v="2"/>
    <s v="US"/>
    <s v="USD"/>
    <n v="1427936400"/>
    <n v="1424221866"/>
    <b v="0"/>
    <n v="33"/>
    <b v="0"/>
    <s v="theater/plays"/>
    <n v="0.4152941176470588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8500"/>
    <x v="781"/>
    <x v="2"/>
    <s v="US"/>
    <s v="USD"/>
    <n v="1411596001"/>
    <n v="1409608801"/>
    <b v="0"/>
    <n v="4"/>
    <b v="0"/>
    <s v="theater/plays"/>
    <n v="4.8235294117647057E-3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8500"/>
    <x v="1765"/>
    <x v="2"/>
    <s v="US"/>
    <s v="USD"/>
    <n v="1488517200"/>
    <n v="1485909937"/>
    <b v="0"/>
    <n v="1"/>
    <b v="0"/>
    <s v="theater/plays"/>
    <n v="6.9411764705882353E-3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8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8500"/>
    <x v="1726"/>
    <x v="2"/>
    <s v="GB"/>
    <s v="GBP"/>
    <n v="1469113351"/>
    <n v="1463929351"/>
    <b v="0"/>
    <n v="6"/>
    <b v="0"/>
    <s v="theater/plays"/>
    <n v="1.011764705882353E-2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8500"/>
    <x v="1077"/>
    <x v="2"/>
    <s v="US"/>
    <s v="USD"/>
    <n v="1424747740"/>
    <n v="1422155740"/>
    <b v="0"/>
    <n v="6"/>
    <b v="0"/>
    <s v="theater/plays"/>
    <n v="1.1058823529411765E-2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8500"/>
    <x v="116"/>
    <x v="2"/>
    <s v="IE"/>
    <s v="EUR"/>
    <n v="1456617600"/>
    <n v="1454280186"/>
    <b v="0"/>
    <n v="1"/>
    <b v="0"/>
    <s v="theater/plays"/>
    <n v="1.176470588235294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8500"/>
    <x v="158"/>
    <x v="2"/>
    <s v="US"/>
    <s v="USD"/>
    <n v="1452234840"/>
    <n v="1450619123"/>
    <b v="0"/>
    <n v="3"/>
    <b v="0"/>
    <s v="theater/plays"/>
    <n v="3.5294117647058826E-4"/>
    <n v="1"/>
    <x v="1"/>
    <s v="plays"/>
    <x v="4113"/>
    <d v="2016-01-08T01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4DB5C-61FA-4EAF-8741-37330DE57C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1">
    <format dxfId="42">
      <pivotArea type="origin" dataOnly="0" labelOnly="1" outline="0" fieldPosition="0"/>
    </format>
    <format dxfId="41">
      <pivotArea field="5" type="button" dataOnly="0" labelOnly="1" outline="0" axis="axisCol" fieldPosition="0"/>
    </format>
    <format dxfId="40">
      <pivotArea field="16" type="button" dataOnly="0" labelOnly="1" outline="0" axis="axisRow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5">
      <pivotArea dataOnly="0" labelOnly="1" grandCol="1" outline="0" fieldPosition="0"/>
    </format>
    <format dxfId="34">
      <pivotArea field="5" type="button" dataOnly="0" labelOnly="1" outline="0" axis="axisCol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7"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DCD62-F883-4A86-AEAE-691547E343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17" baseItem="0"/>
  </dataFields>
  <formats count="17"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6">
      <pivotArea type="origin" dataOnly="0" labelOnly="1" outline="0" fieldPosition="0"/>
    </format>
    <format dxfId="7">
      <pivotArea field="5" type="button" dataOnly="0" labelOnly="1" outline="0" axis="axisCol" fieldPosition="0"/>
    </format>
    <format dxfId="8">
      <pivotArea field="17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11">
      <pivotArea type="topRight" dataOnly="0" labelOnly="1" outline="0" fieldPosition="0"/>
    </format>
    <format dxfId="1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3">
      <pivotArea dataOnly="0" labelOnly="1" grandCol="1" outline="0" fieldPosition="0"/>
    </format>
    <format dxfId="14">
      <pivotArea field="5" type="button" dataOnly="0" labelOnly="1" outline="0" axis="axisCol" fieldPosition="0"/>
    </format>
    <format dxfId="15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8">
      <pivotArea field="17" type="button" dataOnly="0" labelOnly="1" outline="0" axis="axisRow" fieldPosition="0"/>
    </format>
    <format dxfId="19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30">
    <chartFormat chart="0" format="7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22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51699-AD73-4429-B5B7-AEF1EF3A1A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sd="0" x="1"/>
        <item x="2"/>
        <item x="3"/>
        <item x="4"/>
        <item sd="0" x="5"/>
        <item t="default"/>
      </items>
    </pivotField>
    <pivotField axis="axisPage"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1"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field="18" type="button" dataOnly="0" labelOnly="1" outline="0" axis="axisRow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22">
      <pivotArea dataOnly="0" labelOnly="1" grandCol="1" outline="0" fieldPosition="0"/>
    </format>
    <format dxfId="21">
      <pivotArea field="5" type="button" dataOnly="0" labelOnly="1" outline="0" axis="axisCol" fieldPosition="0"/>
    </format>
  </format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7" zoomScaleNormal="67" workbookViewId="0">
      <selection activeCell="O2" sqref="O2"/>
    </sheetView>
  </sheetViews>
  <sheetFormatPr defaultRowHeight="15" x14ac:dyDescent="0.25"/>
  <cols>
    <col min="1" max="1" width="9.140625" style="1"/>
    <col min="2" max="2" width="38.42578125" style="2" customWidth="1"/>
    <col min="3" max="3" width="40.28515625" style="2" customWidth="1"/>
    <col min="4" max="4" width="11.28515625" style="1" customWidth="1"/>
    <col min="5" max="5" width="16.42578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25.140625" style="1" customWidth="1"/>
    <col min="16" max="16" width="25.7109375" style="3" customWidth="1"/>
    <col min="17" max="17" width="20.28515625" style="6" customWidth="1"/>
    <col min="18" max="18" width="19.5703125" style="6" customWidth="1"/>
    <col min="19" max="19" width="33.42578125" style="1" customWidth="1"/>
    <col min="20" max="20" width="35.140625" style="1" customWidth="1"/>
    <col min="21" max="16384" width="9.140625" style="1"/>
  </cols>
  <sheetData>
    <row r="1" spans="1:20" s="30" customFormat="1" ht="15.75" thickBot="1" x14ac:dyDescent="0.3">
      <c r="A1" s="25" t="s">
        <v>0</v>
      </c>
      <c r="B1" s="26" t="s">
        <v>1</v>
      </c>
      <c r="C1" s="26" t="s">
        <v>4110</v>
      </c>
      <c r="D1" s="27" t="s">
        <v>8216</v>
      </c>
      <c r="E1" s="27" t="s">
        <v>8217</v>
      </c>
      <c r="F1" s="27" t="s">
        <v>8218</v>
      </c>
      <c r="G1" s="27" t="s">
        <v>8220</v>
      </c>
      <c r="H1" s="27" t="s">
        <v>8242</v>
      </c>
      <c r="I1" s="27" t="s">
        <v>8256</v>
      </c>
      <c r="J1" s="27" t="s">
        <v>8257</v>
      </c>
      <c r="K1" s="27" t="s">
        <v>8258</v>
      </c>
      <c r="L1" s="27" t="s">
        <v>8259</v>
      </c>
      <c r="M1" s="27" t="s">
        <v>8260</v>
      </c>
      <c r="N1" s="27" t="s">
        <v>8261</v>
      </c>
      <c r="O1" s="28" t="s">
        <v>8304</v>
      </c>
      <c r="P1" s="29" t="s">
        <v>8303</v>
      </c>
      <c r="Q1" s="27" t="s">
        <v>8358</v>
      </c>
      <c r="R1" s="27" t="s">
        <v>8359</v>
      </c>
      <c r="S1" s="27" t="s">
        <v>8367</v>
      </c>
      <c r="T1" s="27" t="s">
        <v>8368</v>
      </c>
    </row>
    <row r="2" spans="1:20" s="19" customFormat="1" ht="60" x14ac:dyDescent="0.25">
      <c r="A2" s="19">
        <v>0</v>
      </c>
      <c r="B2" s="20" t="s">
        <v>2</v>
      </c>
      <c r="C2" s="20" t="s">
        <v>4111</v>
      </c>
      <c r="D2" s="19">
        <v>8500</v>
      </c>
      <c r="E2" s="19">
        <v>11633</v>
      </c>
      <c r="F2" s="19" t="s">
        <v>8219</v>
      </c>
      <c r="G2" s="19" t="s">
        <v>8221</v>
      </c>
      <c r="H2" s="19" t="s">
        <v>8243</v>
      </c>
      <c r="I2" s="19">
        <v>1437620400</v>
      </c>
      <c r="J2" s="19">
        <v>1434931811</v>
      </c>
      <c r="K2" s="19" t="b">
        <v>0</v>
      </c>
      <c r="L2" s="19">
        <v>182</v>
      </c>
      <c r="M2" s="19" t="b">
        <v>1</v>
      </c>
      <c r="N2" s="19" t="s">
        <v>8262</v>
      </c>
      <c r="O2" s="21">
        <f>E2/D2</f>
        <v>1.3685882352941177</v>
      </c>
      <c r="P2" s="22">
        <f>ROUND(E2/L2,0)</f>
        <v>64</v>
      </c>
      <c r="Q2" s="23" t="s">
        <v>8308</v>
      </c>
      <c r="R2" s="23" t="s">
        <v>8309</v>
      </c>
      <c r="S2" s="24">
        <f>(J2/86400)+25569+(-5/24)</f>
        <v>42176.798738425925</v>
      </c>
      <c r="T2" s="24">
        <f>(I2/86400)+25569+(-5/24)</f>
        <v>42207.916666666664</v>
      </c>
    </row>
    <row r="3" spans="1:20" ht="30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8221</v>
      </c>
      <c r="H3" s="1" t="s">
        <v>8243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8262</v>
      </c>
      <c r="O3" s="5">
        <f>E3/D3</f>
        <v>1.4260827250608272</v>
      </c>
      <c r="P3" s="3">
        <f>ROUND(E3/L3,0)</f>
        <v>185</v>
      </c>
      <c r="Q3" s="6" t="s">
        <v>8308</v>
      </c>
      <c r="R3" s="6" t="s">
        <v>8309</v>
      </c>
      <c r="S3" s="14">
        <f t="shared" ref="S3:S66" si="0">(J3/86400)+25569+(-5/24)</f>
        <v>42766.392164351848</v>
      </c>
      <c r="T3" s="14">
        <f t="shared" ref="T3:T66" si="1">(I3/86400)+25569+(-5/24)</f>
        <v>42796.392164351848</v>
      </c>
    </row>
    <row r="4" spans="1:20" ht="45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8222</v>
      </c>
      <c r="H4" s="1" t="s">
        <v>8244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8262</v>
      </c>
      <c r="O4" s="5">
        <f>E4/D4</f>
        <v>1.05</v>
      </c>
      <c r="P4" s="3">
        <f>ROUND(E4/L4,0)</f>
        <v>15</v>
      </c>
      <c r="Q4" s="6" t="s">
        <v>8308</v>
      </c>
      <c r="R4" s="6" t="s">
        <v>8309</v>
      </c>
      <c r="S4" s="14">
        <f t="shared" si="0"/>
        <v>42405.494016203702</v>
      </c>
      <c r="T4" s="14">
        <f t="shared" si="1"/>
        <v>42415.494016203702</v>
      </c>
    </row>
    <row r="5" spans="1:20" ht="30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8221</v>
      </c>
      <c r="H5" s="1" t="s">
        <v>8243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8262</v>
      </c>
      <c r="O5" s="5">
        <f>E5/D5</f>
        <v>1.0389999999999999</v>
      </c>
      <c r="P5" s="3">
        <f>ROUND(E5/L5,0)</f>
        <v>69</v>
      </c>
      <c r="Q5" s="6" t="s">
        <v>8308</v>
      </c>
      <c r="R5" s="6" t="s">
        <v>8309</v>
      </c>
      <c r="S5" s="14">
        <f t="shared" si="0"/>
        <v>41828.306793981479</v>
      </c>
      <c r="T5" s="14">
        <f t="shared" si="1"/>
        <v>41858.306793981479</v>
      </c>
    </row>
    <row r="6" spans="1:20" ht="60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8221</v>
      </c>
      <c r="H6" s="1" t="s">
        <v>8243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8262</v>
      </c>
      <c r="O6" s="5">
        <f>E6/D6</f>
        <v>1.2299154545454545</v>
      </c>
      <c r="P6" s="3">
        <f>ROUND(E6/L6,0)</f>
        <v>191</v>
      </c>
      <c r="Q6" s="6" t="s">
        <v>8308</v>
      </c>
      <c r="R6" s="6" t="s">
        <v>8309</v>
      </c>
      <c r="S6" s="14">
        <f t="shared" si="0"/>
        <v>42327.625914351847</v>
      </c>
      <c r="T6" s="14">
        <f t="shared" si="1"/>
        <v>42357.625914351847</v>
      </c>
    </row>
    <row r="7" spans="1:20" ht="45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8221</v>
      </c>
      <c r="H7" s="1" t="s">
        <v>8243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8262</v>
      </c>
      <c r="O7" s="5">
        <f>E7/D7</f>
        <v>1.0977744436109027</v>
      </c>
      <c r="P7" s="3">
        <f>ROUND(E7/L7,0)</f>
        <v>93</v>
      </c>
      <c r="Q7" s="6" t="s">
        <v>8308</v>
      </c>
      <c r="R7" s="6" t="s">
        <v>8309</v>
      </c>
      <c r="S7" s="14">
        <f t="shared" si="0"/>
        <v>42563.724618055552</v>
      </c>
      <c r="T7" s="14">
        <f t="shared" si="1"/>
        <v>42580.024305555555</v>
      </c>
    </row>
    <row r="8" spans="1:20" ht="60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8221</v>
      </c>
      <c r="H8" s="1" t="s">
        <v>8243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8262</v>
      </c>
      <c r="O8" s="5">
        <f>E8/D8</f>
        <v>1.064875</v>
      </c>
      <c r="P8" s="3">
        <f>ROUND(E8/L8,0)</f>
        <v>147</v>
      </c>
      <c r="Q8" s="6" t="s">
        <v>8308</v>
      </c>
      <c r="R8" s="6" t="s">
        <v>8309</v>
      </c>
      <c r="S8" s="14">
        <f t="shared" si="0"/>
        <v>41793.864004629628</v>
      </c>
      <c r="T8" s="14">
        <f t="shared" si="1"/>
        <v>41803.864004629628</v>
      </c>
    </row>
    <row r="9" spans="1:20" ht="60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8221</v>
      </c>
      <c r="H9" s="1" t="s">
        <v>8243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8262</v>
      </c>
      <c r="O9" s="5">
        <f>E9/D9</f>
        <v>1.0122222222222221</v>
      </c>
      <c r="P9" s="3">
        <f>ROUND(E9/L9,0)</f>
        <v>160</v>
      </c>
      <c r="Q9" s="6" t="s">
        <v>8308</v>
      </c>
      <c r="R9" s="6" t="s">
        <v>8309</v>
      </c>
      <c r="S9" s="14">
        <f t="shared" si="0"/>
        <v>42515.838738425919</v>
      </c>
      <c r="T9" s="14">
        <f t="shared" si="1"/>
        <v>42555.838738425919</v>
      </c>
    </row>
    <row r="10" spans="1:20" ht="30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8221</v>
      </c>
      <c r="H10" s="1" t="s">
        <v>8243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8262</v>
      </c>
      <c r="O10" s="5">
        <f>E10/D10</f>
        <v>1.0004342857142856</v>
      </c>
      <c r="P10" s="3">
        <f>ROUND(E10/L10,0)</f>
        <v>292</v>
      </c>
      <c r="Q10" s="6" t="s">
        <v>8308</v>
      </c>
      <c r="R10" s="6" t="s">
        <v>8309</v>
      </c>
      <c r="S10" s="14">
        <f t="shared" si="0"/>
        <v>42468.736249999994</v>
      </c>
      <c r="T10" s="14">
        <f t="shared" si="1"/>
        <v>42475.666666666664</v>
      </c>
    </row>
    <row r="11" spans="1:20" ht="45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8221</v>
      </c>
      <c r="H11" s="1" t="s">
        <v>8243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8262</v>
      </c>
      <c r="O11" s="5">
        <f>E11/D11</f>
        <v>1.2599800000000001</v>
      </c>
      <c r="P11" s="3">
        <f>ROUND(E11/L11,0)</f>
        <v>31</v>
      </c>
      <c r="Q11" s="6" t="s">
        <v>8308</v>
      </c>
      <c r="R11" s="6" t="s">
        <v>8309</v>
      </c>
      <c r="S11" s="14">
        <f t="shared" si="0"/>
        <v>42446.895185185182</v>
      </c>
      <c r="T11" s="14">
        <f t="shared" si="1"/>
        <v>42476.895185185182</v>
      </c>
    </row>
    <row r="12" spans="1:20" ht="60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8221</v>
      </c>
      <c r="H12" s="1" t="s">
        <v>8243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8262</v>
      </c>
      <c r="O12" s="5">
        <f>E12/D12</f>
        <v>1.0049999999999999</v>
      </c>
      <c r="P12" s="3">
        <f>ROUND(E12/L12,0)</f>
        <v>159</v>
      </c>
      <c r="Q12" s="6" t="s">
        <v>8308</v>
      </c>
      <c r="R12" s="6" t="s">
        <v>8309</v>
      </c>
      <c r="S12" s="14">
        <f t="shared" si="0"/>
        <v>41779.859710648147</v>
      </c>
      <c r="T12" s="14">
        <f t="shared" si="1"/>
        <v>41814.859710648147</v>
      </c>
    </row>
    <row r="13" spans="1:20" ht="60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8221</v>
      </c>
      <c r="H13" s="1" t="s">
        <v>8243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8262</v>
      </c>
      <c r="O13" s="5">
        <f>E13/D13</f>
        <v>1.2050000000000001</v>
      </c>
      <c r="P13" s="3">
        <f>ROUND(E13/L13,0)</f>
        <v>80</v>
      </c>
      <c r="Q13" s="6" t="s">
        <v>8308</v>
      </c>
      <c r="R13" s="6" t="s">
        <v>8309</v>
      </c>
      <c r="S13" s="14">
        <f t="shared" si="0"/>
        <v>42572.570162037031</v>
      </c>
      <c r="T13" s="14">
        <f t="shared" si="1"/>
        <v>42603.916666666664</v>
      </c>
    </row>
    <row r="14" spans="1:20" ht="60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8221</v>
      </c>
      <c r="H14" s="1" t="s">
        <v>8243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8262</v>
      </c>
      <c r="O14" s="5">
        <f>E14/D14</f>
        <v>1.6529333333333334</v>
      </c>
      <c r="P14" s="3">
        <f>ROUND(E14/L14,0)</f>
        <v>60</v>
      </c>
      <c r="Q14" s="6" t="s">
        <v>8308</v>
      </c>
      <c r="R14" s="6" t="s">
        <v>8309</v>
      </c>
      <c r="S14" s="14">
        <f t="shared" si="0"/>
        <v>41791.504918981482</v>
      </c>
      <c r="T14" s="14">
        <f t="shared" si="1"/>
        <v>41835.916666666664</v>
      </c>
    </row>
    <row r="15" spans="1:20" ht="45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8221</v>
      </c>
      <c r="H15" s="1" t="s">
        <v>8243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8262</v>
      </c>
      <c r="O15" s="5">
        <f>E15/D15</f>
        <v>1.5997142857142856</v>
      </c>
      <c r="P15" s="3">
        <f>ROUND(E15/L15,0)</f>
        <v>110</v>
      </c>
      <c r="Q15" s="6" t="s">
        <v>8308</v>
      </c>
      <c r="R15" s="6" t="s">
        <v>8309</v>
      </c>
      <c r="S15" s="14">
        <f t="shared" si="0"/>
        <v>42508.468854166662</v>
      </c>
      <c r="T15" s="14">
        <f t="shared" si="1"/>
        <v>42544.643749999996</v>
      </c>
    </row>
    <row r="16" spans="1:20" ht="30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8223</v>
      </c>
      <c r="H16" s="1" t="s">
        <v>8245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8262</v>
      </c>
      <c r="O16" s="5">
        <f>E16/D16</f>
        <v>1.0093333333333334</v>
      </c>
      <c r="P16" s="3">
        <f>ROUND(E16/L16,0)</f>
        <v>148</v>
      </c>
      <c r="Q16" s="6" t="s">
        <v>8308</v>
      </c>
      <c r="R16" s="6" t="s">
        <v>8309</v>
      </c>
      <c r="S16" s="14">
        <f t="shared" si="0"/>
        <v>41807.818148148144</v>
      </c>
      <c r="T16" s="14">
        <f t="shared" si="1"/>
        <v>41833.374305555553</v>
      </c>
    </row>
    <row r="17" spans="1:20" ht="45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8224</v>
      </c>
      <c r="H17" s="1" t="s">
        <v>8246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8262</v>
      </c>
      <c r="O17" s="5">
        <f>E17/D17</f>
        <v>1.0660000000000001</v>
      </c>
      <c r="P17" s="3">
        <f>ROUND(E17/L17,0)</f>
        <v>22</v>
      </c>
      <c r="Q17" s="6" t="s">
        <v>8308</v>
      </c>
      <c r="R17" s="6" t="s">
        <v>8309</v>
      </c>
      <c r="S17" s="14">
        <f t="shared" si="0"/>
        <v>42256.183541666665</v>
      </c>
      <c r="T17" s="14">
        <f t="shared" si="1"/>
        <v>42274.634722222218</v>
      </c>
    </row>
    <row r="18" spans="1:20" ht="60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8221</v>
      </c>
      <c r="H18" s="1" t="s">
        <v>8243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8262</v>
      </c>
      <c r="O18" s="5">
        <f>E18/D18</f>
        <v>1.0024166666666667</v>
      </c>
      <c r="P18" s="3">
        <f>ROUND(E18/L18,0)</f>
        <v>172</v>
      </c>
      <c r="Q18" s="6" t="s">
        <v>8308</v>
      </c>
      <c r="R18" s="6" t="s">
        <v>8309</v>
      </c>
      <c r="S18" s="14">
        <f t="shared" si="0"/>
        <v>41760.588090277779</v>
      </c>
      <c r="T18" s="14">
        <f t="shared" si="1"/>
        <v>41806.020833333328</v>
      </c>
    </row>
    <row r="19" spans="1:20" ht="60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8222</v>
      </c>
      <c r="H19" s="1" t="s">
        <v>8244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8262</v>
      </c>
      <c r="O19" s="5">
        <f>E19/D19</f>
        <v>1.0066666666666666</v>
      </c>
      <c r="P19" s="3">
        <f>ROUND(E19/L19,0)</f>
        <v>42</v>
      </c>
      <c r="Q19" s="6" t="s">
        <v>8308</v>
      </c>
      <c r="R19" s="6" t="s">
        <v>8309</v>
      </c>
      <c r="S19" s="14">
        <f t="shared" si="0"/>
        <v>41917.523402777777</v>
      </c>
      <c r="T19" s="14">
        <f t="shared" si="1"/>
        <v>41947.565069444441</v>
      </c>
    </row>
    <row r="20" spans="1:20" ht="45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8221</v>
      </c>
      <c r="H20" s="1" t="s">
        <v>8243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8262</v>
      </c>
      <c r="O20" s="5">
        <f>E20/D20</f>
        <v>1.0632110000000001</v>
      </c>
      <c r="P20" s="3">
        <f>ROUND(E20/L20,0)</f>
        <v>93</v>
      </c>
      <c r="Q20" s="6" t="s">
        <v>8308</v>
      </c>
      <c r="R20" s="6" t="s">
        <v>8309</v>
      </c>
      <c r="S20" s="14">
        <f t="shared" si="0"/>
        <v>41869.333981481475</v>
      </c>
      <c r="T20" s="14">
        <f t="shared" si="1"/>
        <v>41899.333981481475</v>
      </c>
    </row>
    <row r="21" spans="1:20" ht="60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8221</v>
      </c>
      <c r="H21" s="1" t="s">
        <v>8243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8262</v>
      </c>
      <c r="O21" s="5">
        <f>E21/D21</f>
        <v>1.4529411764705882</v>
      </c>
      <c r="P21" s="3">
        <f>ROUND(E21/L21,0)</f>
        <v>56</v>
      </c>
      <c r="Q21" s="6" t="s">
        <v>8308</v>
      </c>
      <c r="R21" s="6" t="s">
        <v>8309</v>
      </c>
      <c r="S21" s="14">
        <f t="shared" si="0"/>
        <v>42175.608032407406</v>
      </c>
      <c r="T21" s="14">
        <f t="shared" si="1"/>
        <v>42205.608032407406</v>
      </c>
    </row>
    <row r="22" spans="1:20" ht="45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8221</v>
      </c>
      <c r="H22" s="1" t="s">
        <v>8243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8262</v>
      </c>
      <c r="O22" s="5">
        <f>E22/D22</f>
        <v>1.002</v>
      </c>
      <c r="P22" s="3">
        <f>ROUND(E22/L22,0)</f>
        <v>80</v>
      </c>
      <c r="Q22" s="6" t="s">
        <v>8308</v>
      </c>
      <c r="R22" s="6" t="s">
        <v>8309</v>
      </c>
      <c r="S22" s="14">
        <f t="shared" si="0"/>
        <v>42200.549907407403</v>
      </c>
      <c r="T22" s="14">
        <f t="shared" si="1"/>
        <v>42260.549907407403</v>
      </c>
    </row>
    <row r="23" spans="1:20" ht="45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8221</v>
      </c>
      <c r="H23" s="1" t="s">
        <v>8243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8262</v>
      </c>
      <c r="O23" s="5">
        <f>E23/D23</f>
        <v>1.0913513513513513</v>
      </c>
      <c r="P23" s="3">
        <f>ROUND(E23/L23,0)</f>
        <v>200</v>
      </c>
      <c r="Q23" s="6" t="s">
        <v>8308</v>
      </c>
      <c r="R23" s="6" t="s">
        <v>8309</v>
      </c>
      <c r="S23" s="14">
        <f t="shared" si="0"/>
        <v>41878.418854166666</v>
      </c>
      <c r="T23" s="14">
        <f t="shared" si="1"/>
        <v>41908.418854166666</v>
      </c>
    </row>
    <row r="24" spans="1:20" ht="30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8221</v>
      </c>
      <c r="H24" s="1" t="s">
        <v>8243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8262</v>
      </c>
      <c r="O24" s="5">
        <f>E24/D24</f>
        <v>1.1714285714285715</v>
      </c>
      <c r="P24" s="3">
        <f>ROUND(E24/L24,0)</f>
        <v>51</v>
      </c>
      <c r="Q24" s="6" t="s">
        <v>8308</v>
      </c>
      <c r="R24" s="6" t="s">
        <v>8309</v>
      </c>
      <c r="S24" s="14">
        <f t="shared" si="0"/>
        <v>41989.703009259254</v>
      </c>
      <c r="T24" s="14">
        <f t="shared" si="1"/>
        <v>42005.124305555553</v>
      </c>
    </row>
    <row r="25" spans="1:20" ht="45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8221</v>
      </c>
      <c r="H25" s="1" t="s">
        <v>8243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8262</v>
      </c>
      <c r="O25" s="5">
        <f>E25/D25</f>
        <v>1.1850000000000001</v>
      </c>
      <c r="P25" s="3">
        <f>ROUND(E25/L25,0)</f>
        <v>103</v>
      </c>
      <c r="Q25" s="6" t="s">
        <v>8308</v>
      </c>
      <c r="R25" s="6" t="s">
        <v>8309</v>
      </c>
      <c r="S25" s="14">
        <f t="shared" si="0"/>
        <v>42097.570613425924</v>
      </c>
      <c r="T25" s="14">
        <f t="shared" si="1"/>
        <v>42124.430555555555</v>
      </c>
    </row>
    <row r="26" spans="1:20" ht="30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8221</v>
      </c>
      <c r="H26" s="1" t="s">
        <v>8243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8262</v>
      </c>
      <c r="O26" s="5">
        <f>E26/D26</f>
        <v>1.0880768571428572</v>
      </c>
      <c r="P26" s="3">
        <f>ROUND(E26/L26,0)</f>
        <v>66</v>
      </c>
      <c r="Q26" s="6" t="s">
        <v>8308</v>
      </c>
      <c r="R26" s="6" t="s">
        <v>8309</v>
      </c>
      <c r="S26" s="14">
        <f t="shared" si="0"/>
        <v>42229.611840277772</v>
      </c>
      <c r="T26" s="14">
        <f t="shared" si="1"/>
        <v>42262.610416666663</v>
      </c>
    </row>
    <row r="27" spans="1:20" ht="60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8221</v>
      </c>
      <c r="H27" s="1" t="s">
        <v>8243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8262</v>
      </c>
      <c r="O27" s="5">
        <f>E27/D27</f>
        <v>1.3333333333333333</v>
      </c>
      <c r="P27" s="3">
        <f>ROUND(E27/L27,0)</f>
        <v>57</v>
      </c>
      <c r="Q27" s="6" t="s">
        <v>8308</v>
      </c>
      <c r="R27" s="6" t="s">
        <v>8309</v>
      </c>
      <c r="S27" s="14">
        <f t="shared" si="0"/>
        <v>42317.816678240742</v>
      </c>
      <c r="T27" s="14">
        <f t="shared" si="1"/>
        <v>42377.816678240742</v>
      </c>
    </row>
    <row r="28" spans="1:20" ht="45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8221</v>
      </c>
      <c r="H28" s="1" t="s">
        <v>8243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8262</v>
      </c>
      <c r="O28" s="5">
        <f>E28/D28</f>
        <v>1.552</v>
      </c>
      <c r="P28" s="3">
        <f>ROUND(E28/L28,0)</f>
        <v>102</v>
      </c>
      <c r="Q28" s="6" t="s">
        <v>8308</v>
      </c>
      <c r="R28" s="6" t="s">
        <v>8309</v>
      </c>
      <c r="S28" s="14">
        <f t="shared" si="0"/>
        <v>41828.307222222218</v>
      </c>
      <c r="T28" s="14">
        <f t="shared" si="1"/>
        <v>41868.307222222218</v>
      </c>
    </row>
    <row r="29" spans="1:20" ht="45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8225</v>
      </c>
      <c r="H29" s="1" t="s">
        <v>8247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8262</v>
      </c>
      <c r="O29" s="5">
        <f>E29/D29</f>
        <v>1.1172500000000001</v>
      </c>
      <c r="P29" s="3">
        <f>ROUND(E29/L29,0)</f>
        <v>149</v>
      </c>
      <c r="Q29" s="6" t="s">
        <v>8308</v>
      </c>
      <c r="R29" s="6" t="s">
        <v>8309</v>
      </c>
      <c r="S29" s="14">
        <f t="shared" si="0"/>
        <v>41928.956400462957</v>
      </c>
      <c r="T29" s="14">
        <f t="shared" si="1"/>
        <v>41958.998067129629</v>
      </c>
    </row>
    <row r="30" spans="1:20" ht="30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8221</v>
      </c>
      <c r="H30" s="1" t="s">
        <v>8243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8262</v>
      </c>
      <c r="O30" s="5">
        <f>E30/D30</f>
        <v>1.0035000000000001</v>
      </c>
      <c r="P30" s="3">
        <f>ROUND(E30/L30,0)</f>
        <v>170</v>
      </c>
      <c r="Q30" s="6" t="s">
        <v>8308</v>
      </c>
      <c r="R30" s="6" t="s">
        <v>8309</v>
      </c>
      <c r="S30" s="14">
        <f t="shared" si="0"/>
        <v>42324.755601851844</v>
      </c>
      <c r="T30" s="14">
        <f t="shared" si="1"/>
        <v>42354.755601851844</v>
      </c>
    </row>
    <row r="31" spans="1:20" ht="60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8222</v>
      </c>
      <c r="H31" s="1" t="s">
        <v>8244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8262</v>
      </c>
      <c r="O31" s="5">
        <f>E31/D31</f>
        <v>1.2333333333333334</v>
      </c>
      <c r="P31" s="3">
        <f>ROUND(E31/L31,0)</f>
        <v>32</v>
      </c>
      <c r="Q31" s="6" t="s">
        <v>8308</v>
      </c>
      <c r="R31" s="6" t="s">
        <v>8309</v>
      </c>
      <c r="S31" s="14">
        <f t="shared" si="0"/>
        <v>41812.464907407404</v>
      </c>
      <c r="T31" s="14">
        <f t="shared" si="1"/>
        <v>41842.464907407404</v>
      </c>
    </row>
    <row r="32" spans="1:20" ht="45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8221</v>
      </c>
      <c r="H32" s="1" t="s">
        <v>8243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8262</v>
      </c>
      <c r="O32" s="5">
        <f>E32/D32</f>
        <v>1.0129975</v>
      </c>
      <c r="P32" s="3">
        <f>ROUND(E32/L32,0)</f>
        <v>76</v>
      </c>
      <c r="Q32" s="6" t="s">
        <v>8308</v>
      </c>
      <c r="R32" s="6" t="s">
        <v>8309</v>
      </c>
      <c r="S32" s="14">
        <f t="shared" si="0"/>
        <v>41842.084664351853</v>
      </c>
      <c r="T32" s="14">
        <f t="shared" si="1"/>
        <v>41872.084664351853</v>
      </c>
    </row>
    <row r="33" spans="1:20" ht="45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8221</v>
      </c>
      <c r="H33" s="1" t="s">
        <v>8243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8262</v>
      </c>
      <c r="O33" s="5">
        <f>E33/D33</f>
        <v>1</v>
      </c>
      <c r="P33" s="3">
        <f>ROUND(E33/L33,0)</f>
        <v>13</v>
      </c>
      <c r="Q33" s="6" t="s">
        <v>8308</v>
      </c>
      <c r="R33" s="6" t="s">
        <v>8309</v>
      </c>
      <c r="S33" s="14">
        <f t="shared" si="0"/>
        <v>42376.583726851844</v>
      </c>
      <c r="T33" s="14">
        <f t="shared" si="1"/>
        <v>42394.583726851844</v>
      </c>
    </row>
    <row r="34" spans="1:20" ht="60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8221</v>
      </c>
      <c r="H34" s="1" t="s">
        <v>8243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8262</v>
      </c>
      <c r="O34" s="5">
        <f>E34/D34</f>
        <v>1.0024604569420035</v>
      </c>
      <c r="P34" s="3">
        <f>ROUND(E34/L34,0)</f>
        <v>320</v>
      </c>
      <c r="Q34" s="6" t="s">
        <v>8308</v>
      </c>
      <c r="R34" s="6" t="s">
        <v>8309</v>
      </c>
      <c r="S34" s="14">
        <f t="shared" si="0"/>
        <v>42461.419178240736</v>
      </c>
      <c r="T34" s="14">
        <f t="shared" si="1"/>
        <v>42502.957638888889</v>
      </c>
    </row>
    <row r="35" spans="1:20" ht="60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8221</v>
      </c>
      <c r="H35" s="1" t="s">
        <v>8243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8262</v>
      </c>
      <c r="O35" s="5">
        <f>E35/D35</f>
        <v>1.0209523809523811</v>
      </c>
      <c r="P35" s="3">
        <f>ROUND(E35/L35,0)</f>
        <v>84</v>
      </c>
      <c r="Q35" s="6" t="s">
        <v>8308</v>
      </c>
      <c r="R35" s="6" t="s">
        <v>8309</v>
      </c>
      <c r="S35" s="14">
        <f t="shared" si="0"/>
        <v>42286.452557870369</v>
      </c>
      <c r="T35" s="14">
        <f t="shared" si="1"/>
        <v>42316.494224537033</v>
      </c>
    </row>
    <row r="36" spans="1:20" ht="60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8221</v>
      </c>
      <c r="H36" s="1" t="s">
        <v>8243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8262</v>
      </c>
      <c r="O36" s="5">
        <f>E36/D36</f>
        <v>1.3046153846153845</v>
      </c>
      <c r="P36" s="3">
        <f>ROUND(E36/L36,0)</f>
        <v>50</v>
      </c>
      <c r="Q36" s="6" t="s">
        <v>8308</v>
      </c>
      <c r="R36" s="6" t="s">
        <v>8309</v>
      </c>
      <c r="S36" s="14">
        <f t="shared" si="0"/>
        <v>41841.113437499997</v>
      </c>
      <c r="T36" s="14">
        <f t="shared" si="1"/>
        <v>41856.113437499997</v>
      </c>
    </row>
    <row r="37" spans="1:20" ht="45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8221</v>
      </c>
      <c r="H37" s="1" t="s">
        <v>8243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8262</v>
      </c>
      <c r="O37" s="5">
        <f>E37/D37</f>
        <v>1.665</v>
      </c>
      <c r="P37" s="3">
        <f>ROUND(E37/L37,0)</f>
        <v>59</v>
      </c>
      <c r="Q37" s="6" t="s">
        <v>8308</v>
      </c>
      <c r="R37" s="6" t="s">
        <v>8309</v>
      </c>
      <c r="S37" s="14">
        <f t="shared" si="0"/>
        <v>42098.083495370367</v>
      </c>
      <c r="T37" s="14">
        <f t="shared" si="1"/>
        <v>42121.791666666664</v>
      </c>
    </row>
    <row r="38" spans="1:20" ht="30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8221</v>
      </c>
      <c r="H38" s="1" t="s">
        <v>8243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8262</v>
      </c>
      <c r="O38" s="5">
        <f>E38/D38</f>
        <v>1.4215</v>
      </c>
      <c r="P38" s="3">
        <f>ROUND(E38/L38,0)</f>
        <v>194</v>
      </c>
      <c r="Q38" s="6" t="s">
        <v>8308</v>
      </c>
      <c r="R38" s="6" t="s">
        <v>8309</v>
      </c>
      <c r="S38" s="14">
        <f t="shared" si="0"/>
        <v>42068.098668981482</v>
      </c>
      <c r="T38" s="14">
        <f t="shared" si="1"/>
        <v>42098.05700231481</v>
      </c>
    </row>
    <row r="39" spans="1:20" ht="60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8221</v>
      </c>
      <c r="H39" s="1" t="s">
        <v>8243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8262</v>
      </c>
      <c r="O39" s="5">
        <f>E39/D39</f>
        <v>1.8344090909090909</v>
      </c>
      <c r="P39" s="3">
        <f>ROUND(E39/L39,0)</f>
        <v>160</v>
      </c>
      <c r="Q39" s="6" t="s">
        <v>8308</v>
      </c>
      <c r="R39" s="6" t="s">
        <v>8309</v>
      </c>
      <c r="S39" s="14">
        <f t="shared" si="0"/>
        <v>42032.484710648147</v>
      </c>
      <c r="T39" s="14">
        <f t="shared" si="1"/>
        <v>42062.484710648147</v>
      </c>
    </row>
    <row r="40" spans="1:20" ht="45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8221</v>
      </c>
      <c r="H40" s="1" t="s">
        <v>8243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8262</v>
      </c>
      <c r="O40" s="5">
        <f>E40/D40</f>
        <v>1.1004</v>
      </c>
      <c r="P40" s="3">
        <f>ROUND(E40/L40,0)</f>
        <v>42</v>
      </c>
      <c r="Q40" s="6" t="s">
        <v>8308</v>
      </c>
      <c r="R40" s="6" t="s">
        <v>8309</v>
      </c>
      <c r="S40" s="14">
        <f t="shared" si="0"/>
        <v>41374.84888888889</v>
      </c>
      <c r="T40" s="14">
        <f t="shared" si="1"/>
        <v>41404.84888888889</v>
      </c>
    </row>
    <row r="41" spans="1:20" ht="60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8222</v>
      </c>
      <c r="H41" s="1" t="s">
        <v>8244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8262</v>
      </c>
      <c r="O41" s="5">
        <f>E41/D41</f>
        <v>1.3098000000000001</v>
      </c>
      <c r="P41" s="3">
        <f>ROUND(E41/L41,0)</f>
        <v>151</v>
      </c>
      <c r="Q41" s="6" t="s">
        <v>8308</v>
      </c>
      <c r="R41" s="6" t="s">
        <v>8309</v>
      </c>
      <c r="S41" s="14">
        <f t="shared" si="0"/>
        <v>41753.838749999995</v>
      </c>
      <c r="T41" s="14">
        <f t="shared" si="1"/>
        <v>41784.749305555553</v>
      </c>
    </row>
    <row r="42" spans="1:20" ht="60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8221</v>
      </c>
      <c r="H42" s="1" t="s">
        <v>8243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8262</v>
      </c>
      <c r="O42" s="5">
        <f>E42/D42</f>
        <v>1.0135000000000001</v>
      </c>
      <c r="P42" s="3">
        <f>ROUND(E42/L42,0)</f>
        <v>127</v>
      </c>
      <c r="Q42" s="6" t="s">
        <v>8308</v>
      </c>
      <c r="R42" s="6" t="s">
        <v>8309</v>
      </c>
      <c r="S42" s="14">
        <f t="shared" si="0"/>
        <v>41789.005648148144</v>
      </c>
      <c r="T42" s="14">
        <f t="shared" si="1"/>
        <v>41808.958333333328</v>
      </c>
    </row>
    <row r="43" spans="1:20" ht="60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8221</v>
      </c>
      <c r="H43" s="1" t="s">
        <v>8243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8262</v>
      </c>
      <c r="O43" s="5">
        <f>E43/D43</f>
        <v>1</v>
      </c>
      <c r="P43" s="3">
        <f>ROUND(E43/L43,0)</f>
        <v>105</v>
      </c>
      <c r="Q43" s="6" t="s">
        <v>8308</v>
      </c>
      <c r="R43" s="6" t="s">
        <v>8309</v>
      </c>
      <c r="S43" s="14">
        <f t="shared" si="0"/>
        <v>41887.360578703701</v>
      </c>
      <c r="T43" s="14">
        <f t="shared" si="1"/>
        <v>41917.360578703701</v>
      </c>
    </row>
    <row r="44" spans="1:20" ht="60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8221</v>
      </c>
      <c r="H44" s="1" t="s">
        <v>8243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8262</v>
      </c>
      <c r="O44" s="5">
        <f>E44/D44</f>
        <v>1.4185714285714286</v>
      </c>
      <c r="P44" s="3">
        <f>ROUND(E44/L44,0)</f>
        <v>118</v>
      </c>
      <c r="Q44" s="6" t="s">
        <v>8308</v>
      </c>
      <c r="R44" s="6" t="s">
        <v>8309</v>
      </c>
      <c r="S44" s="14">
        <f t="shared" si="0"/>
        <v>41971.430856481478</v>
      </c>
      <c r="T44" s="14">
        <f t="shared" si="1"/>
        <v>42001.430856481478</v>
      </c>
    </row>
    <row r="45" spans="1:20" ht="60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8221</v>
      </c>
      <c r="H45" s="1" t="s">
        <v>8243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8262</v>
      </c>
      <c r="O45" s="5">
        <f>E45/D45</f>
        <v>3.0865999999999998</v>
      </c>
      <c r="P45" s="3">
        <f>ROUND(E45/L45,0)</f>
        <v>117</v>
      </c>
      <c r="Q45" s="6" t="s">
        <v>8308</v>
      </c>
      <c r="R45" s="6" t="s">
        <v>8309</v>
      </c>
      <c r="S45" s="14">
        <f t="shared" si="0"/>
        <v>41802.582013888888</v>
      </c>
      <c r="T45" s="14">
        <f t="shared" si="1"/>
        <v>41832.791666666664</v>
      </c>
    </row>
    <row r="46" spans="1:20" ht="60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8221</v>
      </c>
      <c r="H46" s="1" t="s">
        <v>8243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8262</v>
      </c>
      <c r="O46" s="5">
        <f>E46/D46</f>
        <v>1</v>
      </c>
      <c r="P46" s="3">
        <f>ROUND(E46/L46,0)</f>
        <v>133</v>
      </c>
      <c r="Q46" s="6" t="s">
        <v>8308</v>
      </c>
      <c r="R46" s="6" t="s">
        <v>8309</v>
      </c>
      <c r="S46" s="14">
        <f t="shared" si="0"/>
        <v>41873.890474537031</v>
      </c>
      <c r="T46" s="14">
        <f t="shared" si="1"/>
        <v>41918.890474537031</v>
      </c>
    </row>
    <row r="47" spans="1:20" ht="45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8221</v>
      </c>
      <c r="H47" s="1" t="s">
        <v>8243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8262</v>
      </c>
      <c r="O47" s="5">
        <f>E47/D47</f>
        <v>1.2</v>
      </c>
      <c r="P47" s="3">
        <f>ROUND(E47/L47,0)</f>
        <v>98</v>
      </c>
      <c r="Q47" s="6" t="s">
        <v>8308</v>
      </c>
      <c r="R47" s="6" t="s">
        <v>8309</v>
      </c>
      <c r="S47" s="14">
        <f t="shared" si="0"/>
        <v>42457.415590277778</v>
      </c>
      <c r="T47" s="14">
        <f t="shared" si="1"/>
        <v>42487.415590277778</v>
      </c>
    </row>
    <row r="48" spans="1:20" ht="45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8223</v>
      </c>
      <c r="H48" s="1" t="s">
        <v>8245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8262</v>
      </c>
      <c r="O48" s="5">
        <f>E48/D48</f>
        <v>1.0416666666666667</v>
      </c>
      <c r="P48" s="3">
        <f>ROUND(E48/L48,0)</f>
        <v>194</v>
      </c>
      <c r="Q48" s="6" t="s">
        <v>8308</v>
      </c>
      <c r="R48" s="6" t="s">
        <v>8309</v>
      </c>
      <c r="S48" s="14">
        <f t="shared" si="0"/>
        <v>42323.756643518514</v>
      </c>
      <c r="T48" s="14">
        <f t="shared" si="1"/>
        <v>42353.756643518514</v>
      </c>
    </row>
    <row r="49" spans="1:20" ht="60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8221</v>
      </c>
      <c r="H49" s="1" t="s">
        <v>8243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8262</v>
      </c>
      <c r="O49" s="5">
        <f>E49/D49</f>
        <v>1.0761100000000001</v>
      </c>
      <c r="P49" s="3">
        <f>ROUND(E49/L49,0)</f>
        <v>77</v>
      </c>
      <c r="Q49" s="6" t="s">
        <v>8308</v>
      </c>
      <c r="R49" s="6" t="s">
        <v>8309</v>
      </c>
      <c r="S49" s="14">
        <f t="shared" si="0"/>
        <v>41932.611192129625</v>
      </c>
      <c r="T49" s="14">
        <f t="shared" si="1"/>
        <v>41992.652858796289</v>
      </c>
    </row>
    <row r="50" spans="1:20" ht="60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8222</v>
      </c>
      <c r="H50" s="1" t="s">
        <v>8244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8262</v>
      </c>
      <c r="O50" s="5">
        <f>E50/D50</f>
        <v>1.0794999999999999</v>
      </c>
      <c r="P50" s="3">
        <f>ROUND(E50/L50,0)</f>
        <v>57</v>
      </c>
      <c r="Q50" s="6" t="s">
        <v>8308</v>
      </c>
      <c r="R50" s="6" t="s">
        <v>8309</v>
      </c>
      <c r="S50" s="14">
        <f t="shared" si="0"/>
        <v>42033.308564814812</v>
      </c>
      <c r="T50" s="14">
        <f t="shared" si="1"/>
        <v>42064.291666666664</v>
      </c>
    </row>
    <row r="51" spans="1:20" ht="30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8221</v>
      </c>
      <c r="H51" s="1" t="s">
        <v>8243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8262</v>
      </c>
      <c r="O51" s="5">
        <f>E51/D51</f>
        <v>1</v>
      </c>
      <c r="P51" s="3">
        <f>ROUND(E51/L51,0)</f>
        <v>138</v>
      </c>
      <c r="Q51" s="6" t="s">
        <v>8308</v>
      </c>
      <c r="R51" s="6" t="s">
        <v>8309</v>
      </c>
      <c r="S51" s="14">
        <f t="shared" si="0"/>
        <v>42270.968113425923</v>
      </c>
      <c r="T51" s="14">
        <f t="shared" si="1"/>
        <v>42300.968113425923</v>
      </c>
    </row>
    <row r="52" spans="1:20" ht="45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8222</v>
      </c>
      <c r="H52" s="1" t="s">
        <v>8244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8262</v>
      </c>
      <c r="O52" s="5">
        <f>E52/D52</f>
        <v>1</v>
      </c>
      <c r="P52" s="3">
        <f>ROUND(E52/L52,0)</f>
        <v>27</v>
      </c>
      <c r="Q52" s="6" t="s">
        <v>8308</v>
      </c>
      <c r="R52" s="6" t="s">
        <v>8309</v>
      </c>
      <c r="S52" s="14">
        <f t="shared" si="0"/>
        <v>41995.544652777775</v>
      </c>
      <c r="T52" s="14">
        <f t="shared" si="1"/>
        <v>42034.499999999993</v>
      </c>
    </row>
    <row r="53" spans="1:20" ht="60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8221</v>
      </c>
      <c r="H53" s="1" t="s">
        <v>8243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8262</v>
      </c>
      <c r="O53" s="5">
        <f>E53/D53</f>
        <v>1.2801818181818181</v>
      </c>
      <c r="P53" s="3">
        <f>ROUND(E53/L53,0)</f>
        <v>118</v>
      </c>
      <c r="Q53" s="6" t="s">
        <v>8308</v>
      </c>
      <c r="R53" s="6" t="s">
        <v>8309</v>
      </c>
      <c r="S53" s="14">
        <f t="shared" si="0"/>
        <v>42196.72033564814</v>
      </c>
      <c r="T53" s="14">
        <f t="shared" si="1"/>
        <v>42226.72033564814</v>
      </c>
    </row>
    <row r="54" spans="1:20" ht="45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8221</v>
      </c>
      <c r="H54" s="1" t="s">
        <v>8243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8262</v>
      </c>
      <c r="O54" s="5">
        <f>E54/D54</f>
        <v>1.1620999999999999</v>
      </c>
      <c r="P54" s="3">
        <f>ROUND(E54/L54,0)</f>
        <v>223</v>
      </c>
      <c r="Q54" s="6" t="s">
        <v>8308</v>
      </c>
      <c r="R54" s="6" t="s">
        <v>8309</v>
      </c>
      <c r="S54" s="14">
        <f t="shared" si="0"/>
        <v>41807.493587962963</v>
      </c>
      <c r="T54" s="14">
        <f t="shared" si="1"/>
        <v>41837.493587962963</v>
      </c>
    </row>
    <row r="55" spans="1:20" ht="30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8221</v>
      </c>
      <c r="H55" s="1" t="s">
        <v>8243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8262</v>
      </c>
      <c r="O55" s="5">
        <f>E55/D55</f>
        <v>1.0963333333333334</v>
      </c>
      <c r="P55" s="3">
        <f>ROUND(E55/L55,0)</f>
        <v>28</v>
      </c>
      <c r="Q55" s="6" t="s">
        <v>8308</v>
      </c>
      <c r="R55" s="6" t="s">
        <v>8309</v>
      </c>
      <c r="S55" s="14">
        <f t="shared" si="0"/>
        <v>41719.340798611105</v>
      </c>
      <c r="T55" s="14">
        <f t="shared" si="1"/>
        <v>41733.708333333328</v>
      </c>
    </row>
    <row r="56" spans="1:20" ht="60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8221</v>
      </c>
      <c r="H56" s="1" t="s">
        <v>8243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8262</v>
      </c>
      <c r="O56" s="5">
        <f>E56/D56</f>
        <v>1.01</v>
      </c>
      <c r="P56" s="3">
        <f>ROUND(E56/L56,0)</f>
        <v>194</v>
      </c>
      <c r="Q56" s="6" t="s">
        <v>8308</v>
      </c>
      <c r="R56" s="6" t="s">
        <v>8309</v>
      </c>
      <c r="S56" s="14">
        <f t="shared" si="0"/>
        <v>42333.504872685182</v>
      </c>
      <c r="T56" s="14">
        <f t="shared" si="1"/>
        <v>42363.504872685182</v>
      </c>
    </row>
    <row r="57" spans="1:20" ht="45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8221</v>
      </c>
      <c r="H57" s="1" t="s">
        <v>8243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8262</v>
      </c>
      <c r="O57" s="5">
        <f>E57/D57</f>
        <v>1.2895348837209302</v>
      </c>
      <c r="P57" s="3">
        <f>ROUND(E57/L57,0)</f>
        <v>129</v>
      </c>
      <c r="Q57" s="6" t="s">
        <v>8308</v>
      </c>
      <c r="R57" s="6" t="s">
        <v>8309</v>
      </c>
      <c r="S57" s="14">
        <f t="shared" si="0"/>
        <v>42496.760601851849</v>
      </c>
      <c r="T57" s="14">
        <f t="shared" si="1"/>
        <v>42517.760601851849</v>
      </c>
    </row>
    <row r="58" spans="1:20" ht="45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8222</v>
      </c>
      <c r="H58" s="1" t="s">
        <v>8244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8262</v>
      </c>
      <c r="O58" s="5">
        <f>E58/D58</f>
        <v>1.0726249999999999</v>
      </c>
      <c r="P58" s="3">
        <f>ROUND(E58/L58,0)</f>
        <v>49</v>
      </c>
      <c r="Q58" s="6" t="s">
        <v>8308</v>
      </c>
      <c r="R58" s="6" t="s">
        <v>8309</v>
      </c>
      <c r="S58" s="14">
        <f t="shared" si="0"/>
        <v>42149.340555555558</v>
      </c>
      <c r="T58" s="14">
        <f t="shared" si="1"/>
        <v>42163.458333333336</v>
      </c>
    </row>
    <row r="59" spans="1:20" ht="60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8221</v>
      </c>
      <c r="H59" s="1" t="s">
        <v>8243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8262</v>
      </c>
      <c r="O59" s="5">
        <f>E59/D59</f>
        <v>1.0189999999999999</v>
      </c>
      <c r="P59" s="3">
        <f>ROUND(E59/L59,0)</f>
        <v>222</v>
      </c>
      <c r="Q59" s="6" t="s">
        <v>8308</v>
      </c>
      <c r="R59" s="6" t="s">
        <v>8309</v>
      </c>
      <c r="S59" s="14">
        <f t="shared" si="0"/>
        <v>42089.624560185184</v>
      </c>
      <c r="T59" s="14">
        <f t="shared" si="1"/>
        <v>42119.624560185184</v>
      </c>
    </row>
    <row r="60" spans="1:20" ht="45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8221</v>
      </c>
      <c r="H60" s="1" t="s">
        <v>8243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8262</v>
      </c>
      <c r="O60" s="5">
        <f>E60/D60</f>
        <v>1.0290999999999999</v>
      </c>
      <c r="P60" s="3">
        <f>ROUND(E60/L60,0)</f>
        <v>137</v>
      </c>
      <c r="Q60" s="6" t="s">
        <v>8308</v>
      </c>
      <c r="R60" s="6" t="s">
        <v>8309</v>
      </c>
      <c r="S60" s="14">
        <f t="shared" si="0"/>
        <v>41932.536712962959</v>
      </c>
      <c r="T60" s="14">
        <f t="shared" si="1"/>
        <v>41962.578379629624</v>
      </c>
    </row>
    <row r="61" spans="1:20" ht="60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8221</v>
      </c>
      <c r="H61" s="1" t="s">
        <v>8243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8262</v>
      </c>
      <c r="O61" s="5">
        <f>E61/D61</f>
        <v>1.0012570000000001</v>
      </c>
      <c r="P61" s="3">
        <f>ROUND(E61/L61,0)</f>
        <v>607</v>
      </c>
      <c r="Q61" s="6" t="s">
        <v>8308</v>
      </c>
      <c r="R61" s="6" t="s">
        <v>8309</v>
      </c>
      <c r="S61" s="14">
        <f t="shared" si="0"/>
        <v>42230.027499999997</v>
      </c>
      <c r="T61" s="14">
        <f t="shared" si="1"/>
        <v>42261.666666666664</v>
      </c>
    </row>
    <row r="62" spans="1:20" ht="45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8222</v>
      </c>
      <c r="H62" s="1" t="s">
        <v>8244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8263</v>
      </c>
      <c r="O62" s="5">
        <f>E62/D62</f>
        <v>1.0329622222222221</v>
      </c>
      <c r="P62" s="3">
        <f>ROUND(E62/L62,0)</f>
        <v>43</v>
      </c>
      <c r="Q62" s="6" t="s">
        <v>8308</v>
      </c>
      <c r="R62" s="6" t="s">
        <v>8310</v>
      </c>
      <c r="S62" s="14">
        <f t="shared" si="0"/>
        <v>41701.693483796298</v>
      </c>
      <c r="T62" s="14">
        <f t="shared" si="1"/>
        <v>41720.791666666664</v>
      </c>
    </row>
    <row r="63" spans="1:20" ht="60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8221</v>
      </c>
      <c r="H63" s="1" t="s">
        <v>8243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8263</v>
      </c>
      <c r="O63" s="5">
        <f>E63/D63</f>
        <v>1.4830000000000001</v>
      </c>
      <c r="P63" s="3">
        <f>ROUND(E63/L63,0)</f>
        <v>322</v>
      </c>
      <c r="Q63" s="6" t="s">
        <v>8308</v>
      </c>
      <c r="R63" s="6" t="s">
        <v>8310</v>
      </c>
      <c r="S63" s="14">
        <f t="shared" si="0"/>
        <v>41409.605983796289</v>
      </c>
      <c r="T63" s="14">
        <f t="shared" si="1"/>
        <v>41431.605983796289</v>
      </c>
    </row>
    <row r="64" spans="1:20" ht="60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8221</v>
      </c>
      <c r="H64" s="1" t="s">
        <v>8243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8263</v>
      </c>
      <c r="O64" s="5">
        <f>E64/D64</f>
        <v>1.5473333333333332</v>
      </c>
      <c r="P64" s="3">
        <f>ROUND(E64/L64,0)</f>
        <v>97</v>
      </c>
      <c r="Q64" s="6" t="s">
        <v>8308</v>
      </c>
      <c r="R64" s="6" t="s">
        <v>8310</v>
      </c>
      <c r="S64" s="14">
        <f t="shared" si="0"/>
        <v>41311.591180555552</v>
      </c>
      <c r="T64" s="14">
        <f t="shared" si="1"/>
        <v>41336.591180555552</v>
      </c>
    </row>
    <row r="65" spans="1:20" ht="45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8221</v>
      </c>
      <c r="H65" s="1" t="s">
        <v>8243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8263</v>
      </c>
      <c r="O65" s="5">
        <f>E65/D65</f>
        <v>1.1351849999999999</v>
      </c>
      <c r="P65" s="3">
        <f>ROUND(E65/L65,0)</f>
        <v>35</v>
      </c>
      <c r="Q65" s="6" t="s">
        <v>8308</v>
      </c>
      <c r="R65" s="6" t="s">
        <v>8310</v>
      </c>
      <c r="S65" s="14">
        <f t="shared" si="0"/>
        <v>41612.703854166662</v>
      </c>
      <c r="T65" s="14">
        <f t="shared" si="1"/>
        <v>41635.999305555553</v>
      </c>
    </row>
    <row r="66" spans="1:20" ht="60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8221</v>
      </c>
      <c r="H66" s="1" t="s">
        <v>8243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8263</v>
      </c>
      <c r="O66" s="5">
        <f>E66/D66</f>
        <v>1.7333333333333334</v>
      </c>
      <c r="P66" s="3">
        <f>ROUND(E66/L66,0)</f>
        <v>87</v>
      </c>
      <c r="Q66" s="6" t="s">
        <v>8308</v>
      </c>
      <c r="R66" s="6" t="s">
        <v>8310</v>
      </c>
      <c r="S66" s="14">
        <f t="shared" si="0"/>
        <v>41432.809965277775</v>
      </c>
      <c r="T66" s="14">
        <f t="shared" si="1"/>
        <v>41462.809965277775</v>
      </c>
    </row>
    <row r="67" spans="1:20" ht="45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8226</v>
      </c>
      <c r="H67" s="1" t="s">
        <v>8248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8263</v>
      </c>
      <c r="O67" s="5">
        <f>E67/D67</f>
        <v>1.0752857142857142</v>
      </c>
      <c r="P67" s="3">
        <f>ROUND(E67/L67,0)</f>
        <v>132</v>
      </c>
      <c r="Q67" s="6" t="s">
        <v>8308</v>
      </c>
      <c r="R67" s="6" t="s">
        <v>8310</v>
      </c>
      <c r="S67" s="14">
        <f t="shared" ref="S67:S130" si="2">(J67/86400)+25569+(-5/24)</f>
        <v>41835.612893518519</v>
      </c>
      <c r="T67" s="14">
        <f t="shared" ref="T67:T130" si="3">(I67/86400)+25569+(-5/24)</f>
        <v>41862.040972222218</v>
      </c>
    </row>
    <row r="68" spans="1:20" ht="30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8221</v>
      </c>
      <c r="H68" s="1" t="s">
        <v>8243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8263</v>
      </c>
      <c r="O68" s="5">
        <f>E68/D68</f>
        <v>1.1859999999999999</v>
      </c>
      <c r="P68" s="3">
        <f>ROUND(E68/L68,0)</f>
        <v>91</v>
      </c>
      <c r="Q68" s="6" t="s">
        <v>8308</v>
      </c>
      <c r="R68" s="6" t="s">
        <v>8310</v>
      </c>
      <c r="S68" s="14">
        <f t="shared" si="2"/>
        <v>42539.641435185178</v>
      </c>
      <c r="T68" s="14">
        <f t="shared" si="3"/>
        <v>42569.641435185178</v>
      </c>
    </row>
    <row r="69" spans="1:20" ht="45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8221</v>
      </c>
      <c r="H69" s="1" t="s">
        <v>8243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8263</v>
      </c>
      <c r="O69" s="5">
        <f>E69/D69</f>
        <v>1.1625000000000001</v>
      </c>
      <c r="P69" s="3">
        <f>ROUND(E69/L69,0)</f>
        <v>116</v>
      </c>
      <c r="Q69" s="6" t="s">
        <v>8308</v>
      </c>
      <c r="R69" s="6" t="s">
        <v>8310</v>
      </c>
      <c r="S69" s="14">
        <f t="shared" si="2"/>
        <v>41075.375046296293</v>
      </c>
      <c r="T69" s="14">
        <f t="shared" si="3"/>
        <v>41105.375046296293</v>
      </c>
    </row>
    <row r="70" spans="1:20" ht="60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8222</v>
      </c>
      <c r="H70" s="1" t="s">
        <v>8244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8263</v>
      </c>
      <c r="O70" s="5">
        <f>E70/D70</f>
        <v>1.2716666666666667</v>
      </c>
      <c r="P70" s="3">
        <f>ROUND(E70/L70,0)</f>
        <v>21</v>
      </c>
      <c r="Q70" s="6" t="s">
        <v>8308</v>
      </c>
      <c r="R70" s="6" t="s">
        <v>8310</v>
      </c>
      <c r="S70" s="14">
        <f t="shared" si="2"/>
        <v>41663.36100694444</v>
      </c>
      <c r="T70" s="14">
        <f t="shared" si="3"/>
        <v>41693.36100694444</v>
      </c>
    </row>
    <row r="71" spans="1:20" ht="60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8221</v>
      </c>
      <c r="H71" s="1" t="s">
        <v>8243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8263</v>
      </c>
      <c r="O71" s="5">
        <f>E71/D71</f>
        <v>1.109423</v>
      </c>
      <c r="P71" s="3">
        <f>ROUND(E71/L71,0)</f>
        <v>62</v>
      </c>
      <c r="Q71" s="6" t="s">
        <v>8308</v>
      </c>
      <c r="R71" s="6" t="s">
        <v>8310</v>
      </c>
      <c r="S71" s="14">
        <f t="shared" si="2"/>
        <v>40785.979456018518</v>
      </c>
      <c r="T71" s="14">
        <f t="shared" si="3"/>
        <v>40818.082638888889</v>
      </c>
    </row>
    <row r="72" spans="1:20" ht="60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8221</v>
      </c>
      <c r="H72" s="1" t="s">
        <v>8243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8263</v>
      </c>
      <c r="O72" s="5">
        <f>E72/D72</f>
        <v>1.272</v>
      </c>
      <c r="P72" s="3">
        <f>ROUND(E72/L72,0)</f>
        <v>37</v>
      </c>
      <c r="Q72" s="6" t="s">
        <v>8308</v>
      </c>
      <c r="R72" s="6" t="s">
        <v>8310</v>
      </c>
      <c r="S72" s="14">
        <f t="shared" si="2"/>
        <v>40730.688020833331</v>
      </c>
      <c r="T72" s="14">
        <f t="shared" si="3"/>
        <v>40790.688020833331</v>
      </c>
    </row>
    <row r="73" spans="1:20" ht="45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8221</v>
      </c>
      <c r="H73" s="1" t="s">
        <v>8243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8263</v>
      </c>
      <c r="O73" s="5">
        <f>E73/D73</f>
        <v>1.2394444444444443</v>
      </c>
      <c r="P73" s="3">
        <f>ROUND(E73/L73,0)</f>
        <v>70</v>
      </c>
      <c r="Q73" s="6" t="s">
        <v>8308</v>
      </c>
      <c r="R73" s="6" t="s">
        <v>8310</v>
      </c>
      <c r="S73" s="14">
        <f t="shared" si="2"/>
        <v>40997.063159722216</v>
      </c>
      <c r="T73" s="14">
        <f t="shared" si="3"/>
        <v>41057.063159722216</v>
      </c>
    </row>
    <row r="74" spans="1:20" ht="60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8221</v>
      </c>
      <c r="H74" s="1" t="s">
        <v>8243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8263</v>
      </c>
      <c r="O74" s="5">
        <f>E74/D74</f>
        <v>1.084090909090909</v>
      </c>
      <c r="P74" s="3">
        <f>ROUND(E74/L74,0)</f>
        <v>58</v>
      </c>
      <c r="Q74" s="6" t="s">
        <v>8308</v>
      </c>
      <c r="R74" s="6" t="s">
        <v>8310</v>
      </c>
      <c r="S74" s="14">
        <f t="shared" si="2"/>
        <v>41207.801863425928</v>
      </c>
      <c r="T74" s="14">
        <f t="shared" si="3"/>
        <v>41227.791666666664</v>
      </c>
    </row>
    <row r="75" spans="1:20" ht="60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8221</v>
      </c>
      <c r="H75" s="1" t="s">
        <v>8243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8263</v>
      </c>
      <c r="O75" s="5">
        <f>E75/D75</f>
        <v>1</v>
      </c>
      <c r="P75" s="3">
        <f>ROUND(E75/L75,0)</f>
        <v>50</v>
      </c>
      <c r="Q75" s="6" t="s">
        <v>8308</v>
      </c>
      <c r="R75" s="6" t="s">
        <v>8310</v>
      </c>
      <c r="S75" s="14">
        <f t="shared" si="2"/>
        <v>40587.548425925925</v>
      </c>
      <c r="T75" s="14">
        <f t="shared" si="3"/>
        <v>40665.957638888889</v>
      </c>
    </row>
    <row r="76" spans="1:20" ht="60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8227</v>
      </c>
      <c r="H76" s="1" t="s">
        <v>8246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8263</v>
      </c>
      <c r="O76" s="5">
        <f>E76/D76</f>
        <v>1.1293199999999999</v>
      </c>
      <c r="P76" s="3">
        <f>ROUND(E76/L76,0)</f>
        <v>19</v>
      </c>
      <c r="Q76" s="6" t="s">
        <v>8308</v>
      </c>
      <c r="R76" s="6" t="s">
        <v>8310</v>
      </c>
      <c r="S76" s="14">
        <f t="shared" si="2"/>
        <v>42360.278877314813</v>
      </c>
      <c r="T76" s="14">
        <f t="shared" si="3"/>
        <v>42390.278877314813</v>
      </c>
    </row>
    <row r="77" spans="1:20" ht="45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8221</v>
      </c>
      <c r="H77" s="1" t="s">
        <v>8243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8263</v>
      </c>
      <c r="O77" s="5">
        <f>E77/D77</f>
        <v>1.1542857142857144</v>
      </c>
      <c r="P77" s="3">
        <f>ROUND(E77/L77,0)</f>
        <v>86</v>
      </c>
      <c r="Q77" s="6" t="s">
        <v>8308</v>
      </c>
      <c r="R77" s="6" t="s">
        <v>8310</v>
      </c>
      <c r="S77" s="14">
        <f t="shared" si="2"/>
        <v>41357.000833333332</v>
      </c>
      <c r="T77" s="14">
        <f t="shared" si="3"/>
        <v>41387.000833333332</v>
      </c>
    </row>
    <row r="78" spans="1:20" ht="60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8221</v>
      </c>
      <c r="H78" s="1" t="s">
        <v>8243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8263</v>
      </c>
      <c r="O78" s="5">
        <f>E78/D78</f>
        <v>1.5333333333333334</v>
      </c>
      <c r="P78" s="3">
        <f>ROUND(E78/L78,0)</f>
        <v>31</v>
      </c>
      <c r="Q78" s="6" t="s">
        <v>8308</v>
      </c>
      <c r="R78" s="6" t="s">
        <v>8310</v>
      </c>
      <c r="S78" s="14">
        <f t="shared" si="2"/>
        <v>40844.483310185184</v>
      </c>
      <c r="T78" s="14">
        <f t="shared" si="3"/>
        <v>40904.524976851848</v>
      </c>
    </row>
    <row r="79" spans="1:20" ht="45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8221</v>
      </c>
      <c r="H79" s="1" t="s">
        <v>8243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8263</v>
      </c>
      <c r="O79" s="5">
        <f>E79/D79</f>
        <v>3.9249999999999998</v>
      </c>
      <c r="P79" s="3">
        <f>ROUND(E79/L79,0)</f>
        <v>60</v>
      </c>
      <c r="Q79" s="6" t="s">
        <v>8308</v>
      </c>
      <c r="R79" s="6" t="s">
        <v>8310</v>
      </c>
      <c r="S79" s="14">
        <f t="shared" si="2"/>
        <v>40996.936539351846</v>
      </c>
      <c r="T79" s="14">
        <f t="shared" si="3"/>
        <v>41049.915972222218</v>
      </c>
    </row>
    <row r="80" spans="1:20" ht="105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8227</v>
      </c>
      <c r="H80" s="1" t="s">
        <v>8246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8263</v>
      </c>
      <c r="O80" s="5">
        <f>E80/D80</f>
        <v>27.02</v>
      </c>
      <c r="P80" s="3">
        <f>ROUND(E80/L80,0)</f>
        <v>39</v>
      </c>
      <c r="Q80" s="6" t="s">
        <v>8308</v>
      </c>
      <c r="R80" s="6" t="s">
        <v>8310</v>
      </c>
      <c r="S80" s="14">
        <f t="shared" si="2"/>
        <v>42604.522233796299</v>
      </c>
      <c r="T80" s="14">
        <f t="shared" si="3"/>
        <v>42614.522233796299</v>
      </c>
    </row>
    <row r="81" spans="1:20" ht="45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8222</v>
      </c>
      <c r="H81" s="1" t="s">
        <v>8244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8263</v>
      </c>
      <c r="O81" s="5">
        <f>E81/D81</f>
        <v>1.27</v>
      </c>
      <c r="P81" s="3">
        <f>ROUND(E81/L81,0)</f>
        <v>40</v>
      </c>
      <c r="Q81" s="6" t="s">
        <v>8308</v>
      </c>
      <c r="R81" s="6" t="s">
        <v>8310</v>
      </c>
      <c r="S81" s="14">
        <f t="shared" si="2"/>
        <v>41724.568206018514</v>
      </c>
      <c r="T81" s="14">
        <f t="shared" si="3"/>
        <v>41754.568206018514</v>
      </c>
    </row>
    <row r="82" spans="1:20" ht="45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8221</v>
      </c>
      <c r="H82" s="1" t="s">
        <v>8243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8263</v>
      </c>
      <c r="O82" s="5">
        <f>E82/D82</f>
        <v>1.0725</v>
      </c>
      <c r="P82" s="3">
        <f>ROUND(E82/L82,0)</f>
        <v>274</v>
      </c>
      <c r="Q82" s="6" t="s">
        <v>8308</v>
      </c>
      <c r="R82" s="6" t="s">
        <v>8310</v>
      </c>
      <c r="S82" s="14">
        <f t="shared" si="2"/>
        <v>41582.875648148147</v>
      </c>
      <c r="T82" s="14">
        <f t="shared" si="3"/>
        <v>41617.875648148147</v>
      </c>
    </row>
    <row r="83" spans="1:20" ht="60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8221</v>
      </c>
      <c r="H83" s="1" t="s">
        <v>8243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8263</v>
      </c>
      <c r="O83" s="5">
        <f>E83/D83</f>
        <v>1.98</v>
      </c>
      <c r="P83" s="3">
        <f>ROUND(E83/L83,0)</f>
        <v>53</v>
      </c>
      <c r="Q83" s="6" t="s">
        <v>8308</v>
      </c>
      <c r="R83" s="6" t="s">
        <v>8310</v>
      </c>
      <c r="S83" s="14">
        <f t="shared" si="2"/>
        <v>41099.950543981475</v>
      </c>
      <c r="T83" s="14">
        <f t="shared" si="3"/>
        <v>41103.918055555558</v>
      </c>
    </row>
    <row r="84" spans="1:20" ht="60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8221</v>
      </c>
      <c r="H84" s="1" t="s">
        <v>8243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8263</v>
      </c>
      <c r="O84" s="5">
        <f>E84/D84</f>
        <v>1.0001249999999999</v>
      </c>
      <c r="P84" s="3">
        <f>ROUND(E84/L84,0)</f>
        <v>40</v>
      </c>
      <c r="Q84" s="6" t="s">
        <v>8308</v>
      </c>
      <c r="R84" s="6" t="s">
        <v>8310</v>
      </c>
      <c r="S84" s="14">
        <f t="shared" si="2"/>
        <v>40795.611817129626</v>
      </c>
      <c r="T84" s="14">
        <f t="shared" si="3"/>
        <v>40825.611817129626</v>
      </c>
    </row>
    <row r="85" spans="1:20" ht="60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8222</v>
      </c>
      <c r="H85" s="1" t="s">
        <v>8244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8263</v>
      </c>
      <c r="O85" s="5">
        <f>E85/D85</f>
        <v>1.0249999999999999</v>
      </c>
      <c r="P85" s="3">
        <f>ROUND(E85/L85,0)</f>
        <v>16</v>
      </c>
      <c r="Q85" s="6" t="s">
        <v>8308</v>
      </c>
      <c r="R85" s="6" t="s">
        <v>8310</v>
      </c>
      <c r="S85" s="14">
        <f t="shared" si="2"/>
        <v>42042.407280092586</v>
      </c>
      <c r="T85" s="14">
        <f t="shared" si="3"/>
        <v>42057.270833333336</v>
      </c>
    </row>
    <row r="86" spans="1:20" ht="45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8221</v>
      </c>
      <c r="H86" s="1" t="s">
        <v>8243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8263</v>
      </c>
      <c r="O86" s="5">
        <f>E86/D86</f>
        <v>1</v>
      </c>
      <c r="P86" s="3">
        <f>ROUND(E86/L86,0)</f>
        <v>71</v>
      </c>
      <c r="Q86" s="6" t="s">
        <v>8308</v>
      </c>
      <c r="R86" s="6" t="s">
        <v>8310</v>
      </c>
      <c r="S86" s="14">
        <f t="shared" si="2"/>
        <v>40648.54960648148</v>
      </c>
      <c r="T86" s="14">
        <f t="shared" si="3"/>
        <v>40678.54960648148</v>
      </c>
    </row>
    <row r="87" spans="1:20" ht="60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8221</v>
      </c>
      <c r="H87" s="1" t="s">
        <v>8243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8263</v>
      </c>
      <c r="O87" s="5">
        <f>E87/D87</f>
        <v>1.2549999999999999</v>
      </c>
      <c r="P87" s="3">
        <f>ROUND(E87/L87,0)</f>
        <v>72</v>
      </c>
      <c r="Q87" s="6" t="s">
        <v>8308</v>
      </c>
      <c r="R87" s="6" t="s">
        <v>8310</v>
      </c>
      <c r="S87" s="14">
        <f t="shared" si="2"/>
        <v>40778.917094907403</v>
      </c>
      <c r="T87" s="14">
        <f t="shared" si="3"/>
        <v>40808.917094907403</v>
      </c>
    </row>
    <row r="88" spans="1:20" ht="75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8227</v>
      </c>
      <c r="H88" s="1" t="s">
        <v>8246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8263</v>
      </c>
      <c r="O88" s="5">
        <f>E88/D88</f>
        <v>1.0646666666666667</v>
      </c>
      <c r="P88" s="3">
        <f>ROUND(E88/L88,0)</f>
        <v>376</v>
      </c>
      <c r="Q88" s="6" t="s">
        <v>8308</v>
      </c>
      <c r="R88" s="6" t="s">
        <v>8310</v>
      </c>
      <c r="S88" s="14">
        <f t="shared" si="2"/>
        <v>42291.347743055558</v>
      </c>
      <c r="T88" s="14">
        <f t="shared" si="3"/>
        <v>42365.389409722215</v>
      </c>
    </row>
    <row r="89" spans="1:20" ht="45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8221</v>
      </c>
      <c r="H89" s="1" t="s">
        <v>8243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8263</v>
      </c>
      <c r="O89" s="5">
        <f>E89/D89</f>
        <v>1.046</v>
      </c>
      <c r="P89" s="3">
        <f>ROUND(E89/L89,0)</f>
        <v>105</v>
      </c>
      <c r="Q89" s="6" t="s">
        <v>8308</v>
      </c>
      <c r="R89" s="6" t="s">
        <v>8310</v>
      </c>
      <c r="S89" s="14">
        <f t="shared" si="2"/>
        <v>40322.331053240741</v>
      </c>
      <c r="T89" s="14">
        <f t="shared" si="3"/>
        <v>40331.861805555549</v>
      </c>
    </row>
    <row r="90" spans="1:20" ht="60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8221</v>
      </c>
      <c r="H90" s="1" t="s">
        <v>8243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8263</v>
      </c>
      <c r="O90" s="5">
        <f>E90/D90</f>
        <v>1.0285714285714285</v>
      </c>
      <c r="P90" s="3">
        <f>ROUND(E90/L90,0)</f>
        <v>60</v>
      </c>
      <c r="Q90" s="6" t="s">
        <v>8308</v>
      </c>
      <c r="R90" s="6" t="s">
        <v>8310</v>
      </c>
      <c r="S90" s="14">
        <f t="shared" si="2"/>
        <v>41786.450590277775</v>
      </c>
      <c r="T90" s="14">
        <f t="shared" si="3"/>
        <v>41812.450590277775</v>
      </c>
    </row>
    <row r="91" spans="1:20" ht="45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8221</v>
      </c>
      <c r="H91" s="1" t="s">
        <v>8243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8263</v>
      </c>
      <c r="O91" s="5">
        <f>E91/D91</f>
        <v>1.1506666666666667</v>
      </c>
      <c r="P91" s="3">
        <f>ROUND(E91/L91,0)</f>
        <v>123</v>
      </c>
      <c r="Q91" s="6" t="s">
        <v>8308</v>
      </c>
      <c r="R91" s="6" t="s">
        <v>8310</v>
      </c>
      <c r="S91" s="14">
        <f t="shared" si="2"/>
        <v>41402.543888888882</v>
      </c>
      <c r="T91" s="14">
        <f t="shared" si="3"/>
        <v>41427.543888888882</v>
      </c>
    </row>
    <row r="92" spans="1:20" ht="30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8221</v>
      </c>
      <c r="H92" s="1" t="s">
        <v>8243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8263</v>
      </c>
      <c r="O92" s="5">
        <f>E92/D92</f>
        <v>1.004</v>
      </c>
      <c r="P92" s="3">
        <f>ROUND(E92/L92,0)</f>
        <v>31</v>
      </c>
      <c r="Q92" s="6" t="s">
        <v>8308</v>
      </c>
      <c r="R92" s="6" t="s">
        <v>8310</v>
      </c>
      <c r="S92" s="14">
        <f t="shared" si="2"/>
        <v>40706.089108796295</v>
      </c>
      <c r="T92" s="14">
        <f t="shared" si="3"/>
        <v>40736.089108796295</v>
      </c>
    </row>
    <row r="93" spans="1:20" ht="45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8221</v>
      </c>
      <c r="H93" s="1" t="s">
        <v>8243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8263</v>
      </c>
      <c r="O93" s="5">
        <f>E93/D93</f>
        <v>1.2</v>
      </c>
      <c r="P93" s="3">
        <f>ROUND(E93/L93,0)</f>
        <v>78</v>
      </c>
      <c r="Q93" s="6" t="s">
        <v>8308</v>
      </c>
      <c r="R93" s="6" t="s">
        <v>8310</v>
      </c>
      <c r="S93" s="14">
        <f t="shared" si="2"/>
        <v>40619.194027777776</v>
      </c>
      <c r="T93" s="14">
        <f t="shared" si="3"/>
        <v>40680.194027777776</v>
      </c>
    </row>
    <row r="94" spans="1:20" ht="60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8226</v>
      </c>
      <c r="H94" s="1" t="s">
        <v>8248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8263</v>
      </c>
      <c r="O94" s="5">
        <f>E94/D94</f>
        <v>1.052</v>
      </c>
      <c r="P94" s="3">
        <f>ROUND(E94/L94,0)</f>
        <v>122</v>
      </c>
      <c r="Q94" s="6" t="s">
        <v>8308</v>
      </c>
      <c r="R94" s="6" t="s">
        <v>8310</v>
      </c>
      <c r="S94" s="14">
        <f t="shared" si="2"/>
        <v>42720.990543981483</v>
      </c>
      <c r="T94" s="14">
        <f t="shared" si="3"/>
        <v>42767.124999999993</v>
      </c>
    </row>
    <row r="95" spans="1:20" ht="60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8221</v>
      </c>
      <c r="H95" s="1" t="s">
        <v>8243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8263</v>
      </c>
      <c r="O95" s="5">
        <f>E95/D95</f>
        <v>1.1060000000000001</v>
      </c>
      <c r="P95" s="3">
        <f>ROUND(E95/L95,0)</f>
        <v>74</v>
      </c>
      <c r="Q95" s="6" t="s">
        <v>8308</v>
      </c>
      <c r="R95" s="6" t="s">
        <v>8310</v>
      </c>
      <c r="S95" s="14">
        <f t="shared" si="2"/>
        <v>41065.649733796294</v>
      </c>
      <c r="T95" s="14">
        <f t="shared" si="3"/>
        <v>41093.666666666664</v>
      </c>
    </row>
    <row r="96" spans="1:20" ht="45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8222</v>
      </c>
      <c r="H96" s="1" t="s">
        <v>8244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8263</v>
      </c>
      <c r="O96" s="5">
        <f>E96/D96</f>
        <v>1.04</v>
      </c>
      <c r="P96" s="3">
        <f>ROUND(E96/L96,0)</f>
        <v>22</v>
      </c>
      <c r="Q96" s="6" t="s">
        <v>8308</v>
      </c>
      <c r="R96" s="6" t="s">
        <v>8310</v>
      </c>
      <c r="S96" s="14">
        <f t="shared" si="2"/>
        <v>41716.509513888886</v>
      </c>
      <c r="T96" s="14">
        <f t="shared" si="3"/>
        <v>41736.509513888886</v>
      </c>
    </row>
    <row r="97" spans="1:20" ht="60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8221</v>
      </c>
      <c r="H97" s="1" t="s">
        <v>8243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8263</v>
      </c>
      <c r="O97" s="5">
        <f>E97/D97</f>
        <v>1.3142857142857143</v>
      </c>
      <c r="P97" s="3">
        <f>ROUND(E97/L97,0)</f>
        <v>22</v>
      </c>
      <c r="Q97" s="6" t="s">
        <v>8308</v>
      </c>
      <c r="R97" s="6" t="s">
        <v>8310</v>
      </c>
      <c r="S97" s="14">
        <f t="shared" si="2"/>
        <v>40934.796770833331</v>
      </c>
      <c r="T97" s="14">
        <f t="shared" si="3"/>
        <v>40964.796770833331</v>
      </c>
    </row>
    <row r="98" spans="1:20" ht="60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8221</v>
      </c>
      <c r="H98" s="1" t="s">
        <v>8243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8263</v>
      </c>
      <c r="O98" s="5">
        <f>E98/D98</f>
        <v>1.1466666666666667</v>
      </c>
      <c r="P98" s="3">
        <f>ROUND(E98/L98,0)</f>
        <v>51</v>
      </c>
      <c r="Q98" s="6" t="s">
        <v>8308</v>
      </c>
      <c r="R98" s="6" t="s">
        <v>8310</v>
      </c>
      <c r="S98" s="14">
        <f t="shared" si="2"/>
        <v>40324.45417824074</v>
      </c>
      <c r="T98" s="14">
        <f t="shared" si="3"/>
        <v>40390.916666666664</v>
      </c>
    </row>
    <row r="99" spans="1:20" ht="45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8221</v>
      </c>
      <c r="H99" s="1" t="s">
        <v>8243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8263</v>
      </c>
      <c r="O99" s="5">
        <f>E99/D99</f>
        <v>1.0625</v>
      </c>
      <c r="P99" s="3">
        <f>ROUND(E99/L99,0)</f>
        <v>53</v>
      </c>
      <c r="Q99" s="6" t="s">
        <v>8308</v>
      </c>
      <c r="R99" s="6" t="s">
        <v>8310</v>
      </c>
      <c r="S99" s="14">
        <f t="shared" si="2"/>
        <v>40705.926874999997</v>
      </c>
      <c r="T99" s="14">
        <f t="shared" si="3"/>
        <v>40735.926874999997</v>
      </c>
    </row>
    <row r="100" spans="1:20" ht="45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8221</v>
      </c>
      <c r="H100" s="1" t="s">
        <v>8243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8263</v>
      </c>
      <c r="O100" s="5">
        <f>E100/D100</f>
        <v>1.0625</v>
      </c>
      <c r="P100" s="3">
        <f>ROUND(E100/L100,0)</f>
        <v>57</v>
      </c>
      <c r="Q100" s="6" t="s">
        <v>8308</v>
      </c>
      <c r="R100" s="6" t="s">
        <v>8310</v>
      </c>
      <c r="S100" s="14">
        <f t="shared" si="2"/>
        <v>41214.586504629631</v>
      </c>
      <c r="T100" s="14">
        <f t="shared" si="3"/>
        <v>41250.770833333328</v>
      </c>
    </row>
    <row r="101" spans="1:20" ht="45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8221</v>
      </c>
      <c r="H101" s="1" t="s">
        <v>8243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8263</v>
      </c>
      <c r="O101" s="5">
        <f>E101/D101</f>
        <v>1.0601933333333333</v>
      </c>
      <c r="P101" s="3">
        <f>ROUND(E101/L101,0)</f>
        <v>41</v>
      </c>
      <c r="Q101" s="6" t="s">
        <v>8308</v>
      </c>
      <c r="R101" s="6" t="s">
        <v>8310</v>
      </c>
      <c r="S101" s="14">
        <f t="shared" si="2"/>
        <v>41631.694432870368</v>
      </c>
      <c r="T101" s="14">
        <f t="shared" si="3"/>
        <v>41661.694432870368</v>
      </c>
    </row>
    <row r="102" spans="1:20" ht="60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8221</v>
      </c>
      <c r="H102" s="1" t="s">
        <v>8243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8263</v>
      </c>
      <c r="O102" s="5">
        <f>E102/D102</f>
        <v>1</v>
      </c>
      <c r="P102" s="3">
        <f>ROUND(E102/L102,0)</f>
        <v>192</v>
      </c>
      <c r="Q102" s="6" t="s">
        <v>8308</v>
      </c>
      <c r="R102" s="6" t="s">
        <v>8310</v>
      </c>
      <c r="S102" s="14">
        <f t="shared" si="2"/>
        <v>41197.544976851852</v>
      </c>
      <c r="T102" s="14">
        <f t="shared" si="3"/>
        <v>41217.586643518516</v>
      </c>
    </row>
    <row r="103" spans="1:20" ht="60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8221</v>
      </c>
      <c r="H103" s="1" t="s">
        <v>8243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8263</v>
      </c>
      <c r="O103" s="5">
        <f>E103/D103</f>
        <v>1</v>
      </c>
      <c r="P103" s="3">
        <f>ROUND(E103/L103,0)</f>
        <v>100</v>
      </c>
      <c r="Q103" s="6" t="s">
        <v>8308</v>
      </c>
      <c r="R103" s="6" t="s">
        <v>8310</v>
      </c>
      <c r="S103" s="14">
        <f t="shared" si="2"/>
        <v>41274.568402777775</v>
      </c>
      <c r="T103" s="14">
        <f t="shared" si="3"/>
        <v>41298.568402777775</v>
      </c>
    </row>
    <row r="104" spans="1:20" ht="60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8221</v>
      </c>
      <c r="H104" s="1" t="s">
        <v>8243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8263</v>
      </c>
      <c r="O104" s="5">
        <f>E104/D104</f>
        <v>1.2775000000000001</v>
      </c>
      <c r="P104" s="3">
        <f>ROUND(E104/L104,0)</f>
        <v>118</v>
      </c>
      <c r="Q104" s="6" t="s">
        <v>8308</v>
      </c>
      <c r="R104" s="6" t="s">
        <v>8310</v>
      </c>
      <c r="S104" s="14">
        <f t="shared" si="2"/>
        <v>40504.922835648147</v>
      </c>
      <c r="T104" s="14">
        <f t="shared" si="3"/>
        <v>40534.922835648147</v>
      </c>
    </row>
    <row r="105" spans="1:20" ht="4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8222</v>
      </c>
      <c r="H105" s="1" t="s">
        <v>8244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8263</v>
      </c>
      <c r="O105" s="5">
        <f>E105/D105</f>
        <v>1.0515384615384615</v>
      </c>
      <c r="P105" s="3">
        <f>ROUND(E105/L105,0)</f>
        <v>28</v>
      </c>
      <c r="Q105" s="6" t="s">
        <v>8308</v>
      </c>
      <c r="R105" s="6" t="s">
        <v>8310</v>
      </c>
      <c r="S105" s="14">
        <f t="shared" si="2"/>
        <v>41682.597569444442</v>
      </c>
      <c r="T105" s="14">
        <f t="shared" si="3"/>
        <v>41705.597569444442</v>
      </c>
    </row>
    <row r="106" spans="1:20" ht="30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8221</v>
      </c>
      <c r="H106" s="1" t="s">
        <v>8243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8263</v>
      </c>
      <c r="O106" s="5">
        <f>E106/D106</f>
        <v>1.2</v>
      </c>
      <c r="P106" s="3">
        <f>ROUND(E106/L106,0)</f>
        <v>60</v>
      </c>
      <c r="Q106" s="6" t="s">
        <v>8308</v>
      </c>
      <c r="R106" s="6" t="s">
        <v>8310</v>
      </c>
      <c r="S106" s="14">
        <f t="shared" si="2"/>
        <v>40612.486874999995</v>
      </c>
      <c r="T106" s="14">
        <f t="shared" si="3"/>
        <v>40635.833333333328</v>
      </c>
    </row>
    <row r="107" spans="1:20" ht="4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8221</v>
      </c>
      <c r="H107" s="1" t="s">
        <v>8243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8263</v>
      </c>
      <c r="O107" s="5">
        <f>E107/D107</f>
        <v>1.074090909090909</v>
      </c>
      <c r="P107" s="3">
        <f>ROUND(E107/L107,0)</f>
        <v>39</v>
      </c>
      <c r="Q107" s="6" t="s">
        <v>8308</v>
      </c>
      <c r="R107" s="6" t="s">
        <v>8310</v>
      </c>
      <c r="S107" s="14">
        <f t="shared" si="2"/>
        <v>42485.516435185178</v>
      </c>
      <c r="T107" s="14">
        <f t="shared" si="3"/>
        <v>42503.791666666664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8221</v>
      </c>
      <c r="H108" s="1" t="s">
        <v>8243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8263</v>
      </c>
      <c r="O108" s="5">
        <f>E108/D108</f>
        <v>1.0049999999999999</v>
      </c>
      <c r="P108" s="3">
        <f>ROUND(E108/L108,0)</f>
        <v>186</v>
      </c>
      <c r="Q108" s="6" t="s">
        <v>8308</v>
      </c>
      <c r="R108" s="6" t="s">
        <v>8310</v>
      </c>
      <c r="S108" s="14">
        <f t="shared" si="2"/>
        <v>40987.568298611106</v>
      </c>
      <c r="T108" s="14">
        <f t="shared" si="3"/>
        <v>41001.568298611106</v>
      </c>
    </row>
    <row r="109" spans="1:20" ht="60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8221</v>
      </c>
      <c r="H109" s="1" t="s">
        <v>8243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8263</v>
      </c>
      <c r="O109" s="5">
        <f>E109/D109</f>
        <v>1.0246666666666666</v>
      </c>
      <c r="P109" s="3">
        <f>ROUND(E109/L109,0)</f>
        <v>111</v>
      </c>
      <c r="Q109" s="6" t="s">
        <v>8308</v>
      </c>
      <c r="R109" s="6" t="s">
        <v>8310</v>
      </c>
      <c r="S109" s="14">
        <f t="shared" si="2"/>
        <v>40635.774155092593</v>
      </c>
      <c r="T109" s="14">
        <f t="shared" si="3"/>
        <v>40657.774155092593</v>
      </c>
    </row>
    <row r="110" spans="1:20" ht="4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8221</v>
      </c>
      <c r="H110" s="1" t="s">
        <v>8243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8263</v>
      </c>
      <c r="O110" s="5">
        <f>E110/D110</f>
        <v>2.4666666666666668</v>
      </c>
      <c r="P110" s="3">
        <f>ROUND(E110/L110,0)</f>
        <v>79</v>
      </c>
      <c r="Q110" s="6" t="s">
        <v>8308</v>
      </c>
      <c r="R110" s="6" t="s">
        <v>8310</v>
      </c>
      <c r="S110" s="14">
        <f t="shared" si="2"/>
        <v>41365.404745370368</v>
      </c>
      <c r="T110" s="14">
        <f t="shared" si="3"/>
        <v>41425.404745370368</v>
      </c>
    </row>
    <row r="111" spans="1:20" ht="4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8221</v>
      </c>
      <c r="H111" s="1" t="s">
        <v>8243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8263</v>
      </c>
      <c r="O111" s="5">
        <f>E111/D111</f>
        <v>2.1949999999999998</v>
      </c>
      <c r="P111" s="3">
        <f>ROUND(E111/L111,0)</f>
        <v>47</v>
      </c>
      <c r="Q111" s="6" t="s">
        <v>8308</v>
      </c>
      <c r="R111" s="6" t="s">
        <v>8310</v>
      </c>
      <c r="S111" s="14">
        <f t="shared" si="2"/>
        <v>40569.817476851851</v>
      </c>
      <c r="T111" s="14">
        <f t="shared" si="3"/>
        <v>40599.817476851851</v>
      </c>
    </row>
    <row r="112" spans="1:20" ht="4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8221</v>
      </c>
      <c r="H112" s="1" t="s">
        <v>8243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8263</v>
      </c>
      <c r="O112" s="5">
        <f>E112/D112</f>
        <v>1.3076923076923077</v>
      </c>
      <c r="P112" s="3">
        <f>ROUND(E112/L112,0)</f>
        <v>65</v>
      </c>
      <c r="Q112" s="6" t="s">
        <v>8308</v>
      </c>
      <c r="R112" s="6" t="s">
        <v>8310</v>
      </c>
      <c r="S112" s="14">
        <f t="shared" si="2"/>
        <v>41557.741354166668</v>
      </c>
      <c r="T112" s="14">
        <f t="shared" si="3"/>
        <v>41592.040972222218</v>
      </c>
    </row>
    <row r="113" spans="1:20" ht="4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8223</v>
      </c>
      <c r="H113" s="1" t="s">
        <v>8245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8263</v>
      </c>
      <c r="O113" s="5">
        <f>E113/D113</f>
        <v>1.5457142857142858</v>
      </c>
      <c r="P113" s="3">
        <f>ROUND(E113/L113,0)</f>
        <v>102</v>
      </c>
      <c r="Q113" s="6" t="s">
        <v>8308</v>
      </c>
      <c r="R113" s="6" t="s">
        <v>8310</v>
      </c>
      <c r="S113" s="14">
        <f t="shared" si="2"/>
        <v>42125.124849537031</v>
      </c>
      <c r="T113" s="14">
        <f t="shared" si="3"/>
        <v>42155.124849537031</v>
      </c>
    </row>
    <row r="114" spans="1:20" ht="60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8221</v>
      </c>
      <c r="H114" s="1" t="s">
        <v>8243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8263</v>
      </c>
      <c r="O114" s="5">
        <f>E114/D114</f>
        <v>1.04</v>
      </c>
      <c r="P114" s="3">
        <f>ROUND(E114/L114,0)</f>
        <v>64</v>
      </c>
      <c r="Q114" s="6" t="s">
        <v>8308</v>
      </c>
      <c r="R114" s="6" t="s">
        <v>8310</v>
      </c>
      <c r="S114" s="14">
        <f t="shared" si="2"/>
        <v>41717.834699074076</v>
      </c>
      <c r="T114" s="14">
        <f t="shared" si="3"/>
        <v>41741.875</v>
      </c>
    </row>
    <row r="115" spans="1:20" ht="30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8221</v>
      </c>
      <c r="H115" s="1" t="s">
        <v>8243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8263</v>
      </c>
      <c r="O115" s="5">
        <f>E115/D115</f>
        <v>1.41</v>
      </c>
      <c r="P115" s="3">
        <f>ROUND(E115/L115,0)</f>
        <v>90</v>
      </c>
      <c r="Q115" s="6" t="s">
        <v>8308</v>
      </c>
      <c r="R115" s="6" t="s">
        <v>8310</v>
      </c>
      <c r="S115" s="14">
        <f t="shared" si="2"/>
        <v>40753.550092592588</v>
      </c>
      <c r="T115" s="14">
        <f t="shared" si="3"/>
        <v>40761.416666666664</v>
      </c>
    </row>
    <row r="116" spans="1:20" ht="60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8221</v>
      </c>
      <c r="H116" s="1" t="s">
        <v>8243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8263</v>
      </c>
      <c r="O116" s="5">
        <f>E116/D116</f>
        <v>1.0333333333333334</v>
      </c>
      <c r="P116" s="3">
        <f>ROUND(E116/L116,0)</f>
        <v>89</v>
      </c>
      <c r="Q116" s="6" t="s">
        <v>8308</v>
      </c>
      <c r="R116" s="6" t="s">
        <v>8310</v>
      </c>
      <c r="S116" s="14">
        <f t="shared" si="2"/>
        <v>40861.065833333334</v>
      </c>
      <c r="T116" s="14">
        <f t="shared" si="3"/>
        <v>40921.065833333334</v>
      </c>
    </row>
    <row r="117" spans="1:20" ht="3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8221</v>
      </c>
      <c r="H117" s="1" t="s">
        <v>8243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8263</v>
      </c>
      <c r="O117" s="5">
        <f>E117/D117</f>
        <v>1.4044444444444444</v>
      </c>
      <c r="P117" s="3">
        <f>ROUND(E117/L117,0)</f>
        <v>29</v>
      </c>
      <c r="Q117" s="6" t="s">
        <v>8308</v>
      </c>
      <c r="R117" s="6" t="s">
        <v>8310</v>
      </c>
      <c r="S117" s="14">
        <f t="shared" si="2"/>
        <v>40918.530601851853</v>
      </c>
      <c r="T117" s="14">
        <f t="shared" si="3"/>
        <v>40943.530601851853</v>
      </c>
    </row>
    <row r="118" spans="1:20" ht="60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8221</v>
      </c>
      <c r="H118" s="1" t="s">
        <v>8243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8263</v>
      </c>
      <c r="O118" s="5">
        <f>E118/D118</f>
        <v>1.1365714285714286</v>
      </c>
      <c r="P118" s="3">
        <f>ROUND(E118/L118,0)</f>
        <v>70</v>
      </c>
      <c r="Q118" s="6" t="s">
        <v>8308</v>
      </c>
      <c r="R118" s="6" t="s">
        <v>8310</v>
      </c>
      <c r="S118" s="14">
        <f t="shared" si="2"/>
        <v>40595.288831018515</v>
      </c>
      <c r="T118" s="14">
        <f t="shared" si="3"/>
        <v>40641.247164351851</v>
      </c>
    </row>
    <row r="119" spans="1:20" ht="60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8221</v>
      </c>
      <c r="H119" s="1" t="s">
        <v>8243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8263</v>
      </c>
      <c r="O119" s="5">
        <f>E119/D119</f>
        <v>1.0049377777777779</v>
      </c>
      <c r="P119" s="3">
        <f>ROUND(E119/L119,0)</f>
        <v>167</v>
      </c>
      <c r="Q119" s="6" t="s">
        <v>8308</v>
      </c>
      <c r="R119" s="6" t="s">
        <v>8310</v>
      </c>
      <c r="S119" s="14">
        <f t="shared" si="2"/>
        <v>40248.626666666663</v>
      </c>
      <c r="T119" s="14">
        <f t="shared" si="3"/>
        <v>40338.583333333328</v>
      </c>
    </row>
    <row r="120" spans="1:20" ht="45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8221</v>
      </c>
      <c r="H120" s="1" t="s">
        <v>8243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8263</v>
      </c>
      <c r="O120" s="5">
        <f>E120/D120</f>
        <v>1.1303159999999999</v>
      </c>
      <c r="P120" s="3">
        <f>ROUND(E120/L120,0)</f>
        <v>145</v>
      </c>
      <c r="Q120" s="6" t="s">
        <v>8308</v>
      </c>
      <c r="R120" s="6" t="s">
        <v>8310</v>
      </c>
      <c r="S120" s="14">
        <f t="shared" si="2"/>
        <v>40722.845324074071</v>
      </c>
      <c r="T120" s="14">
        <f t="shared" si="3"/>
        <v>40752.845324074071</v>
      </c>
    </row>
    <row r="121" spans="1:20" ht="60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8221</v>
      </c>
      <c r="H121" s="1" t="s">
        <v>8243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8263</v>
      </c>
      <c r="O121" s="5">
        <f>E121/D121</f>
        <v>1.0455692307692308</v>
      </c>
      <c r="P121" s="3">
        <f>ROUND(E121/L121,0)</f>
        <v>92</v>
      </c>
      <c r="Q121" s="6" t="s">
        <v>8308</v>
      </c>
      <c r="R121" s="6" t="s">
        <v>8310</v>
      </c>
      <c r="S121" s="14">
        <f t="shared" si="2"/>
        <v>40738.860949074071</v>
      </c>
      <c r="T121" s="14">
        <f t="shared" si="3"/>
        <v>40768.75</v>
      </c>
    </row>
    <row r="122" spans="1:20" ht="60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8305</v>
      </c>
      <c r="G122" s="1" t="s">
        <v>8228</v>
      </c>
      <c r="H122" s="1" t="s">
        <v>8249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8264</v>
      </c>
      <c r="O122" s="5">
        <f>E122/D122</f>
        <v>1.4285714285714287E-4</v>
      </c>
      <c r="P122" s="3">
        <f>ROUND(E122/L122,0)</f>
        <v>10</v>
      </c>
      <c r="Q122" s="6" t="s">
        <v>8308</v>
      </c>
      <c r="R122" s="6" t="s">
        <v>8311</v>
      </c>
      <c r="S122" s="14">
        <f t="shared" si="2"/>
        <v>42615.841516203705</v>
      </c>
      <c r="T122" s="14">
        <f t="shared" si="3"/>
        <v>42645.841516203705</v>
      </c>
    </row>
    <row r="123" spans="1:20" ht="60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8305</v>
      </c>
      <c r="G123" s="1" t="s">
        <v>8221</v>
      </c>
      <c r="H123" s="1" t="s">
        <v>8243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8264</v>
      </c>
      <c r="O123" s="5">
        <f>E123/D123</f>
        <v>3.3333333333333332E-4</v>
      </c>
      <c r="P123" s="3">
        <f>ROUND(E123/L123,0)</f>
        <v>1</v>
      </c>
      <c r="Q123" s="6" t="s">
        <v>8308</v>
      </c>
      <c r="R123" s="6" t="s">
        <v>8311</v>
      </c>
      <c r="S123" s="14">
        <f t="shared" si="2"/>
        <v>42096.496643518512</v>
      </c>
      <c r="T123" s="14">
        <f t="shared" si="3"/>
        <v>42112.219444444439</v>
      </c>
    </row>
    <row r="124" spans="1:20" ht="45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8305</v>
      </c>
      <c r="G124" s="1" t="s">
        <v>8221</v>
      </c>
      <c r="H124" s="1" t="s">
        <v>8243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8264</v>
      </c>
      <c r="O124" s="5">
        <f>E124/D124</f>
        <v>0</v>
      </c>
      <c r="P124" s="3" t="e">
        <f>ROUND(E124/L124,0)</f>
        <v>#DIV/0!</v>
      </c>
      <c r="Q124" s="6" t="s">
        <v>8308</v>
      </c>
      <c r="R124" s="6" t="s">
        <v>8311</v>
      </c>
      <c r="S124" s="14">
        <f t="shared" si="2"/>
        <v>42593.223460648143</v>
      </c>
      <c r="T124" s="14">
        <f t="shared" si="3"/>
        <v>42653.223460648143</v>
      </c>
    </row>
    <row r="125" spans="1:20" ht="60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8305</v>
      </c>
      <c r="G125" s="1" t="s">
        <v>8221</v>
      </c>
      <c r="H125" s="1" t="s">
        <v>8243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8264</v>
      </c>
      <c r="O125" s="5">
        <f>E125/D125</f>
        <v>2.7454545454545453E-3</v>
      </c>
      <c r="P125" s="3">
        <f>ROUND(E125/L125,0)</f>
        <v>25</v>
      </c>
      <c r="Q125" s="6" t="s">
        <v>8308</v>
      </c>
      <c r="R125" s="6" t="s">
        <v>8311</v>
      </c>
      <c r="S125" s="14">
        <f t="shared" si="2"/>
        <v>41904.573657407404</v>
      </c>
      <c r="T125" s="14">
        <f t="shared" si="3"/>
        <v>41940.708333333328</v>
      </c>
    </row>
    <row r="126" spans="1:20" ht="4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8305</v>
      </c>
      <c r="G126" s="1" t="s">
        <v>8221</v>
      </c>
      <c r="H126" s="1" t="s">
        <v>8243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8264</v>
      </c>
      <c r="O126" s="5">
        <f>E126/D126</f>
        <v>0</v>
      </c>
      <c r="P126" s="3" t="e">
        <f>ROUND(E126/L126,0)</f>
        <v>#DIV/0!</v>
      </c>
      <c r="Q126" s="6" t="s">
        <v>8308</v>
      </c>
      <c r="R126" s="6" t="s">
        <v>8311</v>
      </c>
      <c r="S126" s="14">
        <f t="shared" si="2"/>
        <v>42114.720393518517</v>
      </c>
      <c r="T126" s="14">
        <f t="shared" si="3"/>
        <v>42139.720393518517</v>
      </c>
    </row>
    <row r="127" spans="1:20" ht="60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8305</v>
      </c>
      <c r="G127" s="1" t="s">
        <v>8226</v>
      </c>
      <c r="H127" s="1" t="s">
        <v>8248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8264</v>
      </c>
      <c r="O127" s="5">
        <f>E127/D127</f>
        <v>0.14000000000000001</v>
      </c>
      <c r="P127" s="3">
        <f>ROUND(E127/L127,0)</f>
        <v>12</v>
      </c>
      <c r="Q127" s="6" t="s">
        <v>8308</v>
      </c>
      <c r="R127" s="6" t="s">
        <v>8311</v>
      </c>
      <c r="S127" s="14">
        <f t="shared" si="2"/>
        <v>42709.78564814815</v>
      </c>
      <c r="T127" s="14">
        <f t="shared" si="3"/>
        <v>42769.78564814815</v>
      </c>
    </row>
    <row r="128" spans="1:20" ht="60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8305</v>
      </c>
      <c r="G128" s="1" t="s">
        <v>8221</v>
      </c>
      <c r="H128" s="1" t="s">
        <v>8243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8264</v>
      </c>
      <c r="O128" s="5">
        <f>E128/D128</f>
        <v>5.5480000000000002E-2</v>
      </c>
      <c r="P128" s="3">
        <f>ROUND(E128/L128,0)</f>
        <v>107</v>
      </c>
      <c r="Q128" s="6" t="s">
        <v>8308</v>
      </c>
      <c r="R128" s="6" t="s">
        <v>8311</v>
      </c>
      <c r="S128" s="14">
        <f t="shared" si="2"/>
        <v>42135.381215277775</v>
      </c>
      <c r="T128" s="14">
        <f t="shared" si="3"/>
        <v>42165.874999999993</v>
      </c>
    </row>
    <row r="129" spans="1:20" ht="60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8305</v>
      </c>
      <c r="G129" s="1" t="s">
        <v>8221</v>
      </c>
      <c r="H129" s="1" t="s">
        <v>8243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8264</v>
      </c>
      <c r="O129" s="5">
        <f>E129/D129</f>
        <v>2.375E-2</v>
      </c>
      <c r="P129" s="3">
        <f>ROUND(E129/L129,0)</f>
        <v>48</v>
      </c>
      <c r="Q129" s="6" t="s">
        <v>8308</v>
      </c>
      <c r="R129" s="6" t="s">
        <v>8311</v>
      </c>
      <c r="S129" s="14">
        <f t="shared" si="2"/>
        <v>42067.415983796294</v>
      </c>
      <c r="T129" s="14">
        <f t="shared" si="3"/>
        <v>42097.37431712963</v>
      </c>
    </row>
    <row r="130" spans="1:20" ht="30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8305</v>
      </c>
      <c r="G130" s="1" t="s">
        <v>8221</v>
      </c>
      <c r="H130" s="1" t="s">
        <v>8243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8264</v>
      </c>
      <c r="O130" s="5">
        <f>E130/D130</f>
        <v>1.8669999999999999E-2</v>
      </c>
      <c r="P130" s="3">
        <f>ROUND(E130/L130,0)</f>
        <v>311</v>
      </c>
      <c r="Q130" s="6" t="s">
        <v>8308</v>
      </c>
      <c r="R130" s="6" t="s">
        <v>8311</v>
      </c>
      <c r="S130" s="14">
        <f t="shared" si="2"/>
        <v>42628.019594907404</v>
      </c>
      <c r="T130" s="14">
        <f t="shared" si="3"/>
        <v>42663.019594907404</v>
      </c>
    </row>
    <row r="131" spans="1:20" ht="60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8305</v>
      </c>
      <c r="G131" s="1" t="s">
        <v>8221</v>
      </c>
      <c r="H131" s="1" t="s">
        <v>8243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8264</v>
      </c>
      <c r="O131" s="5">
        <f>E131/D131</f>
        <v>0</v>
      </c>
      <c r="P131" s="3" t="e">
        <f>ROUND(E131/L131,0)</f>
        <v>#DIV/0!</v>
      </c>
      <c r="Q131" s="6" t="s">
        <v>8308</v>
      </c>
      <c r="R131" s="6" t="s">
        <v>8311</v>
      </c>
      <c r="S131" s="14">
        <f t="shared" ref="S131:S194" si="4">(J131/86400)+25569+(-5/24)</f>
        <v>41882.728969907403</v>
      </c>
      <c r="T131" s="14">
        <f t="shared" ref="T131:T194" si="5">(I131/86400)+25569+(-5/24)</f>
        <v>41942.728969907403</v>
      </c>
    </row>
    <row r="132" spans="1:20" ht="60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8305</v>
      </c>
      <c r="G132" s="1" t="s">
        <v>8222</v>
      </c>
      <c r="H132" s="1" t="s">
        <v>8244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8264</v>
      </c>
      <c r="O132" s="5">
        <f>E132/D132</f>
        <v>0</v>
      </c>
      <c r="P132" s="3" t="e">
        <f>ROUND(E132/L132,0)</f>
        <v>#DIV/0!</v>
      </c>
      <c r="Q132" s="6" t="s">
        <v>8308</v>
      </c>
      <c r="R132" s="6" t="s">
        <v>8311</v>
      </c>
      <c r="S132" s="14">
        <f t="shared" si="4"/>
        <v>41778.707083333335</v>
      </c>
      <c r="T132" s="14">
        <f t="shared" si="5"/>
        <v>41806.636111111111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8305</v>
      </c>
      <c r="G133" s="1" t="s">
        <v>8221</v>
      </c>
      <c r="H133" s="1" t="s">
        <v>8243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8264</v>
      </c>
      <c r="O133" s="5">
        <f>E133/D133</f>
        <v>0</v>
      </c>
      <c r="P133" s="3" t="e">
        <f>ROUND(E133/L133,0)</f>
        <v>#DIV/0!</v>
      </c>
      <c r="Q133" s="6" t="s">
        <v>8308</v>
      </c>
      <c r="R133" s="6" t="s">
        <v>8311</v>
      </c>
      <c r="S133" s="14">
        <f t="shared" si="4"/>
        <v>42541.629178240742</v>
      </c>
      <c r="T133" s="14">
        <f t="shared" si="5"/>
        <v>42556.791666666664</v>
      </c>
    </row>
    <row r="134" spans="1:20" ht="60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8305</v>
      </c>
      <c r="G134" s="1" t="s">
        <v>8221</v>
      </c>
      <c r="H134" s="1" t="s">
        <v>8243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8264</v>
      </c>
      <c r="O134" s="5">
        <f>E134/D134</f>
        <v>9.5687499999999995E-2</v>
      </c>
      <c r="P134" s="3">
        <f>ROUND(E134/L134,0)</f>
        <v>95</v>
      </c>
      <c r="Q134" s="6" t="s">
        <v>8308</v>
      </c>
      <c r="R134" s="6" t="s">
        <v>8311</v>
      </c>
      <c r="S134" s="14">
        <f t="shared" si="4"/>
        <v>41905.60424768518</v>
      </c>
      <c r="T134" s="14">
        <f t="shared" si="5"/>
        <v>41950.645914351851</v>
      </c>
    </row>
    <row r="135" spans="1:20" ht="45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8305</v>
      </c>
      <c r="G135" s="1" t="s">
        <v>8221</v>
      </c>
      <c r="H135" s="1" t="s">
        <v>8243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8264</v>
      </c>
      <c r="O135" s="5">
        <f>E135/D135</f>
        <v>0</v>
      </c>
      <c r="P135" s="3" t="e">
        <f>ROUND(E135/L135,0)</f>
        <v>#DIV/0!</v>
      </c>
      <c r="Q135" s="6" t="s">
        <v>8308</v>
      </c>
      <c r="R135" s="6" t="s">
        <v>8311</v>
      </c>
      <c r="S135" s="14">
        <f t="shared" si="4"/>
        <v>42491.599351851844</v>
      </c>
      <c r="T135" s="14">
        <f t="shared" si="5"/>
        <v>42521.521527777775</v>
      </c>
    </row>
    <row r="136" spans="1:20" ht="30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8305</v>
      </c>
      <c r="G136" s="1" t="s">
        <v>8221</v>
      </c>
      <c r="H136" s="1" t="s">
        <v>8243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8264</v>
      </c>
      <c r="O136" s="5">
        <f>E136/D136</f>
        <v>0</v>
      </c>
      <c r="P136" s="3" t="e">
        <f>ROUND(E136/L136,0)</f>
        <v>#DIV/0!</v>
      </c>
      <c r="Q136" s="6" t="s">
        <v>8308</v>
      </c>
      <c r="R136" s="6" t="s">
        <v>8311</v>
      </c>
      <c r="S136" s="14">
        <f t="shared" si="4"/>
        <v>42221.701597222222</v>
      </c>
      <c r="T136" s="14">
        <f t="shared" si="5"/>
        <v>42251.499999999993</v>
      </c>
    </row>
    <row r="137" spans="1:20" ht="45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8305</v>
      </c>
      <c r="G137" s="1" t="s">
        <v>8221</v>
      </c>
      <c r="H137" s="1" t="s">
        <v>8243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8264</v>
      </c>
      <c r="O137" s="5">
        <f>E137/D137</f>
        <v>0.13433333333333333</v>
      </c>
      <c r="P137" s="3">
        <f>ROUND(E137/L137,0)</f>
        <v>81</v>
      </c>
      <c r="Q137" s="6" t="s">
        <v>8308</v>
      </c>
      <c r="R137" s="6" t="s">
        <v>8311</v>
      </c>
      <c r="S137" s="14">
        <f t="shared" si="4"/>
        <v>41788.173576388886</v>
      </c>
      <c r="T137" s="14">
        <f t="shared" si="5"/>
        <v>41821.583333333328</v>
      </c>
    </row>
    <row r="138" spans="1:20" ht="60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8305</v>
      </c>
      <c r="G138" s="1" t="s">
        <v>8221</v>
      </c>
      <c r="H138" s="1" t="s">
        <v>8243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8264</v>
      </c>
      <c r="O138" s="5">
        <f>E138/D138</f>
        <v>0</v>
      </c>
      <c r="P138" s="3" t="e">
        <f>ROUND(E138/L138,0)</f>
        <v>#DIV/0!</v>
      </c>
      <c r="Q138" s="6" t="s">
        <v>8308</v>
      </c>
      <c r="R138" s="6" t="s">
        <v>8311</v>
      </c>
      <c r="S138" s="14">
        <f t="shared" si="4"/>
        <v>42096.201782407406</v>
      </c>
      <c r="T138" s="14">
        <f t="shared" si="5"/>
        <v>42140.219444444439</v>
      </c>
    </row>
    <row r="139" spans="1:20" ht="60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8305</v>
      </c>
      <c r="G139" s="1" t="s">
        <v>8229</v>
      </c>
      <c r="H139" s="1" t="s">
        <v>8250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8264</v>
      </c>
      <c r="O139" s="5">
        <f>E139/D139</f>
        <v>0</v>
      </c>
      <c r="P139" s="3" t="e">
        <f>ROUND(E139/L139,0)</f>
        <v>#DIV/0!</v>
      </c>
      <c r="Q139" s="6" t="s">
        <v>8308</v>
      </c>
      <c r="R139" s="6" t="s">
        <v>8311</v>
      </c>
      <c r="S139" s="14">
        <f t="shared" si="4"/>
        <v>42239.365659722222</v>
      </c>
      <c r="T139" s="14">
        <f t="shared" si="5"/>
        <v>42289.365659722222</v>
      </c>
    </row>
    <row r="140" spans="1:20" ht="60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8305</v>
      </c>
      <c r="G140" s="1" t="s">
        <v>8221</v>
      </c>
      <c r="H140" s="1" t="s">
        <v>8243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8264</v>
      </c>
      <c r="O140" s="5">
        <f>E140/D140</f>
        <v>3.1413333333333335E-2</v>
      </c>
      <c r="P140" s="3">
        <f>ROUND(E140/L140,0)</f>
        <v>81</v>
      </c>
      <c r="Q140" s="6" t="s">
        <v>8308</v>
      </c>
      <c r="R140" s="6" t="s">
        <v>8311</v>
      </c>
      <c r="S140" s="14">
        <f t="shared" si="4"/>
        <v>42186.049085648141</v>
      </c>
      <c r="T140" s="14">
        <f t="shared" si="5"/>
        <v>42216.999305555553</v>
      </c>
    </row>
    <row r="141" spans="1:20" ht="4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8305</v>
      </c>
      <c r="G141" s="1" t="s">
        <v>8221</v>
      </c>
      <c r="H141" s="1" t="s">
        <v>8243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8264</v>
      </c>
      <c r="O141" s="5">
        <f>E141/D141</f>
        <v>1</v>
      </c>
      <c r="P141" s="3">
        <f>ROUND(E141/L141,0)</f>
        <v>500</v>
      </c>
      <c r="Q141" s="6" t="s">
        <v>8308</v>
      </c>
      <c r="R141" s="6" t="s">
        <v>8311</v>
      </c>
      <c r="S141" s="14">
        <f t="shared" si="4"/>
        <v>42187.712638888886</v>
      </c>
      <c r="T141" s="14">
        <f t="shared" si="5"/>
        <v>42197.712638888886</v>
      </c>
    </row>
    <row r="142" spans="1:20" ht="60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8305</v>
      </c>
      <c r="G142" s="1" t="s">
        <v>8221</v>
      </c>
      <c r="H142" s="1" t="s">
        <v>8243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8264</v>
      </c>
      <c r="O142" s="5">
        <f>E142/D142</f>
        <v>0</v>
      </c>
      <c r="P142" s="3" t="e">
        <f>ROUND(E142/L142,0)</f>
        <v>#DIV/0!</v>
      </c>
      <c r="Q142" s="6" t="s">
        <v>8308</v>
      </c>
      <c r="R142" s="6" t="s">
        <v>8311</v>
      </c>
      <c r="S142" s="14">
        <f t="shared" si="4"/>
        <v>42052.989953703705</v>
      </c>
      <c r="T142" s="14">
        <f t="shared" si="5"/>
        <v>42082.948287037034</v>
      </c>
    </row>
    <row r="143" spans="1:20" ht="4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8305</v>
      </c>
      <c r="G143" s="1" t="s">
        <v>8221</v>
      </c>
      <c r="H143" s="1" t="s">
        <v>8243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8264</v>
      </c>
      <c r="O143" s="5">
        <f>E143/D143</f>
        <v>0.10775</v>
      </c>
      <c r="P143" s="3">
        <f>ROUND(E143/L143,0)</f>
        <v>46</v>
      </c>
      <c r="Q143" s="6" t="s">
        <v>8308</v>
      </c>
      <c r="R143" s="6" t="s">
        <v>8311</v>
      </c>
      <c r="S143" s="14">
        <f t="shared" si="4"/>
        <v>42109.944710648146</v>
      </c>
      <c r="T143" s="14">
        <f t="shared" si="5"/>
        <v>42154.944710648146</v>
      </c>
    </row>
    <row r="144" spans="1:20" ht="60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8305</v>
      </c>
      <c r="G144" s="1" t="s">
        <v>8221</v>
      </c>
      <c r="H144" s="1" t="s">
        <v>8243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8264</v>
      </c>
      <c r="O144" s="5">
        <f>E144/D144</f>
        <v>3.3333333333333335E-3</v>
      </c>
      <c r="P144" s="3">
        <f>ROUND(E144/L144,0)</f>
        <v>10</v>
      </c>
      <c r="Q144" s="6" t="s">
        <v>8308</v>
      </c>
      <c r="R144" s="6" t="s">
        <v>8311</v>
      </c>
      <c r="S144" s="14">
        <f t="shared" si="4"/>
        <v>41938.684930555552</v>
      </c>
      <c r="T144" s="14">
        <f t="shared" si="5"/>
        <v>41959.726597222216</v>
      </c>
    </row>
    <row r="145" spans="1:20" ht="60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8305</v>
      </c>
      <c r="G145" s="1" t="s">
        <v>8223</v>
      </c>
      <c r="H145" s="1" t="s">
        <v>8245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8264</v>
      </c>
      <c r="O145" s="5">
        <f>E145/D145</f>
        <v>0</v>
      </c>
      <c r="P145" s="3" t="e">
        <f>ROUND(E145/L145,0)</f>
        <v>#DIV/0!</v>
      </c>
      <c r="Q145" s="6" t="s">
        <v>8308</v>
      </c>
      <c r="R145" s="6" t="s">
        <v>8311</v>
      </c>
      <c r="S145" s="14">
        <f t="shared" si="4"/>
        <v>42558.855810185181</v>
      </c>
      <c r="T145" s="14">
        <f t="shared" si="5"/>
        <v>42616.038194444445</v>
      </c>
    </row>
    <row r="146" spans="1:20" ht="45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8305</v>
      </c>
      <c r="G146" s="1" t="s">
        <v>8226</v>
      </c>
      <c r="H146" s="1" t="s">
        <v>8248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8264</v>
      </c>
      <c r="O146" s="5">
        <f>E146/D146</f>
        <v>0.27600000000000002</v>
      </c>
      <c r="P146" s="3">
        <f>ROUND(E146/L146,0)</f>
        <v>56</v>
      </c>
      <c r="Q146" s="6" t="s">
        <v>8308</v>
      </c>
      <c r="R146" s="6" t="s">
        <v>8311</v>
      </c>
      <c r="S146" s="14">
        <f t="shared" si="4"/>
        <v>42047.554074074076</v>
      </c>
      <c r="T146" s="14">
        <f t="shared" si="5"/>
        <v>42107.512407407405</v>
      </c>
    </row>
    <row r="147" spans="1:20" ht="60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8305</v>
      </c>
      <c r="G147" s="1" t="s">
        <v>8221</v>
      </c>
      <c r="H147" s="1" t="s">
        <v>8243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8264</v>
      </c>
      <c r="O147" s="5">
        <f>E147/D147</f>
        <v>7.5111111111111115E-2</v>
      </c>
      <c r="P147" s="3">
        <f>ROUND(E147/L147,0)</f>
        <v>38</v>
      </c>
      <c r="Q147" s="6" t="s">
        <v>8308</v>
      </c>
      <c r="R147" s="6" t="s">
        <v>8311</v>
      </c>
      <c r="S147" s="14">
        <f t="shared" si="4"/>
        <v>42200.333935185183</v>
      </c>
      <c r="T147" s="14">
        <f t="shared" si="5"/>
        <v>42227.333935185183</v>
      </c>
    </row>
    <row r="148" spans="1:20" ht="60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8305</v>
      </c>
      <c r="G148" s="1" t="s">
        <v>8221</v>
      </c>
      <c r="H148" s="1" t="s">
        <v>8243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8264</v>
      </c>
      <c r="O148" s="5">
        <f>E148/D148</f>
        <v>5.7499999999999999E-3</v>
      </c>
      <c r="P148" s="3">
        <f>ROUND(E148/L148,0)</f>
        <v>38</v>
      </c>
      <c r="Q148" s="6" t="s">
        <v>8308</v>
      </c>
      <c r="R148" s="6" t="s">
        <v>8311</v>
      </c>
      <c r="S148" s="14">
        <f t="shared" si="4"/>
        <v>42692.807847222219</v>
      </c>
      <c r="T148" s="14">
        <f t="shared" si="5"/>
        <v>42752.807847222219</v>
      </c>
    </row>
    <row r="149" spans="1:20" ht="30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8305</v>
      </c>
      <c r="G149" s="1" t="s">
        <v>8222</v>
      </c>
      <c r="H149" s="1" t="s">
        <v>8244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8264</v>
      </c>
      <c r="O149" s="5">
        <f>E149/D149</f>
        <v>0</v>
      </c>
      <c r="P149" s="3" t="e">
        <f>ROUND(E149/L149,0)</f>
        <v>#DIV/0!</v>
      </c>
      <c r="Q149" s="6" t="s">
        <v>8308</v>
      </c>
      <c r="R149" s="6" t="s">
        <v>8311</v>
      </c>
      <c r="S149" s="14">
        <f t="shared" si="4"/>
        <v>41969.559490740743</v>
      </c>
      <c r="T149" s="14">
        <f t="shared" si="5"/>
        <v>42012.554166666661</v>
      </c>
    </row>
    <row r="150" spans="1:20" ht="60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8305</v>
      </c>
      <c r="G150" s="1" t="s">
        <v>8221</v>
      </c>
      <c r="H150" s="1" t="s">
        <v>8243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8264</v>
      </c>
      <c r="O150" s="5">
        <f>E150/D150</f>
        <v>8.0000000000000004E-4</v>
      </c>
      <c r="P150" s="3">
        <f>ROUND(E150/L150,0)</f>
        <v>20</v>
      </c>
      <c r="Q150" s="6" t="s">
        <v>8308</v>
      </c>
      <c r="R150" s="6" t="s">
        <v>8311</v>
      </c>
      <c r="S150" s="14">
        <f t="shared" si="4"/>
        <v>42397.073333333326</v>
      </c>
      <c r="T150" s="14">
        <f t="shared" si="5"/>
        <v>42427.073333333326</v>
      </c>
    </row>
    <row r="151" spans="1:20" ht="60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8305</v>
      </c>
      <c r="G151" s="1" t="s">
        <v>8221</v>
      </c>
      <c r="H151" s="1" t="s">
        <v>8243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8264</v>
      </c>
      <c r="O151" s="5">
        <f>E151/D151</f>
        <v>9.1999999999999998E-3</v>
      </c>
      <c r="P151" s="3">
        <f>ROUND(E151/L151,0)</f>
        <v>15</v>
      </c>
      <c r="Q151" s="6" t="s">
        <v>8308</v>
      </c>
      <c r="R151" s="6" t="s">
        <v>8311</v>
      </c>
      <c r="S151" s="14">
        <f t="shared" si="4"/>
        <v>41967.963773148142</v>
      </c>
      <c r="T151" s="14">
        <f t="shared" si="5"/>
        <v>41998.124999999993</v>
      </c>
    </row>
    <row r="152" spans="1:20" ht="4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8305</v>
      </c>
      <c r="G152" s="1" t="s">
        <v>8221</v>
      </c>
      <c r="H152" s="1" t="s">
        <v>8243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8264</v>
      </c>
      <c r="O152" s="5">
        <f>E152/D152</f>
        <v>0.23163076923076922</v>
      </c>
      <c r="P152" s="3">
        <f>ROUND(E152/L152,0)</f>
        <v>449</v>
      </c>
      <c r="Q152" s="6" t="s">
        <v>8308</v>
      </c>
      <c r="R152" s="6" t="s">
        <v>8311</v>
      </c>
      <c r="S152" s="14">
        <f t="shared" si="4"/>
        <v>42089.95349537037</v>
      </c>
      <c r="T152" s="14">
        <f t="shared" si="5"/>
        <v>42149.95349537037</v>
      </c>
    </row>
    <row r="153" spans="1:20" ht="60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8305</v>
      </c>
      <c r="G153" s="1" t="s">
        <v>8223</v>
      </c>
      <c r="H153" s="1" t="s">
        <v>8245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8264</v>
      </c>
      <c r="O153" s="5">
        <f>E153/D153</f>
        <v>5.5999999999999995E-4</v>
      </c>
      <c r="P153" s="3">
        <f>ROUND(E153/L153,0)</f>
        <v>28</v>
      </c>
      <c r="Q153" s="6" t="s">
        <v>8308</v>
      </c>
      <c r="R153" s="6" t="s">
        <v>8311</v>
      </c>
      <c r="S153" s="14">
        <f t="shared" si="4"/>
        <v>42113.342488425922</v>
      </c>
      <c r="T153" s="14">
        <f t="shared" si="5"/>
        <v>42173.342488425922</v>
      </c>
    </row>
    <row r="154" spans="1:20" ht="30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8305</v>
      </c>
      <c r="G154" s="1" t="s">
        <v>8221</v>
      </c>
      <c r="H154" s="1" t="s">
        <v>8243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8264</v>
      </c>
      <c r="O154" s="5">
        <f>E154/D154</f>
        <v>7.8947368421052633E-5</v>
      </c>
      <c r="P154" s="3">
        <f>ROUND(E154/L154,0)</f>
        <v>15</v>
      </c>
      <c r="Q154" s="6" t="s">
        <v>8308</v>
      </c>
      <c r="R154" s="6" t="s">
        <v>8311</v>
      </c>
      <c r="S154" s="14">
        <f t="shared" si="4"/>
        <v>41874.869212962956</v>
      </c>
      <c r="T154" s="14">
        <f t="shared" si="5"/>
        <v>41904.869212962956</v>
      </c>
    </row>
    <row r="155" spans="1:20" ht="45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8305</v>
      </c>
      <c r="G155" s="1" t="s">
        <v>8221</v>
      </c>
      <c r="H155" s="1" t="s">
        <v>8243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8264</v>
      </c>
      <c r="O155" s="5">
        <f>E155/D155</f>
        <v>7.1799999999999998E-3</v>
      </c>
      <c r="P155" s="3">
        <f>ROUND(E155/L155,0)</f>
        <v>36</v>
      </c>
      <c r="Q155" s="6" t="s">
        <v>8308</v>
      </c>
      <c r="R155" s="6" t="s">
        <v>8311</v>
      </c>
      <c r="S155" s="14">
        <f t="shared" si="4"/>
        <v>41933.377824074072</v>
      </c>
      <c r="T155" s="14">
        <f t="shared" si="5"/>
        <v>41975.419490740744</v>
      </c>
    </row>
    <row r="156" spans="1:20" ht="45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8305</v>
      </c>
      <c r="G156" s="1" t="s">
        <v>8221</v>
      </c>
      <c r="H156" s="1" t="s">
        <v>8243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8264</v>
      </c>
      <c r="O156" s="5">
        <f>E156/D156</f>
        <v>2.6666666666666668E-2</v>
      </c>
      <c r="P156" s="3">
        <f>ROUND(E156/L156,0)</f>
        <v>13</v>
      </c>
      <c r="Q156" s="6" t="s">
        <v>8308</v>
      </c>
      <c r="R156" s="6" t="s">
        <v>8311</v>
      </c>
      <c r="S156" s="14">
        <f t="shared" si="4"/>
        <v>42115.339062499996</v>
      </c>
      <c r="T156" s="14">
        <f t="shared" si="5"/>
        <v>42158.339062499996</v>
      </c>
    </row>
    <row r="157" spans="1:20" ht="60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8305</v>
      </c>
      <c r="G157" s="1" t="s">
        <v>8221</v>
      </c>
      <c r="H157" s="1" t="s">
        <v>8243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8264</v>
      </c>
      <c r="O157" s="5">
        <f>E157/D157</f>
        <v>6.0000000000000002E-5</v>
      </c>
      <c r="P157" s="3">
        <f>ROUND(E157/L157,0)</f>
        <v>20</v>
      </c>
      <c r="Q157" s="6" t="s">
        <v>8308</v>
      </c>
      <c r="R157" s="6" t="s">
        <v>8311</v>
      </c>
      <c r="S157" s="14">
        <f t="shared" si="4"/>
        <v>42168.351099537038</v>
      </c>
      <c r="T157" s="14">
        <f t="shared" si="5"/>
        <v>42208.351099537038</v>
      </c>
    </row>
    <row r="158" spans="1:20" ht="60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8305</v>
      </c>
      <c r="G158" s="1" t="s">
        <v>8226</v>
      </c>
      <c r="H158" s="1" t="s">
        <v>8248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8264</v>
      </c>
      <c r="O158" s="5">
        <f>E158/D158</f>
        <v>5.0999999999999997E-2</v>
      </c>
      <c r="P158" s="3">
        <f>ROUND(E158/L158,0)</f>
        <v>119</v>
      </c>
      <c r="Q158" s="6" t="s">
        <v>8308</v>
      </c>
      <c r="R158" s="6" t="s">
        <v>8311</v>
      </c>
      <c r="S158" s="14">
        <f t="shared" si="4"/>
        <v>41793.916620370372</v>
      </c>
      <c r="T158" s="14">
        <f t="shared" si="5"/>
        <v>41853.916620370372</v>
      </c>
    </row>
    <row r="159" spans="1:20" ht="45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8305</v>
      </c>
      <c r="G159" s="1" t="s">
        <v>8221</v>
      </c>
      <c r="H159" s="1" t="s">
        <v>8243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8264</v>
      </c>
      <c r="O159" s="5">
        <f>E159/D159</f>
        <v>2.671118530884808E-3</v>
      </c>
      <c r="P159" s="3">
        <f>ROUND(E159/L159,0)</f>
        <v>4</v>
      </c>
      <c r="Q159" s="6" t="s">
        <v>8308</v>
      </c>
      <c r="R159" s="6" t="s">
        <v>8311</v>
      </c>
      <c r="S159" s="14">
        <f t="shared" si="4"/>
        <v>42396.703379629624</v>
      </c>
      <c r="T159" s="14">
        <f t="shared" si="5"/>
        <v>42426.703379629624</v>
      </c>
    </row>
    <row r="160" spans="1:20" ht="60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8305</v>
      </c>
      <c r="G160" s="1" t="s">
        <v>8221</v>
      </c>
      <c r="H160" s="1" t="s">
        <v>8243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8264</v>
      </c>
      <c r="O160" s="5">
        <f>E160/D160</f>
        <v>0</v>
      </c>
      <c r="P160" s="3" t="e">
        <f>ROUND(E160/L160,0)</f>
        <v>#DIV/0!</v>
      </c>
      <c r="Q160" s="6" t="s">
        <v>8308</v>
      </c>
      <c r="R160" s="6" t="s">
        <v>8311</v>
      </c>
      <c r="S160" s="14">
        <f t="shared" si="4"/>
        <v>41903.868379629625</v>
      </c>
      <c r="T160" s="14">
        <f t="shared" si="5"/>
        <v>41933.868379629625</v>
      </c>
    </row>
    <row r="161" spans="1:20" ht="60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8305</v>
      </c>
      <c r="G161" s="1" t="s">
        <v>8221</v>
      </c>
      <c r="H161" s="1" t="s">
        <v>8243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8264</v>
      </c>
      <c r="O161" s="5">
        <f>E161/D161</f>
        <v>2.0000000000000002E-5</v>
      </c>
      <c r="P161" s="3">
        <f>ROUND(E161/L161,0)</f>
        <v>10</v>
      </c>
      <c r="Q161" s="6" t="s">
        <v>8308</v>
      </c>
      <c r="R161" s="6" t="s">
        <v>8311</v>
      </c>
      <c r="S161" s="14">
        <f t="shared" si="4"/>
        <v>42514.226215277777</v>
      </c>
      <c r="T161" s="14">
        <f t="shared" si="5"/>
        <v>42554.226215277777</v>
      </c>
    </row>
    <row r="162" spans="1:20" ht="60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8306</v>
      </c>
      <c r="G162" s="1" t="s">
        <v>8221</v>
      </c>
      <c r="H162" s="1" t="s">
        <v>8243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8265</v>
      </c>
      <c r="O162" s="5">
        <f>E162/D162</f>
        <v>0</v>
      </c>
      <c r="P162" s="3" t="e">
        <f>ROUND(E162/L162,0)</f>
        <v>#DIV/0!</v>
      </c>
      <c r="Q162" s="6" t="s">
        <v>8308</v>
      </c>
      <c r="R162" s="6" t="s">
        <v>8312</v>
      </c>
      <c r="S162" s="14">
        <f t="shared" si="4"/>
        <v>42171.70475694444</v>
      </c>
      <c r="T162" s="14">
        <f t="shared" si="5"/>
        <v>42231.70475694444</v>
      </c>
    </row>
    <row r="163" spans="1:20" ht="60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8306</v>
      </c>
      <c r="G163" s="1" t="s">
        <v>8221</v>
      </c>
      <c r="H163" s="1" t="s">
        <v>8243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8265</v>
      </c>
      <c r="O163" s="5">
        <f>E163/D163</f>
        <v>1E-4</v>
      </c>
      <c r="P163" s="3">
        <f>ROUND(E163/L163,0)</f>
        <v>5</v>
      </c>
      <c r="Q163" s="6" t="s">
        <v>8308</v>
      </c>
      <c r="R163" s="6" t="s">
        <v>8312</v>
      </c>
      <c r="S163" s="14">
        <f t="shared" si="4"/>
        <v>41792.479108796295</v>
      </c>
      <c r="T163" s="14">
        <f t="shared" si="5"/>
        <v>41822.479108796295</v>
      </c>
    </row>
    <row r="164" spans="1:20" ht="45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8306</v>
      </c>
      <c r="G164" s="1" t="s">
        <v>8221</v>
      </c>
      <c r="H164" s="1" t="s">
        <v>8243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8265</v>
      </c>
      <c r="O164" s="5">
        <f>E164/D164</f>
        <v>0.15535714285714286</v>
      </c>
      <c r="P164" s="3">
        <f>ROUND(E164/L164,0)</f>
        <v>44</v>
      </c>
      <c r="Q164" s="6" t="s">
        <v>8308</v>
      </c>
      <c r="R164" s="6" t="s">
        <v>8312</v>
      </c>
      <c r="S164" s="14">
        <f t="shared" si="4"/>
        <v>41834.91847222222</v>
      </c>
      <c r="T164" s="14">
        <f t="shared" si="5"/>
        <v>41867.779166666667</v>
      </c>
    </row>
    <row r="165" spans="1:20" ht="60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8306</v>
      </c>
      <c r="G165" s="1" t="s">
        <v>8221</v>
      </c>
      <c r="H165" s="1" t="s">
        <v>8243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8265</v>
      </c>
      <c r="O165" s="5">
        <f>E165/D165</f>
        <v>0</v>
      </c>
      <c r="P165" s="3" t="e">
        <f>ROUND(E165/L165,0)</f>
        <v>#DIV/0!</v>
      </c>
      <c r="Q165" s="6" t="s">
        <v>8308</v>
      </c>
      <c r="R165" s="6" t="s">
        <v>8312</v>
      </c>
      <c r="S165" s="14">
        <f t="shared" si="4"/>
        <v>42243.752939814811</v>
      </c>
      <c r="T165" s="14">
        <f t="shared" si="5"/>
        <v>42277.791666666664</v>
      </c>
    </row>
    <row r="166" spans="1:20" ht="60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8306</v>
      </c>
      <c r="G166" s="1" t="s">
        <v>8221</v>
      </c>
      <c r="H166" s="1" t="s">
        <v>8243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8265</v>
      </c>
      <c r="O166" s="5">
        <f>E166/D166</f>
        <v>5.3333333333333332E-3</v>
      </c>
      <c r="P166" s="3">
        <f>ROUND(E166/L166,0)</f>
        <v>91</v>
      </c>
      <c r="Q166" s="6" t="s">
        <v>8308</v>
      </c>
      <c r="R166" s="6" t="s">
        <v>8312</v>
      </c>
      <c r="S166" s="14">
        <f t="shared" si="4"/>
        <v>41841.554409722223</v>
      </c>
      <c r="T166" s="14">
        <f t="shared" si="5"/>
        <v>41901.554409722223</v>
      </c>
    </row>
    <row r="167" spans="1:20" ht="30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8306</v>
      </c>
      <c r="G167" s="1" t="s">
        <v>8222</v>
      </c>
      <c r="H167" s="1" t="s">
        <v>8244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8265</v>
      </c>
      <c r="O167" s="5">
        <f>E167/D167</f>
        <v>0</v>
      </c>
      <c r="P167" s="3" t="e">
        <f>ROUND(E167/L167,0)</f>
        <v>#DIV/0!</v>
      </c>
      <c r="Q167" s="6" t="s">
        <v>8308</v>
      </c>
      <c r="R167" s="6" t="s">
        <v>8312</v>
      </c>
      <c r="S167" s="14">
        <f t="shared" si="4"/>
        <v>42351.450509259252</v>
      </c>
      <c r="T167" s="14">
        <f t="shared" si="5"/>
        <v>42381.450509259252</v>
      </c>
    </row>
    <row r="168" spans="1:20" ht="4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8306</v>
      </c>
      <c r="G168" s="1" t="s">
        <v>8221</v>
      </c>
      <c r="H168" s="1" t="s">
        <v>8243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8265</v>
      </c>
      <c r="O168" s="5">
        <f>E168/D168</f>
        <v>0.6</v>
      </c>
      <c r="P168" s="3">
        <f>ROUND(E168/L168,0)</f>
        <v>3000</v>
      </c>
      <c r="Q168" s="6" t="s">
        <v>8308</v>
      </c>
      <c r="R168" s="6" t="s">
        <v>8312</v>
      </c>
      <c r="S168" s="14">
        <f t="shared" si="4"/>
        <v>42720.867615740739</v>
      </c>
      <c r="T168" s="14">
        <f t="shared" si="5"/>
        <v>42750.867615740739</v>
      </c>
    </row>
    <row r="169" spans="1:20" ht="45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8306</v>
      </c>
      <c r="G169" s="1" t="s">
        <v>8221</v>
      </c>
      <c r="H169" s="1" t="s">
        <v>8243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8265</v>
      </c>
      <c r="O169" s="5">
        <f>E169/D169</f>
        <v>1E-4</v>
      </c>
      <c r="P169" s="3">
        <f>ROUND(E169/L169,0)</f>
        <v>6</v>
      </c>
      <c r="Q169" s="6" t="s">
        <v>8308</v>
      </c>
      <c r="R169" s="6" t="s">
        <v>8312</v>
      </c>
      <c r="S169" s="14">
        <f t="shared" si="4"/>
        <v>42160.719155092585</v>
      </c>
      <c r="T169" s="14">
        <f t="shared" si="5"/>
        <v>42220.719155092585</v>
      </c>
    </row>
    <row r="170" spans="1:20" ht="60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8306</v>
      </c>
      <c r="G170" s="1" t="s">
        <v>8221</v>
      </c>
      <c r="H170" s="1" t="s">
        <v>8243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8265</v>
      </c>
      <c r="O170" s="5">
        <f>E170/D170</f>
        <v>4.0625000000000001E-2</v>
      </c>
      <c r="P170" s="3">
        <f>ROUND(E170/L170,0)</f>
        <v>108</v>
      </c>
      <c r="Q170" s="6" t="s">
        <v>8308</v>
      </c>
      <c r="R170" s="6" t="s">
        <v>8312</v>
      </c>
      <c r="S170" s="14">
        <f t="shared" si="4"/>
        <v>42052.626967592594</v>
      </c>
      <c r="T170" s="14">
        <f t="shared" si="5"/>
        <v>42082.585300925923</v>
      </c>
    </row>
    <row r="171" spans="1:20" ht="60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8306</v>
      </c>
      <c r="G171" s="1" t="s">
        <v>8222</v>
      </c>
      <c r="H171" s="1" t="s">
        <v>8244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8265</v>
      </c>
      <c r="O171" s="5">
        <f>E171/D171</f>
        <v>0.224</v>
      </c>
      <c r="P171" s="3">
        <f>ROUND(E171/L171,0)</f>
        <v>56</v>
      </c>
      <c r="Q171" s="6" t="s">
        <v>8308</v>
      </c>
      <c r="R171" s="6" t="s">
        <v>8312</v>
      </c>
      <c r="S171" s="14">
        <f t="shared" si="4"/>
        <v>41900.296979166662</v>
      </c>
      <c r="T171" s="14">
        <f t="shared" si="5"/>
        <v>41930.296979166662</v>
      </c>
    </row>
    <row r="172" spans="1:20" ht="60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8306</v>
      </c>
      <c r="G172" s="1" t="s">
        <v>8221</v>
      </c>
      <c r="H172" s="1" t="s">
        <v>8243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8265</v>
      </c>
      <c r="O172" s="5">
        <f>E172/D172</f>
        <v>3.2500000000000001E-2</v>
      </c>
      <c r="P172" s="3">
        <f>ROUND(E172/L172,0)</f>
        <v>33</v>
      </c>
      <c r="Q172" s="6" t="s">
        <v>8308</v>
      </c>
      <c r="R172" s="6" t="s">
        <v>8312</v>
      </c>
      <c r="S172" s="14">
        <f t="shared" si="4"/>
        <v>42216.769479166665</v>
      </c>
      <c r="T172" s="14">
        <f t="shared" si="5"/>
        <v>42246.019444444442</v>
      </c>
    </row>
    <row r="173" spans="1:20" ht="45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8306</v>
      </c>
      <c r="G173" s="1" t="s">
        <v>8221</v>
      </c>
      <c r="H173" s="1" t="s">
        <v>8243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8265</v>
      </c>
      <c r="O173" s="5">
        <f>E173/D173</f>
        <v>2.0000000000000002E-5</v>
      </c>
      <c r="P173" s="3">
        <f>ROUND(E173/L173,0)</f>
        <v>1</v>
      </c>
      <c r="Q173" s="6" t="s">
        <v>8308</v>
      </c>
      <c r="R173" s="6" t="s">
        <v>8312</v>
      </c>
      <c r="S173" s="14">
        <f t="shared" si="4"/>
        <v>42533.972384259258</v>
      </c>
      <c r="T173" s="14">
        <f t="shared" si="5"/>
        <v>42593.972384259258</v>
      </c>
    </row>
    <row r="174" spans="1:20" ht="4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8306</v>
      </c>
      <c r="G174" s="1" t="s">
        <v>8221</v>
      </c>
      <c r="H174" s="1" t="s">
        <v>8243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8265</v>
      </c>
      <c r="O174" s="5">
        <f>E174/D174</f>
        <v>0</v>
      </c>
      <c r="P174" s="3" t="e">
        <f>ROUND(E174/L174,0)</f>
        <v>#DIV/0!</v>
      </c>
      <c r="Q174" s="6" t="s">
        <v>8308</v>
      </c>
      <c r="R174" s="6" t="s">
        <v>8312</v>
      </c>
      <c r="S174" s="14">
        <f t="shared" si="4"/>
        <v>42047.186608796292</v>
      </c>
      <c r="T174" s="14">
        <f t="shared" si="5"/>
        <v>42082.144942129627</v>
      </c>
    </row>
    <row r="175" spans="1:20" ht="45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8306</v>
      </c>
      <c r="G175" s="1" t="s">
        <v>8222</v>
      </c>
      <c r="H175" s="1" t="s">
        <v>8244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8265</v>
      </c>
      <c r="O175" s="5">
        <f>E175/D175</f>
        <v>0</v>
      </c>
      <c r="P175" s="3" t="e">
        <f>ROUND(E175/L175,0)</f>
        <v>#DIV/0!</v>
      </c>
      <c r="Q175" s="6" t="s">
        <v>8308</v>
      </c>
      <c r="R175" s="6" t="s">
        <v>8312</v>
      </c>
      <c r="S175" s="14">
        <f t="shared" si="4"/>
        <v>42033.364675925921</v>
      </c>
      <c r="T175" s="14">
        <f t="shared" si="5"/>
        <v>42063.364675925921</v>
      </c>
    </row>
    <row r="176" spans="1:20" ht="60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8306</v>
      </c>
      <c r="G176" s="1" t="s">
        <v>8230</v>
      </c>
      <c r="H176" s="1" t="s">
        <v>8246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8265</v>
      </c>
      <c r="O176" s="5">
        <f>E176/D176</f>
        <v>0</v>
      </c>
      <c r="P176" s="3" t="e">
        <f>ROUND(E176/L176,0)</f>
        <v>#DIV/0!</v>
      </c>
      <c r="Q176" s="6" t="s">
        <v>8308</v>
      </c>
      <c r="R176" s="6" t="s">
        <v>8312</v>
      </c>
      <c r="S176" s="14">
        <f t="shared" si="4"/>
        <v>42072.55064814815</v>
      </c>
      <c r="T176" s="14">
        <f t="shared" si="5"/>
        <v>42132.55064814815</v>
      </c>
    </row>
    <row r="177" spans="1:20" ht="60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8306</v>
      </c>
      <c r="G177" s="1" t="s">
        <v>8222</v>
      </c>
      <c r="H177" s="1" t="s">
        <v>8244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8265</v>
      </c>
      <c r="O177" s="5">
        <f>E177/D177</f>
        <v>6.4850000000000005E-2</v>
      </c>
      <c r="P177" s="3">
        <f>ROUND(E177/L177,0)</f>
        <v>50</v>
      </c>
      <c r="Q177" s="6" t="s">
        <v>8308</v>
      </c>
      <c r="R177" s="6" t="s">
        <v>8312</v>
      </c>
      <c r="S177" s="14">
        <f t="shared" si="4"/>
        <v>41855.569571759253</v>
      </c>
      <c r="T177" s="14">
        <f t="shared" si="5"/>
        <v>41880.569571759253</v>
      </c>
    </row>
    <row r="178" spans="1:20" ht="60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8306</v>
      </c>
      <c r="G178" s="1" t="s">
        <v>8221</v>
      </c>
      <c r="H178" s="1" t="s">
        <v>8243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8265</v>
      </c>
      <c r="O178" s="5">
        <f>E178/D178</f>
        <v>0</v>
      </c>
      <c r="P178" s="3" t="e">
        <f>ROUND(E178/L178,0)</f>
        <v>#DIV/0!</v>
      </c>
      <c r="Q178" s="6" t="s">
        <v>8308</v>
      </c>
      <c r="R178" s="6" t="s">
        <v>8312</v>
      </c>
      <c r="S178" s="14">
        <f t="shared" si="4"/>
        <v>42191.615729166668</v>
      </c>
      <c r="T178" s="14">
        <f t="shared" si="5"/>
        <v>42221.615729166668</v>
      </c>
    </row>
    <row r="179" spans="1:20" ht="30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8306</v>
      </c>
      <c r="G179" s="1" t="s">
        <v>8221</v>
      </c>
      <c r="H179" s="1" t="s">
        <v>8243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8265</v>
      </c>
      <c r="O179" s="5">
        <f>E179/D179</f>
        <v>0.4</v>
      </c>
      <c r="P179" s="3">
        <f>ROUND(E179/L179,0)</f>
        <v>26</v>
      </c>
      <c r="Q179" s="6" t="s">
        <v>8308</v>
      </c>
      <c r="R179" s="6" t="s">
        <v>8312</v>
      </c>
      <c r="S179" s="14">
        <f t="shared" si="4"/>
        <v>42069.839421296296</v>
      </c>
      <c r="T179" s="14">
        <f t="shared" si="5"/>
        <v>42086.797754629624</v>
      </c>
    </row>
    <row r="180" spans="1:20" ht="45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8306</v>
      </c>
      <c r="G180" s="1" t="s">
        <v>8224</v>
      </c>
      <c r="H180" s="1" t="s">
        <v>8246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8265</v>
      </c>
      <c r="O180" s="5">
        <f>E180/D180</f>
        <v>0</v>
      </c>
      <c r="P180" s="3" t="e">
        <f>ROUND(E180/L180,0)</f>
        <v>#DIV/0!</v>
      </c>
      <c r="Q180" s="6" t="s">
        <v>8308</v>
      </c>
      <c r="R180" s="6" t="s">
        <v>8312</v>
      </c>
      <c r="S180" s="14">
        <f t="shared" si="4"/>
        <v>42304.747048611105</v>
      </c>
      <c r="T180" s="14">
        <f t="shared" si="5"/>
        <v>42334.788715277777</v>
      </c>
    </row>
    <row r="181" spans="1:20" ht="30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8306</v>
      </c>
      <c r="G181" s="1" t="s">
        <v>8221</v>
      </c>
      <c r="H181" s="1" t="s">
        <v>8243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8265</v>
      </c>
      <c r="O181" s="5">
        <f>E181/D181</f>
        <v>0.2</v>
      </c>
      <c r="P181" s="3">
        <f>ROUND(E181/L181,0)</f>
        <v>100</v>
      </c>
      <c r="Q181" s="6" t="s">
        <v>8308</v>
      </c>
      <c r="R181" s="6" t="s">
        <v>8312</v>
      </c>
      <c r="S181" s="14">
        <f t="shared" si="4"/>
        <v>42402.872164351851</v>
      </c>
      <c r="T181" s="14">
        <f t="shared" si="5"/>
        <v>42432.872164351851</v>
      </c>
    </row>
    <row r="182" spans="1:20" ht="45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8306</v>
      </c>
      <c r="G182" s="1" t="s">
        <v>8222</v>
      </c>
      <c r="H182" s="1" t="s">
        <v>8244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8265</v>
      </c>
      <c r="O182" s="5">
        <f>E182/D182</f>
        <v>0.33416666666666667</v>
      </c>
      <c r="P182" s="3">
        <f>ROUND(E182/L182,0)</f>
        <v>31</v>
      </c>
      <c r="Q182" s="6" t="s">
        <v>8308</v>
      </c>
      <c r="R182" s="6" t="s">
        <v>8312</v>
      </c>
      <c r="S182" s="14">
        <f t="shared" si="4"/>
        <v>42067.782905092587</v>
      </c>
      <c r="T182" s="14">
        <f t="shared" si="5"/>
        <v>42107.583333333336</v>
      </c>
    </row>
    <row r="183" spans="1:20" ht="60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8306</v>
      </c>
      <c r="G183" s="1" t="s">
        <v>8222</v>
      </c>
      <c r="H183" s="1" t="s">
        <v>8244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8265</v>
      </c>
      <c r="O183" s="5">
        <f>E183/D183</f>
        <v>0.21092608822670172</v>
      </c>
      <c r="P183" s="3">
        <f>ROUND(E183/L183,0)</f>
        <v>181</v>
      </c>
      <c r="Q183" s="6" t="s">
        <v>8308</v>
      </c>
      <c r="R183" s="6" t="s">
        <v>8312</v>
      </c>
      <c r="S183" s="14">
        <f t="shared" si="4"/>
        <v>42147.533506944441</v>
      </c>
      <c r="T183" s="14">
        <f t="shared" si="5"/>
        <v>42177.533506944441</v>
      </c>
    </row>
    <row r="184" spans="1:20" ht="60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8306</v>
      </c>
      <c r="G184" s="1" t="s">
        <v>8221</v>
      </c>
      <c r="H184" s="1" t="s">
        <v>8243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8265</v>
      </c>
      <c r="O184" s="5">
        <f>E184/D184</f>
        <v>0</v>
      </c>
      <c r="P184" s="3" t="e">
        <f>ROUND(E184/L184,0)</f>
        <v>#DIV/0!</v>
      </c>
      <c r="Q184" s="6" t="s">
        <v>8308</v>
      </c>
      <c r="R184" s="6" t="s">
        <v>8312</v>
      </c>
      <c r="S184" s="14">
        <f t="shared" si="4"/>
        <v>42711.803611111107</v>
      </c>
      <c r="T184" s="14">
        <f t="shared" si="5"/>
        <v>42741.803611111107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8306</v>
      </c>
      <c r="G185" s="1" t="s">
        <v>8222</v>
      </c>
      <c r="H185" s="1" t="s">
        <v>8244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8265</v>
      </c>
      <c r="O185" s="5">
        <f>E185/D185</f>
        <v>0.35855999999999999</v>
      </c>
      <c r="P185" s="3">
        <f>ROUND(E185/L185,0)</f>
        <v>374</v>
      </c>
      <c r="Q185" s="6" t="s">
        <v>8308</v>
      </c>
      <c r="R185" s="6" t="s">
        <v>8312</v>
      </c>
      <c r="S185" s="14">
        <f t="shared" si="4"/>
        <v>41939.601967592593</v>
      </c>
      <c r="T185" s="14">
        <f t="shared" si="5"/>
        <v>41969.643634259257</v>
      </c>
    </row>
    <row r="186" spans="1:20" ht="60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8306</v>
      </c>
      <c r="G186" s="1" t="s">
        <v>8226</v>
      </c>
      <c r="H186" s="1" t="s">
        <v>8248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8265</v>
      </c>
      <c r="O186" s="5">
        <f>E186/D186</f>
        <v>3.4000000000000002E-2</v>
      </c>
      <c r="P186" s="3">
        <f>ROUND(E186/L186,0)</f>
        <v>26</v>
      </c>
      <c r="Q186" s="6" t="s">
        <v>8308</v>
      </c>
      <c r="R186" s="6" t="s">
        <v>8312</v>
      </c>
      <c r="S186" s="14">
        <f t="shared" si="4"/>
        <v>41825.58289351852</v>
      </c>
      <c r="T186" s="14">
        <f t="shared" si="5"/>
        <v>41882.957638888889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8306</v>
      </c>
      <c r="G187" s="1" t="s">
        <v>8231</v>
      </c>
      <c r="H187" s="1" t="s">
        <v>8251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8265</v>
      </c>
      <c r="O187" s="5">
        <f>E187/D187</f>
        <v>5.5E-2</v>
      </c>
      <c r="P187" s="3">
        <f>ROUND(E187/L187,0)</f>
        <v>220</v>
      </c>
      <c r="Q187" s="6" t="s">
        <v>8308</v>
      </c>
      <c r="R187" s="6" t="s">
        <v>8312</v>
      </c>
      <c r="S187" s="14">
        <f t="shared" si="4"/>
        <v>42570.702997685185</v>
      </c>
      <c r="T187" s="14">
        <f t="shared" si="5"/>
        <v>42600.702997685185</v>
      </c>
    </row>
    <row r="188" spans="1:20" ht="60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8306</v>
      </c>
      <c r="G188" s="1" t="s">
        <v>8221</v>
      </c>
      <c r="H188" s="1" t="s">
        <v>8243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8265</v>
      </c>
      <c r="O188" s="5">
        <f>E188/D188</f>
        <v>0</v>
      </c>
      <c r="P188" s="3" t="e">
        <f>ROUND(E188/L188,0)</f>
        <v>#DIV/0!</v>
      </c>
      <c r="Q188" s="6" t="s">
        <v>8308</v>
      </c>
      <c r="R188" s="6" t="s">
        <v>8312</v>
      </c>
      <c r="S188" s="14">
        <f t="shared" si="4"/>
        <v>42767.604560185187</v>
      </c>
      <c r="T188" s="14">
        <f t="shared" si="5"/>
        <v>42797.624999999993</v>
      </c>
    </row>
    <row r="189" spans="1:20" ht="45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8306</v>
      </c>
      <c r="G189" s="1" t="s">
        <v>8221</v>
      </c>
      <c r="H189" s="1" t="s">
        <v>8243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8265</v>
      </c>
      <c r="O189" s="5">
        <f>E189/D189</f>
        <v>0.16</v>
      </c>
      <c r="P189" s="3">
        <f>ROUND(E189/L189,0)</f>
        <v>160</v>
      </c>
      <c r="Q189" s="6" t="s">
        <v>8308</v>
      </c>
      <c r="R189" s="6" t="s">
        <v>8312</v>
      </c>
      <c r="S189" s="14">
        <f t="shared" si="4"/>
        <v>42182.02612268518</v>
      </c>
      <c r="T189" s="14">
        <f t="shared" si="5"/>
        <v>42206.082638888889</v>
      </c>
    </row>
    <row r="190" spans="1:20" ht="60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8306</v>
      </c>
      <c r="G190" s="1" t="s">
        <v>8221</v>
      </c>
      <c r="H190" s="1" t="s">
        <v>8243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8265</v>
      </c>
      <c r="O190" s="5">
        <f>E190/D190</f>
        <v>0</v>
      </c>
      <c r="P190" s="3" t="e">
        <f>ROUND(E190/L190,0)</f>
        <v>#DIV/0!</v>
      </c>
      <c r="Q190" s="6" t="s">
        <v>8308</v>
      </c>
      <c r="R190" s="6" t="s">
        <v>8312</v>
      </c>
      <c r="S190" s="14">
        <f t="shared" si="4"/>
        <v>41856.974710648145</v>
      </c>
      <c r="T190" s="14">
        <f t="shared" si="5"/>
        <v>41886.974710648145</v>
      </c>
    </row>
    <row r="191" spans="1:20" ht="60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8306</v>
      </c>
      <c r="G191" s="1" t="s">
        <v>8221</v>
      </c>
      <c r="H191" s="1" t="s">
        <v>8243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8265</v>
      </c>
      <c r="O191" s="5">
        <f>E191/D191</f>
        <v>6.8999999999999997E-4</v>
      </c>
      <c r="P191" s="3">
        <f>ROUND(E191/L191,0)</f>
        <v>69</v>
      </c>
      <c r="Q191" s="6" t="s">
        <v>8308</v>
      </c>
      <c r="R191" s="6" t="s">
        <v>8312</v>
      </c>
      <c r="S191" s="14">
        <f t="shared" si="4"/>
        <v>42556.482372685183</v>
      </c>
      <c r="T191" s="14">
        <f t="shared" si="5"/>
        <v>42616.482372685183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8306</v>
      </c>
      <c r="G192" s="1" t="s">
        <v>8221</v>
      </c>
      <c r="H192" s="1" t="s">
        <v>8243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8265</v>
      </c>
      <c r="O192" s="5">
        <f>E192/D192</f>
        <v>4.1666666666666666E-3</v>
      </c>
      <c r="P192" s="3">
        <f>ROUND(E192/L192,0)</f>
        <v>50</v>
      </c>
      <c r="Q192" s="6" t="s">
        <v>8308</v>
      </c>
      <c r="R192" s="6" t="s">
        <v>8312</v>
      </c>
      <c r="S192" s="14">
        <f t="shared" si="4"/>
        <v>42527.442662037036</v>
      </c>
      <c r="T192" s="14">
        <f t="shared" si="5"/>
        <v>42537.442662037036</v>
      </c>
    </row>
    <row r="193" spans="1:20" ht="45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8306</v>
      </c>
      <c r="G193" s="1" t="s">
        <v>8223</v>
      </c>
      <c r="H193" s="1" t="s">
        <v>8245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8265</v>
      </c>
      <c r="O193" s="5">
        <f>E193/D193</f>
        <v>0.05</v>
      </c>
      <c r="P193" s="3">
        <f>ROUND(E193/L193,0)</f>
        <v>83</v>
      </c>
      <c r="Q193" s="6" t="s">
        <v>8308</v>
      </c>
      <c r="R193" s="6" t="s">
        <v>8312</v>
      </c>
      <c r="S193" s="14">
        <f t="shared" si="4"/>
        <v>42239.233078703699</v>
      </c>
      <c r="T193" s="14">
        <f t="shared" si="5"/>
        <v>42279.233078703699</v>
      </c>
    </row>
    <row r="194" spans="1:20" ht="60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8306</v>
      </c>
      <c r="G194" s="1" t="s">
        <v>8221</v>
      </c>
      <c r="H194" s="1" t="s">
        <v>8243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8265</v>
      </c>
      <c r="O194" s="5">
        <f>E194/D194</f>
        <v>1.7E-5</v>
      </c>
      <c r="P194" s="3">
        <f>ROUND(E194/L194,0)</f>
        <v>6</v>
      </c>
      <c r="Q194" s="6" t="s">
        <v>8308</v>
      </c>
      <c r="R194" s="6" t="s">
        <v>8312</v>
      </c>
      <c r="S194" s="14">
        <f t="shared" si="4"/>
        <v>41899.583703703705</v>
      </c>
      <c r="T194" s="14">
        <f t="shared" si="5"/>
        <v>41929.583703703705</v>
      </c>
    </row>
    <row r="195" spans="1:20" ht="60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8306</v>
      </c>
      <c r="G195" s="1" t="s">
        <v>8222</v>
      </c>
      <c r="H195" s="1" t="s">
        <v>8244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8265</v>
      </c>
      <c r="O195" s="5">
        <f>E195/D195</f>
        <v>0</v>
      </c>
      <c r="P195" s="3" t="e">
        <f>ROUND(E195/L195,0)</f>
        <v>#DIV/0!</v>
      </c>
      <c r="Q195" s="6" t="s">
        <v>8308</v>
      </c>
      <c r="R195" s="6" t="s">
        <v>8312</v>
      </c>
      <c r="S195" s="14">
        <f t="shared" ref="S195:S258" si="6">(J195/86400)+25569+(-5/24)</f>
        <v>41911.726458333331</v>
      </c>
      <c r="T195" s="14">
        <f t="shared" ref="T195:T258" si="7">(I195/86400)+25569+(-5/24)</f>
        <v>41971.768124999995</v>
      </c>
    </row>
    <row r="196" spans="1:20" ht="45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8306</v>
      </c>
      <c r="G196" s="1" t="s">
        <v>8222</v>
      </c>
      <c r="H196" s="1" t="s">
        <v>8244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8265</v>
      </c>
      <c r="O196" s="5">
        <f>E196/D196</f>
        <v>1.1999999999999999E-3</v>
      </c>
      <c r="P196" s="3">
        <f>ROUND(E196/L196,0)</f>
        <v>1</v>
      </c>
      <c r="Q196" s="6" t="s">
        <v>8308</v>
      </c>
      <c r="R196" s="6" t="s">
        <v>8312</v>
      </c>
      <c r="S196" s="14">
        <f t="shared" si="6"/>
        <v>42375.788553240738</v>
      </c>
      <c r="T196" s="14">
        <f t="shared" si="7"/>
        <v>42435.788553240738</v>
      </c>
    </row>
    <row r="197" spans="1:20" ht="45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8306</v>
      </c>
      <c r="G197" s="1" t="s">
        <v>8221</v>
      </c>
      <c r="H197" s="1" t="s">
        <v>8243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8265</v>
      </c>
      <c r="O197" s="5">
        <f>E197/D197</f>
        <v>0</v>
      </c>
      <c r="P197" s="3" t="e">
        <f>ROUND(E197/L197,0)</f>
        <v>#DIV/0!</v>
      </c>
      <c r="Q197" s="6" t="s">
        <v>8308</v>
      </c>
      <c r="R197" s="6" t="s">
        <v>8312</v>
      </c>
      <c r="S197" s="14">
        <f t="shared" si="6"/>
        <v>42135.462175925924</v>
      </c>
      <c r="T197" s="14">
        <f t="shared" si="7"/>
        <v>42195.462175925924</v>
      </c>
    </row>
    <row r="198" spans="1:20" ht="45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8306</v>
      </c>
      <c r="G198" s="1" t="s">
        <v>8222</v>
      </c>
      <c r="H198" s="1" t="s">
        <v>8244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8265</v>
      </c>
      <c r="O198" s="5">
        <f>E198/D198</f>
        <v>0.41857142857142859</v>
      </c>
      <c r="P198" s="3">
        <f>ROUND(E198/L198,0)</f>
        <v>77</v>
      </c>
      <c r="Q198" s="6" t="s">
        <v>8308</v>
      </c>
      <c r="R198" s="6" t="s">
        <v>8312</v>
      </c>
      <c r="S198" s="14">
        <f t="shared" si="6"/>
        <v>42259.334467592591</v>
      </c>
      <c r="T198" s="14">
        <f t="shared" si="7"/>
        <v>42287.666666666664</v>
      </c>
    </row>
    <row r="199" spans="1:20" ht="60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8306</v>
      </c>
      <c r="G199" s="1" t="s">
        <v>8222</v>
      </c>
      <c r="H199" s="1" t="s">
        <v>8244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8265</v>
      </c>
      <c r="O199" s="5">
        <f>E199/D199</f>
        <v>0.1048</v>
      </c>
      <c r="P199" s="3">
        <f>ROUND(E199/L199,0)</f>
        <v>33</v>
      </c>
      <c r="Q199" s="6" t="s">
        <v>8308</v>
      </c>
      <c r="R199" s="6" t="s">
        <v>8312</v>
      </c>
      <c r="S199" s="14">
        <f t="shared" si="6"/>
        <v>42741.640046296299</v>
      </c>
      <c r="T199" s="14">
        <f t="shared" si="7"/>
        <v>42783.666666666664</v>
      </c>
    </row>
    <row r="200" spans="1:20" ht="60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8306</v>
      </c>
      <c r="G200" s="1" t="s">
        <v>8221</v>
      </c>
      <c r="H200" s="1" t="s">
        <v>8243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8265</v>
      </c>
      <c r="O200" s="5">
        <f>E200/D200</f>
        <v>1.116E-2</v>
      </c>
      <c r="P200" s="3">
        <f>ROUND(E200/L200,0)</f>
        <v>47</v>
      </c>
      <c r="Q200" s="6" t="s">
        <v>8308</v>
      </c>
      <c r="R200" s="6" t="s">
        <v>8312</v>
      </c>
      <c r="S200" s="14">
        <f t="shared" si="6"/>
        <v>41887.175023148149</v>
      </c>
      <c r="T200" s="14">
        <f t="shared" si="7"/>
        <v>41917.175023148149</v>
      </c>
    </row>
    <row r="201" spans="1:20" ht="60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8306</v>
      </c>
      <c r="G201" s="1" t="s">
        <v>8221</v>
      </c>
      <c r="H201" s="1" t="s">
        <v>8243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8265</v>
      </c>
      <c r="O201" s="5">
        <f>E201/D201</f>
        <v>0</v>
      </c>
      <c r="P201" s="3" t="e">
        <f>ROUND(E201/L201,0)</f>
        <v>#DIV/0!</v>
      </c>
      <c r="Q201" s="6" t="s">
        <v>8308</v>
      </c>
      <c r="R201" s="6" t="s">
        <v>8312</v>
      </c>
      <c r="S201" s="14">
        <f t="shared" si="6"/>
        <v>42583.915532407402</v>
      </c>
      <c r="T201" s="14">
        <f t="shared" si="7"/>
        <v>42613.915532407402</v>
      </c>
    </row>
    <row r="202" spans="1:20" ht="45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8306</v>
      </c>
      <c r="G202" s="1" t="s">
        <v>8221</v>
      </c>
      <c r="H202" s="1" t="s">
        <v>8243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8265</v>
      </c>
      <c r="O202" s="5">
        <f>E202/D202</f>
        <v>0.26192500000000002</v>
      </c>
      <c r="P202" s="3">
        <f>ROUND(E202/L202,0)</f>
        <v>87</v>
      </c>
      <c r="Q202" s="6" t="s">
        <v>8308</v>
      </c>
      <c r="R202" s="6" t="s">
        <v>8312</v>
      </c>
      <c r="S202" s="14">
        <f t="shared" si="6"/>
        <v>41866.875034722216</v>
      </c>
      <c r="T202" s="14">
        <f t="shared" si="7"/>
        <v>41896.875034722216</v>
      </c>
    </row>
    <row r="203" spans="1:20" ht="60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8306</v>
      </c>
      <c r="G203" s="1" t="s">
        <v>8221</v>
      </c>
      <c r="H203" s="1" t="s">
        <v>8243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8265</v>
      </c>
      <c r="O203" s="5">
        <f>E203/D203</f>
        <v>0.58461538461538465</v>
      </c>
      <c r="P203" s="3">
        <f>ROUND(E203/L203,0)</f>
        <v>54</v>
      </c>
      <c r="Q203" s="6" t="s">
        <v>8308</v>
      </c>
      <c r="R203" s="6" t="s">
        <v>8312</v>
      </c>
      <c r="S203" s="14">
        <f t="shared" si="6"/>
        <v>42023.610289351847</v>
      </c>
      <c r="T203" s="14">
        <f t="shared" si="7"/>
        <v>42043.610289351847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8306</v>
      </c>
      <c r="G204" s="1" t="s">
        <v>8221</v>
      </c>
      <c r="H204" s="1" t="s">
        <v>8243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8265</v>
      </c>
      <c r="O204" s="5">
        <f>E204/D204</f>
        <v>0</v>
      </c>
      <c r="P204" s="3" t="e">
        <f>ROUND(E204/L204,0)</f>
        <v>#DIV/0!</v>
      </c>
      <c r="Q204" s="6" t="s">
        <v>8308</v>
      </c>
      <c r="R204" s="6" t="s">
        <v>8312</v>
      </c>
      <c r="S204" s="14">
        <f t="shared" si="6"/>
        <v>42255.719490740739</v>
      </c>
      <c r="T204" s="14">
        <f t="shared" si="7"/>
        <v>42285.665972222218</v>
      </c>
    </row>
    <row r="205" spans="1:20" ht="60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8306</v>
      </c>
      <c r="G205" s="1" t="s">
        <v>8222</v>
      </c>
      <c r="H205" s="1" t="s">
        <v>8244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8265</v>
      </c>
      <c r="O205" s="5">
        <f>E205/D205</f>
        <v>0.2984</v>
      </c>
      <c r="P205" s="3">
        <f>ROUND(E205/L205,0)</f>
        <v>93</v>
      </c>
      <c r="Q205" s="6" t="s">
        <v>8308</v>
      </c>
      <c r="R205" s="6" t="s">
        <v>8312</v>
      </c>
      <c r="S205" s="14">
        <f t="shared" si="6"/>
        <v>41973.639629629623</v>
      </c>
      <c r="T205" s="14">
        <f t="shared" si="7"/>
        <v>42033.639629629623</v>
      </c>
    </row>
    <row r="206" spans="1:20" ht="60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8306</v>
      </c>
      <c r="G206" s="1" t="s">
        <v>8223</v>
      </c>
      <c r="H206" s="1" t="s">
        <v>8245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8265</v>
      </c>
      <c r="O206" s="5">
        <f>E206/D206</f>
        <v>0.50721666666666665</v>
      </c>
      <c r="P206" s="3">
        <f>ROUND(E206/L206,0)</f>
        <v>118</v>
      </c>
      <c r="Q206" s="6" t="s">
        <v>8308</v>
      </c>
      <c r="R206" s="6" t="s">
        <v>8312</v>
      </c>
      <c r="S206" s="14">
        <f t="shared" si="6"/>
        <v>42556.375034722216</v>
      </c>
      <c r="T206" s="14">
        <f t="shared" si="7"/>
        <v>42586.375034722216</v>
      </c>
    </row>
    <row r="207" spans="1:20" ht="4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8306</v>
      </c>
      <c r="G207" s="1" t="s">
        <v>8221</v>
      </c>
      <c r="H207" s="1" t="s">
        <v>8243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8265</v>
      </c>
      <c r="O207" s="5">
        <f>E207/D207</f>
        <v>0.16250000000000001</v>
      </c>
      <c r="P207" s="3">
        <f>ROUND(E207/L207,0)</f>
        <v>76</v>
      </c>
      <c r="Q207" s="6" t="s">
        <v>8308</v>
      </c>
      <c r="R207" s="6" t="s">
        <v>8312</v>
      </c>
      <c r="S207" s="14">
        <f t="shared" si="6"/>
        <v>42248.423865740733</v>
      </c>
      <c r="T207" s="14">
        <f t="shared" si="7"/>
        <v>42283.423865740733</v>
      </c>
    </row>
    <row r="208" spans="1:20" ht="4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8306</v>
      </c>
      <c r="G208" s="1" t="s">
        <v>8221</v>
      </c>
      <c r="H208" s="1" t="s">
        <v>8243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8265</v>
      </c>
      <c r="O208" s="5">
        <f>E208/D208</f>
        <v>0</v>
      </c>
      <c r="P208" s="3" t="e">
        <f>ROUND(E208/L208,0)</f>
        <v>#DIV/0!</v>
      </c>
      <c r="Q208" s="6" t="s">
        <v>8308</v>
      </c>
      <c r="R208" s="6" t="s">
        <v>8312</v>
      </c>
      <c r="S208" s="14">
        <f t="shared" si="6"/>
        <v>42566.79609953703</v>
      </c>
      <c r="T208" s="14">
        <f t="shared" si="7"/>
        <v>42587.79609953703</v>
      </c>
    </row>
    <row r="209" spans="1:20" ht="45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8306</v>
      </c>
      <c r="G209" s="1" t="s">
        <v>8226</v>
      </c>
      <c r="H209" s="1" t="s">
        <v>8248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8265</v>
      </c>
      <c r="O209" s="5">
        <f>E209/D209</f>
        <v>0.15214285714285714</v>
      </c>
      <c r="P209" s="3">
        <f>ROUND(E209/L209,0)</f>
        <v>164</v>
      </c>
      <c r="Q209" s="6" t="s">
        <v>8308</v>
      </c>
      <c r="R209" s="6" t="s">
        <v>8312</v>
      </c>
      <c r="S209" s="14">
        <f t="shared" si="6"/>
        <v>41977.988865740735</v>
      </c>
      <c r="T209" s="14">
        <f t="shared" si="7"/>
        <v>42007.988865740735</v>
      </c>
    </row>
    <row r="210" spans="1:20" ht="60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8306</v>
      </c>
      <c r="G210" s="1" t="s">
        <v>8223</v>
      </c>
      <c r="H210" s="1" t="s">
        <v>8245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8265</v>
      </c>
      <c r="O210" s="5">
        <f>E210/D210</f>
        <v>0</v>
      </c>
      <c r="P210" s="3" t="e">
        <f>ROUND(E210/L210,0)</f>
        <v>#DIV/0!</v>
      </c>
      <c r="Q210" s="6" t="s">
        <v>8308</v>
      </c>
      <c r="R210" s="6" t="s">
        <v>8312</v>
      </c>
      <c r="S210" s="14">
        <f t="shared" si="6"/>
        <v>41959.16165509259</v>
      </c>
      <c r="T210" s="14">
        <f t="shared" si="7"/>
        <v>41989.16165509259</v>
      </c>
    </row>
    <row r="211" spans="1:20" ht="60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8306</v>
      </c>
      <c r="G211" s="1" t="s">
        <v>8221</v>
      </c>
      <c r="H211" s="1" t="s">
        <v>8243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8265</v>
      </c>
      <c r="O211" s="5">
        <f>E211/D211</f>
        <v>0</v>
      </c>
      <c r="P211" s="3" t="e">
        <f>ROUND(E211/L211,0)</f>
        <v>#DIV/0!</v>
      </c>
      <c r="Q211" s="6" t="s">
        <v>8308</v>
      </c>
      <c r="R211" s="6" t="s">
        <v>8312</v>
      </c>
      <c r="S211" s="14">
        <f t="shared" si="6"/>
        <v>42165.714525462965</v>
      </c>
      <c r="T211" s="14">
        <f t="shared" si="7"/>
        <v>42195.714525462965</v>
      </c>
    </row>
    <row r="212" spans="1:20" ht="60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8306</v>
      </c>
      <c r="G212" s="1" t="s">
        <v>8221</v>
      </c>
      <c r="H212" s="1" t="s">
        <v>8243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8265</v>
      </c>
      <c r="O212" s="5">
        <f>E212/D212</f>
        <v>0.2525</v>
      </c>
      <c r="P212" s="3">
        <f>ROUND(E212/L212,0)</f>
        <v>92</v>
      </c>
      <c r="Q212" s="6" t="s">
        <v>8308</v>
      </c>
      <c r="R212" s="6" t="s">
        <v>8312</v>
      </c>
      <c r="S212" s="14">
        <f t="shared" si="6"/>
        <v>42248.856388888882</v>
      </c>
      <c r="T212" s="14">
        <f t="shared" si="7"/>
        <v>42277.999999999993</v>
      </c>
    </row>
    <row r="213" spans="1:20" ht="60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8306</v>
      </c>
      <c r="G213" s="1" t="s">
        <v>8221</v>
      </c>
      <c r="H213" s="1" t="s">
        <v>8243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8265</v>
      </c>
      <c r="O213" s="5">
        <f>E213/D213</f>
        <v>0.44600000000000001</v>
      </c>
      <c r="P213" s="3">
        <f>ROUND(E213/L213,0)</f>
        <v>186</v>
      </c>
      <c r="Q213" s="6" t="s">
        <v>8308</v>
      </c>
      <c r="R213" s="6" t="s">
        <v>8312</v>
      </c>
      <c r="S213" s="14">
        <f t="shared" si="6"/>
        <v>42235.951585648145</v>
      </c>
      <c r="T213" s="14">
        <f t="shared" si="7"/>
        <v>42265.951585648145</v>
      </c>
    </row>
    <row r="214" spans="1:20" ht="45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8306</v>
      </c>
      <c r="G214" s="1" t="s">
        <v>8221</v>
      </c>
      <c r="H214" s="1" t="s">
        <v>8243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8265</v>
      </c>
      <c r="O214" s="5">
        <f>E214/D214</f>
        <v>1.5873015873015873E-4</v>
      </c>
      <c r="P214" s="3">
        <f>ROUND(E214/L214,0)</f>
        <v>1</v>
      </c>
      <c r="Q214" s="6" t="s">
        <v>8308</v>
      </c>
      <c r="R214" s="6" t="s">
        <v>8312</v>
      </c>
      <c r="S214" s="14">
        <f t="shared" si="6"/>
        <v>42416.672685185178</v>
      </c>
      <c r="T214" s="14">
        <f t="shared" si="7"/>
        <v>42476.631018518521</v>
      </c>
    </row>
    <row r="215" spans="1:20" ht="4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8306</v>
      </c>
      <c r="G215" s="1" t="s">
        <v>8221</v>
      </c>
      <c r="H215" s="1" t="s">
        <v>8243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8265</v>
      </c>
      <c r="O215" s="5">
        <f>E215/D215</f>
        <v>4.0000000000000002E-4</v>
      </c>
      <c r="P215" s="3">
        <f>ROUND(E215/L215,0)</f>
        <v>20</v>
      </c>
      <c r="Q215" s="6" t="s">
        <v>8308</v>
      </c>
      <c r="R215" s="6" t="s">
        <v>8312</v>
      </c>
      <c r="S215" s="14">
        <f t="shared" si="6"/>
        <v>42202.385960648149</v>
      </c>
      <c r="T215" s="14">
        <f t="shared" si="7"/>
        <v>42232.379641203697</v>
      </c>
    </row>
    <row r="216" spans="1:20" ht="60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8306</v>
      </c>
      <c r="G216" s="1" t="s">
        <v>8221</v>
      </c>
      <c r="H216" s="1" t="s">
        <v>8243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8265</v>
      </c>
      <c r="O216" s="5">
        <f>E216/D216</f>
        <v>8.0000000000000007E-5</v>
      </c>
      <c r="P216" s="3">
        <f>ROUND(E216/L216,0)</f>
        <v>1</v>
      </c>
      <c r="Q216" s="6" t="s">
        <v>8308</v>
      </c>
      <c r="R216" s="6" t="s">
        <v>8312</v>
      </c>
      <c r="S216" s="14">
        <f t="shared" si="6"/>
        <v>42009.432280092595</v>
      </c>
      <c r="T216" s="14">
        <f t="shared" si="7"/>
        <v>42069.432280092595</v>
      </c>
    </row>
    <row r="217" spans="1:20" ht="60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8306</v>
      </c>
      <c r="G217" s="1" t="s">
        <v>8222</v>
      </c>
      <c r="H217" s="1" t="s">
        <v>8244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8265</v>
      </c>
      <c r="O217" s="5">
        <f>E217/D217</f>
        <v>2.2727272727272726E-3</v>
      </c>
      <c r="P217" s="3">
        <f>ROUND(E217/L217,0)</f>
        <v>10</v>
      </c>
      <c r="Q217" s="6" t="s">
        <v>8308</v>
      </c>
      <c r="R217" s="6" t="s">
        <v>8312</v>
      </c>
      <c r="S217" s="14">
        <f t="shared" si="6"/>
        <v>42375.021782407406</v>
      </c>
      <c r="T217" s="14">
        <f t="shared" si="7"/>
        <v>42417.790972222218</v>
      </c>
    </row>
    <row r="218" spans="1:20" ht="60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8306</v>
      </c>
      <c r="G218" s="1" t="s">
        <v>8221</v>
      </c>
      <c r="H218" s="1" t="s">
        <v>8243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8265</v>
      </c>
      <c r="O218" s="5">
        <f>E218/D218</f>
        <v>0.55698440000000005</v>
      </c>
      <c r="P218" s="3">
        <f>ROUND(E218/L218,0)</f>
        <v>332</v>
      </c>
      <c r="Q218" s="6" t="s">
        <v>8308</v>
      </c>
      <c r="R218" s="6" t="s">
        <v>8312</v>
      </c>
      <c r="S218" s="14">
        <f t="shared" si="6"/>
        <v>42066.750428240739</v>
      </c>
      <c r="T218" s="14">
        <f t="shared" si="7"/>
        <v>42116.708761574067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8306</v>
      </c>
      <c r="G219" s="1" t="s">
        <v>8232</v>
      </c>
      <c r="H219" s="1" t="s">
        <v>8252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8265</v>
      </c>
      <c r="O219" s="5">
        <f>E219/D219</f>
        <v>0.11942999999999999</v>
      </c>
      <c r="P219" s="3">
        <f>ROUND(E219/L219,0)</f>
        <v>314</v>
      </c>
      <c r="Q219" s="6" t="s">
        <v>8308</v>
      </c>
      <c r="R219" s="6" t="s">
        <v>8312</v>
      </c>
      <c r="S219" s="14">
        <f t="shared" si="6"/>
        <v>41970.432280092595</v>
      </c>
      <c r="T219" s="14">
        <f t="shared" si="7"/>
        <v>42001.432280092595</v>
      </c>
    </row>
    <row r="220" spans="1:20" ht="60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8306</v>
      </c>
      <c r="G220" s="1" t="s">
        <v>8221</v>
      </c>
      <c r="H220" s="1" t="s">
        <v>8243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8265</v>
      </c>
      <c r="O220" s="5">
        <f>E220/D220</f>
        <v>0.02</v>
      </c>
      <c r="P220" s="3">
        <f>ROUND(E220/L220,0)</f>
        <v>100</v>
      </c>
      <c r="Q220" s="6" t="s">
        <v>8308</v>
      </c>
      <c r="R220" s="6" t="s">
        <v>8312</v>
      </c>
      <c r="S220" s="14">
        <f t="shared" si="6"/>
        <v>42079.420011574075</v>
      </c>
      <c r="T220" s="14">
        <f t="shared" si="7"/>
        <v>42139.420011574075</v>
      </c>
    </row>
    <row r="221" spans="1:20" ht="45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8306</v>
      </c>
      <c r="G221" s="1" t="s">
        <v>8221</v>
      </c>
      <c r="H221" s="1" t="s">
        <v>8243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8265</v>
      </c>
      <c r="O221" s="5">
        <f>E221/D221</f>
        <v>0.17630000000000001</v>
      </c>
      <c r="P221" s="3">
        <f>ROUND(E221/L221,0)</f>
        <v>116</v>
      </c>
      <c r="Q221" s="6" t="s">
        <v>8308</v>
      </c>
      <c r="R221" s="6" t="s">
        <v>8312</v>
      </c>
      <c r="S221" s="14">
        <f t="shared" si="6"/>
        <v>42429.118344907409</v>
      </c>
      <c r="T221" s="14">
        <f t="shared" si="7"/>
        <v>42461.082638888889</v>
      </c>
    </row>
    <row r="222" spans="1:20" ht="45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8306</v>
      </c>
      <c r="G222" s="1" t="s">
        <v>8221</v>
      </c>
      <c r="H222" s="1" t="s">
        <v>8243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8265</v>
      </c>
      <c r="O222" s="5">
        <f>E222/D222</f>
        <v>7.1999999999999998E-3</v>
      </c>
      <c r="P222" s="3">
        <f>ROUND(E222/L222,0)</f>
        <v>120</v>
      </c>
      <c r="Q222" s="6" t="s">
        <v>8308</v>
      </c>
      <c r="R222" s="6" t="s">
        <v>8312</v>
      </c>
      <c r="S222" s="14">
        <f t="shared" si="6"/>
        <v>42195.435532407406</v>
      </c>
      <c r="T222" s="14">
        <f t="shared" si="7"/>
        <v>42236.629166666666</v>
      </c>
    </row>
    <row r="223" spans="1:20" ht="3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8306</v>
      </c>
      <c r="G223" s="1" t="s">
        <v>8221</v>
      </c>
      <c r="H223" s="1" t="s">
        <v>8243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8265</v>
      </c>
      <c r="O223" s="5">
        <f>E223/D223</f>
        <v>0</v>
      </c>
      <c r="P223" s="3" t="e">
        <f>ROUND(E223/L223,0)</f>
        <v>#DIV/0!</v>
      </c>
      <c r="Q223" s="6" t="s">
        <v>8308</v>
      </c>
      <c r="R223" s="6" t="s">
        <v>8312</v>
      </c>
      <c r="S223" s="14">
        <f t="shared" si="6"/>
        <v>42031.629212962966</v>
      </c>
      <c r="T223" s="14">
        <f t="shared" si="7"/>
        <v>42091.587546296294</v>
      </c>
    </row>
    <row r="224" spans="1:20" ht="60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8306</v>
      </c>
      <c r="G224" s="1" t="s">
        <v>8221</v>
      </c>
      <c r="H224" s="1" t="s">
        <v>8243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8265</v>
      </c>
      <c r="O224" s="5">
        <f>E224/D224</f>
        <v>0.13</v>
      </c>
      <c r="P224" s="3">
        <f>ROUND(E224/L224,0)</f>
        <v>65</v>
      </c>
      <c r="Q224" s="6" t="s">
        <v>8308</v>
      </c>
      <c r="R224" s="6" t="s">
        <v>8312</v>
      </c>
      <c r="S224" s="14">
        <f t="shared" si="6"/>
        <v>42031.561550925922</v>
      </c>
      <c r="T224" s="14">
        <f t="shared" si="7"/>
        <v>42089.902083333327</v>
      </c>
    </row>
    <row r="225" spans="1:20" ht="60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8306</v>
      </c>
      <c r="G225" s="1" t="s">
        <v>8221</v>
      </c>
      <c r="H225" s="1" t="s">
        <v>8243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8265</v>
      </c>
      <c r="O225" s="5">
        <f>E225/D225</f>
        <v>0</v>
      </c>
      <c r="P225" s="3" t="e">
        <f>ROUND(E225/L225,0)</f>
        <v>#DIV/0!</v>
      </c>
      <c r="Q225" s="6" t="s">
        <v>8308</v>
      </c>
      <c r="R225" s="6" t="s">
        <v>8312</v>
      </c>
      <c r="S225" s="14">
        <f t="shared" si="6"/>
        <v>42481.839699074073</v>
      </c>
      <c r="T225" s="14">
        <f t="shared" si="7"/>
        <v>42511.836805555555</v>
      </c>
    </row>
    <row r="226" spans="1:20" ht="60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8306</v>
      </c>
      <c r="G226" s="1" t="s">
        <v>8223</v>
      </c>
      <c r="H226" s="1" t="s">
        <v>8245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8265</v>
      </c>
      <c r="O226" s="5">
        <f>E226/D226</f>
        <v>0</v>
      </c>
      <c r="P226" s="3" t="e">
        <f>ROUND(E226/L226,0)</f>
        <v>#DIV/0!</v>
      </c>
      <c r="Q226" s="6" t="s">
        <v>8308</v>
      </c>
      <c r="R226" s="6" t="s">
        <v>8312</v>
      </c>
      <c r="S226" s="14">
        <f t="shared" si="6"/>
        <v>42135.026921296296</v>
      </c>
      <c r="T226" s="14">
        <f t="shared" si="7"/>
        <v>42195.026921296296</v>
      </c>
    </row>
    <row r="227" spans="1:20" ht="4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8306</v>
      </c>
      <c r="G227" s="1" t="s">
        <v>8221</v>
      </c>
      <c r="H227" s="1" t="s">
        <v>8243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8265</v>
      </c>
      <c r="O227" s="5">
        <f>E227/D227</f>
        <v>0</v>
      </c>
      <c r="P227" s="3" t="e">
        <f>ROUND(E227/L227,0)</f>
        <v>#DIV/0!</v>
      </c>
      <c r="Q227" s="6" t="s">
        <v>8308</v>
      </c>
      <c r="R227" s="6" t="s">
        <v>8312</v>
      </c>
      <c r="S227" s="14">
        <f t="shared" si="6"/>
        <v>42438.752939814811</v>
      </c>
      <c r="T227" s="14">
        <f t="shared" si="7"/>
        <v>42468.711273148147</v>
      </c>
    </row>
    <row r="228" spans="1:20" ht="4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8306</v>
      </c>
      <c r="G228" s="1" t="s">
        <v>8222</v>
      </c>
      <c r="H228" s="1" t="s">
        <v>8244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8265</v>
      </c>
      <c r="O228" s="5">
        <f>E228/D228</f>
        <v>8.6206896551724137E-3</v>
      </c>
      <c r="P228" s="3">
        <f>ROUND(E228/L228,0)</f>
        <v>125</v>
      </c>
      <c r="Q228" s="6" t="s">
        <v>8308</v>
      </c>
      <c r="R228" s="6" t="s">
        <v>8312</v>
      </c>
      <c r="S228" s="14">
        <f t="shared" si="6"/>
        <v>42106.457685185182</v>
      </c>
      <c r="T228" s="14">
        <f t="shared" si="7"/>
        <v>42155.186805555553</v>
      </c>
    </row>
    <row r="229" spans="1:20" ht="45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8306</v>
      </c>
      <c r="G229" s="1" t="s">
        <v>8221</v>
      </c>
      <c r="H229" s="1" t="s">
        <v>8243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8265</v>
      </c>
      <c r="O229" s="5">
        <f>E229/D229</f>
        <v>0</v>
      </c>
      <c r="P229" s="3" t="e">
        <f>ROUND(E229/L229,0)</f>
        <v>#DIV/0!</v>
      </c>
      <c r="Q229" s="6" t="s">
        <v>8308</v>
      </c>
      <c r="R229" s="6" t="s">
        <v>8312</v>
      </c>
      <c r="S229" s="14">
        <f t="shared" si="6"/>
        <v>42164.685659722221</v>
      </c>
      <c r="T229" s="14">
        <f t="shared" si="7"/>
        <v>42194.685659722221</v>
      </c>
    </row>
    <row r="230" spans="1:20" ht="30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8306</v>
      </c>
      <c r="G230" s="1" t="s">
        <v>8222</v>
      </c>
      <c r="H230" s="1" t="s">
        <v>8244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8265</v>
      </c>
      <c r="O230" s="5">
        <f>E230/D230</f>
        <v>0</v>
      </c>
      <c r="P230" s="3" t="e">
        <f>ROUND(E230/L230,0)</f>
        <v>#DIV/0!</v>
      </c>
      <c r="Q230" s="6" t="s">
        <v>8308</v>
      </c>
      <c r="R230" s="6" t="s">
        <v>8312</v>
      </c>
      <c r="S230" s="14">
        <f t="shared" si="6"/>
        <v>42096.478067129625</v>
      </c>
      <c r="T230" s="14">
        <f t="shared" si="7"/>
        <v>42156.478067129625</v>
      </c>
    </row>
    <row r="231" spans="1:20" ht="60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8306</v>
      </c>
      <c r="G231" s="1" t="s">
        <v>8233</v>
      </c>
      <c r="H231" s="1" t="s">
        <v>8246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8265</v>
      </c>
      <c r="O231" s="5">
        <f>E231/D231</f>
        <v>0</v>
      </c>
      <c r="P231" s="3" t="e">
        <f>ROUND(E231/L231,0)</f>
        <v>#DIV/0!</v>
      </c>
      <c r="Q231" s="6" t="s">
        <v>8308</v>
      </c>
      <c r="R231" s="6" t="s">
        <v>8312</v>
      </c>
      <c r="S231" s="14">
        <f t="shared" si="6"/>
        <v>42383.725659722222</v>
      </c>
      <c r="T231" s="14">
        <f t="shared" si="7"/>
        <v>42413.725659722222</v>
      </c>
    </row>
    <row r="232" spans="1:20" ht="60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8306</v>
      </c>
      <c r="G232" s="1" t="s">
        <v>8221</v>
      </c>
      <c r="H232" s="1" t="s">
        <v>8243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8265</v>
      </c>
      <c r="O232" s="5">
        <f>E232/D232</f>
        <v>4.0000000000000001E-3</v>
      </c>
      <c r="P232" s="3">
        <f>ROUND(E232/L232,0)</f>
        <v>30</v>
      </c>
      <c r="Q232" s="6" t="s">
        <v>8308</v>
      </c>
      <c r="R232" s="6" t="s">
        <v>8312</v>
      </c>
      <c r="S232" s="14">
        <f t="shared" si="6"/>
        <v>42129.568877314814</v>
      </c>
      <c r="T232" s="14">
        <f t="shared" si="7"/>
        <v>42159.568877314814</v>
      </c>
    </row>
    <row r="233" spans="1:20" ht="60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8306</v>
      </c>
      <c r="G233" s="1" t="s">
        <v>8221</v>
      </c>
      <c r="H233" s="1" t="s">
        <v>8243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8265</v>
      </c>
      <c r="O233" s="5">
        <f>E233/D233</f>
        <v>0</v>
      </c>
      <c r="P233" s="3" t="e">
        <f>ROUND(E233/L233,0)</f>
        <v>#DIV/0!</v>
      </c>
      <c r="Q233" s="6" t="s">
        <v>8308</v>
      </c>
      <c r="R233" s="6" t="s">
        <v>8312</v>
      </c>
      <c r="S233" s="14">
        <f t="shared" si="6"/>
        <v>42341.75059027777</v>
      </c>
      <c r="T233" s="14">
        <f t="shared" si="7"/>
        <v>42371.75059027777</v>
      </c>
    </row>
    <row r="234" spans="1:20" ht="60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8306</v>
      </c>
      <c r="G234" s="1" t="s">
        <v>8222</v>
      </c>
      <c r="H234" s="1" t="s">
        <v>8244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8265</v>
      </c>
      <c r="O234" s="5">
        <f>E234/D234</f>
        <v>2.75E-2</v>
      </c>
      <c r="P234" s="3">
        <f>ROUND(E234/L234,0)</f>
        <v>16</v>
      </c>
      <c r="Q234" s="6" t="s">
        <v>8308</v>
      </c>
      <c r="R234" s="6" t="s">
        <v>8312</v>
      </c>
      <c r="S234" s="14">
        <f t="shared" si="6"/>
        <v>42032.617430555554</v>
      </c>
      <c r="T234" s="14">
        <f t="shared" si="7"/>
        <v>42062.617430555554</v>
      </c>
    </row>
    <row r="235" spans="1:20" ht="45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8306</v>
      </c>
      <c r="G235" s="1" t="s">
        <v>8221</v>
      </c>
      <c r="H235" s="1" t="s">
        <v>8243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8265</v>
      </c>
      <c r="O235" s="5">
        <f>E235/D235</f>
        <v>0</v>
      </c>
      <c r="P235" s="3" t="e">
        <f>ROUND(E235/L235,0)</f>
        <v>#DIV/0!</v>
      </c>
      <c r="Q235" s="6" t="s">
        <v>8308</v>
      </c>
      <c r="R235" s="6" t="s">
        <v>8312</v>
      </c>
      <c r="S235" s="14">
        <f t="shared" si="6"/>
        <v>42612.703379629624</v>
      </c>
      <c r="T235" s="14">
        <f t="shared" si="7"/>
        <v>42642.703379629624</v>
      </c>
    </row>
    <row r="236" spans="1:20" ht="60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8306</v>
      </c>
      <c r="G236" s="1" t="s">
        <v>8221</v>
      </c>
      <c r="H236" s="1" t="s">
        <v>8243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8265</v>
      </c>
      <c r="O236" s="5">
        <f>E236/D236</f>
        <v>0.40100000000000002</v>
      </c>
      <c r="P236" s="3">
        <f>ROUND(E236/L236,0)</f>
        <v>80</v>
      </c>
      <c r="Q236" s="6" t="s">
        <v>8308</v>
      </c>
      <c r="R236" s="6" t="s">
        <v>8312</v>
      </c>
      <c r="S236" s="14">
        <f t="shared" si="6"/>
        <v>42135.82707175926</v>
      </c>
      <c r="T236" s="14">
        <f t="shared" si="7"/>
        <v>42175.82707175926</v>
      </c>
    </row>
    <row r="237" spans="1:20" ht="4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8306</v>
      </c>
      <c r="G237" s="1" t="s">
        <v>8221</v>
      </c>
      <c r="H237" s="1" t="s">
        <v>8243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8265</v>
      </c>
      <c r="O237" s="5">
        <f>E237/D237</f>
        <v>0</v>
      </c>
      <c r="P237" s="3" t="e">
        <f>ROUND(E237/L237,0)</f>
        <v>#DIV/0!</v>
      </c>
      <c r="Q237" s="6" t="s">
        <v>8308</v>
      </c>
      <c r="R237" s="6" t="s">
        <v>8312</v>
      </c>
      <c r="S237" s="14">
        <f t="shared" si="6"/>
        <v>42164.700196759259</v>
      </c>
      <c r="T237" s="14">
        <f t="shared" si="7"/>
        <v>42194.700196759259</v>
      </c>
    </row>
    <row r="238" spans="1:20" ht="60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8306</v>
      </c>
      <c r="G238" s="1" t="s">
        <v>8221</v>
      </c>
      <c r="H238" s="1" t="s">
        <v>8243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8265</v>
      </c>
      <c r="O238" s="5">
        <f>E238/D238</f>
        <v>0</v>
      </c>
      <c r="P238" s="3" t="e">
        <f>ROUND(E238/L238,0)</f>
        <v>#DIV/0!</v>
      </c>
      <c r="Q238" s="6" t="s">
        <v>8308</v>
      </c>
      <c r="R238" s="6" t="s">
        <v>8312</v>
      </c>
      <c r="S238" s="14">
        <f t="shared" si="6"/>
        <v>42320.876145833332</v>
      </c>
      <c r="T238" s="14">
        <f t="shared" si="7"/>
        <v>42373.791666666664</v>
      </c>
    </row>
    <row r="239" spans="1:20" ht="3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8306</v>
      </c>
      <c r="G239" s="1" t="s">
        <v>8221</v>
      </c>
      <c r="H239" s="1" t="s">
        <v>8243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8265</v>
      </c>
      <c r="O239" s="5">
        <f>E239/D239</f>
        <v>3.3333333333333335E-3</v>
      </c>
      <c r="P239" s="3">
        <f>ROUND(E239/L239,0)</f>
        <v>50</v>
      </c>
      <c r="Q239" s="6" t="s">
        <v>8308</v>
      </c>
      <c r="R239" s="6" t="s">
        <v>8312</v>
      </c>
      <c r="S239" s="14">
        <f t="shared" si="6"/>
        <v>42377.368854166663</v>
      </c>
      <c r="T239" s="14">
        <f t="shared" si="7"/>
        <v>42437.368854166663</v>
      </c>
    </row>
    <row r="240" spans="1:20" ht="60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8306</v>
      </c>
      <c r="G240" s="1" t="s">
        <v>8221</v>
      </c>
      <c r="H240" s="1" t="s">
        <v>8243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8265</v>
      </c>
      <c r="O240" s="5">
        <f>E240/D240</f>
        <v>0</v>
      </c>
      <c r="P240" s="3" t="e">
        <f>ROUND(E240/L240,0)</f>
        <v>#DIV/0!</v>
      </c>
      <c r="Q240" s="6" t="s">
        <v>8308</v>
      </c>
      <c r="R240" s="6" t="s">
        <v>8312</v>
      </c>
      <c r="S240" s="14">
        <f t="shared" si="6"/>
        <v>42713.754166666666</v>
      </c>
      <c r="T240" s="14">
        <f t="shared" si="7"/>
        <v>42734.166666666664</v>
      </c>
    </row>
    <row r="241" spans="1:20" ht="45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8306</v>
      </c>
      <c r="G241" s="1" t="s">
        <v>8223</v>
      </c>
      <c r="H241" s="1" t="s">
        <v>8245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8265</v>
      </c>
      <c r="O241" s="5">
        <f>E241/D241</f>
        <v>0.25</v>
      </c>
      <c r="P241" s="3">
        <f>ROUND(E241/L241,0)</f>
        <v>50</v>
      </c>
      <c r="Q241" s="6" t="s">
        <v>8308</v>
      </c>
      <c r="R241" s="6" t="s">
        <v>8312</v>
      </c>
      <c r="S241" s="14">
        <f t="shared" si="6"/>
        <v>42296.901967592588</v>
      </c>
      <c r="T241" s="14">
        <f t="shared" si="7"/>
        <v>42316.291666666664</v>
      </c>
    </row>
    <row r="242" spans="1:20" ht="60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8221</v>
      </c>
      <c r="H242" s="1" t="s">
        <v>8243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8266</v>
      </c>
      <c r="O242" s="5">
        <f>E242/D242</f>
        <v>1.0763413333333334</v>
      </c>
      <c r="P242" s="3">
        <f>ROUND(E242/L242,0)</f>
        <v>118</v>
      </c>
      <c r="Q242" s="6" t="s">
        <v>8308</v>
      </c>
      <c r="R242" s="6" t="s">
        <v>8313</v>
      </c>
      <c r="S242" s="14">
        <f t="shared" si="6"/>
        <v>41354.500127314815</v>
      </c>
      <c r="T242" s="14">
        <f t="shared" si="7"/>
        <v>41399.500127314815</v>
      </c>
    </row>
    <row r="243" spans="1:20" ht="60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8221</v>
      </c>
      <c r="H243" s="1" t="s">
        <v>8243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8266</v>
      </c>
      <c r="O243" s="5">
        <f>E243/D243</f>
        <v>1.1263736263736264</v>
      </c>
      <c r="P243" s="3">
        <f>ROUND(E243/L243,0)</f>
        <v>109</v>
      </c>
      <c r="Q243" s="6" t="s">
        <v>8308</v>
      </c>
      <c r="R243" s="6" t="s">
        <v>8313</v>
      </c>
      <c r="S243" s="14">
        <f t="shared" si="6"/>
        <v>41949.489629629628</v>
      </c>
      <c r="T243" s="14">
        <f t="shared" si="7"/>
        <v>41994.489629629628</v>
      </c>
    </row>
    <row r="244" spans="1:20" ht="45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8221</v>
      </c>
      <c r="H244" s="1" t="s">
        <v>8243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8266</v>
      </c>
      <c r="O244" s="5">
        <f>E244/D244</f>
        <v>1.1346153846153846</v>
      </c>
      <c r="P244" s="3">
        <f>ROUND(E244/L244,0)</f>
        <v>73</v>
      </c>
      <c r="Q244" s="6" t="s">
        <v>8308</v>
      </c>
      <c r="R244" s="6" t="s">
        <v>8313</v>
      </c>
      <c r="S244" s="14">
        <f t="shared" si="6"/>
        <v>40862.28460648148</v>
      </c>
      <c r="T244" s="14">
        <f t="shared" si="7"/>
        <v>40897.28460648148</v>
      </c>
    </row>
    <row r="245" spans="1:20" ht="45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8221</v>
      </c>
      <c r="H245" s="1" t="s">
        <v>8243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8266</v>
      </c>
      <c r="O245" s="5">
        <f>E245/D245</f>
        <v>1.0259199999999999</v>
      </c>
      <c r="P245" s="3">
        <f>ROUND(E245/L245,0)</f>
        <v>78</v>
      </c>
      <c r="Q245" s="6" t="s">
        <v>8308</v>
      </c>
      <c r="R245" s="6" t="s">
        <v>8313</v>
      </c>
      <c r="S245" s="14">
        <f t="shared" si="6"/>
        <v>41661.839166666665</v>
      </c>
      <c r="T245" s="14">
        <f t="shared" si="7"/>
        <v>41691.839166666665</v>
      </c>
    </row>
    <row r="246" spans="1:20" ht="60" x14ac:dyDescent="0.25">
      <c r="A246" s="1">
        <v>244</v>
      </c>
      <c r="B246" s="4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8221</v>
      </c>
      <c r="H246" s="1" t="s">
        <v>8243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8266</v>
      </c>
      <c r="O246" s="5">
        <f>E246/D246</f>
        <v>1.1375714285714287</v>
      </c>
      <c r="P246" s="3">
        <f>ROUND(E246/L246,0)</f>
        <v>47</v>
      </c>
      <c r="Q246" s="6" t="s">
        <v>8308</v>
      </c>
      <c r="R246" s="6" t="s">
        <v>8313</v>
      </c>
      <c r="S246" s="14">
        <f t="shared" si="6"/>
        <v>40213.115266203698</v>
      </c>
      <c r="T246" s="14">
        <f t="shared" si="7"/>
        <v>40253.087500000001</v>
      </c>
    </row>
    <row r="247" spans="1:20" ht="60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8221</v>
      </c>
      <c r="H247" s="1" t="s">
        <v>8243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8266</v>
      </c>
      <c r="O247" s="5">
        <f>E247/D247</f>
        <v>1.0371999999999999</v>
      </c>
      <c r="P247" s="3">
        <f>ROUND(E247/L247,0)</f>
        <v>54</v>
      </c>
      <c r="Q247" s="6" t="s">
        <v>8308</v>
      </c>
      <c r="R247" s="6" t="s">
        <v>8313</v>
      </c>
      <c r="S247" s="14">
        <f t="shared" si="6"/>
        <v>41106.844733796293</v>
      </c>
      <c r="T247" s="14">
        <f t="shared" si="7"/>
        <v>41136.844733796293</v>
      </c>
    </row>
    <row r="248" spans="1:20" ht="4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8221</v>
      </c>
      <c r="H248" s="1" t="s">
        <v>8243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8266</v>
      </c>
      <c r="O248" s="5">
        <f>E248/D248</f>
        <v>3.0546000000000002</v>
      </c>
      <c r="P248" s="3">
        <f>ROUND(E248/L248,0)</f>
        <v>68</v>
      </c>
      <c r="Q248" s="6" t="s">
        <v>8308</v>
      </c>
      <c r="R248" s="6" t="s">
        <v>8313</v>
      </c>
      <c r="S248" s="14">
        <f t="shared" si="6"/>
        <v>40480.155150462961</v>
      </c>
      <c r="T248" s="14">
        <f t="shared" si="7"/>
        <v>40530.196817129625</v>
      </c>
    </row>
    <row r="249" spans="1:20" ht="60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8221</v>
      </c>
      <c r="H249" s="1" t="s">
        <v>8243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8266</v>
      </c>
      <c r="O249" s="5">
        <f>E249/D249</f>
        <v>1.341</v>
      </c>
      <c r="P249" s="3">
        <f>ROUND(E249/L249,0)</f>
        <v>108</v>
      </c>
      <c r="Q249" s="6" t="s">
        <v>8308</v>
      </c>
      <c r="R249" s="6" t="s">
        <v>8313</v>
      </c>
      <c r="S249" s="14">
        <f t="shared" si="6"/>
        <v>40430.395995370367</v>
      </c>
      <c r="T249" s="14">
        <f t="shared" si="7"/>
        <v>40466.943749999999</v>
      </c>
    </row>
    <row r="250" spans="1:20" ht="60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8221</v>
      </c>
      <c r="H250" s="1" t="s">
        <v>8243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8266</v>
      </c>
      <c r="O250" s="5">
        <f>E250/D250</f>
        <v>1.0133294117647058</v>
      </c>
      <c r="P250" s="3">
        <f>ROUND(E250/L250,0)</f>
        <v>590</v>
      </c>
      <c r="Q250" s="6" t="s">
        <v>8308</v>
      </c>
      <c r="R250" s="6" t="s">
        <v>8313</v>
      </c>
      <c r="S250" s="14">
        <f t="shared" si="6"/>
        <v>40870.566076388888</v>
      </c>
      <c r="T250" s="14">
        <f t="shared" si="7"/>
        <v>40915.566076388888</v>
      </c>
    </row>
    <row r="251" spans="1:20" ht="60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8221</v>
      </c>
      <c r="H251" s="1" t="s">
        <v>8243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8266</v>
      </c>
      <c r="O251" s="5">
        <f>E251/D251</f>
        <v>1.1292</v>
      </c>
      <c r="P251" s="3">
        <f>ROUND(E251/L251,0)</f>
        <v>48</v>
      </c>
      <c r="Q251" s="6" t="s">
        <v>8308</v>
      </c>
      <c r="R251" s="6" t="s">
        <v>8313</v>
      </c>
      <c r="S251" s="14">
        <f t="shared" si="6"/>
        <v>40332.715509259258</v>
      </c>
      <c r="T251" s="14">
        <f t="shared" si="7"/>
        <v>40412.527777777774</v>
      </c>
    </row>
    <row r="252" spans="1:20" ht="60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8221</v>
      </c>
      <c r="H252" s="1" t="s">
        <v>8243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8266</v>
      </c>
      <c r="O252" s="5">
        <f>E252/D252</f>
        <v>1.0558333333333334</v>
      </c>
      <c r="P252" s="3">
        <f>ROUND(E252/L252,0)</f>
        <v>72</v>
      </c>
      <c r="Q252" s="6" t="s">
        <v>8308</v>
      </c>
      <c r="R252" s="6" t="s">
        <v>8313</v>
      </c>
      <c r="S252" s="14">
        <f t="shared" si="6"/>
        <v>41401.357534722221</v>
      </c>
      <c r="T252" s="14">
        <f t="shared" si="7"/>
        <v>41431.357534722221</v>
      </c>
    </row>
    <row r="253" spans="1:20" ht="45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8221</v>
      </c>
      <c r="H253" s="1" t="s">
        <v>8243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8266</v>
      </c>
      <c r="O253" s="5">
        <f>E253/D253</f>
        <v>1.2557142857142858</v>
      </c>
      <c r="P253" s="3">
        <f>ROUND(E253/L253,0)</f>
        <v>57</v>
      </c>
      <c r="Q253" s="6" t="s">
        <v>8308</v>
      </c>
      <c r="R253" s="6" t="s">
        <v>8313</v>
      </c>
      <c r="S253" s="14">
        <f t="shared" si="6"/>
        <v>41013.579236111109</v>
      </c>
      <c r="T253" s="14">
        <f t="shared" si="7"/>
        <v>41045.583333333328</v>
      </c>
    </row>
    <row r="254" spans="1:20" ht="4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8221</v>
      </c>
      <c r="H254" s="1" t="s">
        <v>8243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8266</v>
      </c>
      <c r="O254" s="5">
        <f>E254/D254</f>
        <v>1.8455999999999999</v>
      </c>
      <c r="P254" s="3">
        <f>ROUND(E254/L254,0)</f>
        <v>85</v>
      </c>
      <c r="Q254" s="6" t="s">
        <v>8308</v>
      </c>
      <c r="R254" s="6" t="s">
        <v>8313</v>
      </c>
      <c r="S254" s="14">
        <f t="shared" si="6"/>
        <v>40266.454374999994</v>
      </c>
      <c r="T254" s="14">
        <f t="shared" si="7"/>
        <v>40329.957638888889</v>
      </c>
    </row>
    <row r="255" spans="1:20" ht="60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8221</v>
      </c>
      <c r="H255" s="1" t="s">
        <v>8243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8266</v>
      </c>
      <c r="O255" s="5">
        <f>E255/D255</f>
        <v>1.0073333333333334</v>
      </c>
      <c r="P255" s="3">
        <f>ROUND(E255/L255,0)</f>
        <v>216</v>
      </c>
      <c r="Q255" s="6" t="s">
        <v>8308</v>
      </c>
      <c r="R255" s="6" t="s">
        <v>8313</v>
      </c>
      <c r="S255" s="14">
        <f t="shared" si="6"/>
        <v>40924.44253472222</v>
      </c>
      <c r="T255" s="14">
        <f t="shared" si="7"/>
        <v>40954.44253472222</v>
      </c>
    </row>
    <row r="256" spans="1:20" ht="4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8221</v>
      </c>
      <c r="H256" s="1" t="s">
        <v>8243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8266</v>
      </c>
      <c r="O256" s="5">
        <f>E256/D256</f>
        <v>1.1694724999999999</v>
      </c>
      <c r="P256" s="3">
        <f>ROUND(E256/L256,0)</f>
        <v>89</v>
      </c>
      <c r="Q256" s="6" t="s">
        <v>8308</v>
      </c>
      <c r="R256" s="6" t="s">
        <v>8313</v>
      </c>
      <c r="S256" s="14">
        <f t="shared" si="6"/>
        <v>42263.744328703702</v>
      </c>
      <c r="T256" s="14">
        <f t="shared" si="7"/>
        <v>42293.874999999993</v>
      </c>
    </row>
    <row r="257" spans="1:20" ht="30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8221</v>
      </c>
      <c r="H257" s="1" t="s">
        <v>8243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8266</v>
      </c>
      <c r="O257" s="5">
        <f>E257/D257</f>
        <v>1.0673325</v>
      </c>
      <c r="P257" s="3">
        <f>ROUND(E257/L257,0)</f>
        <v>45</v>
      </c>
      <c r="Q257" s="6" t="s">
        <v>8308</v>
      </c>
      <c r="R257" s="6" t="s">
        <v>8313</v>
      </c>
      <c r="S257" s="14">
        <f t="shared" si="6"/>
        <v>40588.318078703705</v>
      </c>
      <c r="T257" s="14">
        <f t="shared" si="7"/>
        <v>40618.276412037034</v>
      </c>
    </row>
    <row r="258" spans="1:20" ht="60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8221</v>
      </c>
      <c r="H258" s="1" t="s">
        <v>8243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8266</v>
      </c>
      <c r="O258" s="5">
        <f>E258/D258</f>
        <v>1.391</v>
      </c>
      <c r="P258" s="3">
        <f>ROUND(E258/L258,0)</f>
        <v>66</v>
      </c>
      <c r="Q258" s="6" t="s">
        <v>8308</v>
      </c>
      <c r="R258" s="6" t="s">
        <v>8313</v>
      </c>
      <c r="S258" s="14">
        <f t="shared" si="6"/>
        <v>41319.560960648145</v>
      </c>
      <c r="T258" s="14">
        <f t="shared" si="7"/>
        <v>41349.560960648145</v>
      </c>
    </row>
    <row r="259" spans="1:20" ht="60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8221</v>
      </c>
      <c r="H259" s="1" t="s">
        <v>8243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8266</v>
      </c>
      <c r="O259" s="5">
        <f>E259/D259</f>
        <v>1.0672648571428571</v>
      </c>
      <c r="P259" s="3">
        <f>ROUND(E259/L259,0)</f>
        <v>67</v>
      </c>
      <c r="Q259" s="6" t="s">
        <v>8308</v>
      </c>
      <c r="R259" s="6" t="s">
        <v>8313</v>
      </c>
      <c r="S259" s="14">
        <f t="shared" ref="S259:S322" si="8">(J259/86400)+25569+(-5/24)</f>
        <v>42479.418541666666</v>
      </c>
      <c r="T259" s="14">
        <f t="shared" ref="T259:T322" si="9">(I259/86400)+25569+(-5/24)</f>
        <v>42509.418541666666</v>
      </c>
    </row>
    <row r="260" spans="1:20" ht="60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8221</v>
      </c>
      <c r="H260" s="1" t="s">
        <v>8243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8266</v>
      </c>
      <c r="O260" s="5">
        <f>E260/D260</f>
        <v>1.9114</v>
      </c>
      <c r="P260" s="3">
        <f>ROUND(E260/L260,0)</f>
        <v>83</v>
      </c>
      <c r="Q260" s="6" t="s">
        <v>8308</v>
      </c>
      <c r="R260" s="6" t="s">
        <v>8313</v>
      </c>
      <c r="S260" s="14">
        <f t="shared" si="8"/>
        <v>40681.843356481477</v>
      </c>
      <c r="T260" s="14">
        <f t="shared" si="9"/>
        <v>40711.843356481477</v>
      </c>
    </row>
    <row r="261" spans="1:20" ht="60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8221</v>
      </c>
      <c r="H261" s="1" t="s">
        <v>8243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8266</v>
      </c>
      <c r="O261" s="5">
        <f>E261/D261</f>
        <v>1.3193789333333332</v>
      </c>
      <c r="P261" s="3">
        <f>ROUND(E261/L261,0)</f>
        <v>105</v>
      </c>
      <c r="Q261" s="6" t="s">
        <v>8308</v>
      </c>
      <c r="R261" s="6" t="s">
        <v>8313</v>
      </c>
      <c r="S261" s="14">
        <f t="shared" si="8"/>
        <v>42072.529733796291</v>
      </c>
      <c r="T261" s="14">
        <f t="shared" si="9"/>
        <v>42102.529733796291</v>
      </c>
    </row>
    <row r="262" spans="1:20" ht="4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8221</v>
      </c>
      <c r="H262" s="1" t="s">
        <v>8243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8266</v>
      </c>
      <c r="O262" s="5">
        <f>E262/D262</f>
        <v>1.0640000000000001</v>
      </c>
      <c r="P262" s="3">
        <f>ROUND(E262/L262,0)</f>
        <v>121</v>
      </c>
      <c r="Q262" s="6" t="s">
        <v>8308</v>
      </c>
      <c r="R262" s="6" t="s">
        <v>8313</v>
      </c>
      <c r="S262" s="14">
        <f t="shared" si="8"/>
        <v>40330.547210648147</v>
      </c>
      <c r="T262" s="14">
        <f t="shared" si="9"/>
        <v>40376.207638888889</v>
      </c>
    </row>
    <row r="263" spans="1:20" ht="45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8221</v>
      </c>
      <c r="H263" s="1" t="s">
        <v>8243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8266</v>
      </c>
      <c r="O263" s="5">
        <f>E263/D263</f>
        <v>1.0740000000000001</v>
      </c>
      <c r="P263" s="3">
        <f>ROUND(E263/L263,0)</f>
        <v>98</v>
      </c>
      <c r="Q263" s="6" t="s">
        <v>8308</v>
      </c>
      <c r="R263" s="6" t="s">
        <v>8313</v>
      </c>
      <c r="S263" s="14">
        <f t="shared" si="8"/>
        <v>41017.677129629628</v>
      </c>
      <c r="T263" s="14">
        <f t="shared" si="9"/>
        <v>41067.413194444445</v>
      </c>
    </row>
    <row r="264" spans="1:20" ht="30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8221</v>
      </c>
      <c r="H264" s="1" t="s">
        <v>8243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8266</v>
      </c>
      <c r="O264" s="5">
        <f>E264/D264</f>
        <v>2.4</v>
      </c>
      <c r="P264" s="3">
        <f>ROUND(E264/L264,0)</f>
        <v>41</v>
      </c>
      <c r="Q264" s="6" t="s">
        <v>8308</v>
      </c>
      <c r="R264" s="6" t="s">
        <v>8313</v>
      </c>
      <c r="S264" s="14">
        <f t="shared" si="8"/>
        <v>40555.039675925924</v>
      </c>
      <c r="T264" s="14">
        <f t="shared" si="9"/>
        <v>40600.039675925924</v>
      </c>
    </row>
    <row r="265" spans="1:20" ht="60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8221</v>
      </c>
      <c r="H265" s="1" t="s">
        <v>8243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8266</v>
      </c>
      <c r="O265" s="5">
        <f>E265/D265</f>
        <v>1.1808107999999999</v>
      </c>
      <c r="P265" s="3">
        <f>ROUND(E265/L265,0)</f>
        <v>31</v>
      </c>
      <c r="Q265" s="6" t="s">
        <v>8308</v>
      </c>
      <c r="R265" s="6" t="s">
        <v>8313</v>
      </c>
      <c r="S265" s="14">
        <f t="shared" si="8"/>
        <v>41149.746458333328</v>
      </c>
      <c r="T265" s="14">
        <f t="shared" si="9"/>
        <v>41179.746458333328</v>
      </c>
    </row>
    <row r="266" spans="1:20" ht="60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8221</v>
      </c>
      <c r="H266" s="1" t="s">
        <v>8243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8266</v>
      </c>
      <c r="O266" s="5">
        <f>E266/D266</f>
        <v>1.1819999999999999</v>
      </c>
      <c r="P266" s="3">
        <f>ROUND(E266/L266,0)</f>
        <v>65</v>
      </c>
      <c r="Q266" s="6" t="s">
        <v>8308</v>
      </c>
      <c r="R266" s="6" t="s">
        <v>8313</v>
      </c>
      <c r="S266" s="14">
        <f t="shared" si="8"/>
        <v>41010.411979166667</v>
      </c>
      <c r="T266" s="14">
        <f t="shared" si="9"/>
        <v>41040.411979166667</v>
      </c>
    </row>
    <row r="267" spans="1:20" ht="60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8221</v>
      </c>
      <c r="H267" s="1" t="s">
        <v>8243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8266</v>
      </c>
      <c r="O267" s="5">
        <f>E267/D267</f>
        <v>1.111</v>
      </c>
      <c r="P267" s="3">
        <f>ROUND(E267/L267,0)</f>
        <v>96</v>
      </c>
      <c r="Q267" s="6" t="s">
        <v>8308</v>
      </c>
      <c r="R267" s="6" t="s">
        <v>8313</v>
      </c>
      <c r="S267" s="14">
        <f t="shared" si="8"/>
        <v>40267.03738425926</v>
      </c>
      <c r="T267" s="14">
        <f t="shared" si="9"/>
        <v>40308.636111111111</v>
      </c>
    </row>
    <row r="268" spans="1:20" ht="60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8221</v>
      </c>
      <c r="H268" s="1" t="s">
        <v>8243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8266</v>
      </c>
      <c r="O268" s="5">
        <f>E268/D268</f>
        <v>1.4550000000000001</v>
      </c>
      <c r="P268" s="3">
        <f>ROUND(E268/L268,0)</f>
        <v>40</v>
      </c>
      <c r="Q268" s="6" t="s">
        <v>8308</v>
      </c>
      <c r="R268" s="6" t="s">
        <v>8313</v>
      </c>
      <c r="S268" s="14">
        <f t="shared" si="8"/>
        <v>40204.966516203705</v>
      </c>
      <c r="T268" s="14">
        <f t="shared" si="9"/>
        <v>40290.95208333333</v>
      </c>
    </row>
    <row r="269" spans="1:20" ht="4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8222</v>
      </c>
      <c r="H269" s="1" t="s">
        <v>8244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8266</v>
      </c>
      <c r="O269" s="5">
        <f>E269/D269</f>
        <v>1.3162883248730965</v>
      </c>
      <c r="P269" s="3">
        <f>ROUND(E269/L269,0)</f>
        <v>79</v>
      </c>
      <c r="Q269" s="6" t="s">
        <v>8308</v>
      </c>
      <c r="R269" s="6" t="s">
        <v>8313</v>
      </c>
      <c r="S269" s="14">
        <f t="shared" si="8"/>
        <v>41785.244201388887</v>
      </c>
      <c r="T269" s="14">
        <f t="shared" si="9"/>
        <v>41815.244201388887</v>
      </c>
    </row>
    <row r="270" spans="1:20" ht="60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8221</v>
      </c>
      <c r="H270" s="1" t="s">
        <v>8243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8266</v>
      </c>
      <c r="O270" s="5">
        <f>E270/D270</f>
        <v>1.1140000000000001</v>
      </c>
      <c r="P270" s="3">
        <f>ROUND(E270/L270,0)</f>
        <v>50</v>
      </c>
      <c r="Q270" s="6" t="s">
        <v>8308</v>
      </c>
      <c r="R270" s="6" t="s">
        <v>8313</v>
      </c>
      <c r="S270" s="14">
        <f t="shared" si="8"/>
        <v>40808.944189814814</v>
      </c>
      <c r="T270" s="14">
        <f t="shared" si="9"/>
        <v>40853.985856481479</v>
      </c>
    </row>
    <row r="271" spans="1:20" ht="60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8223</v>
      </c>
      <c r="H271" s="1" t="s">
        <v>8245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8266</v>
      </c>
      <c r="O271" s="5">
        <f>E271/D271</f>
        <v>1.4723377</v>
      </c>
      <c r="P271" s="3">
        <f>ROUND(E271/L271,0)</f>
        <v>92</v>
      </c>
      <c r="Q271" s="6" t="s">
        <v>8308</v>
      </c>
      <c r="R271" s="6" t="s">
        <v>8313</v>
      </c>
      <c r="S271" s="14">
        <f t="shared" si="8"/>
        <v>42757.988680555551</v>
      </c>
      <c r="T271" s="14">
        <f t="shared" si="9"/>
        <v>42787.988680555551</v>
      </c>
    </row>
    <row r="272" spans="1:20" ht="4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8221</v>
      </c>
      <c r="H272" s="1" t="s">
        <v>8243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8266</v>
      </c>
      <c r="O272" s="5">
        <f>E272/D272</f>
        <v>1.5260869565217392</v>
      </c>
      <c r="P272" s="3">
        <f>ROUND(E272/L272,0)</f>
        <v>58</v>
      </c>
      <c r="Q272" s="6" t="s">
        <v>8308</v>
      </c>
      <c r="R272" s="6" t="s">
        <v>8313</v>
      </c>
      <c r="S272" s="14">
        <f t="shared" si="8"/>
        <v>40637.658217592594</v>
      </c>
      <c r="T272" s="14">
        <f t="shared" si="9"/>
        <v>40687.958333333328</v>
      </c>
    </row>
    <row r="273" spans="1:20" ht="60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8221</v>
      </c>
      <c r="H273" s="1" t="s">
        <v>8243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8266</v>
      </c>
      <c r="O273" s="5">
        <f>E273/D273</f>
        <v>1.0468</v>
      </c>
      <c r="P273" s="3">
        <f>ROUND(E273/L273,0)</f>
        <v>109</v>
      </c>
      <c r="Q273" s="6" t="s">
        <v>8308</v>
      </c>
      <c r="R273" s="6" t="s">
        <v>8313</v>
      </c>
      <c r="S273" s="14">
        <f t="shared" si="8"/>
        <v>41611.891909722217</v>
      </c>
      <c r="T273" s="14">
        <f t="shared" si="9"/>
        <v>41641.125</v>
      </c>
    </row>
    <row r="274" spans="1:20" ht="60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8221</v>
      </c>
      <c r="H274" s="1" t="s">
        <v>8243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8266</v>
      </c>
      <c r="O274" s="5">
        <f>E274/D274</f>
        <v>1.7743366666666667</v>
      </c>
      <c r="P274" s="3">
        <f>ROUND(E274/L274,0)</f>
        <v>82</v>
      </c>
      <c r="Q274" s="6" t="s">
        <v>8308</v>
      </c>
      <c r="R274" s="6" t="s">
        <v>8313</v>
      </c>
      <c r="S274" s="14">
        <f t="shared" si="8"/>
        <v>40235.692025462959</v>
      </c>
      <c r="T274" s="14">
        <f t="shared" si="9"/>
        <v>40296.575694444444</v>
      </c>
    </row>
    <row r="275" spans="1:20" ht="60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8221</v>
      </c>
      <c r="H275" s="1" t="s">
        <v>8243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8266</v>
      </c>
      <c r="O275" s="5">
        <f>E275/D275</f>
        <v>1.077758</v>
      </c>
      <c r="P275" s="3">
        <f>ROUND(E275/L275,0)</f>
        <v>46</v>
      </c>
      <c r="Q275" s="6" t="s">
        <v>8308</v>
      </c>
      <c r="R275" s="6" t="s">
        <v>8313</v>
      </c>
      <c r="S275" s="14">
        <f t="shared" si="8"/>
        <v>40697.29011574074</v>
      </c>
      <c r="T275" s="14">
        <f t="shared" si="9"/>
        <v>40727.29011574074</v>
      </c>
    </row>
    <row r="276" spans="1:20" ht="60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8221</v>
      </c>
      <c r="H276" s="1" t="s">
        <v>8243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8266</v>
      </c>
      <c r="O276" s="5">
        <f>E276/D276</f>
        <v>1.56</v>
      </c>
      <c r="P276" s="3">
        <f>ROUND(E276/L276,0)</f>
        <v>55</v>
      </c>
      <c r="Q276" s="6" t="s">
        <v>8308</v>
      </c>
      <c r="R276" s="6" t="s">
        <v>8313</v>
      </c>
      <c r="S276" s="14">
        <f t="shared" si="8"/>
        <v>40969.704039351847</v>
      </c>
      <c r="T276" s="14">
        <f t="shared" si="9"/>
        <v>41004.082638888889</v>
      </c>
    </row>
    <row r="277" spans="1:20" ht="45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8221</v>
      </c>
      <c r="H277" s="1" t="s">
        <v>8243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8266</v>
      </c>
      <c r="O277" s="5">
        <f>E277/D277</f>
        <v>1.08395</v>
      </c>
      <c r="P277" s="3">
        <f>ROUND(E277/L277,0)</f>
        <v>65</v>
      </c>
      <c r="Q277" s="6" t="s">
        <v>8308</v>
      </c>
      <c r="R277" s="6" t="s">
        <v>8313</v>
      </c>
      <c r="S277" s="14">
        <f t="shared" si="8"/>
        <v>41192.823680555557</v>
      </c>
      <c r="T277" s="14">
        <f t="shared" si="9"/>
        <v>41222.865347222221</v>
      </c>
    </row>
    <row r="278" spans="1:20" ht="60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8221</v>
      </c>
      <c r="H278" s="1" t="s">
        <v>8243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8266</v>
      </c>
      <c r="O278" s="5">
        <f>E278/D278</f>
        <v>1.476</v>
      </c>
      <c r="P278" s="3">
        <f>ROUND(E278/L278,0)</f>
        <v>95</v>
      </c>
      <c r="Q278" s="6" t="s">
        <v>8308</v>
      </c>
      <c r="R278" s="6" t="s">
        <v>8313</v>
      </c>
      <c r="S278" s="14">
        <f t="shared" si="8"/>
        <v>40966.873541666668</v>
      </c>
      <c r="T278" s="14">
        <f t="shared" si="9"/>
        <v>41026.831874999996</v>
      </c>
    </row>
    <row r="279" spans="1:20" ht="60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8221</v>
      </c>
      <c r="H279" s="1" t="s">
        <v>8243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8266</v>
      </c>
      <c r="O279" s="5">
        <f>E279/D279</f>
        <v>1.1038153846153846</v>
      </c>
      <c r="P279" s="3">
        <f>ROUND(E279/L279,0)</f>
        <v>75</v>
      </c>
      <c r="Q279" s="6" t="s">
        <v>8308</v>
      </c>
      <c r="R279" s="6" t="s">
        <v>8313</v>
      </c>
      <c r="S279" s="14">
        <f t="shared" si="8"/>
        <v>42117.68309027778</v>
      </c>
      <c r="T279" s="14">
        <f t="shared" si="9"/>
        <v>42147.68309027778</v>
      </c>
    </row>
    <row r="280" spans="1:20" ht="45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8221</v>
      </c>
      <c r="H280" s="1" t="s">
        <v>8243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8266</v>
      </c>
      <c r="O280" s="5">
        <f>E280/D280</f>
        <v>1.5034814814814814</v>
      </c>
      <c r="P280" s="3">
        <f>ROUND(E280/L280,0)</f>
        <v>98</v>
      </c>
      <c r="Q280" s="6" t="s">
        <v>8308</v>
      </c>
      <c r="R280" s="6" t="s">
        <v>8313</v>
      </c>
      <c r="S280" s="14">
        <f t="shared" si="8"/>
        <v>41163.832627314812</v>
      </c>
      <c r="T280" s="14">
        <f t="shared" si="9"/>
        <v>41193.832627314812</v>
      </c>
    </row>
    <row r="281" spans="1:20" ht="60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8221</v>
      </c>
      <c r="H281" s="1" t="s">
        <v>8243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8266</v>
      </c>
      <c r="O281" s="5">
        <f>E281/D281</f>
        <v>1.5731829411764706</v>
      </c>
      <c r="P281" s="3">
        <f>ROUND(E281/L281,0)</f>
        <v>88</v>
      </c>
      <c r="Q281" s="6" t="s">
        <v>8308</v>
      </c>
      <c r="R281" s="6" t="s">
        <v>8313</v>
      </c>
      <c r="S281" s="14">
        <f t="shared" si="8"/>
        <v>42759.035833333335</v>
      </c>
      <c r="T281" s="14">
        <f t="shared" si="9"/>
        <v>42792.875694444439</v>
      </c>
    </row>
    <row r="282" spans="1:20" ht="60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8221</v>
      </c>
      <c r="H282" s="1" t="s">
        <v>8243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8266</v>
      </c>
      <c r="O282" s="5">
        <f>E282/D282</f>
        <v>1.5614399999999999</v>
      </c>
      <c r="P282" s="3">
        <f>ROUND(E282/L282,0)</f>
        <v>55</v>
      </c>
      <c r="Q282" s="6" t="s">
        <v>8308</v>
      </c>
      <c r="R282" s="6" t="s">
        <v>8313</v>
      </c>
      <c r="S282" s="14">
        <f t="shared" si="8"/>
        <v>41744.382349537038</v>
      </c>
      <c r="T282" s="14">
        <f t="shared" si="9"/>
        <v>41789.382349537038</v>
      </c>
    </row>
    <row r="283" spans="1:20" ht="60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8221</v>
      </c>
      <c r="H283" s="1" t="s">
        <v>8243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8266</v>
      </c>
      <c r="O283" s="5">
        <f>E283/D283</f>
        <v>1.2058763636363636</v>
      </c>
      <c r="P283" s="3">
        <f>ROUND(E283/L283,0)</f>
        <v>84</v>
      </c>
      <c r="Q283" s="6" t="s">
        <v>8308</v>
      </c>
      <c r="R283" s="6" t="s">
        <v>8313</v>
      </c>
      <c r="S283" s="14">
        <f t="shared" si="8"/>
        <v>39949.955011574071</v>
      </c>
      <c r="T283" s="14">
        <f t="shared" si="9"/>
        <v>40035.601388888885</v>
      </c>
    </row>
    <row r="284" spans="1:20" ht="4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8221</v>
      </c>
      <c r="H284" s="1" t="s">
        <v>8243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8266</v>
      </c>
      <c r="O284" s="5">
        <f>E284/D284</f>
        <v>1.0118888888888888</v>
      </c>
      <c r="P284" s="3">
        <f>ROUND(E284/L284,0)</f>
        <v>254</v>
      </c>
      <c r="Q284" s="6" t="s">
        <v>8308</v>
      </c>
      <c r="R284" s="6" t="s">
        <v>8313</v>
      </c>
      <c r="S284" s="14">
        <f t="shared" si="8"/>
        <v>40194.711712962962</v>
      </c>
      <c r="T284" s="14">
        <f t="shared" si="9"/>
        <v>40231.708333333328</v>
      </c>
    </row>
    <row r="285" spans="1:20" ht="30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8221</v>
      </c>
      <c r="H285" s="1" t="s">
        <v>8243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8266</v>
      </c>
      <c r="O285" s="5">
        <f>E285/D285</f>
        <v>1.142725</v>
      </c>
      <c r="P285" s="3">
        <f>ROUND(E285/L285,0)</f>
        <v>102</v>
      </c>
      <c r="Q285" s="6" t="s">
        <v>8308</v>
      </c>
      <c r="R285" s="6" t="s">
        <v>8313</v>
      </c>
      <c r="S285" s="14">
        <f t="shared" si="8"/>
        <v>40675.501666666663</v>
      </c>
      <c r="T285" s="14">
        <f t="shared" si="9"/>
        <v>40694.999305555553</v>
      </c>
    </row>
    <row r="286" spans="1:20" ht="60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8221</v>
      </c>
      <c r="H286" s="1" t="s">
        <v>8243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8266</v>
      </c>
      <c r="O286" s="5">
        <f>E286/D286</f>
        <v>1.0462615</v>
      </c>
      <c r="P286" s="3">
        <f>ROUND(E286/L286,0)</f>
        <v>55</v>
      </c>
      <c r="Q286" s="6" t="s">
        <v>8308</v>
      </c>
      <c r="R286" s="6" t="s">
        <v>8313</v>
      </c>
      <c r="S286" s="14">
        <f t="shared" si="8"/>
        <v>40904.529861111107</v>
      </c>
      <c r="T286" s="14">
        <f t="shared" si="9"/>
        <v>40929.529861111107</v>
      </c>
    </row>
    <row r="287" spans="1:20" ht="45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8221</v>
      </c>
      <c r="H287" s="1" t="s">
        <v>8243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8266</v>
      </c>
      <c r="O287" s="5">
        <f>E287/D287</f>
        <v>2.2882507142857142</v>
      </c>
      <c r="P287" s="3">
        <f>ROUND(E287/L287,0)</f>
        <v>57</v>
      </c>
      <c r="Q287" s="6" t="s">
        <v>8308</v>
      </c>
      <c r="R287" s="6" t="s">
        <v>8313</v>
      </c>
      <c r="S287" s="14">
        <f t="shared" si="8"/>
        <v>41506.547777777778</v>
      </c>
      <c r="T287" s="14">
        <f t="shared" si="9"/>
        <v>41536.547777777778</v>
      </c>
    </row>
    <row r="288" spans="1:20" ht="60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8221</v>
      </c>
      <c r="H288" s="1" t="s">
        <v>8243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8266</v>
      </c>
      <c r="O288" s="5">
        <f>E288/D288</f>
        <v>1.0915333333333332</v>
      </c>
      <c r="P288" s="3">
        <f>ROUND(E288/L288,0)</f>
        <v>121</v>
      </c>
      <c r="Q288" s="6" t="s">
        <v>8308</v>
      </c>
      <c r="R288" s="6" t="s">
        <v>8313</v>
      </c>
      <c r="S288" s="14">
        <f t="shared" si="8"/>
        <v>41313.607916666668</v>
      </c>
      <c r="T288" s="14">
        <f t="shared" si="9"/>
        <v>41358.566249999996</v>
      </c>
    </row>
    <row r="289" spans="1:20" ht="30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8221</v>
      </c>
      <c r="H289" s="1" t="s">
        <v>8243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8266</v>
      </c>
      <c r="O289" s="5">
        <f>E289/D289</f>
        <v>1.7629999999999999</v>
      </c>
      <c r="P289" s="3">
        <f>ROUND(E289/L289,0)</f>
        <v>91</v>
      </c>
      <c r="Q289" s="6" t="s">
        <v>8308</v>
      </c>
      <c r="R289" s="6" t="s">
        <v>8313</v>
      </c>
      <c r="S289" s="14">
        <f t="shared" si="8"/>
        <v>41184.069652777776</v>
      </c>
      <c r="T289" s="14">
        <f t="shared" si="9"/>
        <v>41214.958333333328</v>
      </c>
    </row>
    <row r="290" spans="1:20" ht="60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8221</v>
      </c>
      <c r="H290" s="1" t="s">
        <v>8243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8266</v>
      </c>
      <c r="O290" s="5">
        <f>E290/D290</f>
        <v>1.0321061999999999</v>
      </c>
      <c r="P290" s="3">
        <f>ROUND(E290/L290,0)</f>
        <v>115</v>
      </c>
      <c r="Q290" s="6" t="s">
        <v>8308</v>
      </c>
      <c r="R290" s="6" t="s">
        <v>8313</v>
      </c>
      <c r="S290" s="14">
        <f t="shared" si="8"/>
        <v>41050.960567129623</v>
      </c>
      <c r="T290" s="14">
        <f t="shared" si="9"/>
        <v>41085.960567129623</v>
      </c>
    </row>
    <row r="291" spans="1:20" ht="60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8222</v>
      </c>
      <c r="H291" s="1" t="s">
        <v>8244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8266</v>
      </c>
      <c r="O291" s="5">
        <f>E291/D291</f>
        <v>1.0482</v>
      </c>
      <c r="P291" s="3">
        <f>ROUND(E291/L291,0)</f>
        <v>68</v>
      </c>
      <c r="Q291" s="6" t="s">
        <v>8308</v>
      </c>
      <c r="R291" s="6" t="s">
        <v>8313</v>
      </c>
      <c r="S291" s="14">
        <f t="shared" si="8"/>
        <v>41550.248078703698</v>
      </c>
      <c r="T291" s="14">
        <f t="shared" si="9"/>
        <v>41580.248078703698</v>
      </c>
    </row>
    <row r="292" spans="1:20" ht="45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8221</v>
      </c>
      <c r="H292" s="1" t="s">
        <v>8243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8266</v>
      </c>
      <c r="O292" s="5">
        <f>E292/D292</f>
        <v>1.0668444444444445</v>
      </c>
      <c r="P292" s="3">
        <f>ROUND(E292/L292,0)</f>
        <v>29</v>
      </c>
      <c r="Q292" s="6" t="s">
        <v>8308</v>
      </c>
      <c r="R292" s="6" t="s">
        <v>8313</v>
      </c>
      <c r="S292" s="14">
        <f t="shared" si="8"/>
        <v>40526.160844907405</v>
      </c>
      <c r="T292" s="14">
        <f t="shared" si="9"/>
        <v>40576.124305555553</v>
      </c>
    </row>
    <row r="293" spans="1:20" ht="4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8221</v>
      </c>
      <c r="H293" s="1" t="s">
        <v>8243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8266</v>
      </c>
      <c r="O293" s="5">
        <f>E293/D293</f>
        <v>1.2001999999999999</v>
      </c>
      <c r="P293" s="3">
        <f>ROUND(E293/L293,0)</f>
        <v>47</v>
      </c>
      <c r="Q293" s="6" t="s">
        <v>8308</v>
      </c>
      <c r="R293" s="6" t="s">
        <v>8313</v>
      </c>
      <c r="S293" s="14">
        <f t="shared" si="8"/>
        <v>41376.560717592591</v>
      </c>
      <c r="T293" s="14">
        <f t="shared" si="9"/>
        <v>41394.792361111111</v>
      </c>
    </row>
    <row r="294" spans="1:20" ht="60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8221</v>
      </c>
      <c r="H294" s="1" t="s">
        <v>8243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8266</v>
      </c>
      <c r="O294" s="5">
        <f>E294/D294</f>
        <v>1.0150693333333334</v>
      </c>
      <c r="P294" s="3">
        <f>ROUND(E294/L294,0)</f>
        <v>154</v>
      </c>
      <c r="Q294" s="6" t="s">
        <v>8308</v>
      </c>
      <c r="R294" s="6" t="s">
        <v>8313</v>
      </c>
      <c r="S294" s="14">
        <f t="shared" si="8"/>
        <v>40812.594895833332</v>
      </c>
      <c r="T294" s="14">
        <f t="shared" si="9"/>
        <v>40844.957638888889</v>
      </c>
    </row>
    <row r="295" spans="1:20" ht="60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8221</v>
      </c>
      <c r="H295" s="1" t="s">
        <v>8243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8266</v>
      </c>
      <c r="O295" s="5">
        <f>E295/D295</f>
        <v>1.0138461538461538</v>
      </c>
      <c r="P295" s="3">
        <f>ROUND(E295/L295,0)</f>
        <v>201</v>
      </c>
      <c r="Q295" s="6" t="s">
        <v>8308</v>
      </c>
      <c r="R295" s="6" t="s">
        <v>8313</v>
      </c>
      <c r="S295" s="14">
        <f t="shared" si="8"/>
        <v>41719.459652777776</v>
      </c>
      <c r="T295" s="14">
        <f t="shared" si="9"/>
        <v>41749.459652777776</v>
      </c>
    </row>
    <row r="296" spans="1:20" ht="90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8221</v>
      </c>
      <c r="H296" s="1" t="s">
        <v>8243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8266</v>
      </c>
      <c r="O296" s="5">
        <f>E296/D296</f>
        <v>1</v>
      </c>
      <c r="P296" s="3">
        <f>ROUND(E296/L296,0)</f>
        <v>100</v>
      </c>
      <c r="Q296" s="6" t="s">
        <v>8308</v>
      </c>
      <c r="R296" s="6" t="s">
        <v>8313</v>
      </c>
      <c r="S296" s="14">
        <f t="shared" si="8"/>
        <v>40342.876087962963</v>
      </c>
      <c r="T296" s="14">
        <f t="shared" si="9"/>
        <v>40378.458333333328</v>
      </c>
    </row>
    <row r="297" spans="1:20" ht="60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8221</v>
      </c>
      <c r="H297" s="1" t="s">
        <v>8243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8266</v>
      </c>
      <c r="O297" s="5">
        <f>E297/D297</f>
        <v>1.3310911999999999</v>
      </c>
      <c r="P297" s="3">
        <f>ROUND(E297/L297,0)</f>
        <v>100</v>
      </c>
      <c r="Q297" s="6" t="s">
        <v>8308</v>
      </c>
      <c r="R297" s="6" t="s">
        <v>8313</v>
      </c>
      <c r="S297" s="14">
        <f t="shared" si="8"/>
        <v>41518.796400462961</v>
      </c>
      <c r="T297" s="14">
        <f t="shared" si="9"/>
        <v>41578.791666666664</v>
      </c>
    </row>
    <row r="298" spans="1:20" ht="4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8221</v>
      </c>
      <c r="H298" s="1" t="s">
        <v>8243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8266</v>
      </c>
      <c r="O298" s="5">
        <f>E298/D298</f>
        <v>1.187262</v>
      </c>
      <c r="P298" s="3">
        <f>ROUND(E298/L298,0)</f>
        <v>230</v>
      </c>
      <c r="Q298" s="6" t="s">
        <v>8308</v>
      </c>
      <c r="R298" s="6" t="s">
        <v>8313</v>
      </c>
      <c r="S298" s="14">
        <f t="shared" si="8"/>
        <v>41134.267164351848</v>
      </c>
      <c r="T298" s="14">
        <f t="shared" si="9"/>
        <v>41159.267164351848</v>
      </c>
    </row>
    <row r="299" spans="1:20" ht="60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8221</v>
      </c>
      <c r="H299" s="1" t="s">
        <v>8243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8266</v>
      </c>
      <c r="O299" s="5">
        <f>E299/D299</f>
        <v>1.0064</v>
      </c>
      <c r="P299" s="3">
        <f>ROUND(E299/L299,0)</f>
        <v>142</v>
      </c>
      <c r="Q299" s="6" t="s">
        <v>8308</v>
      </c>
      <c r="R299" s="6" t="s">
        <v>8313</v>
      </c>
      <c r="S299" s="14">
        <f t="shared" si="8"/>
        <v>42089.519687499997</v>
      </c>
      <c r="T299" s="14">
        <f t="shared" si="9"/>
        <v>42124.957638888889</v>
      </c>
    </row>
    <row r="300" spans="1:20" ht="3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8221</v>
      </c>
      <c r="H300" s="1" t="s">
        <v>8243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8266</v>
      </c>
      <c r="O300" s="5">
        <f>E300/D300</f>
        <v>1.089324126984127</v>
      </c>
      <c r="P300" s="3">
        <f>ROUND(E300/L300,0)</f>
        <v>56</v>
      </c>
      <c r="Q300" s="6" t="s">
        <v>8308</v>
      </c>
      <c r="R300" s="6" t="s">
        <v>8313</v>
      </c>
      <c r="S300" s="14">
        <f t="shared" si="8"/>
        <v>41709.255185185182</v>
      </c>
      <c r="T300" s="14">
        <f t="shared" si="9"/>
        <v>41768.666666666664</v>
      </c>
    </row>
    <row r="301" spans="1:20" ht="60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8221</v>
      </c>
      <c r="H301" s="1" t="s">
        <v>8243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8266</v>
      </c>
      <c r="O301" s="5">
        <f>E301/D301</f>
        <v>1.789525</v>
      </c>
      <c r="P301" s="3">
        <f>ROUND(E301/L301,0)</f>
        <v>73</v>
      </c>
      <c r="Q301" s="6" t="s">
        <v>8308</v>
      </c>
      <c r="R301" s="6" t="s">
        <v>8313</v>
      </c>
      <c r="S301" s="14">
        <f t="shared" si="8"/>
        <v>40469.016898148147</v>
      </c>
      <c r="T301" s="14">
        <f t="shared" si="9"/>
        <v>40499.058564814812</v>
      </c>
    </row>
    <row r="302" spans="1:20" ht="60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8221</v>
      </c>
      <c r="H302" s="1" t="s">
        <v>8243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8266</v>
      </c>
      <c r="O302" s="5">
        <f>E302/D302</f>
        <v>1.0172264</v>
      </c>
      <c r="P302" s="3">
        <f>ROUND(E302/L302,0)</f>
        <v>85</v>
      </c>
      <c r="Q302" s="6" t="s">
        <v>8308</v>
      </c>
      <c r="R302" s="6" t="s">
        <v>8313</v>
      </c>
      <c r="S302" s="14">
        <f t="shared" si="8"/>
        <v>40626.751597222217</v>
      </c>
      <c r="T302" s="14">
        <f t="shared" si="9"/>
        <v>40657.751597222217</v>
      </c>
    </row>
    <row r="303" spans="1:20" ht="45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8221</v>
      </c>
      <c r="H303" s="1" t="s">
        <v>8243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8266</v>
      </c>
      <c r="O303" s="5">
        <f>E303/D303</f>
        <v>1.1873499999999999</v>
      </c>
      <c r="P303" s="3">
        <f>ROUND(E303/L303,0)</f>
        <v>61</v>
      </c>
      <c r="Q303" s="6" t="s">
        <v>8308</v>
      </c>
      <c r="R303" s="6" t="s">
        <v>8313</v>
      </c>
      <c r="S303" s="14">
        <f t="shared" si="8"/>
        <v>41312.529340277775</v>
      </c>
      <c r="T303" s="14">
        <f t="shared" si="9"/>
        <v>41352.487673611111</v>
      </c>
    </row>
    <row r="304" spans="1:20" ht="60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8221</v>
      </c>
      <c r="H304" s="1" t="s">
        <v>8243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8266</v>
      </c>
      <c r="O304" s="5">
        <f>E304/D304</f>
        <v>1.0045999999999999</v>
      </c>
      <c r="P304" s="3">
        <f>ROUND(E304/L304,0)</f>
        <v>93</v>
      </c>
      <c r="Q304" s="6" t="s">
        <v>8308</v>
      </c>
      <c r="R304" s="6" t="s">
        <v>8313</v>
      </c>
      <c r="S304" s="14">
        <f t="shared" si="8"/>
        <v>40933.648587962962</v>
      </c>
      <c r="T304" s="14">
        <f t="shared" si="9"/>
        <v>40963.648587962962</v>
      </c>
    </row>
    <row r="305" spans="1:20" ht="45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8221</v>
      </c>
      <c r="H305" s="1" t="s">
        <v>8243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8266</v>
      </c>
      <c r="O305" s="5">
        <f>E305/D305</f>
        <v>1.3746666666666667</v>
      </c>
      <c r="P305" s="3">
        <f>ROUND(E305/L305,0)</f>
        <v>50</v>
      </c>
      <c r="Q305" s="6" t="s">
        <v>8308</v>
      </c>
      <c r="R305" s="6" t="s">
        <v>8313</v>
      </c>
      <c r="S305" s="14">
        <f t="shared" si="8"/>
        <v>41031.862800925919</v>
      </c>
      <c r="T305" s="14">
        <f t="shared" si="9"/>
        <v>41061.862800925919</v>
      </c>
    </row>
    <row r="306" spans="1:20" ht="30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8221</v>
      </c>
      <c r="H306" s="1" t="s">
        <v>8243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8266</v>
      </c>
      <c r="O306" s="5">
        <f>E306/D306</f>
        <v>2.3164705882352941</v>
      </c>
      <c r="P306" s="3">
        <f>ROUND(E306/L306,0)</f>
        <v>106</v>
      </c>
      <c r="Q306" s="6" t="s">
        <v>8308</v>
      </c>
      <c r="R306" s="6" t="s">
        <v>8313</v>
      </c>
      <c r="S306" s="14">
        <f t="shared" si="8"/>
        <v>41113.88653935185</v>
      </c>
      <c r="T306" s="14">
        <f t="shared" si="9"/>
        <v>41152.875</v>
      </c>
    </row>
    <row r="307" spans="1:20" ht="4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8221</v>
      </c>
      <c r="H307" s="1" t="s">
        <v>8243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8266</v>
      </c>
      <c r="O307" s="5">
        <f>E307/D307</f>
        <v>1.3033333333333332</v>
      </c>
      <c r="P307" s="3">
        <f>ROUND(E307/L307,0)</f>
        <v>52</v>
      </c>
      <c r="Q307" s="6" t="s">
        <v>8308</v>
      </c>
      <c r="R307" s="6" t="s">
        <v>8313</v>
      </c>
      <c r="S307" s="14">
        <f t="shared" si="8"/>
        <v>40948.421863425923</v>
      </c>
      <c r="T307" s="14">
        <f t="shared" si="9"/>
        <v>40978.421863425923</v>
      </c>
    </row>
    <row r="308" spans="1:20" ht="30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8221</v>
      </c>
      <c r="H308" s="1" t="s">
        <v>8243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8266</v>
      </c>
      <c r="O308" s="5">
        <f>E308/D308</f>
        <v>2.9289999999999998</v>
      </c>
      <c r="P308" s="3">
        <f>ROUND(E308/L308,0)</f>
        <v>37</v>
      </c>
      <c r="Q308" s="6" t="s">
        <v>8308</v>
      </c>
      <c r="R308" s="6" t="s">
        <v>8313</v>
      </c>
      <c r="S308" s="14">
        <f t="shared" si="8"/>
        <v>41333.628854166665</v>
      </c>
      <c r="T308" s="14">
        <f t="shared" si="9"/>
        <v>41353.587187499994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8221</v>
      </c>
      <c r="H309" s="1" t="s">
        <v>8243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8266</v>
      </c>
      <c r="O309" s="5">
        <f>E309/D309</f>
        <v>1.1131818181818183</v>
      </c>
      <c r="P309" s="3">
        <f>ROUND(E309/L309,0)</f>
        <v>43</v>
      </c>
      <c r="Q309" s="6" t="s">
        <v>8308</v>
      </c>
      <c r="R309" s="6" t="s">
        <v>8313</v>
      </c>
      <c r="S309" s="14">
        <f t="shared" si="8"/>
        <v>41282.736122685186</v>
      </c>
      <c r="T309" s="14">
        <f t="shared" si="9"/>
        <v>41312.736122685186</v>
      </c>
    </row>
    <row r="310" spans="1:20" ht="60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8221</v>
      </c>
      <c r="H310" s="1" t="s">
        <v>8243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8266</v>
      </c>
      <c r="O310" s="5">
        <f>E310/D310</f>
        <v>1.0556666666666668</v>
      </c>
      <c r="P310" s="3">
        <f>ROUND(E310/L310,0)</f>
        <v>63</v>
      </c>
      <c r="Q310" s="6" t="s">
        <v>8308</v>
      </c>
      <c r="R310" s="6" t="s">
        <v>8313</v>
      </c>
      <c r="S310" s="14">
        <f t="shared" si="8"/>
        <v>40567.486226851848</v>
      </c>
      <c r="T310" s="14">
        <f t="shared" si="9"/>
        <v>40612.486226851848</v>
      </c>
    </row>
    <row r="311" spans="1:20" ht="60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8221</v>
      </c>
      <c r="H311" s="1" t="s">
        <v>8243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8266</v>
      </c>
      <c r="O311" s="5">
        <f>E311/D311</f>
        <v>1.1894444444444445</v>
      </c>
      <c r="P311" s="3">
        <f>ROUND(E311/L311,0)</f>
        <v>90</v>
      </c>
      <c r="Q311" s="6" t="s">
        <v>8308</v>
      </c>
      <c r="R311" s="6" t="s">
        <v>8313</v>
      </c>
      <c r="S311" s="14">
        <f t="shared" si="8"/>
        <v>41134.543217592589</v>
      </c>
      <c r="T311" s="14">
        <f t="shared" si="9"/>
        <v>41155.543217592589</v>
      </c>
    </row>
    <row r="312" spans="1:20" ht="45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8221</v>
      </c>
      <c r="H312" s="1" t="s">
        <v>8243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8266</v>
      </c>
      <c r="O312" s="5">
        <f>E312/D312</f>
        <v>1.04129</v>
      </c>
      <c r="P312" s="3">
        <f>ROUND(E312/L312,0)</f>
        <v>29</v>
      </c>
      <c r="Q312" s="6" t="s">
        <v>8308</v>
      </c>
      <c r="R312" s="6" t="s">
        <v>8313</v>
      </c>
      <c r="S312" s="14">
        <f t="shared" si="8"/>
        <v>40820.974803240737</v>
      </c>
      <c r="T312" s="14">
        <f t="shared" si="9"/>
        <v>40835.875</v>
      </c>
    </row>
    <row r="313" spans="1:20" ht="4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8221</v>
      </c>
      <c r="H313" s="1" t="s">
        <v>8243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8266</v>
      </c>
      <c r="O313" s="5">
        <f>E313/D313</f>
        <v>1.0410165</v>
      </c>
      <c r="P313" s="3">
        <f>ROUND(E313/L313,0)</f>
        <v>139</v>
      </c>
      <c r="Q313" s="6" t="s">
        <v>8308</v>
      </c>
      <c r="R313" s="6" t="s">
        <v>8313</v>
      </c>
      <c r="S313" s="14">
        <f t="shared" si="8"/>
        <v>40868.011481481481</v>
      </c>
      <c r="T313" s="14">
        <f t="shared" si="9"/>
        <v>40909.124305555553</v>
      </c>
    </row>
    <row r="314" spans="1:20" ht="60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8221</v>
      </c>
      <c r="H314" s="1" t="s">
        <v>8243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8266</v>
      </c>
      <c r="O314" s="5">
        <f>E314/D314</f>
        <v>1.1187499999999999</v>
      </c>
      <c r="P314" s="3">
        <f>ROUND(E314/L314,0)</f>
        <v>61</v>
      </c>
      <c r="Q314" s="6" t="s">
        <v>8308</v>
      </c>
      <c r="R314" s="6" t="s">
        <v>8313</v>
      </c>
      <c r="S314" s="14">
        <f t="shared" si="8"/>
        <v>41348.669351851851</v>
      </c>
      <c r="T314" s="14">
        <f t="shared" si="9"/>
        <v>41378.669351851851</v>
      </c>
    </row>
    <row r="315" spans="1:20" ht="60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8221</v>
      </c>
      <c r="H315" s="1" t="s">
        <v>8243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8266</v>
      </c>
      <c r="O315" s="5">
        <f>E315/D315</f>
        <v>1.0473529411764706</v>
      </c>
      <c r="P315" s="3">
        <f>ROUND(E315/L315,0)</f>
        <v>80</v>
      </c>
      <c r="Q315" s="6" t="s">
        <v>8308</v>
      </c>
      <c r="R315" s="6" t="s">
        <v>8313</v>
      </c>
      <c r="S315" s="14">
        <f t="shared" si="8"/>
        <v>40357.019606481481</v>
      </c>
      <c r="T315" s="14">
        <f t="shared" si="9"/>
        <v>40401.457638888889</v>
      </c>
    </row>
    <row r="316" spans="1:20" ht="60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8221</v>
      </c>
      <c r="H316" s="1" t="s">
        <v>8243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8266</v>
      </c>
      <c r="O316" s="5">
        <f>E316/D316</f>
        <v>3.8515000000000001</v>
      </c>
      <c r="P316" s="3">
        <f>ROUND(E316/L316,0)</f>
        <v>32</v>
      </c>
      <c r="Q316" s="6" t="s">
        <v>8308</v>
      </c>
      <c r="R316" s="6" t="s">
        <v>8313</v>
      </c>
      <c r="S316" s="14">
        <f t="shared" si="8"/>
        <v>41304.624861111108</v>
      </c>
      <c r="T316" s="14">
        <f t="shared" si="9"/>
        <v>41334.624861111108</v>
      </c>
    </row>
    <row r="317" spans="1:20" ht="45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8221</v>
      </c>
      <c r="H317" s="1" t="s">
        <v>8243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8266</v>
      </c>
      <c r="O317" s="5">
        <f>E317/D317</f>
        <v>1.01248</v>
      </c>
      <c r="P317" s="3">
        <f>ROUND(E317/L317,0)</f>
        <v>201</v>
      </c>
      <c r="Q317" s="6" t="s">
        <v>8308</v>
      </c>
      <c r="R317" s="6" t="s">
        <v>8313</v>
      </c>
      <c r="S317" s="14">
        <f t="shared" si="8"/>
        <v>41113.564050925925</v>
      </c>
      <c r="T317" s="14">
        <f t="shared" si="9"/>
        <v>41143.564050925925</v>
      </c>
    </row>
    <row r="318" spans="1:20" ht="45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8226</v>
      </c>
      <c r="H318" s="1" t="s">
        <v>8248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8266</v>
      </c>
      <c r="O318" s="5">
        <f>E318/D318</f>
        <v>1.1377333333333333</v>
      </c>
      <c r="P318" s="3">
        <f>ROUND(E318/L318,0)</f>
        <v>108</v>
      </c>
      <c r="Q318" s="6" t="s">
        <v>8308</v>
      </c>
      <c r="R318" s="6" t="s">
        <v>8313</v>
      </c>
      <c r="S318" s="14">
        <f t="shared" si="8"/>
        <v>41950.715243055551</v>
      </c>
      <c r="T318" s="14">
        <f t="shared" si="9"/>
        <v>41983.999305555553</v>
      </c>
    </row>
    <row r="319" spans="1:20" ht="4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8221</v>
      </c>
      <c r="H319" s="1" t="s">
        <v>8243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8266</v>
      </c>
      <c r="O319" s="5">
        <f>E319/D319</f>
        <v>1.0080333333333333</v>
      </c>
      <c r="P319" s="3">
        <f>ROUND(E319/L319,0)</f>
        <v>96</v>
      </c>
      <c r="Q319" s="6" t="s">
        <v>8308</v>
      </c>
      <c r="R319" s="6" t="s">
        <v>8313</v>
      </c>
      <c r="S319" s="14">
        <f t="shared" si="8"/>
        <v>41589.468553240738</v>
      </c>
      <c r="T319" s="14">
        <f t="shared" si="9"/>
        <v>41619.468553240738</v>
      </c>
    </row>
    <row r="320" spans="1:20" ht="4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8221</v>
      </c>
      <c r="H320" s="1" t="s">
        <v>8243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8266</v>
      </c>
      <c r="O320" s="5">
        <f>E320/D320</f>
        <v>2.8332000000000002</v>
      </c>
      <c r="P320" s="3">
        <f>ROUND(E320/L320,0)</f>
        <v>50</v>
      </c>
      <c r="Q320" s="6" t="s">
        <v>8308</v>
      </c>
      <c r="R320" s="6" t="s">
        <v>8313</v>
      </c>
      <c r="S320" s="14">
        <f t="shared" si="8"/>
        <v>41329.830451388887</v>
      </c>
      <c r="T320" s="14">
        <f t="shared" si="9"/>
        <v>41359.788784722223</v>
      </c>
    </row>
    <row r="321" spans="1:20" ht="60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8221</v>
      </c>
      <c r="H321" s="1" t="s">
        <v>8243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8266</v>
      </c>
      <c r="O321" s="5">
        <f>E321/D321</f>
        <v>1.1268</v>
      </c>
      <c r="P321" s="3">
        <f>ROUND(E321/L321,0)</f>
        <v>110</v>
      </c>
      <c r="Q321" s="6" t="s">
        <v>8308</v>
      </c>
      <c r="R321" s="6" t="s">
        <v>8313</v>
      </c>
      <c r="S321" s="14">
        <f t="shared" si="8"/>
        <v>40123.629965277774</v>
      </c>
      <c r="T321" s="14">
        <f t="shared" si="9"/>
        <v>40211.124305555553</v>
      </c>
    </row>
    <row r="322" spans="1:20" ht="60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8222</v>
      </c>
      <c r="H322" s="1" t="s">
        <v>8244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8266</v>
      </c>
      <c r="O322" s="5">
        <f>E322/D322</f>
        <v>1.0658000000000001</v>
      </c>
      <c r="P322" s="3">
        <f>ROUND(E322/L322,0)</f>
        <v>135</v>
      </c>
      <c r="Q322" s="6" t="s">
        <v>8308</v>
      </c>
      <c r="R322" s="6" t="s">
        <v>8313</v>
      </c>
      <c r="S322" s="14">
        <f t="shared" si="8"/>
        <v>42331.34297453703</v>
      </c>
      <c r="T322" s="14">
        <f t="shared" si="9"/>
        <v>42360.749999999993</v>
      </c>
    </row>
    <row r="323" spans="1:20" ht="45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8233</v>
      </c>
      <c r="H323" s="1" t="s">
        <v>8246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8266</v>
      </c>
      <c r="O323" s="5">
        <f>E323/D323</f>
        <v>1.0266285714285714</v>
      </c>
      <c r="P323" s="3">
        <f>ROUND(E323/L323,0)</f>
        <v>107</v>
      </c>
      <c r="Q323" s="6" t="s">
        <v>8308</v>
      </c>
      <c r="R323" s="6" t="s">
        <v>8313</v>
      </c>
      <c r="S323" s="14">
        <f t="shared" ref="S323:S386" si="10">(J323/86400)+25569+(-5/24)</f>
        <v>42647.238263888888</v>
      </c>
      <c r="T323" s="14">
        <f t="shared" ref="T323:T386" si="11">(I323/86400)+25569+(-5/24)</f>
        <v>42682.279930555553</v>
      </c>
    </row>
    <row r="324" spans="1:20" ht="4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8221</v>
      </c>
      <c r="H324" s="1" t="s">
        <v>8243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8266</v>
      </c>
      <c r="O324" s="5">
        <f>E324/D324</f>
        <v>1.0791200000000001</v>
      </c>
      <c r="P324" s="3">
        <f>ROUND(E324/L324,0)</f>
        <v>145</v>
      </c>
      <c r="Q324" s="6" t="s">
        <v>8308</v>
      </c>
      <c r="R324" s="6" t="s">
        <v>8313</v>
      </c>
      <c r="S324" s="14">
        <f t="shared" si="10"/>
        <v>42473.361666666664</v>
      </c>
      <c r="T324" s="14">
        <f t="shared" si="11"/>
        <v>42503.361666666664</v>
      </c>
    </row>
    <row r="325" spans="1:20" ht="60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8221</v>
      </c>
      <c r="H325" s="1" t="s">
        <v>8243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8266</v>
      </c>
      <c r="O325" s="5">
        <f>E325/D325</f>
        <v>1.2307407407407407</v>
      </c>
      <c r="P325" s="3">
        <f>ROUND(E325/L325,0)</f>
        <v>115</v>
      </c>
      <c r="Q325" s="6" t="s">
        <v>8308</v>
      </c>
      <c r="R325" s="6" t="s">
        <v>8313</v>
      </c>
      <c r="S325" s="14">
        <f t="shared" si="10"/>
        <v>42697.113032407404</v>
      </c>
      <c r="T325" s="14">
        <f t="shared" si="11"/>
        <v>42725.124305555553</v>
      </c>
    </row>
    <row r="326" spans="1:20" ht="4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8221</v>
      </c>
      <c r="H326" s="1" t="s">
        <v>8243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8266</v>
      </c>
      <c r="O326" s="5">
        <f>E326/D326</f>
        <v>1.016</v>
      </c>
      <c r="P326" s="3">
        <f>ROUND(E326/L326,0)</f>
        <v>105</v>
      </c>
      <c r="Q326" s="6" t="s">
        <v>8308</v>
      </c>
      <c r="R326" s="6" t="s">
        <v>8313</v>
      </c>
      <c r="S326" s="14">
        <f t="shared" si="10"/>
        <v>42184.417916666665</v>
      </c>
      <c r="T326" s="14">
        <f t="shared" si="11"/>
        <v>42217.417916666665</v>
      </c>
    </row>
    <row r="327" spans="1:20" ht="45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8221</v>
      </c>
      <c r="H327" s="1" t="s">
        <v>8243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8266</v>
      </c>
      <c r="O327" s="5">
        <f>E327/D327</f>
        <v>1.04396</v>
      </c>
      <c r="P327" s="3">
        <f>ROUND(E327/L327,0)</f>
        <v>71</v>
      </c>
      <c r="Q327" s="6" t="s">
        <v>8308</v>
      </c>
      <c r="R327" s="6" t="s">
        <v>8313</v>
      </c>
      <c r="S327" s="14">
        <f t="shared" si="10"/>
        <v>42688.979548611103</v>
      </c>
      <c r="T327" s="14">
        <f t="shared" si="11"/>
        <v>42723.979548611103</v>
      </c>
    </row>
    <row r="328" spans="1:20" ht="45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8221</v>
      </c>
      <c r="H328" s="1" t="s">
        <v>8243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8266</v>
      </c>
      <c r="O328" s="5">
        <f>E328/D328</f>
        <v>1.1292973333333334</v>
      </c>
      <c r="P328" s="3">
        <f>ROUND(E328/L328,0)</f>
        <v>147</v>
      </c>
      <c r="Q328" s="6" t="s">
        <v>8308</v>
      </c>
      <c r="R328" s="6" t="s">
        <v>8313</v>
      </c>
      <c r="S328" s="14">
        <f t="shared" si="10"/>
        <v>42775.106550925928</v>
      </c>
      <c r="T328" s="14">
        <f t="shared" si="11"/>
        <v>42808.747916666667</v>
      </c>
    </row>
    <row r="329" spans="1:20" ht="60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8221</v>
      </c>
      <c r="H329" s="1" t="s">
        <v>8243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8266</v>
      </c>
      <c r="O329" s="5">
        <f>E329/D329</f>
        <v>1.3640000000000001</v>
      </c>
      <c r="P329" s="3">
        <f>ROUND(E329/L329,0)</f>
        <v>160</v>
      </c>
      <c r="Q329" s="6" t="s">
        <v>8308</v>
      </c>
      <c r="R329" s="6" t="s">
        <v>8313</v>
      </c>
      <c r="S329" s="14">
        <f t="shared" si="10"/>
        <v>42058.026956018519</v>
      </c>
      <c r="T329" s="14">
        <f t="shared" si="11"/>
        <v>42085.124999999993</v>
      </c>
    </row>
    <row r="330" spans="1:20" ht="45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8221</v>
      </c>
      <c r="H330" s="1" t="s">
        <v>8243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8266</v>
      </c>
      <c r="O330" s="5">
        <f>E330/D330</f>
        <v>1.036144</v>
      </c>
      <c r="P330" s="3">
        <f>ROUND(E330/L330,0)</f>
        <v>156</v>
      </c>
      <c r="Q330" s="6" t="s">
        <v>8308</v>
      </c>
      <c r="R330" s="6" t="s">
        <v>8313</v>
      </c>
      <c r="S330" s="14">
        <f t="shared" si="10"/>
        <v>42278.738287037035</v>
      </c>
      <c r="T330" s="14">
        <f t="shared" si="11"/>
        <v>42308.958333333336</v>
      </c>
    </row>
    <row r="331" spans="1:20" ht="4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8221</v>
      </c>
      <c r="H331" s="1" t="s">
        <v>8243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8266</v>
      </c>
      <c r="O331" s="5">
        <f>E331/D331</f>
        <v>1.0549999999999999</v>
      </c>
      <c r="P331" s="3">
        <f>ROUND(E331/L331,0)</f>
        <v>63</v>
      </c>
      <c r="Q331" s="6" t="s">
        <v>8308</v>
      </c>
      <c r="R331" s="6" t="s">
        <v>8313</v>
      </c>
      <c r="S331" s="14">
        <f t="shared" si="10"/>
        <v>42291.258414351854</v>
      </c>
      <c r="T331" s="14">
        <f t="shared" si="11"/>
        <v>42314.958333333336</v>
      </c>
    </row>
    <row r="332" spans="1:20" ht="60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8221</v>
      </c>
      <c r="H332" s="1" t="s">
        <v>8243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8266</v>
      </c>
      <c r="O332" s="5">
        <f>E332/D332</f>
        <v>1.0182857142857142</v>
      </c>
      <c r="P332" s="3">
        <f>ROUND(E332/L332,0)</f>
        <v>105</v>
      </c>
      <c r="Q332" s="6" t="s">
        <v>8308</v>
      </c>
      <c r="R332" s="6" t="s">
        <v>8313</v>
      </c>
      <c r="S332" s="14">
        <f t="shared" si="10"/>
        <v>41379.307442129626</v>
      </c>
      <c r="T332" s="14">
        <f t="shared" si="11"/>
        <v>41410.957638888889</v>
      </c>
    </row>
    <row r="333" spans="1:20" ht="45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8221</v>
      </c>
      <c r="H333" s="1" t="s">
        <v>8243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8266</v>
      </c>
      <c r="O333" s="5">
        <f>E333/D333</f>
        <v>1.0660499999999999</v>
      </c>
      <c r="P333" s="3">
        <f>ROUND(E333/L333,0)</f>
        <v>97</v>
      </c>
      <c r="Q333" s="6" t="s">
        <v>8308</v>
      </c>
      <c r="R333" s="6" t="s">
        <v>8313</v>
      </c>
      <c r="S333" s="14">
        <f t="shared" si="10"/>
        <v>42507.373078703698</v>
      </c>
      <c r="T333" s="14">
        <f t="shared" si="11"/>
        <v>42538.373078703698</v>
      </c>
    </row>
    <row r="334" spans="1:20" ht="60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8221</v>
      </c>
      <c r="H334" s="1" t="s">
        <v>8243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8266</v>
      </c>
      <c r="O334" s="5">
        <f>E334/D334</f>
        <v>1.13015</v>
      </c>
      <c r="P334" s="3">
        <f>ROUND(E334/L334,0)</f>
        <v>204</v>
      </c>
      <c r="Q334" s="6" t="s">
        <v>8308</v>
      </c>
      <c r="R334" s="6" t="s">
        <v>8313</v>
      </c>
      <c r="S334" s="14">
        <f t="shared" si="10"/>
        <v>42263.471956018511</v>
      </c>
      <c r="T334" s="14">
        <f t="shared" si="11"/>
        <v>42305.124999999993</v>
      </c>
    </row>
    <row r="335" spans="1:20" ht="60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8221</v>
      </c>
      <c r="H335" s="1" t="s">
        <v>8243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8266</v>
      </c>
      <c r="O335" s="5">
        <f>E335/D335</f>
        <v>1.252275</v>
      </c>
      <c r="P335" s="3">
        <f>ROUND(E335/L335,0)</f>
        <v>188</v>
      </c>
      <c r="Q335" s="6" t="s">
        <v>8308</v>
      </c>
      <c r="R335" s="6" t="s">
        <v>8313</v>
      </c>
      <c r="S335" s="14">
        <f t="shared" si="10"/>
        <v>42437.428136574068</v>
      </c>
      <c r="T335" s="14">
        <f t="shared" si="11"/>
        <v>42467.386469907404</v>
      </c>
    </row>
    <row r="336" spans="1:20" ht="60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8221</v>
      </c>
      <c r="H336" s="1" t="s">
        <v>8243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8266</v>
      </c>
      <c r="O336" s="5">
        <f>E336/D336</f>
        <v>1.0119</v>
      </c>
      <c r="P336" s="3">
        <f>ROUND(E336/L336,0)</f>
        <v>147</v>
      </c>
      <c r="Q336" s="6" t="s">
        <v>8308</v>
      </c>
      <c r="R336" s="6" t="s">
        <v>8313</v>
      </c>
      <c r="S336" s="14">
        <f t="shared" si="10"/>
        <v>42101.474039351851</v>
      </c>
      <c r="T336" s="14">
        <f t="shared" si="11"/>
        <v>42139.583333333336</v>
      </c>
    </row>
    <row r="337" spans="1:20" ht="60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8221</v>
      </c>
      <c r="H337" s="1" t="s">
        <v>8243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8266</v>
      </c>
      <c r="O337" s="5">
        <f>E337/D337</f>
        <v>1.0276470588235294</v>
      </c>
      <c r="P337" s="3">
        <f>ROUND(E337/L337,0)</f>
        <v>109</v>
      </c>
      <c r="Q337" s="6" t="s">
        <v>8308</v>
      </c>
      <c r="R337" s="6" t="s">
        <v>8313</v>
      </c>
      <c r="S337" s="14">
        <f t="shared" si="10"/>
        <v>42101.529108796291</v>
      </c>
      <c r="T337" s="14">
        <f t="shared" si="11"/>
        <v>42132.708333333336</v>
      </c>
    </row>
    <row r="338" spans="1:20" ht="45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8221</v>
      </c>
      <c r="H338" s="1" t="s">
        <v>8243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8266</v>
      </c>
      <c r="O338" s="5">
        <f>E338/D338</f>
        <v>1.1683911999999999</v>
      </c>
      <c r="P338" s="3">
        <f>ROUND(E338/L338,0)</f>
        <v>59</v>
      </c>
      <c r="Q338" s="6" t="s">
        <v>8308</v>
      </c>
      <c r="R338" s="6" t="s">
        <v>8313</v>
      </c>
      <c r="S338" s="14">
        <f t="shared" si="10"/>
        <v>42291.387939814813</v>
      </c>
      <c r="T338" s="14">
        <f t="shared" si="11"/>
        <v>42321.429606481477</v>
      </c>
    </row>
    <row r="339" spans="1:20" ht="60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8221</v>
      </c>
      <c r="H339" s="1" t="s">
        <v>8243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8266</v>
      </c>
      <c r="O339" s="5">
        <f>E339/D339</f>
        <v>1.0116833333333335</v>
      </c>
      <c r="P339" s="3">
        <f>ROUND(E339/L339,0)</f>
        <v>98</v>
      </c>
      <c r="Q339" s="6" t="s">
        <v>8308</v>
      </c>
      <c r="R339" s="6" t="s">
        <v>8313</v>
      </c>
      <c r="S339" s="14">
        <f t="shared" si="10"/>
        <v>42046.920231481483</v>
      </c>
      <c r="T339" s="14">
        <f t="shared" si="11"/>
        <v>42076.878564814811</v>
      </c>
    </row>
    <row r="340" spans="1:20" ht="60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8221</v>
      </c>
      <c r="H340" s="1" t="s">
        <v>8243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8266</v>
      </c>
      <c r="O340" s="5">
        <f>E340/D340</f>
        <v>1.1013360000000001</v>
      </c>
      <c r="P340" s="3">
        <f>ROUND(E340/L340,0)</f>
        <v>70</v>
      </c>
      <c r="Q340" s="6" t="s">
        <v>8308</v>
      </c>
      <c r="R340" s="6" t="s">
        <v>8313</v>
      </c>
      <c r="S340" s="14">
        <f t="shared" si="10"/>
        <v>42559.547337962962</v>
      </c>
      <c r="T340" s="14">
        <f t="shared" si="11"/>
        <v>42615.833333333336</v>
      </c>
    </row>
    <row r="341" spans="1:20" ht="45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8221</v>
      </c>
      <c r="H341" s="1" t="s">
        <v>8243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8266</v>
      </c>
      <c r="O341" s="5">
        <f>E341/D341</f>
        <v>1.0808333333333333</v>
      </c>
      <c r="P341" s="3">
        <f>ROUND(E341/L341,0)</f>
        <v>73</v>
      </c>
      <c r="Q341" s="6" t="s">
        <v>8308</v>
      </c>
      <c r="R341" s="6" t="s">
        <v>8313</v>
      </c>
      <c r="S341" s="14">
        <f t="shared" si="10"/>
        <v>42093.551712962959</v>
      </c>
      <c r="T341" s="14">
        <f t="shared" si="11"/>
        <v>42123.551712962959</v>
      </c>
    </row>
    <row r="342" spans="1:20" ht="4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8221</v>
      </c>
      <c r="H342" s="1" t="s">
        <v>8243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8266</v>
      </c>
      <c r="O342" s="5">
        <f>E342/D342</f>
        <v>1.2502285714285715</v>
      </c>
      <c r="P342" s="3">
        <f>ROUND(E342/L342,0)</f>
        <v>146</v>
      </c>
      <c r="Q342" s="6" t="s">
        <v>8308</v>
      </c>
      <c r="R342" s="6" t="s">
        <v>8313</v>
      </c>
      <c r="S342" s="14">
        <f t="shared" si="10"/>
        <v>42772.460729166669</v>
      </c>
      <c r="T342" s="14">
        <f t="shared" si="11"/>
        <v>42802.666666666664</v>
      </c>
    </row>
    <row r="343" spans="1:20" ht="60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8221</v>
      </c>
      <c r="H343" s="1" t="s">
        <v>8243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8266</v>
      </c>
      <c r="O343" s="5">
        <f>E343/D343</f>
        <v>1.0671428571428572</v>
      </c>
      <c r="P343" s="3">
        <f>ROUND(E343/L343,0)</f>
        <v>68</v>
      </c>
      <c r="Q343" s="6" t="s">
        <v>8308</v>
      </c>
      <c r="R343" s="6" t="s">
        <v>8313</v>
      </c>
      <c r="S343" s="14">
        <f t="shared" si="10"/>
        <v>41894.671273148146</v>
      </c>
      <c r="T343" s="14">
        <f t="shared" si="11"/>
        <v>41912.957638888889</v>
      </c>
    </row>
    <row r="344" spans="1:20" ht="30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8221</v>
      </c>
      <c r="H344" s="1" t="s">
        <v>8243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8266</v>
      </c>
      <c r="O344" s="5">
        <f>E344/D344</f>
        <v>1.0036639999999999</v>
      </c>
      <c r="P344" s="3">
        <f>ROUND(E344/L344,0)</f>
        <v>170</v>
      </c>
      <c r="Q344" s="6" t="s">
        <v>8308</v>
      </c>
      <c r="R344" s="6" t="s">
        <v>8313</v>
      </c>
      <c r="S344" s="14">
        <f t="shared" si="10"/>
        <v>42459.572511574072</v>
      </c>
      <c r="T344" s="14">
        <f t="shared" si="11"/>
        <v>42489.572511574072</v>
      </c>
    </row>
    <row r="345" spans="1:20" ht="60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8221</v>
      </c>
      <c r="H345" s="1" t="s">
        <v>8243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8266</v>
      </c>
      <c r="O345" s="5">
        <f>E345/D345</f>
        <v>1.0202863333333334</v>
      </c>
      <c r="P345" s="3">
        <f>ROUND(E345/L345,0)</f>
        <v>58</v>
      </c>
      <c r="Q345" s="6" t="s">
        <v>8308</v>
      </c>
      <c r="R345" s="6" t="s">
        <v>8313</v>
      </c>
      <c r="S345" s="14">
        <f t="shared" si="10"/>
        <v>41926.529456018514</v>
      </c>
      <c r="T345" s="14">
        <f t="shared" si="11"/>
        <v>41956.916666666664</v>
      </c>
    </row>
    <row r="346" spans="1:20" ht="60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8221</v>
      </c>
      <c r="H346" s="1" t="s">
        <v>8243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8266</v>
      </c>
      <c r="O346" s="5">
        <f>E346/D346</f>
        <v>1.0208358208955224</v>
      </c>
      <c r="P346" s="3">
        <f>ROUND(E346/L346,0)</f>
        <v>120</v>
      </c>
      <c r="Q346" s="6" t="s">
        <v>8308</v>
      </c>
      <c r="R346" s="6" t="s">
        <v>8313</v>
      </c>
      <c r="S346" s="14">
        <f t="shared" si="10"/>
        <v>42111.762662037036</v>
      </c>
      <c r="T346" s="14">
        <f t="shared" si="11"/>
        <v>42155.888888888883</v>
      </c>
    </row>
    <row r="347" spans="1:20" ht="4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8221</v>
      </c>
      <c r="H347" s="1" t="s">
        <v>8243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8266</v>
      </c>
      <c r="O347" s="5">
        <f>E347/D347</f>
        <v>1.2327586206896552</v>
      </c>
      <c r="P347" s="3">
        <f>ROUND(E347/L347,0)</f>
        <v>100</v>
      </c>
      <c r="Q347" s="6" t="s">
        <v>8308</v>
      </c>
      <c r="R347" s="6" t="s">
        <v>8313</v>
      </c>
      <c r="S347" s="14">
        <f t="shared" si="10"/>
        <v>42114.735995370364</v>
      </c>
      <c r="T347" s="14">
        <f t="shared" si="11"/>
        <v>42144.735995370364</v>
      </c>
    </row>
    <row r="348" spans="1:20" ht="60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8221</v>
      </c>
      <c r="H348" s="1" t="s">
        <v>8243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8266</v>
      </c>
      <c r="O348" s="5">
        <f>E348/D348</f>
        <v>1.7028880000000002</v>
      </c>
      <c r="P348" s="3">
        <f>ROUND(E348/L348,0)</f>
        <v>91</v>
      </c>
      <c r="Q348" s="6" t="s">
        <v>8308</v>
      </c>
      <c r="R348" s="6" t="s">
        <v>8313</v>
      </c>
      <c r="S348" s="14">
        <f t="shared" si="10"/>
        <v>42261.291909722218</v>
      </c>
      <c r="T348" s="14">
        <f t="shared" si="11"/>
        <v>42291.291909722218</v>
      </c>
    </row>
    <row r="349" spans="1:20" ht="60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8221</v>
      </c>
      <c r="H349" s="1" t="s">
        <v>8243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8266</v>
      </c>
      <c r="O349" s="5">
        <f>E349/D349</f>
        <v>1.1159049999999999</v>
      </c>
      <c r="P349" s="3">
        <f>ROUND(E349/L349,0)</f>
        <v>118</v>
      </c>
      <c r="Q349" s="6" t="s">
        <v>8308</v>
      </c>
      <c r="R349" s="6" t="s">
        <v>8313</v>
      </c>
      <c r="S349" s="14">
        <f t="shared" si="10"/>
        <v>42292.287141203698</v>
      </c>
      <c r="T349" s="14">
        <f t="shared" si="11"/>
        <v>42322.32880787037</v>
      </c>
    </row>
    <row r="350" spans="1:20" ht="60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8221</v>
      </c>
      <c r="H350" s="1" t="s">
        <v>8243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8266</v>
      </c>
      <c r="O350" s="5">
        <f>E350/D350</f>
        <v>1.03</v>
      </c>
      <c r="P350" s="3">
        <f>ROUND(E350/L350,0)</f>
        <v>87</v>
      </c>
      <c r="Q350" s="6" t="s">
        <v>8308</v>
      </c>
      <c r="R350" s="6" t="s">
        <v>8313</v>
      </c>
      <c r="S350" s="14">
        <f t="shared" si="10"/>
        <v>42207.378657407404</v>
      </c>
      <c r="T350" s="14">
        <f t="shared" si="11"/>
        <v>42237.378657407404</v>
      </c>
    </row>
    <row r="351" spans="1:20" ht="4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8221</v>
      </c>
      <c r="H351" s="1" t="s">
        <v>8243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8266</v>
      </c>
      <c r="O351" s="5">
        <f>E351/D351</f>
        <v>1.0663570159857905</v>
      </c>
      <c r="P351" s="3">
        <f>ROUND(E351/L351,0)</f>
        <v>72</v>
      </c>
      <c r="Q351" s="6" t="s">
        <v>8308</v>
      </c>
      <c r="R351" s="6" t="s">
        <v>8313</v>
      </c>
      <c r="S351" s="14">
        <f t="shared" si="10"/>
        <v>42760.290601851848</v>
      </c>
      <c r="T351" s="14">
        <f t="shared" si="11"/>
        <v>42790.290601851848</v>
      </c>
    </row>
    <row r="352" spans="1:20" ht="45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8221</v>
      </c>
      <c r="H352" s="1" t="s">
        <v>8243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8266</v>
      </c>
      <c r="O352" s="5">
        <f>E352/D352</f>
        <v>1.1476</v>
      </c>
      <c r="P352" s="3">
        <f>ROUND(E352/L352,0)</f>
        <v>130</v>
      </c>
      <c r="Q352" s="6" t="s">
        <v>8308</v>
      </c>
      <c r="R352" s="6" t="s">
        <v>8313</v>
      </c>
      <c r="S352" s="14">
        <f t="shared" si="10"/>
        <v>42585.857743055552</v>
      </c>
      <c r="T352" s="14">
        <f t="shared" si="11"/>
        <v>42623.957638888889</v>
      </c>
    </row>
    <row r="353" spans="1:20" ht="60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8224</v>
      </c>
      <c r="H353" s="1" t="s">
        <v>8246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8266</v>
      </c>
      <c r="O353" s="5">
        <f>E353/D353</f>
        <v>1.2734117647058822</v>
      </c>
      <c r="P353" s="3">
        <f>ROUND(E353/L353,0)</f>
        <v>45</v>
      </c>
      <c r="Q353" s="6" t="s">
        <v>8308</v>
      </c>
      <c r="R353" s="6" t="s">
        <v>8313</v>
      </c>
      <c r="S353" s="14">
        <f t="shared" si="10"/>
        <v>42427.75641203703</v>
      </c>
      <c r="T353" s="14">
        <f t="shared" si="11"/>
        <v>42467.714745370373</v>
      </c>
    </row>
    <row r="354" spans="1:20" ht="60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8221</v>
      </c>
      <c r="H354" s="1" t="s">
        <v>8243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8266</v>
      </c>
      <c r="O354" s="5">
        <f>E354/D354</f>
        <v>1.1656</v>
      </c>
      <c r="P354" s="3">
        <f>ROUND(E354/L354,0)</f>
        <v>41</v>
      </c>
      <c r="Q354" s="6" t="s">
        <v>8308</v>
      </c>
      <c r="R354" s="6" t="s">
        <v>8313</v>
      </c>
      <c r="S354" s="14">
        <f t="shared" si="10"/>
        <v>41889.959120370368</v>
      </c>
      <c r="T354" s="14">
        <f t="shared" si="11"/>
        <v>41919.959120370368</v>
      </c>
    </row>
    <row r="355" spans="1:20" ht="60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8221</v>
      </c>
      <c r="H355" s="1" t="s">
        <v>8243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8266</v>
      </c>
      <c r="O355" s="5">
        <f>E355/D355</f>
        <v>1.0861819426615318</v>
      </c>
      <c r="P355" s="3">
        <f>ROUND(E355/L355,0)</f>
        <v>104</v>
      </c>
      <c r="Q355" s="6" t="s">
        <v>8308</v>
      </c>
      <c r="R355" s="6" t="s">
        <v>8313</v>
      </c>
      <c r="S355" s="14">
        <f t="shared" si="10"/>
        <v>42297.583553240744</v>
      </c>
      <c r="T355" s="14">
        <f t="shared" si="11"/>
        <v>42327.625219907401</v>
      </c>
    </row>
    <row r="356" spans="1:20" ht="60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8221</v>
      </c>
      <c r="H356" s="1" t="s">
        <v>8243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8266</v>
      </c>
      <c r="O356" s="5">
        <f>E356/D356</f>
        <v>1.0394285714285714</v>
      </c>
      <c r="P356" s="3">
        <f>ROUND(E356/L356,0)</f>
        <v>125</v>
      </c>
      <c r="Q356" s="6" t="s">
        <v>8308</v>
      </c>
      <c r="R356" s="6" t="s">
        <v>8313</v>
      </c>
      <c r="S356" s="14">
        <f t="shared" si="10"/>
        <v>42438.619456018518</v>
      </c>
      <c r="T356" s="14">
        <f t="shared" si="11"/>
        <v>42468.577789351846</v>
      </c>
    </row>
    <row r="357" spans="1:20" ht="45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8221</v>
      </c>
      <c r="H357" s="1" t="s">
        <v>8243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8266</v>
      </c>
      <c r="O357" s="5">
        <f>E357/D357</f>
        <v>1.1625714285714286</v>
      </c>
      <c r="P357" s="3">
        <f>ROUND(E357/L357,0)</f>
        <v>247</v>
      </c>
      <c r="Q357" s="6" t="s">
        <v>8308</v>
      </c>
      <c r="R357" s="6" t="s">
        <v>8313</v>
      </c>
      <c r="S357" s="14">
        <f t="shared" si="10"/>
        <v>41943.0855787037</v>
      </c>
      <c r="T357" s="14">
        <f t="shared" si="11"/>
        <v>41974.127245370364</v>
      </c>
    </row>
    <row r="358" spans="1:20" ht="45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8221</v>
      </c>
      <c r="H358" s="1" t="s">
        <v>8243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8266</v>
      </c>
      <c r="O358" s="5">
        <f>E358/D358</f>
        <v>1.0269239999999999</v>
      </c>
      <c r="P358" s="3">
        <f>ROUND(E358/L358,0)</f>
        <v>79</v>
      </c>
      <c r="Q358" s="6" t="s">
        <v>8308</v>
      </c>
      <c r="R358" s="6" t="s">
        <v>8313</v>
      </c>
      <c r="S358" s="14">
        <f t="shared" si="10"/>
        <v>42415.594826388886</v>
      </c>
      <c r="T358" s="14">
        <f t="shared" si="11"/>
        <v>42445.553159722222</v>
      </c>
    </row>
    <row r="359" spans="1:20" ht="60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8221</v>
      </c>
      <c r="H359" s="1" t="s">
        <v>8243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8266</v>
      </c>
      <c r="O359" s="5">
        <f>E359/D359</f>
        <v>1.74</v>
      </c>
      <c r="P359" s="3">
        <f>ROUND(E359/L359,0)</f>
        <v>86</v>
      </c>
      <c r="Q359" s="6" t="s">
        <v>8308</v>
      </c>
      <c r="R359" s="6" t="s">
        <v>8313</v>
      </c>
      <c r="S359" s="14">
        <f t="shared" si="10"/>
        <v>42078.01385416666</v>
      </c>
      <c r="T359" s="14">
        <f t="shared" si="11"/>
        <v>42118.01385416666</v>
      </c>
    </row>
    <row r="360" spans="1:20" ht="4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8221</v>
      </c>
      <c r="H360" s="1" t="s">
        <v>8243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8266</v>
      </c>
      <c r="O360" s="5">
        <f>E360/D360</f>
        <v>1.03088</v>
      </c>
      <c r="P360" s="3">
        <f>ROUND(E360/L360,0)</f>
        <v>193</v>
      </c>
      <c r="Q360" s="6" t="s">
        <v>8308</v>
      </c>
      <c r="R360" s="6" t="s">
        <v>8313</v>
      </c>
      <c r="S360" s="14">
        <f t="shared" si="10"/>
        <v>42507.651863425919</v>
      </c>
      <c r="T360" s="14">
        <f t="shared" si="11"/>
        <v>42536.416666666664</v>
      </c>
    </row>
    <row r="361" spans="1:20" ht="4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8221</v>
      </c>
      <c r="H361" s="1" t="s">
        <v>8243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8266</v>
      </c>
      <c r="O361" s="5">
        <f>E361/D361</f>
        <v>1.0485537190082646</v>
      </c>
      <c r="P361" s="3">
        <f>ROUND(E361/L361,0)</f>
        <v>84</v>
      </c>
      <c r="Q361" s="6" t="s">
        <v>8308</v>
      </c>
      <c r="R361" s="6" t="s">
        <v>8313</v>
      </c>
      <c r="S361" s="14">
        <f t="shared" si="10"/>
        <v>41934.86215277778</v>
      </c>
      <c r="T361" s="14">
        <f t="shared" si="11"/>
        <v>41957.008333333331</v>
      </c>
    </row>
    <row r="362" spans="1:20" ht="60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8221</v>
      </c>
      <c r="H362" s="1" t="s">
        <v>8243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8266</v>
      </c>
      <c r="O362" s="5">
        <f>E362/D362</f>
        <v>1.0137499999999999</v>
      </c>
      <c r="P362" s="3">
        <f>ROUND(E362/L362,0)</f>
        <v>140</v>
      </c>
      <c r="Q362" s="6" t="s">
        <v>8308</v>
      </c>
      <c r="R362" s="6" t="s">
        <v>8313</v>
      </c>
      <c r="S362" s="14">
        <f t="shared" si="10"/>
        <v>42163.689583333333</v>
      </c>
      <c r="T362" s="14">
        <f t="shared" si="11"/>
        <v>42207.924305555549</v>
      </c>
    </row>
    <row r="363" spans="1:20" ht="60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8221</v>
      </c>
      <c r="H363" s="1" t="s">
        <v>8243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8266</v>
      </c>
      <c r="O363" s="5">
        <f>E363/D363</f>
        <v>1.1107699999999998</v>
      </c>
      <c r="P363" s="3">
        <f>ROUND(E363/L363,0)</f>
        <v>110</v>
      </c>
      <c r="Q363" s="6" t="s">
        <v>8308</v>
      </c>
      <c r="R363" s="6" t="s">
        <v>8313</v>
      </c>
      <c r="S363" s="14">
        <f t="shared" si="10"/>
        <v>41935.792893518512</v>
      </c>
      <c r="T363" s="14">
        <f t="shared" si="11"/>
        <v>41965.834560185183</v>
      </c>
    </row>
    <row r="364" spans="1:20" ht="60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8221</v>
      </c>
      <c r="H364" s="1" t="s">
        <v>8243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8266</v>
      </c>
      <c r="O364" s="5">
        <f>E364/D364</f>
        <v>1.2415933781686497</v>
      </c>
      <c r="P364" s="3">
        <f>ROUND(E364/L364,0)</f>
        <v>140</v>
      </c>
      <c r="Q364" s="6" t="s">
        <v>8308</v>
      </c>
      <c r="R364" s="6" t="s">
        <v>8313</v>
      </c>
      <c r="S364" s="14">
        <f t="shared" si="10"/>
        <v>41837.002210648148</v>
      </c>
      <c r="T364" s="14">
        <f t="shared" si="11"/>
        <v>41858.791666666664</v>
      </c>
    </row>
    <row r="365" spans="1:20" ht="60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8221</v>
      </c>
      <c r="H365" s="1" t="s">
        <v>8243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8266</v>
      </c>
      <c r="O365" s="5">
        <f>E365/D365</f>
        <v>1.0133333333333334</v>
      </c>
      <c r="P365" s="3">
        <f>ROUND(E365/L365,0)</f>
        <v>348</v>
      </c>
      <c r="Q365" s="6" t="s">
        <v>8308</v>
      </c>
      <c r="R365" s="6" t="s">
        <v>8313</v>
      </c>
      <c r="S365" s="14">
        <f t="shared" si="10"/>
        <v>40255.53629629629</v>
      </c>
      <c r="T365" s="14">
        <f t="shared" si="11"/>
        <v>40300.598611111105</v>
      </c>
    </row>
    <row r="366" spans="1:20" ht="60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8221</v>
      </c>
      <c r="H366" s="1" t="s">
        <v>8243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8266</v>
      </c>
      <c r="O366" s="5">
        <f>E366/D366</f>
        <v>1.1016142857142857</v>
      </c>
      <c r="P366" s="3">
        <f>ROUND(E366/L366,0)</f>
        <v>68</v>
      </c>
      <c r="Q366" s="6" t="s">
        <v>8308</v>
      </c>
      <c r="R366" s="6" t="s">
        <v>8313</v>
      </c>
      <c r="S366" s="14">
        <f t="shared" si="10"/>
        <v>41780.651296296295</v>
      </c>
      <c r="T366" s="14">
        <f t="shared" si="11"/>
        <v>41810.957638888889</v>
      </c>
    </row>
    <row r="367" spans="1:20" ht="45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8222</v>
      </c>
      <c r="H367" s="1" t="s">
        <v>8244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8266</v>
      </c>
      <c r="O367" s="5">
        <f>E367/D367</f>
        <v>1.0397333333333334</v>
      </c>
      <c r="P367" s="3">
        <f>ROUND(E367/L367,0)</f>
        <v>240</v>
      </c>
      <c r="Q367" s="6" t="s">
        <v>8308</v>
      </c>
      <c r="R367" s="6" t="s">
        <v>8313</v>
      </c>
      <c r="S367" s="14">
        <f t="shared" si="10"/>
        <v>41668.398136574069</v>
      </c>
      <c r="T367" s="14">
        <f t="shared" si="11"/>
        <v>41698.398136574069</v>
      </c>
    </row>
    <row r="368" spans="1:20" ht="4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8221</v>
      </c>
      <c r="H368" s="1" t="s">
        <v>8243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8266</v>
      </c>
      <c r="O368" s="5">
        <f>E368/D368</f>
        <v>1.013157894736842</v>
      </c>
      <c r="P368" s="3">
        <f>ROUND(E368/L368,0)</f>
        <v>287</v>
      </c>
      <c r="Q368" s="6" t="s">
        <v>8308</v>
      </c>
      <c r="R368" s="6" t="s">
        <v>8313</v>
      </c>
      <c r="S368" s="14">
        <f t="shared" si="10"/>
        <v>41019.584699074076</v>
      </c>
      <c r="T368" s="14">
        <f t="shared" si="11"/>
        <v>41049.584699074076</v>
      </c>
    </row>
    <row r="369" spans="1:20" ht="60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8221</v>
      </c>
      <c r="H369" s="1" t="s">
        <v>8243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8266</v>
      </c>
      <c r="O369" s="5">
        <f>E369/D369</f>
        <v>1.033501</v>
      </c>
      <c r="P369" s="3">
        <f>ROUND(E369/L369,0)</f>
        <v>87</v>
      </c>
      <c r="Q369" s="6" t="s">
        <v>8308</v>
      </c>
      <c r="R369" s="6" t="s">
        <v>8313</v>
      </c>
      <c r="S369" s="14">
        <f t="shared" si="10"/>
        <v>41355.368958333333</v>
      </c>
      <c r="T369" s="14">
        <f t="shared" si="11"/>
        <v>41394.999305555553</v>
      </c>
    </row>
    <row r="370" spans="1:20" ht="60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8221</v>
      </c>
      <c r="H370" s="1" t="s">
        <v>8243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8266</v>
      </c>
      <c r="O370" s="5">
        <f>E370/D370</f>
        <v>1.04112</v>
      </c>
      <c r="P370" s="3">
        <f>ROUND(E370/L370,0)</f>
        <v>82</v>
      </c>
      <c r="Q370" s="6" t="s">
        <v>8308</v>
      </c>
      <c r="R370" s="6" t="s">
        <v>8313</v>
      </c>
      <c r="S370" s="14">
        <f t="shared" si="10"/>
        <v>42043.397245370368</v>
      </c>
      <c r="T370" s="14">
        <f t="shared" si="11"/>
        <v>42078.355578703697</v>
      </c>
    </row>
    <row r="371" spans="1:20" ht="60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8221</v>
      </c>
      <c r="H371" s="1" t="s">
        <v>8243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8266</v>
      </c>
      <c r="O371" s="5">
        <f>E371/D371</f>
        <v>1.1015569230769231</v>
      </c>
      <c r="P371" s="3">
        <f>ROUND(E371/L371,0)</f>
        <v>43</v>
      </c>
      <c r="Q371" s="6" t="s">
        <v>8308</v>
      </c>
      <c r="R371" s="6" t="s">
        <v>8313</v>
      </c>
      <c r="S371" s="14">
        <f t="shared" si="10"/>
        <v>40893.3433912037</v>
      </c>
      <c r="T371" s="14">
        <f t="shared" si="11"/>
        <v>40923.3433912037</v>
      </c>
    </row>
    <row r="372" spans="1:20" ht="60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8221</v>
      </c>
      <c r="H372" s="1" t="s">
        <v>8243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8266</v>
      </c>
      <c r="O372" s="5">
        <f>E372/D372</f>
        <v>1.2202</v>
      </c>
      <c r="P372" s="3">
        <f>ROUND(E372/L372,0)</f>
        <v>709</v>
      </c>
      <c r="Q372" s="6" t="s">
        <v>8308</v>
      </c>
      <c r="R372" s="6" t="s">
        <v>8313</v>
      </c>
      <c r="S372" s="14">
        <f t="shared" si="10"/>
        <v>42711.586805555555</v>
      </c>
      <c r="T372" s="14">
        <f t="shared" si="11"/>
        <v>42741.586805555555</v>
      </c>
    </row>
    <row r="373" spans="1:20" ht="60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8221</v>
      </c>
      <c r="H373" s="1" t="s">
        <v>8243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8266</v>
      </c>
      <c r="O373" s="5">
        <f>E373/D373</f>
        <v>1.1416866666666667</v>
      </c>
      <c r="P373" s="3">
        <f>ROUND(E373/L373,0)</f>
        <v>161</v>
      </c>
      <c r="Q373" s="6" t="s">
        <v>8308</v>
      </c>
      <c r="R373" s="6" t="s">
        <v>8313</v>
      </c>
      <c r="S373" s="14">
        <f t="shared" si="10"/>
        <v>41261.559479166666</v>
      </c>
      <c r="T373" s="14">
        <f t="shared" si="11"/>
        <v>41306.559479166666</v>
      </c>
    </row>
    <row r="374" spans="1:20" ht="30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8222</v>
      </c>
      <c r="H374" s="1" t="s">
        <v>8244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8266</v>
      </c>
      <c r="O374" s="5">
        <f>E374/D374</f>
        <v>1.2533333333333334</v>
      </c>
      <c r="P374" s="3">
        <f>ROUND(E374/L374,0)</f>
        <v>42</v>
      </c>
      <c r="Q374" s="6" t="s">
        <v>8308</v>
      </c>
      <c r="R374" s="6" t="s">
        <v>8313</v>
      </c>
      <c r="S374" s="14">
        <f t="shared" si="10"/>
        <v>42425.368564814817</v>
      </c>
      <c r="T374" s="14">
        <f t="shared" si="11"/>
        <v>42465.458333333336</v>
      </c>
    </row>
    <row r="375" spans="1:20" ht="45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8221</v>
      </c>
      <c r="H375" s="1" t="s">
        <v>8243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8266</v>
      </c>
      <c r="O375" s="5">
        <f>E375/D375</f>
        <v>1.0666666666666667</v>
      </c>
      <c r="P375" s="3">
        <f>ROUND(E375/L375,0)</f>
        <v>90</v>
      </c>
      <c r="Q375" s="6" t="s">
        <v>8308</v>
      </c>
      <c r="R375" s="6" t="s">
        <v>8313</v>
      </c>
      <c r="S375" s="14">
        <f t="shared" si="10"/>
        <v>41078.703680555554</v>
      </c>
      <c r="T375" s="14">
        <f t="shared" si="11"/>
        <v>41108.703680555554</v>
      </c>
    </row>
    <row r="376" spans="1:20" ht="60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8221</v>
      </c>
      <c r="H376" s="1" t="s">
        <v>8243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8266</v>
      </c>
      <c r="O376" s="5">
        <f>E376/D376</f>
        <v>1.3065</v>
      </c>
      <c r="P376" s="3">
        <f>ROUND(E376/L376,0)</f>
        <v>45</v>
      </c>
      <c r="Q376" s="6" t="s">
        <v>8308</v>
      </c>
      <c r="R376" s="6" t="s">
        <v>8313</v>
      </c>
      <c r="S376" s="14">
        <f t="shared" si="10"/>
        <v>40757.680914351848</v>
      </c>
      <c r="T376" s="14">
        <f t="shared" si="11"/>
        <v>40802.680914351848</v>
      </c>
    </row>
    <row r="377" spans="1:20" ht="60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8221</v>
      </c>
      <c r="H377" s="1" t="s">
        <v>8243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8266</v>
      </c>
      <c r="O377" s="5">
        <f>E377/D377</f>
        <v>1.2</v>
      </c>
      <c r="P377" s="3">
        <f>ROUND(E377/L377,0)</f>
        <v>43</v>
      </c>
      <c r="Q377" s="6" t="s">
        <v>8308</v>
      </c>
      <c r="R377" s="6" t="s">
        <v>8313</v>
      </c>
      <c r="S377" s="14">
        <f t="shared" si="10"/>
        <v>41657.77674768518</v>
      </c>
      <c r="T377" s="14">
        <f t="shared" si="11"/>
        <v>41699.512499999997</v>
      </c>
    </row>
    <row r="378" spans="1:20" ht="60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8222</v>
      </c>
      <c r="H378" s="1" t="s">
        <v>8244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8266</v>
      </c>
      <c r="O378" s="5">
        <f>E378/D378</f>
        <v>1.0595918367346939</v>
      </c>
      <c r="P378" s="3">
        <f>ROUND(E378/L378,0)</f>
        <v>54</v>
      </c>
      <c r="Q378" s="6" t="s">
        <v>8308</v>
      </c>
      <c r="R378" s="6" t="s">
        <v>8313</v>
      </c>
      <c r="S378" s="14">
        <f t="shared" si="10"/>
        <v>42576.244398148141</v>
      </c>
      <c r="T378" s="14">
        <f t="shared" si="11"/>
        <v>42607.244398148141</v>
      </c>
    </row>
    <row r="379" spans="1:20" ht="4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8221</v>
      </c>
      <c r="H379" s="1" t="s">
        <v>8243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8266</v>
      </c>
      <c r="O379" s="5">
        <f>E379/D379</f>
        <v>1.1439999999999999</v>
      </c>
      <c r="P379" s="3">
        <f>ROUND(E379/L379,0)</f>
        <v>103</v>
      </c>
      <c r="Q379" s="6" t="s">
        <v>8308</v>
      </c>
      <c r="R379" s="6" t="s">
        <v>8313</v>
      </c>
      <c r="S379" s="14">
        <f t="shared" si="10"/>
        <v>42292.042453703696</v>
      </c>
      <c r="T379" s="14">
        <f t="shared" si="11"/>
        <v>42322.084027777775</v>
      </c>
    </row>
    <row r="380" spans="1:20" ht="60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8226</v>
      </c>
      <c r="H380" s="1" t="s">
        <v>8248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8266</v>
      </c>
      <c r="O380" s="5">
        <f>E380/D380</f>
        <v>1.1176666666666666</v>
      </c>
      <c r="P380" s="3">
        <f>ROUND(E380/L380,0)</f>
        <v>40</v>
      </c>
      <c r="Q380" s="6" t="s">
        <v>8308</v>
      </c>
      <c r="R380" s="6" t="s">
        <v>8313</v>
      </c>
      <c r="S380" s="14">
        <f t="shared" si="10"/>
        <v>42370.363518518519</v>
      </c>
      <c r="T380" s="14">
        <f t="shared" si="11"/>
        <v>42394.786111111105</v>
      </c>
    </row>
    <row r="381" spans="1:20" ht="60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8221</v>
      </c>
      <c r="H381" s="1" t="s">
        <v>8243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8266</v>
      </c>
      <c r="O381" s="5">
        <f>E381/D381</f>
        <v>1.1608000000000001</v>
      </c>
      <c r="P381" s="3">
        <f>ROUND(E381/L381,0)</f>
        <v>117</v>
      </c>
      <c r="Q381" s="6" t="s">
        <v>8308</v>
      </c>
      <c r="R381" s="6" t="s">
        <v>8313</v>
      </c>
      <c r="S381" s="14">
        <f t="shared" si="10"/>
        <v>40987.479999999996</v>
      </c>
      <c r="T381" s="14">
        <f t="shared" si="11"/>
        <v>41032.479999999996</v>
      </c>
    </row>
    <row r="382" spans="1:20" ht="60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8221</v>
      </c>
      <c r="H382" s="1" t="s">
        <v>8243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8266</v>
      </c>
      <c r="O382" s="5">
        <f>E382/D382</f>
        <v>1.415</v>
      </c>
      <c r="P382" s="3">
        <f>ROUND(E382/L382,0)</f>
        <v>116</v>
      </c>
      <c r="Q382" s="6" t="s">
        <v>8308</v>
      </c>
      <c r="R382" s="6" t="s">
        <v>8313</v>
      </c>
      <c r="S382" s="14">
        <f t="shared" si="10"/>
        <v>42367.511481481481</v>
      </c>
      <c r="T382" s="14">
        <f t="shared" si="11"/>
        <v>42392.511481481481</v>
      </c>
    </row>
    <row r="383" spans="1:20" ht="4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8221</v>
      </c>
      <c r="H383" s="1" t="s">
        <v>8243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8266</v>
      </c>
      <c r="O383" s="5">
        <f>E383/D383</f>
        <v>1.0472999999999999</v>
      </c>
      <c r="P383" s="3">
        <f>ROUND(E383/L383,0)</f>
        <v>104</v>
      </c>
      <c r="Q383" s="6" t="s">
        <v>8308</v>
      </c>
      <c r="R383" s="6" t="s">
        <v>8313</v>
      </c>
      <c r="S383" s="14">
        <f t="shared" si="10"/>
        <v>41085.48978009259</v>
      </c>
      <c r="T383" s="14">
        <f t="shared" si="11"/>
        <v>41120</v>
      </c>
    </row>
    <row r="384" spans="1:20" ht="60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8221</v>
      </c>
      <c r="H384" s="1" t="s">
        <v>8243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8266</v>
      </c>
      <c r="O384" s="5">
        <f>E384/D384</f>
        <v>2.5583333333333331</v>
      </c>
      <c r="P384" s="3">
        <f>ROUND(E384/L384,0)</f>
        <v>70</v>
      </c>
      <c r="Q384" s="6" t="s">
        <v>8308</v>
      </c>
      <c r="R384" s="6" t="s">
        <v>8313</v>
      </c>
      <c r="S384" s="14">
        <f t="shared" si="10"/>
        <v>41144.501157407409</v>
      </c>
      <c r="T384" s="14">
        <f t="shared" si="11"/>
        <v>41158.501157407409</v>
      </c>
    </row>
    <row r="385" spans="1:20" ht="60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8221</v>
      </c>
      <c r="H385" s="1" t="s">
        <v>8243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8266</v>
      </c>
      <c r="O385" s="5">
        <f>E385/D385</f>
        <v>2.0670670670670672</v>
      </c>
      <c r="P385" s="3">
        <f>ROUND(E385/L385,0)</f>
        <v>43</v>
      </c>
      <c r="Q385" s="6" t="s">
        <v>8308</v>
      </c>
      <c r="R385" s="6" t="s">
        <v>8313</v>
      </c>
      <c r="S385" s="14">
        <f t="shared" si="10"/>
        <v>41754.90924768518</v>
      </c>
      <c r="T385" s="14">
        <f t="shared" si="11"/>
        <v>41777.90924768518</v>
      </c>
    </row>
    <row r="386" spans="1:20" ht="60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8221</v>
      </c>
      <c r="H386" s="1" t="s">
        <v>8243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8266</v>
      </c>
      <c r="O386" s="5">
        <f>E386/D386</f>
        <v>1.1210500000000001</v>
      </c>
      <c r="P386" s="3">
        <f>ROUND(E386/L386,0)</f>
        <v>59</v>
      </c>
      <c r="Q386" s="6" t="s">
        <v>8308</v>
      </c>
      <c r="R386" s="6" t="s">
        <v>8313</v>
      </c>
      <c r="S386" s="14">
        <f t="shared" si="10"/>
        <v>41980.573460648149</v>
      </c>
      <c r="T386" s="14">
        <f t="shared" si="11"/>
        <v>42010.573460648149</v>
      </c>
    </row>
    <row r="387" spans="1:20" ht="60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8221</v>
      </c>
      <c r="H387" s="1" t="s">
        <v>8243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8266</v>
      </c>
      <c r="O387" s="5">
        <f>E387/D387</f>
        <v>1.05982</v>
      </c>
      <c r="P387" s="3">
        <f>ROUND(E387/L387,0)</f>
        <v>112</v>
      </c>
      <c r="Q387" s="6" t="s">
        <v>8308</v>
      </c>
      <c r="R387" s="6" t="s">
        <v>8313</v>
      </c>
      <c r="S387" s="14">
        <f t="shared" ref="S387:S450" si="12">(J387/86400)+25569+(-5/24)</f>
        <v>41934.376168981478</v>
      </c>
      <c r="T387" s="14">
        <f t="shared" ref="T387:T450" si="13">(I387/86400)+25569+(-5/24)</f>
        <v>41964.41783564815</v>
      </c>
    </row>
    <row r="388" spans="1:20" ht="60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8221</v>
      </c>
      <c r="H388" s="1" t="s">
        <v>8243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8266</v>
      </c>
      <c r="O388" s="5">
        <f>E388/D388</f>
        <v>1.0016666666666667</v>
      </c>
      <c r="P388" s="3">
        <f>ROUND(E388/L388,0)</f>
        <v>46</v>
      </c>
      <c r="Q388" s="6" t="s">
        <v>8308</v>
      </c>
      <c r="R388" s="6" t="s">
        <v>8313</v>
      </c>
      <c r="S388" s="14">
        <f t="shared" si="12"/>
        <v>42211.742951388886</v>
      </c>
      <c r="T388" s="14">
        <f t="shared" si="13"/>
        <v>42226.742951388886</v>
      </c>
    </row>
    <row r="389" spans="1:20" ht="60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8221</v>
      </c>
      <c r="H389" s="1" t="s">
        <v>8243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8266</v>
      </c>
      <c r="O389" s="5">
        <f>E389/D389</f>
        <v>2.1398947368421051</v>
      </c>
      <c r="P389" s="3">
        <f>ROUND(E389/L389,0)</f>
        <v>145</v>
      </c>
      <c r="Q389" s="6" t="s">
        <v>8308</v>
      </c>
      <c r="R389" s="6" t="s">
        <v>8313</v>
      </c>
      <c r="S389" s="14">
        <f t="shared" si="12"/>
        <v>42200.468263888884</v>
      </c>
      <c r="T389" s="14">
        <f t="shared" si="13"/>
        <v>42231.041666666664</v>
      </c>
    </row>
    <row r="390" spans="1:20" ht="45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8221</v>
      </c>
      <c r="H390" s="1" t="s">
        <v>8243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8266</v>
      </c>
      <c r="O390" s="5">
        <f>E390/D390</f>
        <v>1.2616000000000001</v>
      </c>
      <c r="P390" s="3">
        <f>ROUND(E390/L390,0)</f>
        <v>89</v>
      </c>
      <c r="Q390" s="6" t="s">
        <v>8308</v>
      </c>
      <c r="R390" s="6" t="s">
        <v>8313</v>
      </c>
      <c r="S390" s="14">
        <f t="shared" si="12"/>
        <v>42548.86782407407</v>
      </c>
      <c r="T390" s="14">
        <f t="shared" si="13"/>
        <v>42578.86782407407</v>
      </c>
    </row>
    <row r="391" spans="1:20" ht="60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8221</v>
      </c>
      <c r="H391" s="1" t="s">
        <v>8243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8266</v>
      </c>
      <c r="O391" s="5">
        <f>E391/D391</f>
        <v>1.8153547058823529</v>
      </c>
      <c r="P391" s="3">
        <f>ROUND(E391/L391,0)</f>
        <v>82</v>
      </c>
      <c r="Q391" s="6" t="s">
        <v>8308</v>
      </c>
      <c r="R391" s="6" t="s">
        <v>8313</v>
      </c>
      <c r="S391" s="14">
        <f t="shared" si="12"/>
        <v>41673.854745370372</v>
      </c>
      <c r="T391" s="14">
        <f t="shared" si="13"/>
        <v>41705.749305555553</v>
      </c>
    </row>
    <row r="392" spans="1:20" ht="4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8221</v>
      </c>
      <c r="H392" s="1" t="s">
        <v>8243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8266</v>
      </c>
      <c r="O392" s="5">
        <f>E392/D392</f>
        <v>1</v>
      </c>
      <c r="P392" s="3">
        <f>ROUND(E392/L392,0)</f>
        <v>71</v>
      </c>
      <c r="Q392" s="6" t="s">
        <v>8308</v>
      </c>
      <c r="R392" s="6" t="s">
        <v>8313</v>
      </c>
      <c r="S392" s="14">
        <f t="shared" si="12"/>
        <v>42111.828379629624</v>
      </c>
      <c r="T392" s="14">
        <f t="shared" si="13"/>
        <v>42131.828379629624</v>
      </c>
    </row>
    <row r="393" spans="1:20" ht="4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8221</v>
      </c>
      <c r="H393" s="1" t="s">
        <v>8243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8266</v>
      </c>
      <c r="O393" s="5">
        <f>E393/D393</f>
        <v>1.0061</v>
      </c>
      <c r="P393" s="3">
        <f>ROUND(E393/L393,0)</f>
        <v>104</v>
      </c>
      <c r="Q393" s="6" t="s">
        <v>8308</v>
      </c>
      <c r="R393" s="6" t="s">
        <v>8313</v>
      </c>
      <c r="S393" s="14">
        <f t="shared" si="12"/>
        <v>40864.833923611106</v>
      </c>
      <c r="T393" s="14">
        <f t="shared" si="13"/>
        <v>40894.832638888889</v>
      </c>
    </row>
    <row r="394" spans="1:20" ht="60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8221</v>
      </c>
      <c r="H394" s="1" t="s">
        <v>8243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8266</v>
      </c>
      <c r="O394" s="5">
        <f>E394/D394</f>
        <v>1.009027027027027</v>
      </c>
      <c r="P394" s="3">
        <f>ROUND(E394/L394,0)</f>
        <v>91</v>
      </c>
      <c r="Q394" s="6" t="s">
        <v>8308</v>
      </c>
      <c r="R394" s="6" t="s">
        <v>8313</v>
      </c>
      <c r="S394" s="14">
        <f t="shared" si="12"/>
        <v>40763.508923611109</v>
      </c>
      <c r="T394" s="14">
        <f t="shared" si="13"/>
        <v>40793.916666666664</v>
      </c>
    </row>
    <row r="395" spans="1:20" ht="45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8221</v>
      </c>
      <c r="H395" s="1" t="s">
        <v>8243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8266</v>
      </c>
      <c r="O395" s="5">
        <f>E395/D395</f>
        <v>1.10446</v>
      </c>
      <c r="P395" s="3">
        <f>ROUND(E395/L395,0)</f>
        <v>157</v>
      </c>
      <c r="Q395" s="6" t="s">
        <v>8308</v>
      </c>
      <c r="R395" s="6" t="s">
        <v>8313</v>
      </c>
      <c r="S395" s="14">
        <f t="shared" si="12"/>
        <v>41526.500601851847</v>
      </c>
      <c r="T395" s="14">
        <f t="shared" si="13"/>
        <v>41557.500601851847</v>
      </c>
    </row>
    <row r="396" spans="1:20" ht="60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8224</v>
      </c>
      <c r="H396" s="1" t="s">
        <v>8246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8266</v>
      </c>
      <c r="O396" s="5">
        <f>E396/D396</f>
        <v>1.118936170212766</v>
      </c>
      <c r="P396" s="3">
        <f>ROUND(E396/L396,0)</f>
        <v>105</v>
      </c>
      <c r="Q396" s="6" t="s">
        <v>8308</v>
      </c>
      <c r="R396" s="6" t="s">
        <v>8313</v>
      </c>
      <c r="S396" s="14">
        <f t="shared" si="12"/>
        <v>42417.60974537037</v>
      </c>
      <c r="T396" s="14">
        <f t="shared" si="13"/>
        <v>42477.568078703705</v>
      </c>
    </row>
    <row r="397" spans="1:20" ht="45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8221</v>
      </c>
      <c r="H397" s="1" t="s">
        <v>8243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8266</v>
      </c>
      <c r="O397" s="5">
        <f>E397/D397</f>
        <v>1.0804450000000001</v>
      </c>
      <c r="P397" s="3">
        <f>ROUND(E397/L397,0)</f>
        <v>59</v>
      </c>
      <c r="Q397" s="6" t="s">
        <v>8308</v>
      </c>
      <c r="R397" s="6" t="s">
        <v>8313</v>
      </c>
      <c r="S397" s="14">
        <f t="shared" si="12"/>
        <v>40990.700925925921</v>
      </c>
      <c r="T397" s="14">
        <f t="shared" si="13"/>
        <v>41026.688888888886</v>
      </c>
    </row>
    <row r="398" spans="1:20" ht="45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8221</v>
      </c>
      <c r="H398" s="1" t="s">
        <v>8243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8266</v>
      </c>
      <c r="O398" s="5">
        <f>E398/D398</f>
        <v>1.0666666666666667</v>
      </c>
      <c r="P398" s="3">
        <f>ROUND(E398/L398,0)</f>
        <v>82</v>
      </c>
      <c r="Q398" s="6" t="s">
        <v>8308</v>
      </c>
      <c r="R398" s="6" t="s">
        <v>8313</v>
      </c>
      <c r="S398" s="14">
        <f t="shared" si="12"/>
        <v>41082.356550925928</v>
      </c>
      <c r="T398" s="14">
        <f t="shared" si="13"/>
        <v>41097.356550925928</v>
      </c>
    </row>
    <row r="399" spans="1:20" ht="60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8221</v>
      </c>
      <c r="H399" s="1" t="s">
        <v>8243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8266</v>
      </c>
      <c r="O399" s="5">
        <f>E399/D399</f>
        <v>1.0390027322404372</v>
      </c>
      <c r="P399" s="3">
        <f>ROUND(E399/L399,0)</f>
        <v>56</v>
      </c>
      <c r="Q399" s="6" t="s">
        <v>8308</v>
      </c>
      <c r="R399" s="6" t="s">
        <v>8313</v>
      </c>
      <c r="S399" s="14">
        <f t="shared" si="12"/>
        <v>40379.568101851852</v>
      </c>
      <c r="T399" s="14">
        <f t="shared" si="13"/>
        <v>40421.947222222218</v>
      </c>
    </row>
    <row r="400" spans="1:20" ht="4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8221</v>
      </c>
      <c r="H400" s="1" t="s">
        <v>8243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8266</v>
      </c>
      <c r="O400" s="5">
        <f>E400/D400</f>
        <v>1.2516</v>
      </c>
      <c r="P400" s="3">
        <f>ROUND(E400/L400,0)</f>
        <v>140</v>
      </c>
      <c r="Q400" s="6" t="s">
        <v>8308</v>
      </c>
      <c r="R400" s="6" t="s">
        <v>8313</v>
      </c>
      <c r="S400" s="14">
        <f t="shared" si="12"/>
        <v>42078.584791666661</v>
      </c>
      <c r="T400" s="14">
        <f t="shared" si="13"/>
        <v>42123.584791666661</v>
      </c>
    </row>
    <row r="401" spans="1:20" ht="60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8222</v>
      </c>
      <c r="H401" s="1" t="s">
        <v>8244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8266</v>
      </c>
      <c r="O401" s="5">
        <f>E401/D401</f>
        <v>1.0680499999999999</v>
      </c>
      <c r="P401" s="3">
        <f>ROUND(E401/L401,0)</f>
        <v>225</v>
      </c>
      <c r="Q401" s="6" t="s">
        <v>8308</v>
      </c>
      <c r="R401" s="6" t="s">
        <v>8313</v>
      </c>
      <c r="S401" s="14">
        <f t="shared" si="12"/>
        <v>42687.667442129627</v>
      </c>
      <c r="T401" s="14">
        <f t="shared" si="13"/>
        <v>42718.291666666664</v>
      </c>
    </row>
    <row r="402" spans="1:20" ht="4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8221</v>
      </c>
      <c r="H402" s="1" t="s">
        <v>8243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8266</v>
      </c>
      <c r="O402" s="5">
        <f>E402/D402</f>
        <v>1.1230249999999999</v>
      </c>
      <c r="P402" s="3">
        <f>ROUND(E402/L402,0)</f>
        <v>181</v>
      </c>
      <c r="Q402" s="6" t="s">
        <v>8308</v>
      </c>
      <c r="R402" s="6" t="s">
        <v>8313</v>
      </c>
      <c r="S402" s="14">
        <f t="shared" si="12"/>
        <v>41745.427627314813</v>
      </c>
      <c r="T402" s="14">
        <f t="shared" si="13"/>
        <v>41775.9375</v>
      </c>
    </row>
    <row r="403" spans="1:20" ht="60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8221</v>
      </c>
      <c r="H403" s="1" t="s">
        <v>8243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8266</v>
      </c>
      <c r="O403" s="5">
        <f>E403/D403</f>
        <v>1.0381199999999999</v>
      </c>
      <c r="P403" s="3">
        <f>ROUND(E403/L403,0)</f>
        <v>711</v>
      </c>
      <c r="Q403" s="6" t="s">
        <v>8308</v>
      </c>
      <c r="R403" s="6" t="s">
        <v>8313</v>
      </c>
      <c r="S403" s="14">
        <f t="shared" si="12"/>
        <v>40732.633912037032</v>
      </c>
      <c r="T403" s="14">
        <f t="shared" si="13"/>
        <v>40762.633912037032</v>
      </c>
    </row>
    <row r="404" spans="1:20" ht="60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8221</v>
      </c>
      <c r="H404" s="1" t="s">
        <v>8243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8266</v>
      </c>
      <c r="O404" s="5">
        <f>E404/D404</f>
        <v>1.4165000000000001</v>
      </c>
      <c r="P404" s="3">
        <f>ROUND(E404/L404,0)</f>
        <v>66</v>
      </c>
      <c r="Q404" s="6" t="s">
        <v>8308</v>
      </c>
      <c r="R404" s="6" t="s">
        <v>8313</v>
      </c>
      <c r="S404" s="14">
        <f t="shared" si="12"/>
        <v>42292.331215277773</v>
      </c>
      <c r="T404" s="14">
        <f t="shared" si="13"/>
        <v>42313.372881944444</v>
      </c>
    </row>
    <row r="405" spans="1:20" ht="4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8221</v>
      </c>
      <c r="H405" s="1" t="s">
        <v>8243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8266</v>
      </c>
      <c r="O405" s="5">
        <f>E405/D405</f>
        <v>1.0526</v>
      </c>
      <c r="P405" s="3">
        <f>ROUND(E405/L405,0)</f>
        <v>75</v>
      </c>
      <c r="Q405" s="6" t="s">
        <v>8308</v>
      </c>
      <c r="R405" s="6" t="s">
        <v>8313</v>
      </c>
      <c r="S405" s="14">
        <f t="shared" si="12"/>
        <v>40718.102326388886</v>
      </c>
      <c r="T405" s="14">
        <f t="shared" si="13"/>
        <v>40765.088888888888</v>
      </c>
    </row>
    <row r="406" spans="1:20" ht="4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8221</v>
      </c>
      <c r="H406" s="1" t="s">
        <v>8243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8266</v>
      </c>
      <c r="O406" s="5">
        <f>E406/D406</f>
        <v>1.0309142857142857</v>
      </c>
      <c r="P406" s="3">
        <f>ROUND(E406/L406,0)</f>
        <v>133</v>
      </c>
      <c r="Q406" s="6" t="s">
        <v>8308</v>
      </c>
      <c r="R406" s="6" t="s">
        <v>8313</v>
      </c>
      <c r="S406" s="14">
        <f t="shared" si="12"/>
        <v>41646.419699074067</v>
      </c>
      <c r="T406" s="14">
        <f t="shared" si="13"/>
        <v>41675.75277777778</v>
      </c>
    </row>
    <row r="407" spans="1:20" ht="45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8221</v>
      </c>
      <c r="H407" s="1" t="s">
        <v>8243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8266</v>
      </c>
      <c r="O407" s="5">
        <f>E407/D407</f>
        <v>1.0765957446808512</v>
      </c>
      <c r="P407" s="3">
        <f>ROUND(E407/L407,0)</f>
        <v>55</v>
      </c>
      <c r="Q407" s="6" t="s">
        <v>8308</v>
      </c>
      <c r="R407" s="6" t="s">
        <v>8313</v>
      </c>
      <c r="S407" s="14">
        <f t="shared" si="12"/>
        <v>41673.876608796294</v>
      </c>
      <c r="T407" s="14">
        <f t="shared" si="13"/>
        <v>41703.876608796294</v>
      </c>
    </row>
    <row r="408" spans="1:20" ht="60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8221</v>
      </c>
      <c r="H408" s="1" t="s">
        <v>8243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8266</v>
      </c>
      <c r="O408" s="5">
        <f>E408/D408</f>
        <v>1.0770464285714285</v>
      </c>
      <c r="P408" s="3">
        <f>ROUND(E408/L408,0)</f>
        <v>86</v>
      </c>
      <c r="Q408" s="6" t="s">
        <v>8308</v>
      </c>
      <c r="R408" s="6" t="s">
        <v>8313</v>
      </c>
      <c r="S408" s="14">
        <f t="shared" si="12"/>
        <v>40637.95413194444</v>
      </c>
      <c r="T408" s="14">
        <f t="shared" si="13"/>
        <v>40672.040972222218</v>
      </c>
    </row>
    <row r="409" spans="1:20" ht="4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8221</v>
      </c>
      <c r="H409" s="1" t="s">
        <v>8243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8266</v>
      </c>
      <c r="O409" s="5">
        <f>E409/D409</f>
        <v>1.0155000000000001</v>
      </c>
      <c r="P409" s="3">
        <f>ROUND(E409/L409,0)</f>
        <v>92</v>
      </c>
      <c r="Q409" s="6" t="s">
        <v>8308</v>
      </c>
      <c r="R409" s="6" t="s">
        <v>8313</v>
      </c>
      <c r="S409" s="14">
        <f t="shared" si="12"/>
        <v>40806.662615740737</v>
      </c>
      <c r="T409" s="14">
        <f t="shared" si="13"/>
        <v>40866.704282407409</v>
      </c>
    </row>
    <row r="410" spans="1:20" ht="45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8221</v>
      </c>
      <c r="H410" s="1" t="s">
        <v>8243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8266</v>
      </c>
      <c r="O410" s="5">
        <f>E410/D410</f>
        <v>1.0143766666666667</v>
      </c>
      <c r="P410" s="3">
        <f>ROUND(E410/L410,0)</f>
        <v>160</v>
      </c>
      <c r="Q410" s="6" t="s">
        <v>8308</v>
      </c>
      <c r="R410" s="6" t="s">
        <v>8313</v>
      </c>
      <c r="S410" s="14">
        <f t="shared" si="12"/>
        <v>41543.527662037035</v>
      </c>
      <c r="T410" s="14">
        <f t="shared" si="13"/>
        <v>41583.569328703699</v>
      </c>
    </row>
    <row r="411" spans="1:20" ht="45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8222</v>
      </c>
      <c r="H411" s="1" t="s">
        <v>8244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8266</v>
      </c>
      <c r="O411" s="5">
        <f>E411/D411</f>
        <v>1.3680000000000001</v>
      </c>
      <c r="P411" s="3">
        <f>ROUND(E411/L411,0)</f>
        <v>46</v>
      </c>
      <c r="Q411" s="6" t="s">
        <v>8308</v>
      </c>
      <c r="R411" s="6" t="s">
        <v>8313</v>
      </c>
      <c r="S411" s="14">
        <f t="shared" si="12"/>
        <v>42543.654444444437</v>
      </c>
      <c r="T411" s="14">
        <f t="shared" si="13"/>
        <v>42573.654444444437</v>
      </c>
    </row>
    <row r="412" spans="1:20" ht="45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8226</v>
      </c>
      <c r="H412" s="1" t="s">
        <v>8248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8266</v>
      </c>
      <c r="O412" s="5">
        <f>E412/D412</f>
        <v>1.2829999999999999</v>
      </c>
      <c r="P412" s="3">
        <f>ROUND(E412/L412,0)</f>
        <v>183</v>
      </c>
      <c r="Q412" s="6" t="s">
        <v>8308</v>
      </c>
      <c r="R412" s="6" t="s">
        <v>8313</v>
      </c>
      <c r="S412" s="14">
        <f t="shared" si="12"/>
        <v>42113.773113425923</v>
      </c>
      <c r="T412" s="14">
        <f t="shared" si="13"/>
        <v>42173.773113425923</v>
      </c>
    </row>
    <row r="413" spans="1:20" ht="60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8221</v>
      </c>
      <c r="H413" s="1" t="s">
        <v>8243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8266</v>
      </c>
      <c r="O413" s="5">
        <f>E413/D413</f>
        <v>1.0105</v>
      </c>
      <c r="P413" s="3">
        <f>ROUND(E413/L413,0)</f>
        <v>126</v>
      </c>
      <c r="Q413" s="6" t="s">
        <v>8308</v>
      </c>
      <c r="R413" s="6" t="s">
        <v>8313</v>
      </c>
      <c r="S413" s="14">
        <f t="shared" si="12"/>
        <v>41597.967638888884</v>
      </c>
      <c r="T413" s="14">
        <f t="shared" si="13"/>
        <v>41630</v>
      </c>
    </row>
    <row r="414" spans="1:20" ht="60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8221</v>
      </c>
      <c r="H414" s="1" t="s">
        <v>8243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8266</v>
      </c>
      <c r="O414" s="5">
        <f>E414/D414</f>
        <v>1.2684</v>
      </c>
      <c r="P414" s="3">
        <f>ROUND(E414/L414,0)</f>
        <v>58</v>
      </c>
      <c r="Q414" s="6" t="s">
        <v>8308</v>
      </c>
      <c r="R414" s="6" t="s">
        <v>8313</v>
      </c>
      <c r="S414" s="14">
        <f t="shared" si="12"/>
        <v>41099.534467592588</v>
      </c>
      <c r="T414" s="14">
        <f t="shared" si="13"/>
        <v>41115.534467592588</v>
      </c>
    </row>
    <row r="415" spans="1:20" ht="45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8221</v>
      </c>
      <c r="H415" s="1" t="s">
        <v>8243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8266</v>
      </c>
      <c r="O415" s="5">
        <f>E415/D415</f>
        <v>1.0508593749999999</v>
      </c>
      <c r="P415" s="3">
        <f>ROUND(E415/L415,0)</f>
        <v>79</v>
      </c>
      <c r="Q415" s="6" t="s">
        <v>8308</v>
      </c>
      <c r="R415" s="6" t="s">
        <v>8313</v>
      </c>
      <c r="S415" s="14">
        <f t="shared" si="12"/>
        <v>41079.66910879629</v>
      </c>
      <c r="T415" s="14">
        <f t="shared" si="13"/>
        <v>41109.66910879629</v>
      </c>
    </row>
    <row r="416" spans="1:20" ht="60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8221</v>
      </c>
      <c r="H416" s="1" t="s">
        <v>8243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8266</v>
      </c>
      <c r="O416" s="5">
        <f>E416/D416</f>
        <v>1.0285405405405406</v>
      </c>
      <c r="P416" s="3">
        <f>ROUND(E416/L416,0)</f>
        <v>91</v>
      </c>
      <c r="Q416" s="6" t="s">
        <v>8308</v>
      </c>
      <c r="R416" s="6" t="s">
        <v>8313</v>
      </c>
      <c r="S416" s="14">
        <f t="shared" si="12"/>
        <v>41528.85491898148</v>
      </c>
      <c r="T416" s="14">
        <f t="shared" si="13"/>
        <v>41558.85491898148</v>
      </c>
    </row>
    <row r="417" spans="1:20" ht="60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8226</v>
      </c>
      <c r="H417" s="1" t="s">
        <v>8248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8266</v>
      </c>
      <c r="O417" s="5">
        <f>E417/D417</f>
        <v>1.0214714285714286</v>
      </c>
      <c r="P417" s="3">
        <f>ROUND(E417/L417,0)</f>
        <v>68</v>
      </c>
      <c r="Q417" s="6" t="s">
        <v>8308</v>
      </c>
      <c r="R417" s="6" t="s">
        <v>8313</v>
      </c>
      <c r="S417" s="14">
        <f t="shared" si="12"/>
        <v>41904.643541666665</v>
      </c>
      <c r="T417" s="14">
        <f t="shared" si="13"/>
        <v>41929.291666666664</v>
      </c>
    </row>
    <row r="418" spans="1:20" ht="4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8221</v>
      </c>
      <c r="H418" s="1" t="s">
        <v>8243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8266</v>
      </c>
      <c r="O418" s="5">
        <f>E418/D418</f>
        <v>1.2021700000000002</v>
      </c>
      <c r="P418" s="3">
        <f>ROUND(E418/L418,0)</f>
        <v>48</v>
      </c>
      <c r="Q418" s="6" t="s">
        <v>8308</v>
      </c>
      <c r="R418" s="6" t="s">
        <v>8313</v>
      </c>
      <c r="S418" s="14">
        <f t="shared" si="12"/>
        <v>41648.187858796293</v>
      </c>
      <c r="T418" s="14">
        <f t="shared" si="13"/>
        <v>41678.187858796293</v>
      </c>
    </row>
    <row r="419" spans="1:20" ht="60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8221</v>
      </c>
      <c r="H419" s="1" t="s">
        <v>8243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8266</v>
      </c>
      <c r="O419" s="5">
        <f>E419/D419</f>
        <v>1.0024761904761905</v>
      </c>
      <c r="P419" s="3">
        <f>ROUND(E419/L419,0)</f>
        <v>202</v>
      </c>
      <c r="Q419" s="6" t="s">
        <v>8308</v>
      </c>
      <c r="R419" s="6" t="s">
        <v>8313</v>
      </c>
      <c r="S419" s="14">
        <f t="shared" si="12"/>
        <v>41360.762268518512</v>
      </c>
      <c r="T419" s="14">
        <f t="shared" si="13"/>
        <v>41371.981249999997</v>
      </c>
    </row>
    <row r="420" spans="1:20" ht="60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8221</v>
      </c>
      <c r="H420" s="1" t="s">
        <v>8243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8266</v>
      </c>
      <c r="O420" s="5">
        <f>E420/D420</f>
        <v>1.0063392857142857</v>
      </c>
      <c r="P420" s="3">
        <f>ROUND(E420/L420,0)</f>
        <v>217</v>
      </c>
      <c r="Q420" s="6" t="s">
        <v>8308</v>
      </c>
      <c r="R420" s="6" t="s">
        <v>8313</v>
      </c>
      <c r="S420" s="14">
        <f t="shared" si="12"/>
        <v>42178.07403935185</v>
      </c>
      <c r="T420" s="14">
        <f t="shared" si="13"/>
        <v>42208.07403935185</v>
      </c>
    </row>
    <row r="421" spans="1:20" ht="45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8221</v>
      </c>
      <c r="H421" s="1" t="s">
        <v>8243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8266</v>
      </c>
      <c r="O421" s="5">
        <f>E421/D421</f>
        <v>1.004375</v>
      </c>
      <c r="P421" s="3">
        <f>ROUND(E421/L421,0)</f>
        <v>110</v>
      </c>
      <c r="Q421" s="6" t="s">
        <v>8308</v>
      </c>
      <c r="R421" s="6" t="s">
        <v>8313</v>
      </c>
      <c r="S421" s="14">
        <f t="shared" si="12"/>
        <v>41394.634108796294</v>
      </c>
      <c r="T421" s="14">
        <f t="shared" si="13"/>
        <v>41454.634108796294</v>
      </c>
    </row>
    <row r="422" spans="1:20" ht="60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8306</v>
      </c>
      <c r="G422" s="1" t="s">
        <v>8221</v>
      </c>
      <c r="H422" s="1" t="s">
        <v>8243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8267</v>
      </c>
      <c r="O422" s="5">
        <f>E422/D422</f>
        <v>4.3939393939393936E-3</v>
      </c>
      <c r="P422" s="3">
        <f>ROUND(E422/L422,0)</f>
        <v>5</v>
      </c>
      <c r="Q422" s="6" t="s">
        <v>8308</v>
      </c>
      <c r="R422" s="6" t="s">
        <v>8314</v>
      </c>
      <c r="S422" s="14">
        <f t="shared" si="12"/>
        <v>41682.028136574074</v>
      </c>
      <c r="T422" s="14">
        <f t="shared" si="13"/>
        <v>41711.986469907402</v>
      </c>
    </row>
    <row r="423" spans="1:20" ht="60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8306</v>
      </c>
      <c r="G423" s="1" t="s">
        <v>8221</v>
      </c>
      <c r="H423" s="1" t="s">
        <v>8243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8267</v>
      </c>
      <c r="O423" s="5">
        <f>E423/D423</f>
        <v>2.0066666666666667E-2</v>
      </c>
      <c r="P423" s="3">
        <f>ROUND(E423/L423,0)</f>
        <v>50</v>
      </c>
      <c r="Q423" s="6" t="s">
        <v>8308</v>
      </c>
      <c r="R423" s="6" t="s">
        <v>8314</v>
      </c>
      <c r="S423" s="14">
        <f t="shared" si="12"/>
        <v>42177.283055555548</v>
      </c>
      <c r="T423" s="14">
        <f t="shared" si="13"/>
        <v>42237.283055555548</v>
      </c>
    </row>
    <row r="424" spans="1:20" ht="60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8306</v>
      </c>
      <c r="G424" s="1" t="s">
        <v>8221</v>
      </c>
      <c r="H424" s="1" t="s">
        <v>8243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8267</v>
      </c>
      <c r="O424" s="5">
        <f>E424/D424</f>
        <v>1.0749999999999999E-2</v>
      </c>
      <c r="P424" s="3">
        <f>ROUND(E424/L424,0)</f>
        <v>36</v>
      </c>
      <c r="Q424" s="6" t="s">
        <v>8308</v>
      </c>
      <c r="R424" s="6" t="s">
        <v>8314</v>
      </c>
      <c r="S424" s="14">
        <f t="shared" si="12"/>
        <v>41863.052048611113</v>
      </c>
      <c r="T424" s="14">
        <f t="shared" si="13"/>
        <v>41893.052048611113</v>
      </c>
    </row>
    <row r="425" spans="1:20" ht="4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8306</v>
      </c>
      <c r="G425" s="1" t="s">
        <v>8221</v>
      </c>
      <c r="H425" s="1" t="s">
        <v>8243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8267</v>
      </c>
      <c r="O425" s="5">
        <f>E425/D425</f>
        <v>7.6499999999999997E-3</v>
      </c>
      <c r="P425" s="3">
        <f>ROUND(E425/L425,0)</f>
        <v>12</v>
      </c>
      <c r="Q425" s="6" t="s">
        <v>8308</v>
      </c>
      <c r="R425" s="6" t="s">
        <v>8314</v>
      </c>
      <c r="S425" s="14">
        <f t="shared" si="12"/>
        <v>41400.717939814815</v>
      </c>
      <c r="T425" s="14">
        <f t="shared" si="13"/>
        <v>41430.717939814815</v>
      </c>
    </row>
    <row r="426" spans="1:20" ht="45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8306</v>
      </c>
      <c r="G426" s="1" t="s">
        <v>8221</v>
      </c>
      <c r="H426" s="1" t="s">
        <v>8243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8267</v>
      </c>
      <c r="O426" s="5">
        <f>E426/D426</f>
        <v>6.7966666666666675E-2</v>
      </c>
      <c r="P426" s="3">
        <f>ROUND(E426/L426,0)</f>
        <v>41</v>
      </c>
      <c r="Q426" s="6" t="s">
        <v>8308</v>
      </c>
      <c r="R426" s="6" t="s">
        <v>8314</v>
      </c>
      <c r="S426" s="14">
        <f t="shared" si="12"/>
        <v>40934.167812499996</v>
      </c>
      <c r="T426" s="14">
        <f t="shared" si="13"/>
        <v>40994.126145833332</v>
      </c>
    </row>
    <row r="427" spans="1:20" ht="60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8306</v>
      </c>
      <c r="G427" s="1" t="s">
        <v>8221</v>
      </c>
      <c r="H427" s="1" t="s">
        <v>8243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8267</v>
      </c>
      <c r="O427" s="5">
        <f>E427/D427</f>
        <v>1.2E-4</v>
      </c>
      <c r="P427" s="3">
        <f>ROUND(E427/L427,0)</f>
        <v>3</v>
      </c>
      <c r="Q427" s="6" t="s">
        <v>8308</v>
      </c>
      <c r="R427" s="6" t="s">
        <v>8314</v>
      </c>
      <c r="S427" s="14">
        <f t="shared" si="12"/>
        <v>42275.652824074066</v>
      </c>
      <c r="T427" s="14">
        <f t="shared" si="13"/>
        <v>42335.694490740738</v>
      </c>
    </row>
    <row r="428" spans="1:20" ht="60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8306</v>
      </c>
      <c r="G428" s="1" t="s">
        <v>8221</v>
      </c>
      <c r="H428" s="1" t="s">
        <v>8243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8267</v>
      </c>
      <c r="O428" s="5">
        <f>E428/D428</f>
        <v>1.3299999999999999E-2</v>
      </c>
      <c r="P428" s="3">
        <f>ROUND(E428/L428,0)</f>
        <v>17</v>
      </c>
      <c r="Q428" s="6" t="s">
        <v>8308</v>
      </c>
      <c r="R428" s="6" t="s">
        <v>8314</v>
      </c>
      <c r="S428" s="14">
        <f t="shared" si="12"/>
        <v>42400.503634259258</v>
      </c>
      <c r="T428" s="14">
        <f t="shared" si="13"/>
        <v>42430.503634259258</v>
      </c>
    </row>
    <row r="429" spans="1:20" ht="60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8306</v>
      </c>
      <c r="G429" s="1" t="s">
        <v>8221</v>
      </c>
      <c r="H429" s="1" t="s">
        <v>8243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8267</v>
      </c>
      <c r="O429" s="5">
        <f>E429/D429</f>
        <v>0</v>
      </c>
      <c r="P429" s="3" t="e">
        <f>ROUND(E429/L429,0)</f>
        <v>#DIV/0!</v>
      </c>
      <c r="Q429" s="6" t="s">
        <v>8308</v>
      </c>
      <c r="R429" s="6" t="s">
        <v>8314</v>
      </c>
      <c r="S429" s="14">
        <f t="shared" si="12"/>
        <v>42285.700694444444</v>
      </c>
      <c r="T429" s="14">
        <f t="shared" si="13"/>
        <v>42299.582638888889</v>
      </c>
    </row>
    <row r="430" spans="1:20" ht="30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8306</v>
      </c>
      <c r="G430" s="1" t="s">
        <v>8221</v>
      </c>
      <c r="H430" s="1" t="s">
        <v>8243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8267</v>
      </c>
      <c r="O430" s="5">
        <f>E430/D430</f>
        <v>5.6333333333333332E-2</v>
      </c>
      <c r="P430" s="3">
        <f>ROUND(E430/L430,0)</f>
        <v>52</v>
      </c>
      <c r="Q430" s="6" t="s">
        <v>8308</v>
      </c>
      <c r="R430" s="6" t="s">
        <v>8314</v>
      </c>
      <c r="S430" s="14">
        <f t="shared" si="12"/>
        <v>41778.558391203704</v>
      </c>
      <c r="T430" s="14">
        <f t="shared" si="13"/>
        <v>41806.708333333328</v>
      </c>
    </row>
    <row r="431" spans="1:20" ht="60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8306</v>
      </c>
      <c r="G431" s="1" t="s">
        <v>8221</v>
      </c>
      <c r="H431" s="1" t="s">
        <v>8243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8267</v>
      </c>
      <c r="O431" s="5">
        <f>E431/D431</f>
        <v>0</v>
      </c>
      <c r="P431" s="3" t="e">
        <f>ROUND(E431/L431,0)</f>
        <v>#DIV/0!</v>
      </c>
      <c r="Q431" s="6" t="s">
        <v>8308</v>
      </c>
      <c r="R431" s="6" t="s">
        <v>8314</v>
      </c>
      <c r="S431" s="14">
        <f t="shared" si="12"/>
        <v>40070.693078703705</v>
      </c>
      <c r="T431" s="14">
        <f t="shared" si="13"/>
        <v>40143.999305555553</v>
      </c>
    </row>
    <row r="432" spans="1:20" ht="4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8306</v>
      </c>
      <c r="G432" s="1" t="s">
        <v>8221</v>
      </c>
      <c r="H432" s="1" t="s">
        <v>8243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8267</v>
      </c>
      <c r="O432" s="5">
        <f>E432/D432</f>
        <v>2.4E-2</v>
      </c>
      <c r="P432" s="3">
        <f>ROUND(E432/L432,0)</f>
        <v>5</v>
      </c>
      <c r="Q432" s="6" t="s">
        <v>8308</v>
      </c>
      <c r="R432" s="6" t="s">
        <v>8314</v>
      </c>
      <c r="S432" s="14">
        <f t="shared" si="12"/>
        <v>41512.898923611108</v>
      </c>
      <c r="T432" s="14">
        <f t="shared" si="13"/>
        <v>41527.898923611108</v>
      </c>
    </row>
    <row r="433" spans="1:20" ht="45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8306</v>
      </c>
      <c r="G433" s="1" t="s">
        <v>8222</v>
      </c>
      <c r="H433" s="1" t="s">
        <v>8244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8267</v>
      </c>
      <c r="O433" s="5">
        <f>E433/D433</f>
        <v>0.13833333333333334</v>
      </c>
      <c r="P433" s="3">
        <f>ROUND(E433/L433,0)</f>
        <v>52</v>
      </c>
      <c r="Q433" s="6" t="s">
        <v>8308</v>
      </c>
      <c r="R433" s="6" t="s">
        <v>8314</v>
      </c>
      <c r="S433" s="14">
        <f t="shared" si="12"/>
        <v>42526.662997685184</v>
      </c>
      <c r="T433" s="14">
        <f t="shared" si="13"/>
        <v>42556.662997685184</v>
      </c>
    </row>
    <row r="434" spans="1:20" ht="60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8306</v>
      </c>
      <c r="G434" s="1" t="s">
        <v>8221</v>
      </c>
      <c r="H434" s="1" t="s">
        <v>8243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8267</v>
      </c>
      <c r="O434" s="5">
        <f>E434/D434</f>
        <v>9.5000000000000001E-2</v>
      </c>
      <c r="P434" s="3">
        <f>ROUND(E434/L434,0)</f>
        <v>71</v>
      </c>
      <c r="Q434" s="6" t="s">
        <v>8308</v>
      </c>
      <c r="R434" s="6" t="s">
        <v>8314</v>
      </c>
      <c r="S434" s="14">
        <f t="shared" si="12"/>
        <v>42238.51829861111</v>
      </c>
      <c r="T434" s="14">
        <f t="shared" si="13"/>
        <v>42298.51829861111</v>
      </c>
    </row>
    <row r="435" spans="1:20" ht="60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8306</v>
      </c>
      <c r="G435" s="1" t="s">
        <v>8221</v>
      </c>
      <c r="H435" s="1" t="s">
        <v>8243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8267</v>
      </c>
      <c r="O435" s="5">
        <f>E435/D435</f>
        <v>0</v>
      </c>
      <c r="P435" s="3" t="e">
        <f>ROUND(E435/L435,0)</f>
        <v>#DIV/0!</v>
      </c>
      <c r="Q435" s="6" t="s">
        <v>8308</v>
      </c>
      <c r="R435" s="6" t="s">
        <v>8314</v>
      </c>
      <c r="S435" s="14">
        <f t="shared" si="12"/>
        <v>42228.421550925923</v>
      </c>
      <c r="T435" s="14">
        <f t="shared" si="13"/>
        <v>42288.421550925923</v>
      </c>
    </row>
    <row r="436" spans="1:20" ht="60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8306</v>
      </c>
      <c r="G436" s="1" t="s">
        <v>8221</v>
      </c>
      <c r="H436" s="1" t="s">
        <v>8243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8267</v>
      </c>
      <c r="O436" s="5">
        <f>E436/D436</f>
        <v>0.05</v>
      </c>
      <c r="P436" s="3">
        <f>ROUND(E436/L436,0)</f>
        <v>63</v>
      </c>
      <c r="Q436" s="6" t="s">
        <v>8308</v>
      </c>
      <c r="R436" s="6" t="s">
        <v>8314</v>
      </c>
      <c r="S436" s="14">
        <f t="shared" si="12"/>
        <v>41576.626180555555</v>
      </c>
      <c r="T436" s="14">
        <f t="shared" si="13"/>
        <v>41609.667847222219</v>
      </c>
    </row>
    <row r="437" spans="1:20" ht="60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8306</v>
      </c>
      <c r="G437" s="1" t="s">
        <v>8221</v>
      </c>
      <c r="H437" s="1" t="s">
        <v>8243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8267</v>
      </c>
      <c r="O437" s="5">
        <f>E437/D437</f>
        <v>2.7272727272727273E-5</v>
      </c>
      <c r="P437" s="3">
        <f>ROUND(E437/L437,0)</f>
        <v>1</v>
      </c>
      <c r="Q437" s="6" t="s">
        <v>8308</v>
      </c>
      <c r="R437" s="6" t="s">
        <v>8314</v>
      </c>
      <c r="S437" s="14">
        <f t="shared" si="12"/>
        <v>41500.539120370369</v>
      </c>
      <c r="T437" s="14">
        <f t="shared" si="13"/>
        <v>41530.539120370369</v>
      </c>
    </row>
    <row r="438" spans="1:20" ht="45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8306</v>
      </c>
      <c r="G438" s="1" t="s">
        <v>8221</v>
      </c>
      <c r="H438" s="1" t="s">
        <v>8243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8267</v>
      </c>
      <c r="O438" s="5">
        <f>E438/D438</f>
        <v>0</v>
      </c>
      <c r="P438" s="3" t="e">
        <f>ROUND(E438/L438,0)</f>
        <v>#DIV/0!</v>
      </c>
      <c r="Q438" s="6" t="s">
        <v>8308</v>
      </c>
      <c r="R438" s="6" t="s">
        <v>8314</v>
      </c>
      <c r="S438" s="14">
        <f t="shared" si="12"/>
        <v>41456.154085648144</v>
      </c>
      <c r="T438" s="14">
        <f t="shared" si="13"/>
        <v>41486.154085648144</v>
      </c>
    </row>
    <row r="439" spans="1:20" ht="45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8306</v>
      </c>
      <c r="G439" s="1" t="s">
        <v>8226</v>
      </c>
      <c r="H439" s="1" t="s">
        <v>8248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8267</v>
      </c>
      <c r="O439" s="5">
        <f>E439/D439</f>
        <v>0</v>
      </c>
      <c r="P439" s="3" t="e">
        <f>ROUND(E439/L439,0)</f>
        <v>#DIV/0!</v>
      </c>
      <c r="Q439" s="6" t="s">
        <v>8308</v>
      </c>
      <c r="R439" s="6" t="s">
        <v>8314</v>
      </c>
      <c r="S439" s="14">
        <f t="shared" si="12"/>
        <v>42591.110254629624</v>
      </c>
      <c r="T439" s="14">
        <f t="shared" si="13"/>
        <v>42651.110254629624</v>
      </c>
    </row>
    <row r="440" spans="1:20" ht="4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8306</v>
      </c>
      <c r="G440" s="1" t="s">
        <v>8221</v>
      </c>
      <c r="H440" s="1" t="s">
        <v>8243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8267</v>
      </c>
      <c r="O440" s="5">
        <f>E440/D440</f>
        <v>9.3799999999999994E-2</v>
      </c>
      <c r="P440" s="3">
        <f>ROUND(E440/L440,0)</f>
        <v>171</v>
      </c>
      <c r="Q440" s="6" t="s">
        <v>8308</v>
      </c>
      <c r="R440" s="6" t="s">
        <v>8314</v>
      </c>
      <c r="S440" s="14">
        <f t="shared" si="12"/>
        <v>42296.052754629629</v>
      </c>
      <c r="T440" s="14">
        <f t="shared" si="13"/>
        <v>42326.094421296293</v>
      </c>
    </row>
    <row r="441" spans="1:20" ht="60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8306</v>
      </c>
      <c r="G441" s="1" t="s">
        <v>8221</v>
      </c>
      <c r="H441" s="1" t="s">
        <v>8243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8267</v>
      </c>
      <c r="O441" s="5">
        <f>E441/D441</f>
        <v>0</v>
      </c>
      <c r="P441" s="3" t="e">
        <f>ROUND(E441/L441,0)</f>
        <v>#DIV/0!</v>
      </c>
      <c r="Q441" s="6" t="s">
        <v>8308</v>
      </c>
      <c r="R441" s="6" t="s">
        <v>8314</v>
      </c>
      <c r="S441" s="14">
        <f t="shared" si="12"/>
        <v>41919.553449074076</v>
      </c>
      <c r="T441" s="14">
        <f t="shared" si="13"/>
        <v>41929.553449074076</v>
      </c>
    </row>
    <row r="442" spans="1:20" ht="4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8306</v>
      </c>
      <c r="G442" s="1" t="s">
        <v>8221</v>
      </c>
      <c r="H442" s="1" t="s">
        <v>8243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8267</v>
      </c>
      <c r="O442" s="5">
        <f>E442/D442</f>
        <v>1E-3</v>
      </c>
      <c r="P442" s="3">
        <f>ROUND(E442/L442,0)</f>
        <v>5</v>
      </c>
      <c r="Q442" s="6" t="s">
        <v>8308</v>
      </c>
      <c r="R442" s="6" t="s">
        <v>8314</v>
      </c>
      <c r="S442" s="14">
        <f t="shared" si="12"/>
        <v>42423.777233796289</v>
      </c>
      <c r="T442" s="14">
        <f t="shared" si="13"/>
        <v>42453.735567129632</v>
      </c>
    </row>
    <row r="443" spans="1:20" ht="60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8306</v>
      </c>
      <c r="G443" s="1" t="s">
        <v>8222</v>
      </c>
      <c r="H443" s="1" t="s">
        <v>8244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8267</v>
      </c>
      <c r="O443" s="5">
        <f>E443/D443</f>
        <v>0</v>
      </c>
      <c r="P443" s="3" t="e">
        <f>ROUND(E443/L443,0)</f>
        <v>#DIV/0!</v>
      </c>
      <c r="Q443" s="6" t="s">
        <v>8308</v>
      </c>
      <c r="R443" s="6" t="s">
        <v>8314</v>
      </c>
      <c r="S443" s="14">
        <f t="shared" si="12"/>
        <v>41550.585601851846</v>
      </c>
      <c r="T443" s="14">
        <f t="shared" si="13"/>
        <v>41580.585601851846</v>
      </c>
    </row>
    <row r="444" spans="1:20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8306</v>
      </c>
      <c r="G444" s="1" t="s">
        <v>8221</v>
      </c>
      <c r="H444" s="1" t="s">
        <v>8243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8267</v>
      </c>
      <c r="O444" s="5">
        <f>E444/D444</f>
        <v>0.39358823529411763</v>
      </c>
      <c r="P444" s="3">
        <f>ROUND(E444/L444,0)</f>
        <v>394</v>
      </c>
      <c r="Q444" s="6" t="s">
        <v>8308</v>
      </c>
      <c r="R444" s="6" t="s">
        <v>8314</v>
      </c>
      <c r="S444" s="14">
        <f t="shared" si="12"/>
        <v>42024.680358796293</v>
      </c>
      <c r="T444" s="14">
        <f t="shared" si="13"/>
        <v>42054.680358796293</v>
      </c>
    </row>
    <row r="445" spans="1:20" ht="45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8306</v>
      </c>
      <c r="G445" s="1" t="s">
        <v>8226</v>
      </c>
      <c r="H445" s="1" t="s">
        <v>8248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8267</v>
      </c>
      <c r="O445" s="5">
        <f>E445/D445</f>
        <v>1E-3</v>
      </c>
      <c r="P445" s="3">
        <f>ROUND(E445/L445,0)</f>
        <v>5</v>
      </c>
      <c r="Q445" s="6" t="s">
        <v>8308</v>
      </c>
      <c r="R445" s="6" t="s">
        <v>8314</v>
      </c>
      <c r="S445" s="14">
        <f t="shared" si="12"/>
        <v>41649.806724537033</v>
      </c>
      <c r="T445" s="14">
        <f t="shared" si="13"/>
        <v>41679.806724537033</v>
      </c>
    </row>
    <row r="446" spans="1:20" ht="4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8306</v>
      </c>
      <c r="G446" s="1" t="s">
        <v>8221</v>
      </c>
      <c r="H446" s="1" t="s">
        <v>8243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8267</v>
      </c>
      <c r="O446" s="5">
        <f>E446/D446</f>
        <v>0.05</v>
      </c>
      <c r="P446" s="3">
        <f>ROUND(E446/L446,0)</f>
        <v>50</v>
      </c>
      <c r="Q446" s="6" t="s">
        <v>8308</v>
      </c>
      <c r="R446" s="6" t="s">
        <v>8314</v>
      </c>
      <c r="S446" s="14">
        <f t="shared" si="12"/>
        <v>40894.69862268518</v>
      </c>
      <c r="T446" s="14">
        <f t="shared" si="13"/>
        <v>40954.69862268518</v>
      </c>
    </row>
    <row r="447" spans="1:20" ht="45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8306</v>
      </c>
      <c r="G447" s="1" t="s">
        <v>8221</v>
      </c>
      <c r="H447" s="1" t="s">
        <v>8243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8267</v>
      </c>
      <c r="O447" s="5">
        <f>E447/D447</f>
        <v>3.3333333333333335E-5</v>
      </c>
      <c r="P447" s="3">
        <f>ROUND(E447/L447,0)</f>
        <v>1</v>
      </c>
      <c r="Q447" s="6" t="s">
        <v>8308</v>
      </c>
      <c r="R447" s="6" t="s">
        <v>8314</v>
      </c>
      <c r="S447" s="14">
        <f t="shared" si="12"/>
        <v>42130.127025462956</v>
      </c>
      <c r="T447" s="14">
        <f t="shared" si="13"/>
        <v>42145.127025462956</v>
      </c>
    </row>
    <row r="448" spans="1:20" ht="60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8306</v>
      </c>
      <c r="G448" s="1" t="s">
        <v>8221</v>
      </c>
      <c r="H448" s="1" t="s">
        <v>8243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8267</v>
      </c>
      <c r="O448" s="5">
        <f>E448/D448</f>
        <v>7.2952380952380949E-2</v>
      </c>
      <c r="P448" s="3">
        <f>ROUND(E448/L448,0)</f>
        <v>48</v>
      </c>
      <c r="Q448" s="6" t="s">
        <v>8308</v>
      </c>
      <c r="R448" s="6" t="s">
        <v>8314</v>
      </c>
      <c r="S448" s="14">
        <f t="shared" si="12"/>
        <v>42036.875231481477</v>
      </c>
      <c r="T448" s="14">
        <f t="shared" si="13"/>
        <v>42066.875231481477</v>
      </c>
    </row>
    <row r="449" spans="1:20" ht="60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8306</v>
      </c>
      <c r="G449" s="1" t="s">
        <v>8222</v>
      </c>
      <c r="H449" s="1" t="s">
        <v>8244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8267</v>
      </c>
      <c r="O449" s="5">
        <f>E449/D449</f>
        <v>1.6666666666666666E-4</v>
      </c>
      <c r="P449" s="3">
        <f>ROUND(E449/L449,0)</f>
        <v>5</v>
      </c>
      <c r="Q449" s="6" t="s">
        <v>8308</v>
      </c>
      <c r="R449" s="6" t="s">
        <v>8314</v>
      </c>
      <c r="S449" s="14">
        <f t="shared" si="12"/>
        <v>41331.34679398148</v>
      </c>
      <c r="T449" s="14">
        <f t="shared" si="13"/>
        <v>41356.305127314808</v>
      </c>
    </row>
    <row r="450" spans="1:20" ht="60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8306</v>
      </c>
      <c r="G450" s="1" t="s">
        <v>8221</v>
      </c>
      <c r="H450" s="1" t="s">
        <v>8243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8267</v>
      </c>
      <c r="O450" s="5">
        <f>E450/D450</f>
        <v>3.2804E-2</v>
      </c>
      <c r="P450" s="3">
        <f>ROUND(E450/L450,0)</f>
        <v>21</v>
      </c>
      <c r="Q450" s="6" t="s">
        <v>8308</v>
      </c>
      <c r="R450" s="6" t="s">
        <v>8314</v>
      </c>
      <c r="S450" s="14">
        <f t="shared" si="12"/>
        <v>41753.549710648142</v>
      </c>
      <c r="T450" s="14">
        <f t="shared" si="13"/>
        <v>41773.549710648142</v>
      </c>
    </row>
    <row r="451" spans="1:20" ht="60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8306</v>
      </c>
      <c r="G451" s="1" t="s">
        <v>8222</v>
      </c>
      <c r="H451" s="1" t="s">
        <v>8244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8267</v>
      </c>
      <c r="O451" s="5">
        <f>E451/D451</f>
        <v>2.2499999999999999E-2</v>
      </c>
      <c r="P451" s="3">
        <f>ROUND(E451/L451,0)</f>
        <v>9</v>
      </c>
      <c r="Q451" s="6" t="s">
        <v>8308</v>
      </c>
      <c r="R451" s="6" t="s">
        <v>8314</v>
      </c>
      <c r="S451" s="14">
        <f t="shared" ref="S451:S514" si="14">(J451/86400)+25569+(-5/24)</f>
        <v>41534.359780092593</v>
      </c>
      <c r="T451" s="14">
        <f t="shared" ref="T451:T514" si="15">(I451/86400)+25569+(-5/24)</f>
        <v>41564.359780092593</v>
      </c>
    </row>
    <row r="452" spans="1:20" ht="60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8306</v>
      </c>
      <c r="G452" s="1" t="s">
        <v>8221</v>
      </c>
      <c r="H452" s="1" t="s">
        <v>8243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8267</v>
      </c>
      <c r="O452" s="5">
        <f>E452/D452</f>
        <v>7.92E-3</v>
      </c>
      <c r="P452" s="3">
        <f>ROUND(E452/L452,0)</f>
        <v>57</v>
      </c>
      <c r="Q452" s="6" t="s">
        <v>8308</v>
      </c>
      <c r="R452" s="6" t="s">
        <v>8314</v>
      </c>
      <c r="S452" s="14">
        <f t="shared" si="14"/>
        <v>41654.73842592592</v>
      </c>
      <c r="T452" s="14">
        <f t="shared" si="15"/>
        <v>41684.73842592592</v>
      </c>
    </row>
    <row r="453" spans="1:20" ht="60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8306</v>
      </c>
      <c r="G453" s="1" t="s">
        <v>8221</v>
      </c>
      <c r="H453" s="1" t="s">
        <v>8243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8267</v>
      </c>
      <c r="O453" s="5">
        <f>E453/D453</f>
        <v>0</v>
      </c>
      <c r="P453" s="3" t="e">
        <f>ROUND(E453/L453,0)</f>
        <v>#DIV/0!</v>
      </c>
      <c r="Q453" s="6" t="s">
        <v>8308</v>
      </c>
      <c r="R453" s="6" t="s">
        <v>8314</v>
      </c>
      <c r="S453" s="14">
        <f t="shared" si="14"/>
        <v>41634.506840277776</v>
      </c>
      <c r="T453" s="14">
        <f t="shared" si="15"/>
        <v>41664.506840277776</v>
      </c>
    </row>
    <row r="454" spans="1:20" ht="45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8306</v>
      </c>
      <c r="G454" s="1" t="s">
        <v>8221</v>
      </c>
      <c r="H454" s="1" t="s">
        <v>8243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8267</v>
      </c>
      <c r="O454" s="5">
        <f>E454/D454</f>
        <v>0.64</v>
      </c>
      <c r="P454" s="3">
        <f>ROUND(E454/L454,0)</f>
        <v>40</v>
      </c>
      <c r="Q454" s="6" t="s">
        <v>8308</v>
      </c>
      <c r="R454" s="6" t="s">
        <v>8314</v>
      </c>
      <c r="S454" s="14">
        <f t="shared" si="14"/>
        <v>42107.49554398148</v>
      </c>
      <c r="T454" s="14">
        <f t="shared" si="15"/>
        <v>42137.49554398148</v>
      </c>
    </row>
    <row r="455" spans="1:20" ht="60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8306</v>
      </c>
      <c r="G455" s="1" t="s">
        <v>8221</v>
      </c>
      <c r="H455" s="1" t="s">
        <v>8243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8267</v>
      </c>
      <c r="O455" s="5">
        <f>E455/D455</f>
        <v>2.740447957839262E-4</v>
      </c>
      <c r="P455" s="3">
        <f>ROUND(E455/L455,0)</f>
        <v>13</v>
      </c>
      <c r="Q455" s="6" t="s">
        <v>8308</v>
      </c>
      <c r="R455" s="6" t="s">
        <v>8314</v>
      </c>
      <c r="S455" s="14">
        <f t="shared" si="14"/>
        <v>42038.616655092592</v>
      </c>
      <c r="T455" s="14">
        <f t="shared" si="15"/>
        <v>42054.616655092592</v>
      </c>
    </row>
    <row r="456" spans="1:20" ht="45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8306</v>
      </c>
      <c r="G456" s="1" t="s">
        <v>8221</v>
      </c>
      <c r="H456" s="1" t="s">
        <v>8243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8267</v>
      </c>
      <c r="O456" s="5">
        <f>E456/D456</f>
        <v>8.2000000000000007E-3</v>
      </c>
      <c r="P456" s="3">
        <f>ROUND(E456/L456,0)</f>
        <v>16</v>
      </c>
      <c r="Q456" s="6" t="s">
        <v>8308</v>
      </c>
      <c r="R456" s="6" t="s">
        <v>8314</v>
      </c>
      <c r="S456" s="14">
        <f t="shared" si="14"/>
        <v>41938.508923611109</v>
      </c>
      <c r="T456" s="14">
        <f t="shared" si="15"/>
        <v>41969.343055555553</v>
      </c>
    </row>
    <row r="457" spans="1:20" ht="60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8306</v>
      </c>
      <c r="G457" s="1" t="s">
        <v>8221</v>
      </c>
      <c r="H457" s="1" t="s">
        <v>8243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8267</v>
      </c>
      <c r="O457" s="5">
        <f>E457/D457</f>
        <v>6.9230769230769226E-4</v>
      </c>
      <c r="P457" s="3">
        <f>ROUND(E457/L457,0)</f>
        <v>23</v>
      </c>
      <c r="Q457" s="6" t="s">
        <v>8308</v>
      </c>
      <c r="R457" s="6" t="s">
        <v>8314</v>
      </c>
      <c r="S457" s="14">
        <f t="shared" si="14"/>
        <v>40970.794236111113</v>
      </c>
      <c r="T457" s="14">
        <f t="shared" si="15"/>
        <v>41015.813194444439</v>
      </c>
    </row>
    <row r="458" spans="1:20" ht="60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8306</v>
      </c>
      <c r="G458" s="1" t="s">
        <v>8221</v>
      </c>
      <c r="H458" s="1" t="s">
        <v>8243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8267</v>
      </c>
      <c r="O458" s="5">
        <f>E458/D458</f>
        <v>6.8631863186318634E-3</v>
      </c>
      <c r="P458" s="3">
        <f>ROUND(E458/L458,0)</f>
        <v>20</v>
      </c>
      <c r="Q458" s="6" t="s">
        <v>8308</v>
      </c>
      <c r="R458" s="6" t="s">
        <v>8314</v>
      </c>
      <c r="S458" s="14">
        <f t="shared" si="14"/>
        <v>41547.486122685186</v>
      </c>
      <c r="T458" s="14">
        <f t="shared" si="15"/>
        <v>41568.957638888889</v>
      </c>
    </row>
    <row r="459" spans="1:20" ht="60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8306</v>
      </c>
      <c r="G459" s="1" t="s">
        <v>8226</v>
      </c>
      <c r="H459" s="1" t="s">
        <v>8248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8267</v>
      </c>
      <c r="O459" s="5">
        <f>E459/D459</f>
        <v>0</v>
      </c>
      <c r="P459" s="3" t="e">
        <f>ROUND(E459/L459,0)</f>
        <v>#DIV/0!</v>
      </c>
      <c r="Q459" s="6" t="s">
        <v>8308</v>
      </c>
      <c r="R459" s="6" t="s">
        <v>8314</v>
      </c>
      <c r="S459" s="14">
        <f t="shared" si="14"/>
        <v>41837.559166666666</v>
      </c>
      <c r="T459" s="14">
        <f t="shared" si="15"/>
        <v>41867.559166666666</v>
      </c>
    </row>
    <row r="460" spans="1:20" ht="45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8306</v>
      </c>
      <c r="G460" s="1" t="s">
        <v>8222</v>
      </c>
      <c r="H460" s="1" t="s">
        <v>8244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8267</v>
      </c>
      <c r="O460" s="5">
        <f>E460/D460</f>
        <v>8.2100000000000006E-2</v>
      </c>
      <c r="P460" s="3">
        <f>ROUND(E460/L460,0)</f>
        <v>17</v>
      </c>
      <c r="Q460" s="6" t="s">
        <v>8308</v>
      </c>
      <c r="R460" s="6" t="s">
        <v>8314</v>
      </c>
      <c r="S460" s="14">
        <f t="shared" si="14"/>
        <v>41378.491435185184</v>
      </c>
      <c r="T460" s="14">
        <f t="shared" si="15"/>
        <v>41408.491435185184</v>
      </c>
    </row>
    <row r="461" spans="1:20" ht="60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8306</v>
      </c>
      <c r="G461" s="1" t="s">
        <v>8221</v>
      </c>
      <c r="H461" s="1" t="s">
        <v>8243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8267</v>
      </c>
      <c r="O461" s="5">
        <f>E461/D461</f>
        <v>6.4102564102564103E-4</v>
      </c>
      <c r="P461" s="3">
        <f>ROUND(E461/L461,0)</f>
        <v>25</v>
      </c>
      <c r="Q461" s="6" t="s">
        <v>8308</v>
      </c>
      <c r="R461" s="6" t="s">
        <v>8314</v>
      </c>
      <c r="S461" s="14">
        <f t="shared" si="14"/>
        <v>40800.432025462964</v>
      </c>
      <c r="T461" s="14">
        <f t="shared" si="15"/>
        <v>40860.473692129628</v>
      </c>
    </row>
    <row r="462" spans="1:20" ht="30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8306</v>
      </c>
      <c r="G462" s="1" t="s">
        <v>8221</v>
      </c>
      <c r="H462" s="1" t="s">
        <v>8243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8267</v>
      </c>
      <c r="O462" s="5">
        <f>E462/D462</f>
        <v>2.9411764705882353E-3</v>
      </c>
      <c r="P462" s="3">
        <f>ROUND(E462/L462,0)</f>
        <v>13</v>
      </c>
      <c r="Q462" s="6" t="s">
        <v>8308</v>
      </c>
      <c r="R462" s="6" t="s">
        <v>8314</v>
      </c>
      <c r="S462" s="14">
        <f t="shared" si="14"/>
        <v>41759.334201388883</v>
      </c>
      <c r="T462" s="14">
        <f t="shared" si="15"/>
        <v>41790.958333333328</v>
      </c>
    </row>
    <row r="463" spans="1:20" ht="60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8306</v>
      </c>
      <c r="G463" s="1" t="s">
        <v>8222</v>
      </c>
      <c r="H463" s="1" t="s">
        <v>8244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8267</v>
      </c>
      <c r="O463" s="5">
        <f>E463/D463</f>
        <v>0</v>
      </c>
      <c r="P463" s="3" t="e">
        <f>ROUND(E463/L463,0)</f>
        <v>#DIV/0!</v>
      </c>
      <c r="Q463" s="6" t="s">
        <v>8308</v>
      </c>
      <c r="R463" s="6" t="s">
        <v>8314</v>
      </c>
      <c r="S463" s="14">
        <f t="shared" si="14"/>
        <v>41407.638506944444</v>
      </c>
      <c r="T463" s="14">
        <f t="shared" si="15"/>
        <v>41427.638506944444</v>
      </c>
    </row>
    <row r="464" spans="1:20" ht="60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8306</v>
      </c>
      <c r="G464" s="1" t="s">
        <v>8221</v>
      </c>
      <c r="H464" s="1" t="s">
        <v>8243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8267</v>
      </c>
      <c r="O464" s="5">
        <f>E464/D464</f>
        <v>0</v>
      </c>
      <c r="P464" s="3" t="e">
        <f>ROUND(E464/L464,0)</f>
        <v>#DIV/0!</v>
      </c>
      <c r="Q464" s="6" t="s">
        <v>8308</v>
      </c>
      <c r="R464" s="6" t="s">
        <v>8314</v>
      </c>
      <c r="S464" s="14">
        <f t="shared" si="14"/>
        <v>40704.918298611105</v>
      </c>
      <c r="T464" s="14">
        <f t="shared" si="15"/>
        <v>40764.918298611105</v>
      </c>
    </row>
    <row r="465" spans="1:20" ht="4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8306</v>
      </c>
      <c r="G465" s="1" t="s">
        <v>8221</v>
      </c>
      <c r="H465" s="1" t="s">
        <v>8243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8267</v>
      </c>
      <c r="O465" s="5">
        <f>E465/D465</f>
        <v>2.2727272727272728E-2</v>
      </c>
      <c r="P465" s="3">
        <f>ROUND(E465/L465,0)</f>
        <v>114</v>
      </c>
      <c r="Q465" s="6" t="s">
        <v>8308</v>
      </c>
      <c r="R465" s="6" t="s">
        <v>8314</v>
      </c>
      <c r="S465" s="14">
        <f t="shared" si="14"/>
        <v>40750.501770833333</v>
      </c>
      <c r="T465" s="14">
        <f t="shared" si="15"/>
        <v>40810.501770833333</v>
      </c>
    </row>
    <row r="466" spans="1:20" ht="45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8306</v>
      </c>
      <c r="G466" s="1" t="s">
        <v>8233</v>
      </c>
      <c r="H466" s="1" t="s">
        <v>8246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8267</v>
      </c>
      <c r="O466" s="5">
        <f>E466/D466</f>
        <v>9.9009900990099011E-4</v>
      </c>
      <c r="P466" s="3">
        <f>ROUND(E466/L466,0)</f>
        <v>1</v>
      </c>
      <c r="Q466" s="6" t="s">
        <v>8308</v>
      </c>
      <c r="R466" s="6" t="s">
        <v>8314</v>
      </c>
      <c r="S466" s="14">
        <f t="shared" si="14"/>
        <v>42488.640451388885</v>
      </c>
      <c r="T466" s="14">
        <f t="shared" si="15"/>
        <v>42508.640451388885</v>
      </c>
    </row>
    <row r="467" spans="1:20" ht="3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8306</v>
      </c>
      <c r="G467" s="1" t="s">
        <v>8221</v>
      </c>
      <c r="H467" s="1" t="s">
        <v>8243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8267</v>
      </c>
      <c r="O467" s="5">
        <f>E467/D467</f>
        <v>0.26953125</v>
      </c>
      <c r="P467" s="3">
        <f>ROUND(E467/L467,0)</f>
        <v>17</v>
      </c>
      <c r="Q467" s="6" t="s">
        <v>8308</v>
      </c>
      <c r="R467" s="6" t="s">
        <v>8314</v>
      </c>
      <c r="S467" s="14">
        <f t="shared" si="14"/>
        <v>41800.911736111106</v>
      </c>
      <c r="T467" s="14">
        <f t="shared" si="15"/>
        <v>41816.911736111106</v>
      </c>
    </row>
    <row r="468" spans="1:20" ht="45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8306</v>
      </c>
      <c r="G468" s="1" t="s">
        <v>8221</v>
      </c>
      <c r="H468" s="1" t="s">
        <v>8243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8267</v>
      </c>
      <c r="O468" s="5">
        <f>E468/D468</f>
        <v>7.6E-3</v>
      </c>
      <c r="P468" s="3">
        <f>ROUND(E468/L468,0)</f>
        <v>15</v>
      </c>
      <c r="Q468" s="6" t="s">
        <v>8308</v>
      </c>
      <c r="R468" s="6" t="s">
        <v>8314</v>
      </c>
      <c r="S468" s="14">
        <f t="shared" si="14"/>
        <v>41129.734537037039</v>
      </c>
      <c r="T468" s="14">
        <f t="shared" si="15"/>
        <v>41159.734537037039</v>
      </c>
    </row>
    <row r="469" spans="1:20" ht="60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8306</v>
      </c>
      <c r="G469" s="1" t="s">
        <v>8221</v>
      </c>
      <c r="H469" s="1" t="s">
        <v>8243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8267</v>
      </c>
      <c r="O469" s="5">
        <f>E469/D469</f>
        <v>0.21575</v>
      </c>
      <c r="P469" s="3">
        <f>ROUND(E469/L469,0)</f>
        <v>111</v>
      </c>
      <c r="Q469" s="6" t="s">
        <v>8308</v>
      </c>
      <c r="R469" s="6" t="s">
        <v>8314</v>
      </c>
      <c r="S469" s="14">
        <f t="shared" si="14"/>
        <v>41135.471458333333</v>
      </c>
      <c r="T469" s="14">
        <f t="shared" si="15"/>
        <v>41180.471458333333</v>
      </c>
    </row>
    <row r="470" spans="1:20" ht="60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8306</v>
      </c>
      <c r="G470" s="1" t="s">
        <v>8221</v>
      </c>
      <c r="H470" s="1" t="s">
        <v>8243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8267</v>
      </c>
      <c r="O470" s="5">
        <f>E470/D470</f>
        <v>0</v>
      </c>
      <c r="P470" s="3" t="e">
        <f>ROUND(E470/L470,0)</f>
        <v>#DIV/0!</v>
      </c>
      <c r="Q470" s="6" t="s">
        <v>8308</v>
      </c>
      <c r="R470" s="6" t="s">
        <v>8314</v>
      </c>
      <c r="S470" s="14">
        <f t="shared" si="14"/>
        <v>41040.959293981483</v>
      </c>
      <c r="T470" s="14">
        <f t="shared" si="15"/>
        <v>41100.952141203699</v>
      </c>
    </row>
    <row r="471" spans="1:20" ht="30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8306</v>
      </c>
      <c r="G471" s="1" t="s">
        <v>8222</v>
      </c>
      <c r="H471" s="1" t="s">
        <v>8244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8267</v>
      </c>
      <c r="O471" s="5">
        <f>E471/D471</f>
        <v>0</v>
      </c>
      <c r="P471" s="3" t="e">
        <f>ROUND(E471/L471,0)</f>
        <v>#DIV/0!</v>
      </c>
      <c r="Q471" s="6" t="s">
        <v>8308</v>
      </c>
      <c r="R471" s="6" t="s">
        <v>8314</v>
      </c>
      <c r="S471" s="14">
        <f t="shared" si="14"/>
        <v>41827.781527777777</v>
      </c>
      <c r="T471" s="14">
        <f t="shared" si="15"/>
        <v>41887.781527777777</v>
      </c>
    </row>
    <row r="472" spans="1:20" ht="60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8306</v>
      </c>
      <c r="G472" s="1" t="s">
        <v>8221</v>
      </c>
      <c r="H472" s="1" t="s">
        <v>8243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8267</v>
      </c>
      <c r="O472" s="5">
        <f>E472/D472</f>
        <v>1.0200000000000001E-2</v>
      </c>
      <c r="P472" s="3">
        <f>ROUND(E472/L472,0)</f>
        <v>26</v>
      </c>
      <c r="Q472" s="6" t="s">
        <v>8308</v>
      </c>
      <c r="R472" s="6" t="s">
        <v>8314</v>
      </c>
      <c r="S472" s="14">
        <f t="shared" si="14"/>
        <v>41604.959363425922</v>
      </c>
      <c r="T472" s="14">
        <f t="shared" si="15"/>
        <v>41654.958333333328</v>
      </c>
    </row>
    <row r="473" spans="1:20" ht="60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8306</v>
      </c>
      <c r="G473" s="1" t="s">
        <v>8221</v>
      </c>
      <c r="H473" s="1" t="s">
        <v>8243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8267</v>
      </c>
      <c r="O473" s="5">
        <f>E473/D473</f>
        <v>0.11892727272727273</v>
      </c>
      <c r="P473" s="3">
        <f>ROUND(E473/L473,0)</f>
        <v>38</v>
      </c>
      <c r="Q473" s="6" t="s">
        <v>8308</v>
      </c>
      <c r="R473" s="6" t="s">
        <v>8314</v>
      </c>
      <c r="S473" s="14">
        <f t="shared" si="14"/>
        <v>41703.513645833329</v>
      </c>
      <c r="T473" s="14">
        <f t="shared" si="15"/>
        <v>41748.471979166665</v>
      </c>
    </row>
    <row r="474" spans="1:20" ht="60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8306</v>
      </c>
      <c r="G474" s="1" t="s">
        <v>8221</v>
      </c>
      <c r="H474" s="1" t="s">
        <v>8243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8267</v>
      </c>
      <c r="O474" s="5">
        <f>E474/D474</f>
        <v>0.17624999999999999</v>
      </c>
      <c r="P474" s="3">
        <f>ROUND(E474/L474,0)</f>
        <v>28</v>
      </c>
      <c r="Q474" s="6" t="s">
        <v>8308</v>
      </c>
      <c r="R474" s="6" t="s">
        <v>8314</v>
      </c>
      <c r="S474" s="14">
        <f t="shared" si="14"/>
        <v>41844.714328703703</v>
      </c>
      <c r="T474" s="14">
        <f t="shared" si="15"/>
        <v>41874.714328703703</v>
      </c>
    </row>
    <row r="475" spans="1:20" ht="45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8306</v>
      </c>
      <c r="G475" s="1" t="s">
        <v>8221</v>
      </c>
      <c r="H475" s="1" t="s">
        <v>8243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8267</v>
      </c>
      <c r="O475" s="5">
        <f>E475/D475</f>
        <v>2.87E-2</v>
      </c>
      <c r="P475" s="3">
        <f>ROUND(E475/L475,0)</f>
        <v>62</v>
      </c>
      <c r="Q475" s="6" t="s">
        <v>8308</v>
      </c>
      <c r="R475" s="6" t="s">
        <v>8314</v>
      </c>
      <c r="S475" s="14">
        <f t="shared" si="14"/>
        <v>41869.489803240736</v>
      </c>
      <c r="T475" s="14">
        <f t="shared" si="15"/>
        <v>41899.489803240736</v>
      </c>
    </row>
    <row r="476" spans="1:20" ht="45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8306</v>
      </c>
      <c r="G476" s="1" t="s">
        <v>8221</v>
      </c>
      <c r="H476" s="1" t="s">
        <v>8243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8267</v>
      </c>
      <c r="O476" s="5">
        <f>E476/D476</f>
        <v>3.0303030303030303E-4</v>
      </c>
      <c r="P476" s="3">
        <f>ROUND(E476/L476,0)</f>
        <v>1</v>
      </c>
      <c r="Q476" s="6" t="s">
        <v>8308</v>
      </c>
      <c r="R476" s="6" t="s">
        <v>8314</v>
      </c>
      <c r="S476" s="14">
        <f t="shared" si="14"/>
        <v>42753.120706018519</v>
      </c>
      <c r="T476" s="14">
        <f t="shared" si="15"/>
        <v>42783.120706018519</v>
      </c>
    </row>
    <row r="477" spans="1:20" ht="60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8306</v>
      </c>
      <c r="G477" s="1" t="s">
        <v>8221</v>
      </c>
      <c r="H477" s="1" t="s">
        <v>8243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8267</v>
      </c>
      <c r="O477" s="5">
        <f>E477/D477</f>
        <v>0</v>
      </c>
      <c r="P477" s="3" t="e">
        <f>ROUND(E477/L477,0)</f>
        <v>#DIV/0!</v>
      </c>
      <c r="Q477" s="6" t="s">
        <v>8308</v>
      </c>
      <c r="R477" s="6" t="s">
        <v>8314</v>
      </c>
      <c r="S477" s="14">
        <f t="shared" si="14"/>
        <v>42099.877812500003</v>
      </c>
      <c r="T477" s="14">
        <f t="shared" si="15"/>
        <v>42129.877812500003</v>
      </c>
    </row>
    <row r="478" spans="1:20" ht="3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8306</v>
      </c>
      <c r="G478" s="1" t="s">
        <v>8221</v>
      </c>
      <c r="H478" s="1" t="s">
        <v>8243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8267</v>
      </c>
      <c r="O478" s="5">
        <f>E478/D478</f>
        <v>2.2302681818181819E-2</v>
      </c>
      <c r="P478" s="3">
        <f>ROUND(E478/L478,0)</f>
        <v>40</v>
      </c>
      <c r="Q478" s="6" t="s">
        <v>8308</v>
      </c>
      <c r="R478" s="6" t="s">
        <v>8314</v>
      </c>
      <c r="S478" s="14">
        <f t="shared" si="14"/>
        <v>41757.76667824074</v>
      </c>
      <c r="T478" s="14">
        <f t="shared" si="15"/>
        <v>41792.957638888889</v>
      </c>
    </row>
    <row r="479" spans="1:20" ht="60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8306</v>
      </c>
      <c r="G479" s="1" t="s">
        <v>8221</v>
      </c>
      <c r="H479" s="1" t="s">
        <v>8243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8267</v>
      </c>
      <c r="O479" s="5">
        <f>E479/D479</f>
        <v>0</v>
      </c>
      <c r="P479" s="3" t="e">
        <f>ROUND(E479/L479,0)</f>
        <v>#DIV/0!</v>
      </c>
      <c r="Q479" s="6" t="s">
        <v>8308</v>
      </c>
      <c r="R479" s="6" t="s">
        <v>8314</v>
      </c>
      <c r="S479" s="14">
        <f t="shared" si="14"/>
        <v>40987.626550925925</v>
      </c>
      <c r="T479" s="14">
        <f t="shared" si="15"/>
        <v>41047.626550925925</v>
      </c>
    </row>
    <row r="480" spans="1:20" ht="4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8306</v>
      </c>
      <c r="G480" s="1" t="s">
        <v>8221</v>
      </c>
      <c r="H480" s="1" t="s">
        <v>8243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8267</v>
      </c>
      <c r="O480" s="5">
        <f>E480/D480</f>
        <v>0</v>
      </c>
      <c r="P480" s="3" t="e">
        <f>ROUND(E480/L480,0)</f>
        <v>#DIV/0!</v>
      </c>
      <c r="Q480" s="6" t="s">
        <v>8308</v>
      </c>
      <c r="R480" s="6" t="s">
        <v>8314</v>
      </c>
      <c r="S480" s="14">
        <f t="shared" si="14"/>
        <v>42065.702650462961</v>
      </c>
      <c r="T480" s="14">
        <f t="shared" si="15"/>
        <v>42095.660983796297</v>
      </c>
    </row>
    <row r="481" spans="1:20" ht="4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8306</v>
      </c>
      <c r="G481" s="1" t="s">
        <v>8221</v>
      </c>
      <c r="H481" s="1" t="s">
        <v>8243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8267</v>
      </c>
      <c r="O481" s="5">
        <f>E481/D481</f>
        <v>0.3256</v>
      </c>
      <c r="P481" s="3">
        <f>ROUND(E481/L481,0)</f>
        <v>89</v>
      </c>
      <c r="Q481" s="6" t="s">
        <v>8308</v>
      </c>
      <c r="R481" s="6" t="s">
        <v>8314</v>
      </c>
      <c r="S481" s="14">
        <f t="shared" si="14"/>
        <v>41904.199479166666</v>
      </c>
      <c r="T481" s="14">
        <f t="shared" si="15"/>
        <v>41964.24114583333</v>
      </c>
    </row>
    <row r="482" spans="1:20" ht="60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8306</v>
      </c>
      <c r="G482" s="1" t="s">
        <v>8221</v>
      </c>
      <c r="H482" s="1" t="s">
        <v>8243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8267</v>
      </c>
      <c r="O482" s="5">
        <f>E482/D482</f>
        <v>0.19409999999999999</v>
      </c>
      <c r="P482" s="3">
        <f>ROUND(E482/L482,0)</f>
        <v>55</v>
      </c>
      <c r="Q482" s="6" t="s">
        <v>8308</v>
      </c>
      <c r="R482" s="6" t="s">
        <v>8314</v>
      </c>
      <c r="S482" s="14">
        <f t="shared" si="14"/>
        <v>41465.29184027778</v>
      </c>
      <c r="T482" s="14">
        <f t="shared" si="15"/>
        <v>41495.29184027778</v>
      </c>
    </row>
    <row r="483" spans="1:20" ht="60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8306</v>
      </c>
      <c r="G483" s="1" t="s">
        <v>8221</v>
      </c>
      <c r="H483" s="1" t="s">
        <v>8243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8267</v>
      </c>
      <c r="O483" s="5">
        <f>E483/D483</f>
        <v>6.0999999999999999E-2</v>
      </c>
      <c r="P483" s="3">
        <f>ROUND(E483/L483,0)</f>
        <v>87</v>
      </c>
      <c r="Q483" s="6" t="s">
        <v>8308</v>
      </c>
      <c r="R483" s="6" t="s">
        <v>8314</v>
      </c>
      <c r="S483" s="14">
        <f t="shared" si="14"/>
        <v>41162.46399305555</v>
      </c>
      <c r="T483" s="14">
        <f t="shared" si="15"/>
        <v>41192.46399305555</v>
      </c>
    </row>
    <row r="484" spans="1:20" ht="4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8306</v>
      </c>
      <c r="G484" s="1" t="s">
        <v>8221</v>
      </c>
      <c r="H484" s="1" t="s">
        <v>8243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8267</v>
      </c>
      <c r="O484" s="5">
        <f>E484/D484</f>
        <v>1E-3</v>
      </c>
      <c r="P484" s="3">
        <f>ROUND(E484/L484,0)</f>
        <v>10</v>
      </c>
      <c r="Q484" s="6" t="s">
        <v>8308</v>
      </c>
      <c r="R484" s="6" t="s">
        <v>8314</v>
      </c>
      <c r="S484" s="14">
        <f t="shared" si="14"/>
        <v>42447.688541666663</v>
      </c>
      <c r="T484" s="14">
        <f t="shared" si="15"/>
        <v>42474.398611111108</v>
      </c>
    </row>
    <row r="485" spans="1:20" ht="60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8306</v>
      </c>
      <c r="G485" s="1" t="s">
        <v>8222</v>
      </c>
      <c r="H485" s="1" t="s">
        <v>8244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8267</v>
      </c>
      <c r="O485" s="5">
        <f>E485/D485</f>
        <v>0.502</v>
      </c>
      <c r="P485" s="3">
        <f>ROUND(E485/L485,0)</f>
        <v>51</v>
      </c>
      <c r="Q485" s="6" t="s">
        <v>8308</v>
      </c>
      <c r="R485" s="6" t="s">
        <v>8314</v>
      </c>
      <c r="S485" s="14">
        <f t="shared" si="14"/>
        <v>41242.989259259259</v>
      </c>
      <c r="T485" s="14">
        <f t="shared" si="15"/>
        <v>41302.989259259259</v>
      </c>
    </row>
    <row r="486" spans="1:20" ht="60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8306</v>
      </c>
      <c r="G486" s="1" t="s">
        <v>8222</v>
      </c>
      <c r="H486" s="1" t="s">
        <v>8244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8267</v>
      </c>
      <c r="O486" s="5">
        <f>E486/D486</f>
        <v>1.8625E-3</v>
      </c>
      <c r="P486" s="3">
        <f>ROUND(E486/L486,0)</f>
        <v>14</v>
      </c>
      <c r="Q486" s="6" t="s">
        <v>8308</v>
      </c>
      <c r="R486" s="6" t="s">
        <v>8314</v>
      </c>
      <c r="S486" s="14">
        <f t="shared" si="14"/>
        <v>42272.731157407405</v>
      </c>
      <c r="T486" s="14">
        <f t="shared" si="15"/>
        <v>42313.772824074076</v>
      </c>
    </row>
    <row r="487" spans="1:20" ht="45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8306</v>
      </c>
      <c r="G487" s="1" t="s">
        <v>8222</v>
      </c>
      <c r="H487" s="1" t="s">
        <v>8244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8267</v>
      </c>
      <c r="O487" s="5">
        <f>E487/D487</f>
        <v>0.21906971229845085</v>
      </c>
      <c r="P487" s="3">
        <f>ROUND(E487/L487,0)</f>
        <v>67</v>
      </c>
      <c r="Q487" s="6" t="s">
        <v>8308</v>
      </c>
      <c r="R487" s="6" t="s">
        <v>8314</v>
      </c>
      <c r="S487" s="14">
        <f t="shared" si="14"/>
        <v>41381.297442129631</v>
      </c>
      <c r="T487" s="14">
        <f t="shared" si="15"/>
        <v>41411.297442129631</v>
      </c>
    </row>
    <row r="488" spans="1:20" ht="60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8306</v>
      </c>
      <c r="G488" s="1" t="s">
        <v>8223</v>
      </c>
      <c r="H488" s="1" t="s">
        <v>8245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8267</v>
      </c>
      <c r="O488" s="5">
        <f>E488/D488</f>
        <v>9.0909090909090904E-5</v>
      </c>
      <c r="P488" s="3">
        <f>ROUND(E488/L488,0)</f>
        <v>50</v>
      </c>
      <c r="Q488" s="6" t="s">
        <v>8308</v>
      </c>
      <c r="R488" s="6" t="s">
        <v>8314</v>
      </c>
      <c r="S488" s="14">
        <f t="shared" si="14"/>
        <v>41761.734247685185</v>
      </c>
      <c r="T488" s="14">
        <f t="shared" si="15"/>
        <v>41791.734247685185</v>
      </c>
    </row>
    <row r="489" spans="1:20" ht="60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8306</v>
      </c>
      <c r="G489" s="1" t="s">
        <v>8226</v>
      </c>
      <c r="H489" s="1" t="s">
        <v>8248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8267</v>
      </c>
      <c r="O489" s="5">
        <f>E489/D489</f>
        <v>0</v>
      </c>
      <c r="P489" s="3" t="e">
        <f>ROUND(E489/L489,0)</f>
        <v>#DIV/0!</v>
      </c>
      <c r="Q489" s="6" t="s">
        <v>8308</v>
      </c>
      <c r="R489" s="6" t="s">
        <v>8314</v>
      </c>
      <c r="S489" s="14">
        <f t="shared" si="14"/>
        <v>42669.386504629627</v>
      </c>
      <c r="T489" s="14">
        <f t="shared" si="15"/>
        <v>42729.428171296291</v>
      </c>
    </row>
    <row r="490" spans="1:20" ht="4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8306</v>
      </c>
      <c r="G490" s="1" t="s">
        <v>8221</v>
      </c>
      <c r="H490" s="1" t="s">
        <v>8243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8267</v>
      </c>
      <c r="O490" s="5">
        <f>E490/D490</f>
        <v>0</v>
      </c>
      <c r="P490" s="3" t="e">
        <f>ROUND(E490/L490,0)</f>
        <v>#DIV/0!</v>
      </c>
      <c r="Q490" s="6" t="s">
        <v>8308</v>
      </c>
      <c r="R490" s="6" t="s">
        <v>8314</v>
      </c>
      <c r="S490" s="14">
        <f t="shared" si="14"/>
        <v>42713.84606481481</v>
      </c>
      <c r="T490" s="14">
        <f t="shared" si="15"/>
        <v>42743.84606481481</v>
      </c>
    </row>
    <row r="491" spans="1:20" ht="45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8306</v>
      </c>
      <c r="G491" s="1" t="s">
        <v>8221</v>
      </c>
      <c r="H491" s="1" t="s">
        <v>8243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8267</v>
      </c>
      <c r="O491" s="5">
        <f>E491/D491</f>
        <v>2.8667813379201833E-3</v>
      </c>
      <c r="P491" s="3">
        <f>ROUND(E491/L491,0)</f>
        <v>72</v>
      </c>
      <c r="Q491" s="6" t="s">
        <v>8308</v>
      </c>
      <c r="R491" s="6" t="s">
        <v>8314</v>
      </c>
      <c r="S491" s="14">
        <f t="shared" si="14"/>
        <v>40882.273333333331</v>
      </c>
      <c r="T491" s="14">
        <f t="shared" si="15"/>
        <v>40913.272916666661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8306</v>
      </c>
      <c r="G492" s="1" t="s">
        <v>8221</v>
      </c>
      <c r="H492" s="1" t="s">
        <v>8243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8267</v>
      </c>
      <c r="O492" s="5">
        <f>E492/D492</f>
        <v>0</v>
      </c>
      <c r="P492" s="3" t="e">
        <f>ROUND(E492/L492,0)</f>
        <v>#DIV/0!</v>
      </c>
      <c r="Q492" s="6" t="s">
        <v>8308</v>
      </c>
      <c r="R492" s="6" t="s">
        <v>8314</v>
      </c>
      <c r="S492" s="14">
        <f t="shared" si="14"/>
        <v>41113.760243055549</v>
      </c>
      <c r="T492" s="14">
        <f t="shared" si="15"/>
        <v>41143.760243055549</v>
      </c>
    </row>
    <row r="493" spans="1:20" ht="45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8306</v>
      </c>
      <c r="G493" s="1" t="s">
        <v>8221</v>
      </c>
      <c r="H493" s="1" t="s">
        <v>8243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8267</v>
      </c>
      <c r="O493" s="5">
        <f>E493/D493</f>
        <v>0</v>
      </c>
      <c r="P493" s="3" t="e">
        <f>ROUND(E493/L493,0)</f>
        <v>#DIV/0!</v>
      </c>
      <c r="Q493" s="6" t="s">
        <v>8308</v>
      </c>
      <c r="R493" s="6" t="s">
        <v>8314</v>
      </c>
      <c r="S493" s="14">
        <f t="shared" si="14"/>
        <v>42366.774293981478</v>
      </c>
      <c r="T493" s="14">
        <f t="shared" si="15"/>
        <v>42396.774293981478</v>
      </c>
    </row>
    <row r="494" spans="1:20" ht="60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8306</v>
      </c>
      <c r="G494" s="1" t="s">
        <v>8232</v>
      </c>
      <c r="H494" s="1" t="s">
        <v>8252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8267</v>
      </c>
      <c r="O494" s="5">
        <f>E494/D494</f>
        <v>0</v>
      </c>
      <c r="P494" s="3" t="e">
        <f>ROUND(E494/L494,0)</f>
        <v>#DIV/0!</v>
      </c>
      <c r="Q494" s="6" t="s">
        <v>8308</v>
      </c>
      <c r="R494" s="6" t="s">
        <v>8314</v>
      </c>
      <c r="S494" s="14">
        <f t="shared" si="14"/>
        <v>42595.826736111114</v>
      </c>
      <c r="T494" s="14">
        <f t="shared" si="15"/>
        <v>42655.826736111114</v>
      </c>
    </row>
    <row r="495" spans="1:20" ht="45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8306</v>
      </c>
      <c r="G495" s="1" t="s">
        <v>8222</v>
      </c>
      <c r="H495" s="1" t="s">
        <v>8244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8267</v>
      </c>
      <c r="O495" s="5">
        <f>E495/D495</f>
        <v>0</v>
      </c>
      <c r="P495" s="3" t="e">
        <f>ROUND(E495/L495,0)</f>
        <v>#DIV/0!</v>
      </c>
      <c r="Q495" s="6" t="s">
        <v>8308</v>
      </c>
      <c r="R495" s="6" t="s">
        <v>8314</v>
      </c>
      <c r="S495" s="14">
        <f t="shared" si="14"/>
        <v>42114.517800925925</v>
      </c>
      <c r="T495" s="14">
        <f t="shared" si="15"/>
        <v>42144.517800925925</v>
      </c>
    </row>
    <row r="496" spans="1:20" ht="60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8306</v>
      </c>
      <c r="G496" s="1" t="s">
        <v>8221</v>
      </c>
      <c r="H496" s="1" t="s">
        <v>8243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8267</v>
      </c>
      <c r="O496" s="5">
        <f>E496/D496</f>
        <v>1.5499999999999999E-3</v>
      </c>
      <c r="P496" s="3">
        <f>ROUND(E496/L496,0)</f>
        <v>10</v>
      </c>
      <c r="Q496" s="6" t="s">
        <v>8308</v>
      </c>
      <c r="R496" s="6" t="s">
        <v>8314</v>
      </c>
      <c r="S496" s="14">
        <f t="shared" si="14"/>
        <v>41799.62228009259</v>
      </c>
      <c r="T496" s="14">
        <f t="shared" si="15"/>
        <v>41822.916666666664</v>
      </c>
    </row>
    <row r="497" spans="1:20" ht="45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8306</v>
      </c>
      <c r="G497" s="1" t="s">
        <v>8221</v>
      </c>
      <c r="H497" s="1" t="s">
        <v>8243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8267</v>
      </c>
      <c r="O497" s="5">
        <f>E497/D497</f>
        <v>0</v>
      </c>
      <c r="P497" s="3" t="e">
        <f>ROUND(E497/L497,0)</f>
        <v>#DIV/0!</v>
      </c>
      <c r="Q497" s="6" t="s">
        <v>8308</v>
      </c>
      <c r="R497" s="6" t="s">
        <v>8314</v>
      </c>
      <c r="S497" s="14">
        <f t="shared" si="14"/>
        <v>42171.619270833333</v>
      </c>
      <c r="T497" s="14">
        <f t="shared" si="15"/>
        <v>42201.619270833333</v>
      </c>
    </row>
    <row r="498" spans="1:20" ht="45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8306</v>
      </c>
      <c r="G498" s="1" t="s">
        <v>8221</v>
      </c>
      <c r="H498" s="1" t="s">
        <v>8243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8267</v>
      </c>
      <c r="O498" s="5">
        <f>E498/D498</f>
        <v>1.6666666666666667E-5</v>
      </c>
      <c r="P498" s="3">
        <f>ROUND(E498/L498,0)</f>
        <v>1</v>
      </c>
      <c r="Q498" s="6" t="s">
        <v>8308</v>
      </c>
      <c r="R498" s="6" t="s">
        <v>8314</v>
      </c>
      <c r="S498" s="14">
        <f t="shared" si="14"/>
        <v>41620.723078703704</v>
      </c>
      <c r="T498" s="14">
        <f t="shared" si="15"/>
        <v>41680.723078703704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8306</v>
      </c>
      <c r="G499" s="1" t="s">
        <v>8221</v>
      </c>
      <c r="H499" s="1" t="s">
        <v>8243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8267</v>
      </c>
      <c r="O499" s="5">
        <f>E499/D499</f>
        <v>6.6964285714285711E-3</v>
      </c>
      <c r="P499" s="3">
        <f>ROUND(E499/L499,0)</f>
        <v>10</v>
      </c>
      <c r="Q499" s="6" t="s">
        <v>8308</v>
      </c>
      <c r="R499" s="6" t="s">
        <v>8314</v>
      </c>
      <c r="S499" s="14">
        <f t="shared" si="14"/>
        <v>41944.829456018517</v>
      </c>
      <c r="T499" s="14">
        <f t="shared" si="15"/>
        <v>41997.999999999993</v>
      </c>
    </row>
    <row r="500" spans="1:20" ht="45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8306</v>
      </c>
      <c r="G500" s="1" t="s">
        <v>8221</v>
      </c>
      <c r="H500" s="1" t="s">
        <v>8243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8267</v>
      </c>
      <c r="O500" s="5">
        <f>E500/D500</f>
        <v>4.5985132395404561E-2</v>
      </c>
      <c r="P500" s="3">
        <f>ROUND(E500/L500,0)</f>
        <v>136</v>
      </c>
      <c r="Q500" s="6" t="s">
        <v>8308</v>
      </c>
      <c r="R500" s="6" t="s">
        <v>8314</v>
      </c>
      <c r="S500" s="14">
        <f t="shared" si="14"/>
        <v>40858.553807870368</v>
      </c>
      <c r="T500" s="14">
        <f t="shared" si="15"/>
        <v>40900.553807870368</v>
      </c>
    </row>
    <row r="501" spans="1:20" ht="60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8306</v>
      </c>
      <c r="G501" s="1" t="s">
        <v>8221</v>
      </c>
      <c r="H501" s="1" t="s">
        <v>8243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8267</v>
      </c>
      <c r="O501" s="5">
        <f>E501/D501</f>
        <v>9.5500000000000002E-2</v>
      </c>
      <c r="P501" s="3">
        <f>ROUND(E501/L501,0)</f>
        <v>73</v>
      </c>
      <c r="Q501" s="6" t="s">
        <v>8308</v>
      </c>
      <c r="R501" s="6" t="s">
        <v>8314</v>
      </c>
      <c r="S501" s="14">
        <f t="shared" si="14"/>
        <v>40043.687129629623</v>
      </c>
      <c r="T501" s="14">
        <f t="shared" si="15"/>
        <v>40098.665972222218</v>
      </c>
    </row>
    <row r="502" spans="1:20" ht="60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8306</v>
      </c>
      <c r="G502" s="1" t="s">
        <v>8221</v>
      </c>
      <c r="H502" s="1" t="s">
        <v>8243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8267</v>
      </c>
      <c r="O502" s="5">
        <f>E502/D502</f>
        <v>3.307692307692308E-2</v>
      </c>
      <c r="P502" s="3">
        <f>ROUND(E502/L502,0)</f>
        <v>54</v>
      </c>
      <c r="Q502" s="6" t="s">
        <v>8308</v>
      </c>
      <c r="R502" s="6" t="s">
        <v>8314</v>
      </c>
      <c r="S502" s="14">
        <f t="shared" si="14"/>
        <v>40247.677673611106</v>
      </c>
      <c r="T502" s="14">
        <f t="shared" si="15"/>
        <v>40306.719444444439</v>
      </c>
    </row>
    <row r="503" spans="1:20" ht="60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8306</v>
      </c>
      <c r="G503" s="1" t="s">
        <v>8221</v>
      </c>
      <c r="H503" s="1" t="s">
        <v>8243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8267</v>
      </c>
      <c r="O503" s="5">
        <f>E503/D503</f>
        <v>0</v>
      </c>
      <c r="P503" s="3" t="e">
        <f>ROUND(E503/L503,0)</f>
        <v>#DIV/0!</v>
      </c>
      <c r="Q503" s="6" t="s">
        <v>8308</v>
      </c>
      <c r="R503" s="6" t="s">
        <v>8314</v>
      </c>
      <c r="S503" s="14">
        <f t="shared" si="14"/>
        <v>40703.026053240741</v>
      </c>
      <c r="T503" s="14">
        <f t="shared" si="15"/>
        <v>40733.026053240741</v>
      </c>
    </row>
    <row r="504" spans="1:20" ht="60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8306</v>
      </c>
      <c r="G504" s="1" t="s">
        <v>8221</v>
      </c>
      <c r="H504" s="1" t="s">
        <v>8243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8267</v>
      </c>
      <c r="O504" s="5">
        <f>E504/D504</f>
        <v>1.15E-2</v>
      </c>
      <c r="P504" s="3">
        <f>ROUND(E504/L504,0)</f>
        <v>58</v>
      </c>
      <c r="Q504" s="6" t="s">
        <v>8308</v>
      </c>
      <c r="R504" s="6" t="s">
        <v>8314</v>
      </c>
      <c r="S504" s="14">
        <f t="shared" si="14"/>
        <v>40956.345196759255</v>
      </c>
      <c r="T504" s="14">
        <f t="shared" si="15"/>
        <v>40986.303530092591</v>
      </c>
    </row>
    <row r="505" spans="1:20" ht="60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8306</v>
      </c>
      <c r="G505" s="1" t="s">
        <v>8222</v>
      </c>
      <c r="H505" s="1" t="s">
        <v>8244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8267</v>
      </c>
      <c r="O505" s="5">
        <f>E505/D505</f>
        <v>1.7538461538461537E-2</v>
      </c>
      <c r="P505" s="3">
        <f>ROUND(E505/L505,0)</f>
        <v>13</v>
      </c>
      <c r="Q505" s="6" t="s">
        <v>8308</v>
      </c>
      <c r="R505" s="6" t="s">
        <v>8314</v>
      </c>
      <c r="S505" s="14">
        <f t="shared" si="14"/>
        <v>41991.318321759252</v>
      </c>
      <c r="T505" s="14">
        <f t="shared" si="15"/>
        <v>42021.318321759252</v>
      </c>
    </row>
    <row r="506" spans="1:20" ht="60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8306</v>
      </c>
      <c r="G506" s="1" t="s">
        <v>8221</v>
      </c>
      <c r="H506" s="1" t="s">
        <v>8243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8267</v>
      </c>
      <c r="O506" s="5">
        <f>E506/D506</f>
        <v>1.3673469387755101E-2</v>
      </c>
      <c r="P506" s="3">
        <f>ROUND(E506/L506,0)</f>
        <v>67</v>
      </c>
      <c r="Q506" s="6" t="s">
        <v>8308</v>
      </c>
      <c r="R506" s="6" t="s">
        <v>8314</v>
      </c>
      <c r="S506" s="14">
        <f t="shared" si="14"/>
        <v>40949.775312499994</v>
      </c>
      <c r="T506" s="14">
        <f t="shared" si="15"/>
        <v>41009.73364583333</v>
      </c>
    </row>
    <row r="507" spans="1:20" ht="45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8306</v>
      </c>
      <c r="G507" s="1" t="s">
        <v>8221</v>
      </c>
      <c r="H507" s="1" t="s">
        <v>8243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8267</v>
      </c>
      <c r="O507" s="5">
        <f>E507/D507</f>
        <v>4.3333333333333331E-3</v>
      </c>
      <c r="P507" s="3">
        <f>ROUND(E507/L507,0)</f>
        <v>4</v>
      </c>
      <c r="Q507" s="6" t="s">
        <v>8308</v>
      </c>
      <c r="R507" s="6" t="s">
        <v>8314</v>
      </c>
      <c r="S507" s="14">
        <f t="shared" si="14"/>
        <v>42317.889884259253</v>
      </c>
      <c r="T507" s="14">
        <f t="shared" si="15"/>
        <v>42362.889884259253</v>
      </c>
    </row>
    <row r="508" spans="1:20" ht="4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8306</v>
      </c>
      <c r="G508" s="1" t="s">
        <v>8221</v>
      </c>
      <c r="H508" s="1" t="s">
        <v>8243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8267</v>
      </c>
      <c r="O508" s="5">
        <f>E508/D508</f>
        <v>1.25E-3</v>
      </c>
      <c r="P508" s="3">
        <f>ROUND(E508/L508,0)</f>
        <v>250</v>
      </c>
      <c r="Q508" s="6" t="s">
        <v>8308</v>
      </c>
      <c r="R508" s="6" t="s">
        <v>8314</v>
      </c>
      <c r="S508" s="14">
        <f t="shared" si="14"/>
        <v>41466.343981481477</v>
      </c>
      <c r="T508" s="14">
        <f t="shared" si="15"/>
        <v>41496.343981481477</v>
      </c>
    </row>
    <row r="509" spans="1:20" ht="60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8306</v>
      </c>
      <c r="G509" s="1" t="s">
        <v>8221</v>
      </c>
      <c r="H509" s="1" t="s">
        <v>8243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8267</v>
      </c>
      <c r="O509" s="5">
        <f>E509/D509</f>
        <v>3.2000000000000001E-2</v>
      </c>
      <c r="P509" s="3">
        <f>ROUND(E509/L509,0)</f>
        <v>64</v>
      </c>
      <c r="Q509" s="6" t="s">
        <v>8308</v>
      </c>
      <c r="R509" s="6" t="s">
        <v>8314</v>
      </c>
      <c r="S509" s="14">
        <f t="shared" si="14"/>
        <v>41156.750659722216</v>
      </c>
      <c r="T509" s="14">
        <f t="shared" si="15"/>
        <v>41201.750659722216</v>
      </c>
    </row>
    <row r="510" spans="1:20" ht="60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8306</v>
      </c>
      <c r="G510" s="1" t="s">
        <v>8221</v>
      </c>
      <c r="H510" s="1" t="s">
        <v>8243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8267</v>
      </c>
      <c r="O510" s="5">
        <f>E510/D510</f>
        <v>8.0000000000000002E-3</v>
      </c>
      <c r="P510" s="3">
        <f>ROUND(E510/L510,0)</f>
        <v>133</v>
      </c>
      <c r="Q510" s="6" t="s">
        <v>8308</v>
      </c>
      <c r="R510" s="6" t="s">
        <v>8314</v>
      </c>
      <c r="S510" s="14">
        <f t="shared" si="14"/>
        <v>40994.815983796296</v>
      </c>
      <c r="T510" s="14">
        <f t="shared" si="15"/>
        <v>41054.384722222218</v>
      </c>
    </row>
    <row r="511" spans="1:20" ht="4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8306</v>
      </c>
      <c r="G511" s="1" t="s">
        <v>8222</v>
      </c>
      <c r="H511" s="1" t="s">
        <v>8244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8267</v>
      </c>
      <c r="O511" s="5">
        <f>E511/D511</f>
        <v>2E-3</v>
      </c>
      <c r="P511" s="3">
        <f>ROUND(E511/L511,0)</f>
        <v>10</v>
      </c>
      <c r="Q511" s="6" t="s">
        <v>8308</v>
      </c>
      <c r="R511" s="6" t="s">
        <v>8314</v>
      </c>
      <c r="S511" s="14">
        <f t="shared" si="14"/>
        <v>42153.423263888886</v>
      </c>
      <c r="T511" s="14">
        <f t="shared" si="15"/>
        <v>42183.423263888886</v>
      </c>
    </row>
    <row r="512" spans="1:20" ht="45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8306</v>
      </c>
      <c r="G512" s="1" t="s">
        <v>8221</v>
      </c>
      <c r="H512" s="1" t="s">
        <v>8243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8267</v>
      </c>
      <c r="O512" s="5">
        <f>E512/D512</f>
        <v>0</v>
      </c>
      <c r="P512" s="3" t="e">
        <f>ROUND(E512/L512,0)</f>
        <v>#DIV/0!</v>
      </c>
      <c r="Q512" s="6" t="s">
        <v>8308</v>
      </c>
      <c r="R512" s="6" t="s">
        <v>8314</v>
      </c>
      <c r="S512" s="14">
        <f t="shared" si="14"/>
        <v>42399.968043981477</v>
      </c>
      <c r="T512" s="14">
        <f t="shared" si="15"/>
        <v>42429.968043981477</v>
      </c>
    </row>
    <row r="513" spans="1:20" ht="45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8306</v>
      </c>
      <c r="G513" s="1" t="s">
        <v>8221</v>
      </c>
      <c r="H513" s="1" t="s">
        <v>8243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8267</v>
      </c>
      <c r="O513" s="5">
        <f>E513/D513</f>
        <v>0.03</v>
      </c>
      <c r="P513" s="3">
        <f>ROUND(E513/L513,0)</f>
        <v>30</v>
      </c>
      <c r="Q513" s="6" t="s">
        <v>8308</v>
      </c>
      <c r="R513" s="6" t="s">
        <v>8314</v>
      </c>
      <c r="S513" s="14">
        <f t="shared" si="14"/>
        <v>41340.09469907407</v>
      </c>
      <c r="T513" s="14">
        <f t="shared" si="15"/>
        <v>41370.053032407406</v>
      </c>
    </row>
    <row r="514" spans="1:20" ht="60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8306</v>
      </c>
      <c r="G514" s="1" t="s">
        <v>8221</v>
      </c>
      <c r="H514" s="1" t="s">
        <v>8243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8267</v>
      </c>
      <c r="O514" s="5">
        <f>E514/D514</f>
        <v>1.3749999999999999E-3</v>
      </c>
      <c r="P514" s="3">
        <f>ROUND(E514/L514,0)</f>
        <v>6</v>
      </c>
      <c r="Q514" s="6" t="s">
        <v>8308</v>
      </c>
      <c r="R514" s="6" t="s">
        <v>8314</v>
      </c>
      <c r="S514" s="14">
        <f t="shared" si="14"/>
        <v>42649.533877314818</v>
      </c>
      <c r="T514" s="14">
        <f t="shared" si="15"/>
        <v>42694.575543981475</v>
      </c>
    </row>
    <row r="515" spans="1:20" ht="45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8306</v>
      </c>
      <c r="G515" s="1" t="s">
        <v>8221</v>
      </c>
      <c r="H515" s="1" t="s">
        <v>8243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8267</v>
      </c>
      <c r="O515" s="5">
        <f>E515/D515</f>
        <v>0.13924</v>
      </c>
      <c r="P515" s="3">
        <f>ROUND(E515/L515,0)</f>
        <v>102</v>
      </c>
      <c r="Q515" s="6" t="s">
        <v>8308</v>
      </c>
      <c r="R515" s="6" t="s">
        <v>8314</v>
      </c>
      <c r="S515" s="14">
        <f t="shared" ref="S515:S578" si="16">(J515/86400)+25569+(-5/24)</f>
        <v>42552.445659722223</v>
      </c>
      <c r="T515" s="14">
        <f t="shared" ref="T515:T578" si="17">(I515/86400)+25569+(-5/24)</f>
        <v>42597.083333333336</v>
      </c>
    </row>
    <row r="516" spans="1:20" ht="45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8306</v>
      </c>
      <c r="G516" s="1" t="s">
        <v>8226</v>
      </c>
      <c r="H516" s="1" t="s">
        <v>8248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8267</v>
      </c>
      <c r="O516" s="5">
        <f>E516/D516</f>
        <v>3.3333333333333333E-2</v>
      </c>
      <c r="P516" s="3">
        <f>ROUND(E516/L516,0)</f>
        <v>17</v>
      </c>
      <c r="Q516" s="6" t="s">
        <v>8308</v>
      </c>
      <c r="R516" s="6" t="s">
        <v>8314</v>
      </c>
      <c r="S516" s="14">
        <f t="shared" si="16"/>
        <v>41830.405636574069</v>
      </c>
      <c r="T516" s="14">
        <f t="shared" si="17"/>
        <v>41860.405636574069</v>
      </c>
    </row>
    <row r="517" spans="1:20" ht="4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8306</v>
      </c>
      <c r="G517" s="1" t="s">
        <v>8221</v>
      </c>
      <c r="H517" s="1" t="s">
        <v>8243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8267</v>
      </c>
      <c r="O517" s="5">
        <f>E517/D517</f>
        <v>0.25413402061855672</v>
      </c>
      <c r="P517" s="3">
        <f>ROUND(E517/L517,0)</f>
        <v>725</v>
      </c>
      <c r="Q517" s="6" t="s">
        <v>8308</v>
      </c>
      <c r="R517" s="6" t="s">
        <v>8314</v>
      </c>
      <c r="S517" s="14">
        <f t="shared" si="16"/>
        <v>42327.282418981478</v>
      </c>
      <c r="T517" s="14">
        <f t="shared" si="17"/>
        <v>42367.282418981478</v>
      </c>
    </row>
    <row r="518" spans="1:20" ht="30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8306</v>
      </c>
      <c r="G518" s="1" t="s">
        <v>8222</v>
      </c>
      <c r="H518" s="1" t="s">
        <v>8244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8267</v>
      </c>
      <c r="O518" s="5">
        <f>E518/D518</f>
        <v>0</v>
      </c>
      <c r="P518" s="3" t="e">
        <f>ROUND(E518/L518,0)</f>
        <v>#DIV/0!</v>
      </c>
      <c r="Q518" s="6" t="s">
        <v>8308</v>
      </c>
      <c r="R518" s="6" t="s">
        <v>8314</v>
      </c>
      <c r="S518" s="14">
        <f t="shared" si="16"/>
        <v>42091.570370370369</v>
      </c>
      <c r="T518" s="14">
        <f t="shared" si="17"/>
        <v>42151.570370370369</v>
      </c>
    </row>
    <row r="519" spans="1:20" ht="60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8306</v>
      </c>
      <c r="G519" s="1" t="s">
        <v>8221</v>
      </c>
      <c r="H519" s="1" t="s">
        <v>8243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8267</v>
      </c>
      <c r="O519" s="5">
        <f>E519/D519</f>
        <v>1.3666666666666667E-2</v>
      </c>
      <c r="P519" s="3">
        <f>ROUND(E519/L519,0)</f>
        <v>68</v>
      </c>
      <c r="Q519" s="6" t="s">
        <v>8308</v>
      </c>
      <c r="R519" s="6" t="s">
        <v>8314</v>
      </c>
      <c r="S519" s="14">
        <f t="shared" si="16"/>
        <v>42738.406956018516</v>
      </c>
      <c r="T519" s="14">
        <f t="shared" si="17"/>
        <v>42768.406956018516</v>
      </c>
    </row>
    <row r="520" spans="1:20" ht="60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8306</v>
      </c>
      <c r="G520" s="1" t="s">
        <v>8221</v>
      </c>
      <c r="H520" s="1" t="s">
        <v>8243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8267</v>
      </c>
      <c r="O520" s="5">
        <f>E520/D520</f>
        <v>0</v>
      </c>
      <c r="P520" s="3" t="e">
        <f>ROUND(E520/L520,0)</f>
        <v>#DIV/0!</v>
      </c>
      <c r="Q520" s="6" t="s">
        <v>8308</v>
      </c>
      <c r="R520" s="6" t="s">
        <v>8314</v>
      </c>
      <c r="S520" s="14">
        <f t="shared" si="16"/>
        <v>42223.407685185179</v>
      </c>
      <c r="T520" s="14">
        <f t="shared" si="17"/>
        <v>42253.406944444439</v>
      </c>
    </row>
    <row r="521" spans="1:20" ht="45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8306</v>
      </c>
      <c r="G521" s="1" t="s">
        <v>8221</v>
      </c>
      <c r="H521" s="1" t="s">
        <v>8243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8267</v>
      </c>
      <c r="O521" s="5">
        <f>E521/D521</f>
        <v>0.22881426547787684</v>
      </c>
      <c r="P521" s="3">
        <f>ROUND(E521/L521,0)</f>
        <v>39</v>
      </c>
      <c r="Q521" s="6" t="s">
        <v>8308</v>
      </c>
      <c r="R521" s="6" t="s">
        <v>8314</v>
      </c>
      <c r="S521" s="14">
        <f t="shared" si="16"/>
        <v>41218.183113425919</v>
      </c>
      <c r="T521" s="14">
        <f t="shared" si="17"/>
        <v>41248.183113425919</v>
      </c>
    </row>
    <row r="522" spans="1:20" ht="60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8222</v>
      </c>
      <c r="H522" s="1" t="s">
        <v>8244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8268</v>
      </c>
      <c r="O522" s="5">
        <f>E522/D522</f>
        <v>1.0209999999999999</v>
      </c>
      <c r="P522" s="3">
        <f>ROUND(E522/L522,0)</f>
        <v>150</v>
      </c>
      <c r="Q522" s="6" t="s">
        <v>8315</v>
      </c>
      <c r="R522" s="6" t="s">
        <v>8316</v>
      </c>
      <c r="S522" s="14">
        <f t="shared" si="16"/>
        <v>42318.493761574071</v>
      </c>
      <c r="T522" s="14">
        <f t="shared" si="17"/>
        <v>42348.493761574071</v>
      </c>
    </row>
    <row r="523" spans="1:20" ht="60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8221</v>
      </c>
      <c r="H523" s="1" t="s">
        <v>8243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8268</v>
      </c>
      <c r="O523" s="5">
        <f>E523/D523</f>
        <v>1.0464</v>
      </c>
      <c r="P523" s="3">
        <f>ROUND(E523/L523,0)</f>
        <v>93</v>
      </c>
      <c r="Q523" s="6" t="s">
        <v>8315</v>
      </c>
      <c r="R523" s="6" t="s">
        <v>8316</v>
      </c>
      <c r="S523" s="14">
        <f t="shared" si="16"/>
        <v>42645.884479166663</v>
      </c>
      <c r="T523" s="14">
        <f t="shared" si="17"/>
        <v>42674.999305555553</v>
      </c>
    </row>
    <row r="524" spans="1:20" ht="45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8221</v>
      </c>
      <c r="H524" s="1" t="s">
        <v>8243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8268</v>
      </c>
      <c r="O524" s="5">
        <f>E524/D524</f>
        <v>1.1466666666666667</v>
      </c>
      <c r="P524" s="3">
        <f>ROUND(E524/L524,0)</f>
        <v>111</v>
      </c>
      <c r="Q524" s="6" t="s">
        <v>8315</v>
      </c>
      <c r="R524" s="6" t="s">
        <v>8316</v>
      </c>
      <c r="S524" s="14">
        <f t="shared" si="16"/>
        <v>42429.832465277774</v>
      </c>
      <c r="T524" s="14">
        <f t="shared" si="17"/>
        <v>42449.790798611109</v>
      </c>
    </row>
    <row r="525" spans="1:20" ht="60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8221</v>
      </c>
      <c r="H525" s="1" t="s">
        <v>8243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8268</v>
      </c>
      <c r="O525" s="5">
        <f>E525/D525</f>
        <v>1.206</v>
      </c>
      <c r="P525" s="3">
        <f>ROUND(E525/L525,0)</f>
        <v>72</v>
      </c>
      <c r="Q525" s="6" t="s">
        <v>8315</v>
      </c>
      <c r="R525" s="6" t="s">
        <v>8316</v>
      </c>
      <c r="S525" s="14">
        <f t="shared" si="16"/>
        <v>42237.924490740734</v>
      </c>
      <c r="T525" s="14">
        <f t="shared" si="17"/>
        <v>42267.924490740734</v>
      </c>
    </row>
    <row r="526" spans="1:20" ht="60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8222</v>
      </c>
      <c r="H526" s="1" t="s">
        <v>8244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8268</v>
      </c>
      <c r="O526" s="5">
        <f>E526/D526</f>
        <v>1.0867285714285715</v>
      </c>
      <c r="P526" s="3">
        <f>ROUND(E526/L526,0)</f>
        <v>29</v>
      </c>
      <c r="Q526" s="6" t="s">
        <v>8315</v>
      </c>
      <c r="R526" s="6" t="s">
        <v>8316</v>
      </c>
      <c r="S526" s="14">
        <f t="shared" si="16"/>
        <v>42492.508900462963</v>
      </c>
      <c r="T526" s="14">
        <f t="shared" si="17"/>
        <v>42522.508900462963</v>
      </c>
    </row>
    <row r="527" spans="1:20" ht="60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8221</v>
      </c>
      <c r="H527" s="1" t="s">
        <v>8243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8268</v>
      </c>
      <c r="O527" s="5">
        <f>E527/D527</f>
        <v>1</v>
      </c>
      <c r="P527" s="3">
        <f>ROUND(E527/L527,0)</f>
        <v>1000</v>
      </c>
      <c r="Q527" s="6" t="s">
        <v>8315</v>
      </c>
      <c r="R527" s="6" t="s">
        <v>8316</v>
      </c>
      <c r="S527" s="14">
        <f t="shared" si="16"/>
        <v>41850.192604166667</v>
      </c>
      <c r="T527" s="14">
        <f t="shared" si="17"/>
        <v>41895.192604166667</v>
      </c>
    </row>
    <row r="528" spans="1:20" ht="45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8222</v>
      </c>
      <c r="H528" s="1" t="s">
        <v>8244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8268</v>
      </c>
      <c r="O528" s="5">
        <f>E528/D528</f>
        <v>1.1399999999999999</v>
      </c>
      <c r="P528" s="3">
        <f>ROUND(E528/L528,0)</f>
        <v>74</v>
      </c>
      <c r="Q528" s="6" t="s">
        <v>8315</v>
      </c>
      <c r="R528" s="6" t="s">
        <v>8316</v>
      </c>
      <c r="S528" s="14">
        <f t="shared" si="16"/>
        <v>42192.383611111109</v>
      </c>
      <c r="T528" s="14">
        <f t="shared" si="17"/>
        <v>42223.499999999993</v>
      </c>
    </row>
    <row r="529" spans="1:20" ht="60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8221</v>
      </c>
      <c r="H529" s="1" t="s">
        <v>8243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8268</v>
      </c>
      <c r="O529" s="5">
        <f>E529/D529</f>
        <v>1.0085</v>
      </c>
      <c r="P529" s="3">
        <f>ROUND(E529/L529,0)</f>
        <v>64</v>
      </c>
      <c r="Q529" s="6" t="s">
        <v>8315</v>
      </c>
      <c r="R529" s="6" t="s">
        <v>8316</v>
      </c>
      <c r="S529" s="14">
        <f t="shared" si="16"/>
        <v>42752.997291666667</v>
      </c>
      <c r="T529" s="14">
        <f t="shared" si="17"/>
        <v>42783.461805555555</v>
      </c>
    </row>
    <row r="530" spans="1:20" ht="3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8221</v>
      </c>
      <c r="H530" s="1" t="s">
        <v>8243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8268</v>
      </c>
      <c r="O530" s="5">
        <f>E530/D530</f>
        <v>1.1565217391304348</v>
      </c>
      <c r="P530" s="3">
        <f>ROUND(E530/L530,0)</f>
        <v>44</v>
      </c>
      <c r="Q530" s="6" t="s">
        <v>8315</v>
      </c>
      <c r="R530" s="6" t="s">
        <v>8316</v>
      </c>
      <c r="S530" s="14">
        <f t="shared" si="16"/>
        <v>42155.71188657407</v>
      </c>
      <c r="T530" s="14">
        <f t="shared" si="17"/>
        <v>42176.680555555555</v>
      </c>
    </row>
    <row r="531" spans="1:20" ht="60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8226</v>
      </c>
      <c r="H531" s="1" t="s">
        <v>8248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8268</v>
      </c>
      <c r="O531" s="5">
        <f>E531/D531</f>
        <v>1.3041666666666667</v>
      </c>
      <c r="P531" s="3">
        <f>ROUND(E531/L531,0)</f>
        <v>87</v>
      </c>
      <c r="Q531" s="6" t="s">
        <v>8315</v>
      </c>
      <c r="R531" s="6" t="s">
        <v>8316</v>
      </c>
      <c r="S531" s="14">
        <f t="shared" si="16"/>
        <v>42724.822847222218</v>
      </c>
      <c r="T531" s="14">
        <f t="shared" si="17"/>
        <v>42745.999999999993</v>
      </c>
    </row>
    <row r="532" spans="1:20" ht="60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8221</v>
      </c>
      <c r="H532" s="1" t="s">
        <v>8243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8268</v>
      </c>
      <c r="O532" s="5">
        <f>E532/D532</f>
        <v>1.0778267254038179</v>
      </c>
      <c r="P532" s="3">
        <f>ROUND(E532/L532,0)</f>
        <v>127</v>
      </c>
      <c r="Q532" s="6" t="s">
        <v>8315</v>
      </c>
      <c r="R532" s="6" t="s">
        <v>8316</v>
      </c>
      <c r="S532" s="14">
        <f t="shared" si="16"/>
        <v>42157.382731481477</v>
      </c>
      <c r="T532" s="14">
        <f t="shared" si="17"/>
        <v>42178.874999999993</v>
      </c>
    </row>
    <row r="533" spans="1:20" ht="60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8221</v>
      </c>
      <c r="H533" s="1" t="s">
        <v>8243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8268</v>
      </c>
      <c r="O533" s="5">
        <f>E533/D533</f>
        <v>1</v>
      </c>
      <c r="P533" s="3">
        <f>ROUND(E533/L533,0)</f>
        <v>129</v>
      </c>
      <c r="Q533" s="6" t="s">
        <v>8315</v>
      </c>
      <c r="R533" s="6" t="s">
        <v>8316</v>
      </c>
      <c r="S533" s="14">
        <f t="shared" si="16"/>
        <v>42675.856817129628</v>
      </c>
      <c r="T533" s="14">
        <f t="shared" si="17"/>
        <v>42721.082638888889</v>
      </c>
    </row>
    <row r="534" spans="1:20" ht="60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8221</v>
      </c>
      <c r="H534" s="1" t="s">
        <v>8243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8268</v>
      </c>
      <c r="O534" s="5">
        <f>E534/D534</f>
        <v>1.2324999999999999</v>
      </c>
      <c r="P534" s="3">
        <f>ROUND(E534/L534,0)</f>
        <v>71</v>
      </c>
      <c r="Q534" s="6" t="s">
        <v>8315</v>
      </c>
      <c r="R534" s="6" t="s">
        <v>8316</v>
      </c>
      <c r="S534" s="14">
        <f t="shared" si="16"/>
        <v>42472.798703703702</v>
      </c>
      <c r="T534" s="14">
        <f t="shared" si="17"/>
        <v>42502.798703703702</v>
      </c>
    </row>
    <row r="535" spans="1:20" ht="60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8222</v>
      </c>
      <c r="H535" s="1" t="s">
        <v>8244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8268</v>
      </c>
      <c r="O535" s="5">
        <f>E535/D535</f>
        <v>1.002</v>
      </c>
      <c r="P535" s="3">
        <f>ROUND(E535/L535,0)</f>
        <v>118</v>
      </c>
      <c r="Q535" s="6" t="s">
        <v>8315</v>
      </c>
      <c r="R535" s="6" t="s">
        <v>8316</v>
      </c>
      <c r="S535" s="14">
        <f t="shared" si="16"/>
        <v>42482.226446759254</v>
      </c>
      <c r="T535" s="14">
        <f t="shared" si="17"/>
        <v>42506.226446759254</v>
      </c>
    </row>
    <row r="536" spans="1:20" ht="60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8231</v>
      </c>
      <c r="H536" s="1" t="s">
        <v>8251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8268</v>
      </c>
      <c r="O536" s="5">
        <f>E536/D536</f>
        <v>1.0466666666666666</v>
      </c>
      <c r="P536" s="3">
        <f>ROUND(E536/L536,0)</f>
        <v>327</v>
      </c>
      <c r="Q536" s="6" t="s">
        <v>8315</v>
      </c>
      <c r="R536" s="6" t="s">
        <v>8316</v>
      </c>
      <c r="S536" s="14">
        <f t="shared" si="16"/>
        <v>42270.602662037032</v>
      </c>
      <c r="T536" s="14">
        <f t="shared" si="17"/>
        <v>42309.749999999993</v>
      </c>
    </row>
    <row r="537" spans="1:20" ht="45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8222</v>
      </c>
      <c r="H537" s="1" t="s">
        <v>8244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8268</v>
      </c>
      <c r="O537" s="5">
        <f>E537/D537</f>
        <v>1.0249999999999999</v>
      </c>
      <c r="P537" s="3">
        <f>ROUND(E537/L537,0)</f>
        <v>35</v>
      </c>
      <c r="Q537" s="6" t="s">
        <v>8315</v>
      </c>
      <c r="R537" s="6" t="s">
        <v>8316</v>
      </c>
      <c r="S537" s="14">
        <f t="shared" si="16"/>
        <v>42711.336863425924</v>
      </c>
      <c r="T537" s="14">
        <f t="shared" si="17"/>
        <v>42741.336863425924</v>
      </c>
    </row>
    <row r="538" spans="1:20" ht="60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8222</v>
      </c>
      <c r="H538" s="1" t="s">
        <v>8244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8268</v>
      </c>
      <c r="O538" s="5">
        <f>E538/D538</f>
        <v>1.1825757575757576</v>
      </c>
      <c r="P538" s="3">
        <f>ROUND(E538/L538,0)</f>
        <v>100</v>
      </c>
      <c r="Q538" s="6" t="s">
        <v>8315</v>
      </c>
      <c r="R538" s="6" t="s">
        <v>8316</v>
      </c>
      <c r="S538" s="14">
        <f t="shared" si="16"/>
        <v>42179.136655092589</v>
      </c>
      <c r="T538" s="14">
        <f t="shared" si="17"/>
        <v>42219.541666666664</v>
      </c>
    </row>
    <row r="539" spans="1:20" ht="60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8221</v>
      </c>
      <c r="H539" s="1" t="s">
        <v>8243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8268</v>
      </c>
      <c r="O539" s="5">
        <f>E539/D539</f>
        <v>1.2050000000000001</v>
      </c>
      <c r="P539" s="3">
        <f>ROUND(E539/L539,0)</f>
        <v>41</v>
      </c>
      <c r="Q539" s="6" t="s">
        <v>8315</v>
      </c>
      <c r="R539" s="6" t="s">
        <v>8316</v>
      </c>
      <c r="S539" s="14">
        <f t="shared" si="16"/>
        <v>42282.560081018521</v>
      </c>
      <c r="T539" s="14">
        <f t="shared" si="17"/>
        <v>42312.601747685178</v>
      </c>
    </row>
    <row r="540" spans="1:20" ht="60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8221</v>
      </c>
      <c r="H540" s="1" t="s">
        <v>8243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8268</v>
      </c>
      <c r="O540" s="5">
        <f>E540/D540</f>
        <v>3.0242</v>
      </c>
      <c r="P540" s="3">
        <f>ROUND(E540/L540,0)</f>
        <v>252</v>
      </c>
      <c r="Q540" s="6" t="s">
        <v>8315</v>
      </c>
      <c r="R540" s="6" t="s">
        <v>8316</v>
      </c>
      <c r="S540" s="14">
        <f t="shared" si="16"/>
        <v>42473.586377314808</v>
      </c>
      <c r="T540" s="14">
        <f t="shared" si="17"/>
        <v>42503.586377314808</v>
      </c>
    </row>
    <row r="541" spans="1:20" ht="4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8222</v>
      </c>
      <c r="H541" s="1" t="s">
        <v>8244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8268</v>
      </c>
      <c r="O541" s="5">
        <f>E541/D541</f>
        <v>1.00644</v>
      </c>
      <c r="P541" s="3">
        <f>ROUND(E541/L541,0)</f>
        <v>25</v>
      </c>
      <c r="Q541" s="6" t="s">
        <v>8315</v>
      </c>
      <c r="R541" s="6" t="s">
        <v>8316</v>
      </c>
      <c r="S541" s="14">
        <f t="shared" si="16"/>
        <v>42534.841516203705</v>
      </c>
      <c r="T541" s="14">
        <f t="shared" si="17"/>
        <v>42555.841516203705</v>
      </c>
    </row>
    <row r="542" spans="1:20" ht="60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8306</v>
      </c>
      <c r="G542" s="1" t="s">
        <v>8221</v>
      </c>
      <c r="H542" s="1" t="s">
        <v>8243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8269</v>
      </c>
      <c r="O542" s="5">
        <f>E542/D542</f>
        <v>6.666666666666667E-5</v>
      </c>
      <c r="P542" s="3">
        <f>ROUND(E542/L542,0)</f>
        <v>1</v>
      </c>
      <c r="Q542" s="6" t="s">
        <v>8317</v>
      </c>
      <c r="R542" s="6" t="s">
        <v>8318</v>
      </c>
      <c r="S542" s="14">
        <f t="shared" si="16"/>
        <v>42009.608865740738</v>
      </c>
      <c r="T542" s="14">
        <f t="shared" si="17"/>
        <v>42039.608865740738</v>
      </c>
    </row>
    <row r="543" spans="1:20" ht="45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8306</v>
      </c>
      <c r="G543" s="1" t="s">
        <v>8221</v>
      </c>
      <c r="H543" s="1" t="s">
        <v>8243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8269</v>
      </c>
      <c r="O543" s="5">
        <f>E543/D543</f>
        <v>5.5555555555555558E-3</v>
      </c>
      <c r="P543" s="3">
        <f>ROUND(E543/L543,0)</f>
        <v>25</v>
      </c>
      <c r="Q543" s="6" t="s">
        <v>8317</v>
      </c>
      <c r="R543" s="6" t="s">
        <v>8318</v>
      </c>
      <c r="S543" s="14">
        <f t="shared" si="16"/>
        <v>42275.838356481479</v>
      </c>
      <c r="T543" s="14">
        <f t="shared" si="17"/>
        <v>42305.838356481479</v>
      </c>
    </row>
    <row r="544" spans="1:20" ht="45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8306</v>
      </c>
      <c r="G544" s="1" t="s">
        <v>8221</v>
      </c>
      <c r="H544" s="1" t="s">
        <v>8243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8269</v>
      </c>
      <c r="O544" s="5">
        <f>E544/D544</f>
        <v>3.9999999999999998E-6</v>
      </c>
      <c r="P544" s="3">
        <f>ROUND(E544/L544,0)</f>
        <v>1</v>
      </c>
      <c r="Q544" s="6" t="s">
        <v>8317</v>
      </c>
      <c r="R544" s="6" t="s">
        <v>8318</v>
      </c>
      <c r="S544" s="14">
        <f t="shared" si="16"/>
        <v>42433.529120370367</v>
      </c>
      <c r="T544" s="14">
        <f t="shared" si="17"/>
        <v>42493.487453703703</v>
      </c>
    </row>
    <row r="545" spans="1:20" ht="60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8306</v>
      </c>
      <c r="G545" s="1" t="s">
        <v>8223</v>
      </c>
      <c r="H545" s="1" t="s">
        <v>8245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8269</v>
      </c>
      <c r="O545" s="5">
        <f>E545/D545</f>
        <v>3.1818181818181819E-3</v>
      </c>
      <c r="P545" s="3">
        <f>ROUND(E545/L545,0)</f>
        <v>35</v>
      </c>
      <c r="Q545" s="6" t="s">
        <v>8317</v>
      </c>
      <c r="R545" s="6" t="s">
        <v>8318</v>
      </c>
      <c r="S545" s="14">
        <f t="shared" si="16"/>
        <v>41913.88381944444</v>
      </c>
      <c r="T545" s="14">
        <f t="shared" si="17"/>
        <v>41943.88381944444</v>
      </c>
    </row>
    <row r="546" spans="1:20" ht="60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8306</v>
      </c>
      <c r="G546" s="1" t="s">
        <v>8221</v>
      </c>
      <c r="H546" s="1" t="s">
        <v>8243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8269</v>
      </c>
      <c r="O546" s="5">
        <f>E546/D546</f>
        <v>1.2E-2</v>
      </c>
      <c r="P546" s="3">
        <f>ROUND(E546/L546,0)</f>
        <v>3</v>
      </c>
      <c r="Q546" s="6" t="s">
        <v>8317</v>
      </c>
      <c r="R546" s="6" t="s">
        <v>8318</v>
      </c>
      <c r="S546" s="14">
        <f t="shared" si="16"/>
        <v>42525.448611111111</v>
      </c>
      <c r="T546" s="14">
        <f t="shared" si="17"/>
        <v>42555.448611111111</v>
      </c>
    </row>
    <row r="547" spans="1:20" ht="60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8306</v>
      </c>
      <c r="G547" s="1" t="s">
        <v>8227</v>
      </c>
      <c r="H547" s="1" t="s">
        <v>8246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8269</v>
      </c>
      <c r="O547" s="5">
        <f>E547/D547</f>
        <v>0.27383999999999997</v>
      </c>
      <c r="P547" s="3">
        <f>ROUND(E547/L547,0)</f>
        <v>403</v>
      </c>
      <c r="Q547" s="6" t="s">
        <v>8317</v>
      </c>
      <c r="R547" s="6" t="s">
        <v>8318</v>
      </c>
      <c r="S547" s="14">
        <f t="shared" si="16"/>
        <v>42283.38413194444</v>
      </c>
      <c r="T547" s="14">
        <f t="shared" si="17"/>
        <v>42323.425798611112</v>
      </c>
    </row>
    <row r="548" spans="1:20" ht="60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8306</v>
      </c>
      <c r="G548" s="1" t="s">
        <v>8221</v>
      </c>
      <c r="H548" s="1" t="s">
        <v>8243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8269</v>
      </c>
      <c r="O548" s="5">
        <f>E548/D548</f>
        <v>8.6666666666666663E-4</v>
      </c>
      <c r="P548" s="3">
        <f>ROUND(E548/L548,0)</f>
        <v>26</v>
      </c>
      <c r="Q548" s="6" t="s">
        <v>8317</v>
      </c>
      <c r="R548" s="6" t="s">
        <v>8318</v>
      </c>
      <c r="S548" s="14">
        <f t="shared" si="16"/>
        <v>42249.459664351853</v>
      </c>
      <c r="T548" s="14">
        <f t="shared" si="17"/>
        <v>42294.459664351853</v>
      </c>
    </row>
    <row r="549" spans="1:20" ht="60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8306</v>
      </c>
      <c r="G549" s="1" t="s">
        <v>8222</v>
      </c>
      <c r="H549" s="1" t="s">
        <v>8244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8269</v>
      </c>
      <c r="O549" s="5">
        <f>E549/D549</f>
        <v>0</v>
      </c>
      <c r="P549" s="3" t="e">
        <f>ROUND(E549/L549,0)</f>
        <v>#DIV/0!</v>
      </c>
      <c r="Q549" s="6" t="s">
        <v>8317</v>
      </c>
      <c r="R549" s="6" t="s">
        <v>8318</v>
      </c>
      <c r="S549" s="14">
        <f t="shared" si="16"/>
        <v>42380.488009259258</v>
      </c>
      <c r="T549" s="14">
        <f t="shared" si="17"/>
        <v>42410.488009259258</v>
      </c>
    </row>
    <row r="550" spans="1:20" ht="45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8306</v>
      </c>
      <c r="G550" s="1" t="s">
        <v>8222</v>
      </c>
      <c r="H550" s="1" t="s">
        <v>8244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8269</v>
      </c>
      <c r="O550" s="5">
        <f>E550/D550</f>
        <v>8.9999999999999998E-4</v>
      </c>
      <c r="P550" s="3">
        <f>ROUND(E550/L550,0)</f>
        <v>9</v>
      </c>
      <c r="Q550" s="6" t="s">
        <v>8317</v>
      </c>
      <c r="R550" s="6" t="s">
        <v>8318</v>
      </c>
      <c r="S550" s="14">
        <f t="shared" si="16"/>
        <v>42276.695</v>
      </c>
      <c r="T550" s="14">
        <f t="shared" si="17"/>
        <v>42306.695</v>
      </c>
    </row>
    <row r="551" spans="1:20" ht="60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8306</v>
      </c>
      <c r="G551" s="1" t="s">
        <v>8222</v>
      </c>
      <c r="H551" s="1" t="s">
        <v>8244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8269</v>
      </c>
      <c r="O551" s="5">
        <f>E551/D551</f>
        <v>2.7199999999999998E-2</v>
      </c>
      <c r="P551" s="3">
        <f>ROUND(E551/L551,0)</f>
        <v>9</v>
      </c>
      <c r="Q551" s="6" t="s">
        <v>8317</v>
      </c>
      <c r="R551" s="6" t="s">
        <v>8318</v>
      </c>
      <c r="S551" s="14">
        <f t="shared" si="16"/>
        <v>42163.428495370368</v>
      </c>
      <c r="T551" s="14">
        <f t="shared" si="17"/>
        <v>42193.428495370368</v>
      </c>
    </row>
    <row r="552" spans="1:20" ht="60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8306</v>
      </c>
      <c r="G552" s="1" t="s">
        <v>8226</v>
      </c>
      <c r="H552" s="1" t="s">
        <v>8248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8269</v>
      </c>
      <c r="O552" s="5">
        <f>E552/D552</f>
        <v>7.0000000000000001E-3</v>
      </c>
      <c r="P552" s="3">
        <f>ROUND(E552/L552,0)</f>
        <v>9</v>
      </c>
      <c r="Q552" s="6" t="s">
        <v>8317</v>
      </c>
      <c r="R552" s="6" t="s">
        <v>8318</v>
      </c>
      <c r="S552" s="14">
        <f t="shared" si="16"/>
        <v>42753.47042824074</v>
      </c>
      <c r="T552" s="14">
        <f t="shared" si="17"/>
        <v>42765.999999999993</v>
      </c>
    </row>
    <row r="553" spans="1:20" ht="60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8306</v>
      </c>
      <c r="G553" s="1" t="s">
        <v>8221</v>
      </c>
      <c r="H553" s="1" t="s">
        <v>8243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8269</v>
      </c>
      <c r="O553" s="5">
        <f>E553/D553</f>
        <v>5.0413333333333331E-2</v>
      </c>
      <c r="P553" s="3">
        <f>ROUND(E553/L553,0)</f>
        <v>135</v>
      </c>
      <c r="Q553" s="6" t="s">
        <v>8317</v>
      </c>
      <c r="R553" s="6" t="s">
        <v>8318</v>
      </c>
      <c r="S553" s="14">
        <f t="shared" si="16"/>
        <v>42173.067407407405</v>
      </c>
      <c r="T553" s="14">
        <f t="shared" si="17"/>
        <v>42217.536805555552</v>
      </c>
    </row>
    <row r="554" spans="1:20" ht="4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8306</v>
      </c>
      <c r="G554" s="1" t="s">
        <v>8226</v>
      </c>
      <c r="H554" s="1" t="s">
        <v>8248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8269</v>
      </c>
      <c r="O554" s="5">
        <f>E554/D554</f>
        <v>0</v>
      </c>
      <c r="P554" s="3" t="e">
        <f>ROUND(E554/L554,0)</f>
        <v>#DIV/0!</v>
      </c>
      <c r="Q554" s="6" t="s">
        <v>8317</v>
      </c>
      <c r="R554" s="6" t="s">
        <v>8318</v>
      </c>
      <c r="S554" s="14">
        <f t="shared" si="16"/>
        <v>42318.408518518518</v>
      </c>
      <c r="T554" s="14">
        <f t="shared" si="17"/>
        <v>42378.408518518518</v>
      </c>
    </row>
    <row r="555" spans="1:20" ht="45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8306</v>
      </c>
      <c r="G555" s="1" t="s">
        <v>8221</v>
      </c>
      <c r="H555" s="1" t="s">
        <v>8243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8269</v>
      </c>
      <c r="O555" s="5">
        <f>E555/D555</f>
        <v>4.9199999999999999E-3</v>
      </c>
      <c r="P555" s="3">
        <f>ROUND(E555/L555,0)</f>
        <v>21</v>
      </c>
      <c r="Q555" s="6" t="s">
        <v>8317</v>
      </c>
      <c r="R555" s="6" t="s">
        <v>8318</v>
      </c>
      <c r="S555" s="14">
        <f t="shared" si="16"/>
        <v>41927.511469907404</v>
      </c>
      <c r="T555" s="14">
        <f t="shared" si="17"/>
        <v>41957.553136574068</v>
      </c>
    </row>
    <row r="556" spans="1:20" ht="60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8306</v>
      </c>
      <c r="G556" s="1" t="s">
        <v>8221</v>
      </c>
      <c r="H556" s="1" t="s">
        <v>8243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8269</v>
      </c>
      <c r="O556" s="5">
        <f>E556/D556</f>
        <v>0.36589147286821705</v>
      </c>
      <c r="P556" s="3">
        <f>ROUND(E556/L556,0)</f>
        <v>64</v>
      </c>
      <c r="Q556" s="6" t="s">
        <v>8317</v>
      </c>
      <c r="R556" s="6" t="s">
        <v>8318</v>
      </c>
      <c r="S556" s="14">
        <f t="shared" si="16"/>
        <v>41901.476527777777</v>
      </c>
      <c r="T556" s="14">
        <f t="shared" si="17"/>
        <v>41931.476527777777</v>
      </c>
    </row>
    <row r="557" spans="1:20" ht="60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8306</v>
      </c>
      <c r="G557" s="1" t="s">
        <v>8222</v>
      </c>
      <c r="H557" s="1" t="s">
        <v>8244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8269</v>
      </c>
      <c r="O557" s="5">
        <f>E557/D557</f>
        <v>0</v>
      </c>
      <c r="P557" s="3" t="e">
        <f>ROUND(E557/L557,0)</f>
        <v>#DIV/0!</v>
      </c>
      <c r="Q557" s="6" t="s">
        <v>8317</v>
      </c>
      <c r="R557" s="6" t="s">
        <v>8318</v>
      </c>
      <c r="S557" s="14">
        <f t="shared" si="16"/>
        <v>42503.145173611112</v>
      </c>
      <c r="T557" s="14">
        <f t="shared" si="17"/>
        <v>42533.145173611112</v>
      </c>
    </row>
    <row r="558" spans="1:20" ht="30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8306</v>
      </c>
      <c r="G558" s="1" t="s">
        <v>8221</v>
      </c>
      <c r="H558" s="1" t="s">
        <v>8243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8269</v>
      </c>
      <c r="O558" s="5">
        <f>E558/D558</f>
        <v>2.5000000000000001E-2</v>
      </c>
      <c r="P558" s="3">
        <f>ROUND(E558/L558,0)</f>
        <v>200</v>
      </c>
      <c r="Q558" s="6" t="s">
        <v>8317</v>
      </c>
      <c r="R558" s="6" t="s">
        <v>8318</v>
      </c>
      <c r="S558" s="14">
        <f t="shared" si="16"/>
        <v>42345.651817129627</v>
      </c>
      <c r="T558" s="14">
        <f t="shared" si="17"/>
        <v>42375.651817129627</v>
      </c>
    </row>
    <row r="559" spans="1:20" ht="60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8306</v>
      </c>
      <c r="G559" s="1" t="s">
        <v>8233</v>
      </c>
      <c r="H559" s="1" t="s">
        <v>8246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8269</v>
      </c>
      <c r="O559" s="5">
        <f>E559/D559</f>
        <v>9.1066666666666674E-3</v>
      </c>
      <c r="P559" s="3">
        <f>ROUND(E559/L559,0)</f>
        <v>68</v>
      </c>
      <c r="Q559" s="6" t="s">
        <v>8317</v>
      </c>
      <c r="R559" s="6" t="s">
        <v>8318</v>
      </c>
      <c r="S559" s="14">
        <f t="shared" si="16"/>
        <v>42676.733831018515</v>
      </c>
      <c r="T559" s="14">
        <f t="shared" si="17"/>
        <v>42706.775497685179</v>
      </c>
    </row>
    <row r="560" spans="1:20" ht="60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8306</v>
      </c>
      <c r="G560" s="1" t="s">
        <v>8221</v>
      </c>
      <c r="H560" s="1" t="s">
        <v>8243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8269</v>
      </c>
      <c r="O560" s="5">
        <f>E560/D560</f>
        <v>0</v>
      </c>
      <c r="P560" s="3" t="e">
        <f>ROUND(E560/L560,0)</f>
        <v>#DIV/0!</v>
      </c>
      <c r="Q560" s="6" t="s">
        <v>8317</v>
      </c>
      <c r="R560" s="6" t="s">
        <v>8318</v>
      </c>
      <c r="S560" s="14">
        <f t="shared" si="16"/>
        <v>42057.674826388888</v>
      </c>
      <c r="T560" s="14">
        <f t="shared" si="17"/>
        <v>42087.633159722223</v>
      </c>
    </row>
    <row r="561" spans="1:20" ht="60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8306</v>
      </c>
      <c r="G561" s="1" t="s">
        <v>8221</v>
      </c>
      <c r="H561" s="1" t="s">
        <v>8243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8269</v>
      </c>
      <c r="O561" s="5">
        <f>E561/D561</f>
        <v>2.0833333333333335E-4</v>
      </c>
      <c r="P561" s="3">
        <f>ROUND(E561/L561,0)</f>
        <v>50</v>
      </c>
      <c r="Q561" s="6" t="s">
        <v>8317</v>
      </c>
      <c r="R561" s="6" t="s">
        <v>8318</v>
      </c>
      <c r="S561" s="14">
        <f t="shared" si="16"/>
        <v>42321.074768518512</v>
      </c>
      <c r="T561" s="14">
        <f t="shared" si="17"/>
        <v>42351.074768518512</v>
      </c>
    </row>
    <row r="562" spans="1:20" ht="45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8306</v>
      </c>
      <c r="G562" s="1" t="s">
        <v>8226</v>
      </c>
      <c r="H562" s="1" t="s">
        <v>8248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8269</v>
      </c>
      <c r="O562" s="5">
        <f>E562/D562</f>
        <v>1.2E-4</v>
      </c>
      <c r="P562" s="3">
        <f>ROUND(E562/L562,0)</f>
        <v>4</v>
      </c>
      <c r="Q562" s="6" t="s">
        <v>8317</v>
      </c>
      <c r="R562" s="6" t="s">
        <v>8318</v>
      </c>
      <c r="S562" s="14">
        <f t="shared" si="16"/>
        <v>41960.563020833331</v>
      </c>
      <c r="T562" s="14">
        <f t="shared" si="17"/>
        <v>41990.563020833331</v>
      </c>
    </row>
    <row r="563" spans="1:20" ht="60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8306</v>
      </c>
      <c r="G563" s="1" t="s">
        <v>8221</v>
      </c>
      <c r="H563" s="1" t="s">
        <v>8243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8269</v>
      </c>
      <c r="O563" s="5">
        <f>E563/D563</f>
        <v>3.6666666666666666E-3</v>
      </c>
      <c r="P563" s="3">
        <f>ROUND(E563/L563,0)</f>
        <v>28</v>
      </c>
      <c r="Q563" s="6" t="s">
        <v>8317</v>
      </c>
      <c r="R563" s="6" t="s">
        <v>8318</v>
      </c>
      <c r="S563" s="14">
        <f t="shared" si="16"/>
        <v>42268.450381944444</v>
      </c>
      <c r="T563" s="14">
        <f t="shared" si="17"/>
        <v>42303.450381944444</v>
      </c>
    </row>
    <row r="564" spans="1:20" ht="60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8306</v>
      </c>
      <c r="G564" s="1" t="s">
        <v>8230</v>
      </c>
      <c r="H564" s="1" t="s">
        <v>8246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8269</v>
      </c>
      <c r="O564" s="5">
        <f>E564/D564</f>
        <v>0</v>
      </c>
      <c r="P564" s="3" t="e">
        <f>ROUND(E564/L564,0)</f>
        <v>#DIV/0!</v>
      </c>
      <c r="Q564" s="6" t="s">
        <v>8317</v>
      </c>
      <c r="R564" s="6" t="s">
        <v>8318</v>
      </c>
      <c r="S564" s="14">
        <f t="shared" si="16"/>
        <v>42692.180729166663</v>
      </c>
      <c r="T564" s="14">
        <f t="shared" si="17"/>
        <v>42722.180729166663</v>
      </c>
    </row>
    <row r="565" spans="1:20" ht="60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8306</v>
      </c>
      <c r="G565" s="1" t="s">
        <v>8223</v>
      </c>
      <c r="H565" s="1" t="s">
        <v>8245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8269</v>
      </c>
      <c r="O565" s="5">
        <f>E565/D565</f>
        <v>9.0666666666666662E-4</v>
      </c>
      <c r="P565" s="3">
        <f>ROUND(E565/L565,0)</f>
        <v>34</v>
      </c>
      <c r="Q565" s="6" t="s">
        <v>8317</v>
      </c>
      <c r="R565" s="6" t="s">
        <v>8318</v>
      </c>
      <c r="S565" s="14">
        <f t="shared" si="16"/>
        <v>42021.861655092587</v>
      </c>
      <c r="T565" s="14">
        <f t="shared" si="17"/>
        <v>42051.861655092587</v>
      </c>
    </row>
    <row r="566" spans="1:20" ht="60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8306</v>
      </c>
      <c r="G566" s="1" t="s">
        <v>8227</v>
      </c>
      <c r="H566" s="1" t="s">
        <v>8246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8269</v>
      </c>
      <c r="O566" s="5">
        <f>E566/D566</f>
        <v>5.5555555555555558E-5</v>
      </c>
      <c r="P566" s="3">
        <f>ROUND(E566/L566,0)</f>
        <v>1</v>
      </c>
      <c r="Q566" s="6" t="s">
        <v>8317</v>
      </c>
      <c r="R566" s="6" t="s">
        <v>8318</v>
      </c>
      <c r="S566" s="14">
        <f t="shared" si="16"/>
        <v>42411.734664351847</v>
      </c>
      <c r="T566" s="14">
        <f t="shared" si="17"/>
        <v>42441.734664351847</v>
      </c>
    </row>
    <row r="567" spans="1:20" ht="60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8306</v>
      </c>
      <c r="G567" s="1" t="s">
        <v>8222</v>
      </c>
      <c r="H567" s="1" t="s">
        <v>8244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8269</v>
      </c>
      <c r="O567" s="5">
        <f>E567/D567</f>
        <v>0</v>
      </c>
      <c r="P567" s="3" t="e">
        <f>ROUND(E567/L567,0)</f>
        <v>#DIV/0!</v>
      </c>
      <c r="Q567" s="6" t="s">
        <v>8317</v>
      </c>
      <c r="R567" s="6" t="s">
        <v>8318</v>
      </c>
      <c r="S567" s="14">
        <f t="shared" si="16"/>
        <v>42165.576956018514</v>
      </c>
      <c r="T567" s="14">
        <f t="shared" si="17"/>
        <v>42195.576956018514</v>
      </c>
    </row>
    <row r="568" spans="1:20" ht="60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8306</v>
      </c>
      <c r="G568" s="1" t="s">
        <v>8221</v>
      </c>
      <c r="H568" s="1" t="s">
        <v>8243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8269</v>
      </c>
      <c r="O568" s="5">
        <f>E568/D568</f>
        <v>2.0000000000000001E-4</v>
      </c>
      <c r="P568" s="3">
        <f>ROUND(E568/L568,0)</f>
        <v>1</v>
      </c>
      <c r="Q568" s="6" t="s">
        <v>8317</v>
      </c>
      <c r="R568" s="6" t="s">
        <v>8318</v>
      </c>
      <c r="S568" s="14">
        <f t="shared" si="16"/>
        <v>42535.476076388884</v>
      </c>
      <c r="T568" s="14">
        <f t="shared" si="17"/>
        <v>42565.476076388884</v>
      </c>
    </row>
    <row r="569" spans="1:20" ht="60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8306</v>
      </c>
      <c r="G569" s="1" t="s">
        <v>8221</v>
      </c>
      <c r="H569" s="1" t="s">
        <v>8243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8269</v>
      </c>
      <c r="O569" s="5">
        <f>E569/D569</f>
        <v>0</v>
      </c>
      <c r="P569" s="3" t="e">
        <f>ROUND(E569/L569,0)</f>
        <v>#DIV/0!</v>
      </c>
      <c r="Q569" s="6" t="s">
        <v>8317</v>
      </c>
      <c r="R569" s="6" t="s">
        <v>8318</v>
      </c>
      <c r="S569" s="14">
        <f t="shared" si="16"/>
        <v>41975.634189814817</v>
      </c>
      <c r="T569" s="14">
        <f t="shared" si="17"/>
        <v>42005.634189814817</v>
      </c>
    </row>
    <row r="570" spans="1:20" ht="75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8306</v>
      </c>
      <c r="G570" s="1" t="s">
        <v>8225</v>
      </c>
      <c r="H570" s="1" t="s">
        <v>8247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8269</v>
      </c>
      <c r="O570" s="5">
        <f>E570/D570</f>
        <v>0.01</v>
      </c>
      <c r="P570" s="3">
        <f>ROUND(E570/L570,0)</f>
        <v>49</v>
      </c>
      <c r="Q570" s="6" t="s">
        <v>8317</v>
      </c>
      <c r="R570" s="6" t="s">
        <v>8318</v>
      </c>
      <c r="S570" s="14">
        <f t="shared" si="16"/>
        <v>42348.713229166664</v>
      </c>
      <c r="T570" s="14">
        <f t="shared" si="17"/>
        <v>42385.249999999993</v>
      </c>
    </row>
    <row r="571" spans="1:20" ht="4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8306</v>
      </c>
      <c r="G571" s="1" t="s">
        <v>8226</v>
      </c>
      <c r="H571" s="1" t="s">
        <v>8248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8269</v>
      </c>
      <c r="O571" s="5">
        <f>E571/D571</f>
        <v>8.0000000000000002E-3</v>
      </c>
      <c r="P571" s="3">
        <f>ROUND(E571/L571,0)</f>
        <v>20</v>
      </c>
      <c r="Q571" s="6" t="s">
        <v>8317</v>
      </c>
      <c r="R571" s="6" t="s">
        <v>8318</v>
      </c>
      <c r="S571" s="14">
        <f t="shared" si="16"/>
        <v>42340.639027777775</v>
      </c>
      <c r="T571" s="14">
        <f t="shared" si="17"/>
        <v>42370.639027777775</v>
      </c>
    </row>
    <row r="572" spans="1:20" ht="30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8306</v>
      </c>
      <c r="G572" s="1" t="s">
        <v>8221</v>
      </c>
      <c r="H572" s="1" t="s">
        <v>8243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8269</v>
      </c>
      <c r="O572" s="5">
        <f>E572/D572</f>
        <v>1.6705882352941177E-3</v>
      </c>
      <c r="P572" s="3">
        <f>ROUND(E572/L572,0)</f>
        <v>142</v>
      </c>
      <c r="Q572" s="6" t="s">
        <v>8317</v>
      </c>
      <c r="R572" s="6" t="s">
        <v>8318</v>
      </c>
      <c r="S572" s="14">
        <f t="shared" si="16"/>
        <v>42388.589918981474</v>
      </c>
      <c r="T572" s="14">
        <f t="shared" si="17"/>
        <v>42418.589918981474</v>
      </c>
    </row>
    <row r="573" spans="1:20" ht="60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8306</v>
      </c>
      <c r="G573" s="1" t="s">
        <v>8221</v>
      </c>
      <c r="H573" s="1" t="s">
        <v>8243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8269</v>
      </c>
      <c r="O573" s="5">
        <f>E573/D573</f>
        <v>4.2399999999999998E-3</v>
      </c>
      <c r="P573" s="3">
        <f>ROUND(E573/L573,0)</f>
        <v>53</v>
      </c>
      <c r="Q573" s="6" t="s">
        <v>8317</v>
      </c>
      <c r="R573" s="6" t="s">
        <v>8318</v>
      </c>
      <c r="S573" s="14">
        <f t="shared" si="16"/>
        <v>42192.607905092591</v>
      </c>
      <c r="T573" s="14">
        <f t="shared" si="17"/>
        <v>42211.957638888889</v>
      </c>
    </row>
    <row r="574" spans="1:20" ht="60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8306</v>
      </c>
      <c r="G574" s="1" t="s">
        <v>8221</v>
      </c>
      <c r="H574" s="1" t="s">
        <v>8243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8269</v>
      </c>
      <c r="O574" s="5">
        <f>E574/D574</f>
        <v>0</v>
      </c>
      <c r="P574" s="3" t="e">
        <f>ROUND(E574/L574,0)</f>
        <v>#DIV/0!</v>
      </c>
      <c r="Q574" s="6" t="s">
        <v>8317</v>
      </c>
      <c r="R574" s="6" t="s">
        <v>8318</v>
      </c>
      <c r="S574" s="14">
        <f t="shared" si="16"/>
        <v>42282.507962962962</v>
      </c>
      <c r="T574" s="14">
        <f t="shared" si="17"/>
        <v>42312.549629629626</v>
      </c>
    </row>
    <row r="575" spans="1:20" ht="60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8306</v>
      </c>
      <c r="G575" s="1" t="s">
        <v>8221</v>
      </c>
      <c r="H575" s="1" t="s">
        <v>8243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8269</v>
      </c>
      <c r="O575" s="5">
        <f>E575/D575</f>
        <v>3.892538925389254E-3</v>
      </c>
      <c r="P575" s="3">
        <f>ROUND(E575/L575,0)</f>
        <v>38</v>
      </c>
      <c r="Q575" s="6" t="s">
        <v>8317</v>
      </c>
      <c r="R575" s="6" t="s">
        <v>8318</v>
      </c>
      <c r="S575" s="14">
        <f t="shared" si="16"/>
        <v>41962.841793981475</v>
      </c>
      <c r="T575" s="14">
        <f t="shared" si="17"/>
        <v>42021.841666666667</v>
      </c>
    </row>
    <row r="576" spans="1:20" ht="60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8306</v>
      </c>
      <c r="G576" s="1" t="s">
        <v>8222</v>
      </c>
      <c r="H576" s="1" t="s">
        <v>8244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8269</v>
      </c>
      <c r="O576" s="5">
        <f>E576/D576</f>
        <v>7.1556350626118068E-3</v>
      </c>
      <c r="P576" s="3">
        <f>ROUND(E576/L576,0)</f>
        <v>20</v>
      </c>
      <c r="Q576" s="6" t="s">
        <v>8317</v>
      </c>
      <c r="R576" s="6" t="s">
        <v>8318</v>
      </c>
      <c r="S576" s="14">
        <f t="shared" si="16"/>
        <v>42632.235034722216</v>
      </c>
      <c r="T576" s="14">
        <f t="shared" si="17"/>
        <v>42662.235034722216</v>
      </c>
    </row>
    <row r="577" spans="1:20" ht="60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8306</v>
      </c>
      <c r="G577" s="1" t="s">
        <v>8233</v>
      </c>
      <c r="H577" s="1" t="s">
        <v>8246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8269</v>
      </c>
      <c r="O577" s="5">
        <f>E577/D577</f>
        <v>4.3166666666666666E-3</v>
      </c>
      <c r="P577" s="3">
        <f>ROUND(E577/L577,0)</f>
        <v>65</v>
      </c>
      <c r="Q577" s="6" t="s">
        <v>8317</v>
      </c>
      <c r="R577" s="6" t="s">
        <v>8318</v>
      </c>
      <c r="S577" s="14">
        <f t="shared" si="16"/>
        <v>42138.484293981477</v>
      </c>
      <c r="T577" s="14">
        <f t="shared" si="17"/>
        <v>42168.484293981477</v>
      </c>
    </row>
    <row r="578" spans="1:20" ht="45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8306</v>
      </c>
      <c r="G578" s="1" t="s">
        <v>8221</v>
      </c>
      <c r="H578" s="1" t="s">
        <v>8243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8269</v>
      </c>
      <c r="O578" s="5">
        <f>E578/D578</f>
        <v>1.2500000000000001E-5</v>
      </c>
      <c r="P578" s="3">
        <f>ROUND(E578/L578,0)</f>
        <v>1</v>
      </c>
      <c r="Q578" s="6" t="s">
        <v>8317</v>
      </c>
      <c r="R578" s="6" t="s">
        <v>8318</v>
      </c>
      <c r="S578" s="14">
        <f t="shared" si="16"/>
        <v>42031.263333333329</v>
      </c>
      <c r="T578" s="14">
        <f t="shared" si="17"/>
        <v>42091.221666666665</v>
      </c>
    </row>
    <row r="579" spans="1:20" ht="60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8306</v>
      </c>
      <c r="G579" s="1" t="s">
        <v>8221</v>
      </c>
      <c r="H579" s="1" t="s">
        <v>8243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8269</v>
      </c>
      <c r="O579" s="5">
        <f>E579/D579</f>
        <v>2E-3</v>
      </c>
      <c r="P579" s="3">
        <f>ROUND(E579/L579,0)</f>
        <v>10</v>
      </c>
      <c r="Q579" s="6" t="s">
        <v>8317</v>
      </c>
      <c r="R579" s="6" t="s">
        <v>8318</v>
      </c>
      <c r="S579" s="14">
        <f t="shared" ref="S579:S642" si="18">(J579/86400)+25569+(-5/24)</f>
        <v>42450.380810185183</v>
      </c>
      <c r="T579" s="14">
        <f t="shared" ref="T579:T642" si="19">(I579/86400)+25569+(-5/24)</f>
        <v>42510.380810185183</v>
      </c>
    </row>
    <row r="580" spans="1:20" ht="30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8306</v>
      </c>
      <c r="G580" s="1" t="s">
        <v>8222</v>
      </c>
      <c r="H580" s="1" t="s">
        <v>8244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8269</v>
      </c>
      <c r="O580" s="5">
        <f>E580/D580</f>
        <v>1.12E-4</v>
      </c>
      <c r="P580" s="3">
        <f>ROUND(E580/L580,0)</f>
        <v>2</v>
      </c>
      <c r="Q580" s="6" t="s">
        <v>8317</v>
      </c>
      <c r="R580" s="6" t="s">
        <v>8318</v>
      </c>
      <c r="S580" s="14">
        <f t="shared" si="18"/>
        <v>42230.370289351849</v>
      </c>
      <c r="T580" s="14">
        <f t="shared" si="19"/>
        <v>42254.370289351849</v>
      </c>
    </row>
    <row r="581" spans="1:20" ht="45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8306</v>
      </c>
      <c r="G581" s="1" t="s">
        <v>8221</v>
      </c>
      <c r="H581" s="1" t="s">
        <v>8243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8269</v>
      </c>
      <c r="O581" s="5">
        <f>E581/D581</f>
        <v>1.4583333333333334E-2</v>
      </c>
      <c r="P581" s="3">
        <f>ROUND(E581/L581,0)</f>
        <v>35</v>
      </c>
      <c r="Q581" s="6" t="s">
        <v>8317</v>
      </c>
      <c r="R581" s="6" t="s">
        <v>8318</v>
      </c>
      <c r="S581" s="14">
        <f t="shared" si="18"/>
        <v>41968.643784722219</v>
      </c>
      <c r="T581" s="14">
        <f t="shared" si="19"/>
        <v>41998.643784722219</v>
      </c>
    </row>
    <row r="582" spans="1:20" ht="60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8306</v>
      </c>
      <c r="G582" s="1" t="s">
        <v>8221</v>
      </c>
      <c r="H582" s="1" t="s">
        <v>8243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8269</v>
      </c>
      <c r="O582" s="5">
        <f>E582/D582</f>
        <v>3.3333333333333332E-4</v>
      </c>
      <c r="P582" s="3">
        <f>ROUND(E582/L582,0)</f>
        <v>1</v>
      </c>
      <c r="Q582" s="6" t="s">
        <v>8317</v>
      </c>
      <c r="R582" s="6" t="s">
        <v>8318</v>
      </c>
      <c r="S582" s="14">
        <f t="shared" si="18"/>
        <v>42605.699849537035</v>
      </c>
      <c r="T582" s="14">
        <f t="shared" si="19"/>
        <v>42635.699849537035</v>
      </c>
    </row>
    <row r="583" spans="1:20" ht="60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8306</v>
      </c>
      <c r="G583" s="1" t="s">
        <v>8221</v>
      </c>
      <c r="H583" s="1" t="s">
        <v>8243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8269</v>
      </c>
      <c r="O583" s="5">
        <f>E583/D583</f>
        <v>0</v>
      </c>
      <c r="P583" s="3" t="e">
        <f>ROUND(E583/L583,0)</f>
        <v>#DIV/0!</v>
      </c>
      <c r="Q583" s="6" t="s">
        <v>8317</v>
      </c>
      <c r="R583" s="6" t="s">
        <v>8318</v>
      </c>
      <c r="S583" s="14">
        <f t="shared" si="18"/>
        <v>42187.804444444446</v>
      </c>
      <c r="T583" s="14">
        <f t="shared" si="19"/>
        <v>42217.804444444446</v>
      </c>
    </row>
    <row r="584" spans="1:20" ht="60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8306</v>
      </c>
      <c r="G584" s="1" t="s">
        <v>8221</v>
      </c>
      <c r="H584" s="1" t="s">
        <v>8243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8269</v>
      </c>
      <c r="O584" s="5">
        <f>E584/D584</f>
        <v>0</v>
      </c>
      <c r="P584" s="3" t="e">
        <f>ROUND(E584/L584,0)</f>
        <v>#DIV/0!</v>
      </c>
      <c r="Q584" s="6" t="s">
        <v>8317</v>
      </c>
      <c r="R584" s="6" t="s">
        <v>8318</v>
      </c>
      <c r="S584" s="14">
        <f t="shared" si="18"/>
        <v>42055.531469907401</v>
      </c>
      <c r="T584" s="14">
        <f t="shared" si="19"/>
        <v>42078.541666666664</v>
      </c>
    </row>
    <row r="585" spans="1:20" ht="4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8306</v>
      </c>
      <c r="G585" s="1" t="s">
        <v>8221</v>
      </c>
      <c r="H585" s="1" t="s">
        <v>8243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8269</v>
      </c>
      <c r="O585" s="5">
        <f>E585/D585</f>
        <v>1.1111111111111112E-4</v>
      </c>
      <c r="P585" s="3">
        <f>ROUND(E585/L585,0)</f>
        <v>1</v>
      </c>
      <c r="Q585" s="6" t="s">
        <v>8317</v>
      </c>
      <c r="R585" s="6" t="s">
        <v>8318</v>
      </c>
      <c r="S585" s="14">
        <f t="shared" si="18"/>
        <v>42052.730173611104</v>
      </c>
      <c r="T585" s="14">
        <f t="shared" si="19"/>
        <v>42082.688506944447</v>
      </c>
    </row>
    <row r="586" spans="1:20" ht="45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8306</v>
      </c>
      <c r="G586" s="1" t="s">
        <v>8221</v>
      </c>
      <c r="H586" s="1" t="s">
        <v>8243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8269</v>
      </c>
      <c r="O586" s="5">
        <f>E586/D586</f>
        <v>0.01</v>
      </c>
      <c r="P586" s="3">
        <f>ROUND(E586/L586,0)</f>
        <v>5</v>
      </c>
      <c r="Q586" s="6" t="s">
        <v>8317</v>
      </c>
      <c r="R586" s="6" t="s">
        <v>8318</v>
      </c>
      <c r="S586" s="14">
        <f t="shared" si="18"/>
        <v>42049.508287037032</v>
      </c>
      <c r="T586" s="14">
        <f t="shared" si="19"/>
        <v>42079.466620370367</v>
      </c>
    </row>
    <row r="587" spans="1:20" ht="4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8306</v>
      </c>
      <c r="G587" s="1" t="s">
        <v>8222</v>
      </c>
      <c r="H587" s="1" t="s">
        <v>8244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8269</v>
      </c>
      <c r="O587" s="5">
        <f>E587/D587</f>
        <v>0</v>
      </c>
      <c r="P587" s="3" t="e">
        <f>ROUND(E587/L587,0)</f>
        <v>#DIV/0!</v>
      </c>
      <c r="Q587" s="6" t="s">
        <v>8317</v>
      </c>
      <c r="R587" s="6" t="s">
        <v>8318</v>
      </c>
      <c r="S587" s="14">
        <f t="shared" si="18"/>
        <v>42283.182604166665</v>
      </c>
      <c r="T587" s="14">
        <f t="shared" si="19"/>
        <v>42338.791666666664</v>
      </c>
    </row>
    <row r="588" spans="1:20" ht="4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8306</v>
      </c>
      <c r="G588" s="1" t="s">
        <v>8221</v>
      </c>
      <c r="H588" s="1" t="s">
        <v>8243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8269</v>
      </c>
      <c r="O588" s="5">
        <f>E588/D588</f>
        <v>5.5999999999999999E-3</v>
      </c>
      <c r="P588" s="3">
        <f>ROUND(E588/L588,0)</f>
        <v>14</v>
      </c>
      <c r="Q588" s="6" t="s">
        <v>8317</v>
      </c>
      <c r="R588" s="6" t="s">
        <v>8318</v>
      </c>
      <c r="S588" s="14">
        <f t="shared" si="18"/>
        <v>42020.645914351851</v>
      </c>
      <c r="T588" s="14">
        <f t="shared" si="19"/>
        <v>42050.645914351851</v>
      </c>
    </row>
    <row r="589" spans="1:20" ht="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8306</v>
      </c>
      <c r="G589" s="1" t="s">
        <v>8226</v>
      </c>
      <c r="H589" s="1" t="s">
        <v>8248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8269</v>
      </c>
      <c r="O589" s="5">
        <f>E589/D589</f>
        <v>9.0833333333333335E-2</v>
      </c>
      <c r="P589" s="3">
        <f>ROUND(E589/L589,0)</f>
        <v>389</v>
      </c>
      <c r="Q589" s="6" t="s">
        <v>8317</v>
      </c>
      <c r="R589" s="6" t="s">
        <v>8318</v>
      </c>
      <c r="S589" s="14">
        <f t="shared" si="18"/>
        <v>42080.548993055556</v>
      </c>
      <c r="T589" s="14">
        <f t="shared" si="19"/>
        <v>42110.548993055556</v>
      </c>
    </row>
    <row r="590" spans="1:20" ht="60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8306</v>
      </c>
      <c r="G590" s="1" t="s">
        <v>8234</v>
      </c>
      <c r="H590" s="1" t="s">
        <v>8246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8269</v>
      </c>
      <c r="O590" s="5">
        <f>E590/D590</f>
        <v>3.3444444444444443E-2</v>
      </c>
      <c r="P590" s="3">
        <f>ROUND(E590/L590,0)</f>
        <v>151</v>
      </c>
      <c r="Q590" s="6" t="s">
        <v>8317</v>
      </c>
      <c r="R590" s="6" t="s">
        <v>8318</v>
      </c>
      <c r="S590" s="14">
        <f t="shared" si="18"/>
        <v>42631.561180555553</v>
      </c>
      <c r="T590" s="14">
        <f t="shared" si="19"/>
        <v>42691.602847222217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8306</v>
      </c>
      <c r="G591" s="1" t="s">
        <v>8221</v>
      </c>
      <c r="H591" s="1" t="s">
        <v>8243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8269</v>
      </c>
      <c r="O591" s="5">
        <f>E591/D591</f>
        <v>1.3333333333333334E-4</v>
      </c>
      <c r="P591" s="3">
        <f>ROUND(E591/L591,0)</f>
        <v>1</v>
      </c>
      <c r="Q591" s="6" t="s">
        <v>8317</v>
      </c>
      <c r="R591" s="6" t="s">
        <v>8318</v>
      </c>
      <c r="S591" s="14">
        <f t="shared" si="18"/>
        <v>42178.406238425923</v>
      </c>
      <c r="T591" s="14">
        <f t="shared" si="19"/>
        <v>42193.406238425923</v>
      </c>
    </row>
    <row r="592" spans="1:20" ht="60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8306</v>
      </c>
      <c r="G592" s="1" t="s">
        <v>8222</v>
      </c>
      <c r="H592" s="1" t="s">
        <v>8244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8269</v>
      </c>
      <c r="O592" s="5">
        <f>E592/D592</f>
        <v>4.4600000000000001E-2</v>
      </c>
      <c r="P592" s="3">
        <f>ROUND(E592/L592,0)</f>
        <v>25</v>
      </c>
      <c r="Q592" s="6" t="s">
        <v>8317</v>
      </c>
      <c r="R592" s="6" t="s">
        <v>8318</v>
      </c>
      <c r="S592" s="14">
        <f t="shared" si="18"/>
        <v>42377.34642361111</v>
      </c>
      <c r="T592" s="14">
        <f t="shared" si="19"/>
        <v>42408.334027777775</v>
      </c>
    </row>
    <row r="593" spans="1:20" ht="45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8306</v>
      </c>
      <c r="G593" s="1" t="s">
        <v>8221</v>
      </c>
      <c r="H593" s="1" t="s">
        <v>8243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8269</v>
      </c>
      <c r="O593" s="5">
        <f>E593/D593</f>
        <v>6.0999999999999997E-4</v>
      </c>
      <c r="P593" s="3">
        <f>ROUND(E593/L593,0)</f>
        <v>31</v>
      </c>
      <c r="Q593" s="6" t="s">
        <v>8317</v>
      </c>
      <c r="R593" s="6" t="s">
        <v>8318</v>
      </c>
      <c r="S593" s="14">
        <f t="shared" si="18"/>
        <v>42177.334837962961</v>
      </c>
      <c r="T593" s="14">
        <f t="shared" si="19"/>
        <v>42207.334837962961</v>
      </c>
    </row>
    <row r="594" spans="1:20" ht="60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8306</v>
      </c>
      <c r="G594" s="1" t="s">
        <v>8221</v>
      </c>
      <c r="H594" s="1" t="s">
        <v>8243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8269</v>
      </c>
      <c r="O594" s="5">
        <f>E594/D594</f>
        <v>3.3333333333333333E-2</v>
      </c>
      <c r="P594" s="3">
        <f>ROUND(E594/L594,0)</f>
        <v>250</v>
      </c>
      <c r="Q594" s="6" t="s">
        <v>8317</v>
      </c>
      <c r="R594" s="6" t="s">
        <v>8318</v>
      </c>
      <c r="S594" s="14">
        <f t="shared" si="18"/>
        <v>41946.023842592593</v>
      </c>
      <c r="T594" s="14">
        <f t="shared" si="19"/>
        <v>41976.023842592585</v>
      </c>
    </row>
    <row r="595" spans="1:20" ht="60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8306</v>
      </c>
      <c r="G595" s="1" t="s">
        <v>8222</v>
      </c>
      <c r="H595" s="1" t="s">
        <v>8244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8269</v>
      </c>
      <c r="O595" s="5">
        <f>E595/D595</f>
        <v>0.23</v>
      </c>
      <c r="P595" s="3">
        <f>ROUND(E595/L595,0)</f>
        <v>16</v>
      </c>
      <c r="Q595" s="6" t="s">
        <v>8317</v>
      </c>
      <c r="R595" s="6" t="s">
        <v>8318</v>
      </c>
      <c r="S595" s="14">
        <f t="shared" si="18"/>
        <v>42070.469270833331</v>
      </c>
      <c r="T595" s="14">
        <f t="shared" si="19"/>
        <v>42100.427604166667</v>
      </c>
    </row>
    <row r="596" spans="1:20" ht="30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8306</v>
      </c>
      <c r="G596" s="1" t="s">
        <v>8221</v>
      </c>
      <c r="H596" s="1" t="s">
        <v>8243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8269</v>
      </c>
      <c r="O596" s="5">
        <f>E596/D596</f>
        <v>1.0399999999999999E-3</v>
      </c>
      <c r="P596" s="3">
        <f>ROUND(E596/L596,0)</f>
        <v>13</v>
      </c>
      <c r="Q596" s="6" t="s">
        <v>8317</v>
      </c>
      <c r="R596" s="6" t="s">
        <v>8318</v>
      </c>
      <c r="S596" s="14">
        <f t="shared" si="18"/>
        <v>42446.571828703702</v>
      </c>
      <c r="T596" s="14">
        <f t="shared" si="19"/>
        <v>42476.571828703702</v>
      </c>
    </row>
    <row r="597" spans="1:20" ht="60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8306</v>
      </c>
      <c r="G597" s="1" t="s">
        <v>8221</v>
      </c>
      <c r="H597" s="1" t="s">
        <v>8243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8269</v>
      </c>
      <c r="O597" s="5">
        <f>E597/D597</f>
        <v>4.2599999999999999E-3</v>
      </c>
      <c r="P597" s="3">
        <f>ROUND(E597/L597,0)</f>
        <v>53</v>
      </c>
      <c r="Q597" s="6" t="s">
        <v>8317</v>
      </c>
      <c r="R597" s="6" t="s">
        <v>8318</v>
      </c>
      <c r="S597" s="14">
        <f t="shared" si="18"/>
        <v>42082.861550925925</v>
      </c>
      <c r="T597" s="14">
        <f t="shared" si="19"/>
        <v>42127.861550925925</v>
      </c>
    </row>
    <row r="598" spans="1:20" ht="45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8306</v>
      </c>
      <c r="G598" s="1" t="s">
        <v>8221</v>
      </c>
      <c r="H598" s="1" t="s">
        <v>8243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8269</v>
      </c>
      <c r="O598" s="5">
        <f>E598/D598</f>
        <v>2.9999999999999997E-4</v>
      </c>
      <c r="P598" s="3">
        <f>ROUND(E598/L598,0)</f>
        <v>3</v>
      </c>
      <c r="Q598" s="6" t="s">
        <v>8317</v>
      </c>
      <c r="R598" s="6" t="s">
        <v>8318</v>
      </c>
      <c r="S598" s="14">
        <f t="shared" si="18"/>
        <v>42646.688564814809</v>
      </c>
      <c r="T598" s="14">
        <f t="shared" si="19"/>
        <v>42676.688564814809</v>
      </c>
    </row>
    <row r="599" spans="1:20" ht="45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8306</v>
      </c>
      <c r="G599" s="1" t="s">
        <v>8221</v>
      </c>
      <c r="H599" s="1" t="s">
        <v>8243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8269</v>
      </c>
      <c r="O599" s="5">
        <f>E599/D599</f>
        <v>2.6666666666666666E-3</v>
      </c>
      <c r="P599" s="3">
        <f>ROUND(E599/L599,0)</f>
        <v>10</v>
      </c>
      <c r="Q599" s="6" t="s">
        <v>8317</v>
      </c>
      <c r="R599" s="6" t="s">
        <v>8318</v>
      </c>
      <c r="S599" s="14">
        <f t="shared" si="18"/>
        <v>42545.496932870366</v>
      </c>
      <c r="T599" s="14">
        <f t="shared" si="19"/>
        <v>42582.458333333336</v>
      </c>
    </row>
    <row r="600" spans="1:20" ht="30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8306</v>
      </c>
      <c r="G600" s="1" t="s">
        <v>8221</v>
      </c>
      <c r="H600" s="1" t="s">
        <v>8243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8269</v>
      </c>
      <c r="O600" s="5">
        <f>E600/D600</f>
        <v>0.34</v>
      </c>
      <c r="P600" s="3">
        <f>ROUND(E600/L600,0)</f>
        <v>121</v>
      </c>
      <c r="Q600" s="6" t="s">
        <v>8317</v>
      </c>
      <c r="R600" s="6" t="s">
        <v>8318</v>
      </c>
      <c r="S600" s="14">
        <f t="shared" si="18"/>
        <v>41947.793761574074</v>
      </c>
      <c r="T600" s="14">
        <f t="shared" si="19"/>
        <v>41977.793761574074</v>
      </c>
    </row>
    <row r="601" spans="1:20" ht="60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8306</v>
      </c>
      <c r="G601" s="1" t="s">
        <v>8221</v>
      </c>
      <c r="H601" s="1" t="s">
        <v>8243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8269</v>
      </c>
      <c r="O601" s="5">
        <f>E601/D601</f>
        <v>6.2E-4</v>
      </c>
      <c r="P601" s="3">
        <f>ROUND(E601/L601,0)</f>
        <v>16</v>
      </c>
      <c r="Q601" s="6" t="s">
        <v>8317</v>
      </c>
      <c r="R601" s="6" t="s">
        <v>8318</v>
      </c>
      <c r="S601" s="14">
        <f t="shared" si="18"/>
        <v>42047.604189814818</v>
      </c>
      <c r="T601" s="14">
        <f t="shared" si="19"/>
        <v>42071.427777777775</v>
      </c>
    </row>
    <row r="602" spans="1:20" ht="30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8305</v>
      </c>
      <c r="G602" s="1" t="s">
        <v>8221</v>
      </c>
      <c r="H602" s="1" t="s">
        <v>8243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8269</v>
      </c>
      <c r="O602" s="5">
        <f>E602/D602</f>
        <v>0.02</v>
      </c>
      <c r="P602" s="3">
        <f>ROUND(E602/L602,0)</f>
        <v>100</v>
      </c>
      <c r="Q602" s="6" t="s">
        <v>8317</v>
      </c>
      <c r="R602" s="6" t="s">
        <v>8318</v>
      </c>
      <c r="S602" s="14">
        <f t="shared" si="18"/>
        <v>42073.589837962958</v>
      </c>
      <c r="T602" s="14">
        <f t="shared" si="19"/>
        <v>42133.589837962958</v>
      </c>
    </row>
    <row r="603" spans="1:20" ht="60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8305</v>
      </c>
      <c r="G603" s="1" t="s">
        <v>8226</v>
      </c>
      <c r="H603" s="1" t="s">
        <v>8248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8269</v>
      </c>
      <c r="O603" s="5">
        <f>E603/D603</f>
        <v>1.4E-2</v>
      </c>
      <c r="P603" s="3">
        <f>ROUND(E603/L603,0)</f>
        <v>23</v>
      </c>
      <c r="Q603" s="6" t="s">
        <v>8317</v>
      </c>
      <c r="R603" s="6" t="s">
        <v>8318</v>
      </c>
      <c r="S603" s="14">
        <f t="shared" si="18"/>
        <v>41969.64975694444</v>
      </c>
      <c r="T603" s="14">
        <f t="shared" si="19"/>
        <v>41999.64975694444</v>
      </c>
    </row>
    <row r="604" spans="1:20" ht="45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8305</v>
      </c>
      <c r="G604" s="1" t="s">
        <v>8221</v>
      </c>
      <c r="H604" s="1" t="s">
        <v>8243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8269</v>
      </c>
      <c r="O604" s="5">
        <f>E604/D604</f>
        <v>0</v>
      </c>
      <c r="P604" s="3" t="e">
        <f>ROUND(E604/L604,0)</f>
        <v>#DIV/0!</v>
      </c>
      <c r="Q604" s="6" t="s">
        <v>8317</v>
      </c>
      <c r="R604" s="6" t="s">
        <v>8318</v>
      </c>
      <c r="S604" s="14">
        <f t="shared" si="18"/>
        <v>42143.585821759254</v>
      </c>
      <c r="T604" s="14">
        <f t="shared" si="19"/>
        <v>42173.585821759254</v>
      </c>
    </row>
    <row r="605" spans="1:20" ht="45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8305</v>
      </c>
      <c r="G605" s="1" t="s">
        <v>8221</v>
      </c>
      <c r="H605" s="1" t="s">
        <v>8243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8269</v>
      </c>
      <c r="O605" s="5">
        <f>E605/D605</f>
        <v>3.9334666666666664E-2</v>
      </c>
      <c r="P605" s="3">
        <f>ROUND(E605/L605,0)</f>
        <v>45</v>
      </c>
      <c r="Q605" s="6" t="s">
        <v>8317</v>
      </c>
      <c r="R605" s="6" t="s">
        <v>8318</v>
      </c>
      <c r="S605" s="14">
        <f t="shared" si="18"/>
        <v>41835.430821759255</v>
      </c>
      <c r="T605" s="14">
        <f t="shared" si="19"/>
        <v>41865.430821759255</v>
      </c>
    </row>
    <row r="606" spans="1:20" ht="60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8305</v>
      </c>
      <c r="G606" s="1" t="s">
        <v>8221</v>
      </c>
      <c r="H606" s="1" t="s">
        <v>8243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8269</v>
      </c>
      <c r="O606" s="5">
        <f>E606/D606</f>
        <v>0</v>
      </c>
      <c r="P606" s="3" t="e">
        <f>ROUND(E606/L606,0)</f>
        <v>#DIV/0!</v>
      </c>
      <c r="Q606" s="6" t="s">
        <v>8317</v>
      </c>
      <c r="R606" s="6" t="s">
        <v>8318</v>
      </c>
      <c r="S606" s="14">
        <f t="shared" si="18"/>
        <v>41848.827037037037</v>
      </c>
      <c r="T606" s="14">
        <f t="shared" si="19"/>
        <v>41878.827037037037</v>
      </c>
    </row>
    <row r="607" spans="1:20" ht="3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8305</v>
      </c>
      <c r="G607" s="1" t="s">
        <v>8221</v>
      </c>
      <c r="H607" s="1" t="s">
        <v>8243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8269</v>
      </c>
      <c r="O607" s="5">
        <f>E607/D607</f>
        <v>2.6200000000000001E-2</v>
      </c>
      <c r="P607" s="3">
        <f>ROUND(E607/L607,0)</f>
        <v>16</v>
      </c>
      <c r="Q607" s="6" t="s">
        <v>8317</v>
      </c>
      <c r="R607" s="6" t="s">
        <v>8318</v>
      </c>
      <c r="S607" s="14">
        <f t="shared" si="18"/>
        <v>42194.149398148147</v>
      </c>
      <c r="T607" s="14">
        <f t="shared" si="19"/>
        <v>42239.149398148147</v>
      </c>
    </row>
    <row r="608" spans="1:20" ht="60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8305</v>
      </c>
      <c r="G608" s="1" t="s">
        <v>8230</v>
      </c>
      <c r="H608" s="1" t="s">
        <v>8246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8269</v>
      </c>
      <c r="O608" s="5">
        <f>E608/D608</f>
        <v>2E-3</v>
      </c>
      <c r="P608" s="3">
        <f>ROUND(E608/L608,0)</f>
        <v>10</v>
      </c>
      <c r="Q608" s="6" t="s">
        <v>8317</v>
      </c>
      <c r="R608" s="6" t="s">
        <v>8318</v>
      </c>
      <c r="S608" s="14">
        <f t="shared" si="18"/>
        <v>42102.442233796297</v>
      </c>
      <c r="T608" s="14">
        <f t="shared" si="19"/>
        <v>42148.416666666664</v>
      </c>
    </row>
    <row r="609" spans="1:20" ht="60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8305</v>
      </c>
      <c r="G609" s="1" t="s">
        <v>8221</v>
      </c>
      <c r="H609" s="1" t="s">
        <v>8243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8269</v>
      </c>
      <c r="O609" s="5">
        <f>E609/D609</f>
        <v>0</v>
      </c>
      <c r="P609" s="3" t="e">
        <f>ROUND(E609/L609,0)</f>
        <v>#DIV/0!</v>
      </c>
      <c r="Q609" s="6" t="s">
        <v>8317</v>
      </c>
      <c r="R609" s="6" t="s">
        <v>8318</v>
      </c>
      <c r="S609" s="14">
        <f t="shared" si="18"/>
        <v>42300.617314814815</v>
      </c>
      <c r="T609" s="14">
        <f t="shared" si="19"/>
        <v>42330.65898148148</v>
      </c>
    </row>
    <row r="610" spans="1:20" ht="60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8305</v>
      </c>
      <c r="G610" s="1" t="s">
        <v>8221</v>
      </c>
      <c r="H610" s="1" t="s">
        <v>8243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8269</v>
      </c>
      <c r="O610" s="5">
        <f>E610/D610</f>
        <v>9.7400000000000004E-3</v>
      </c>
      <c r="P610" s="3">
        <f>ROUND(E610/L610,0)</f>
        <v>292</v>
      </c>
      <c r="Q610" s="6" t="s">
        <v>8317</v>
      </c>
      <c r="R610" s="6" t="s">
        <v>8318</v>
      </c>
      <c r="S610" s="14">
        <f t="shared" si="18"/>
        <v>42140.712731481479</v>
      </c>
      <c r="T610" s="14">
        <f t="shared" si="19"/>
        <v>42170.712731481479</v>
      </c>
    </row>
    <row r="611" spans="1:20" ht="60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8305</v>
      </c>
      <c r="G611" s="1" t="s">
        <v>8222</v>
      </c>
      <c r="H611" s="1" t="s">
        <v>8244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8269</v>
      </c>
      <c r="O611" s="5">
        <f>E611/D611</f>
        <v>6.41025641025641E-3</v>
      </c>
      <c r="P611" s="3">
        <f>ROUND(E611/L611,0)</f>
        <v>5</v>
      </c>
      <c r="Q611" s="6" t="s">
        <v>8317</v>
      </c>
      <c r="R611" s="6" t="s">
        <v>8318</v>
      </c>
      <c r="S611" s="14">
        <f t="shared" si="18"/>
        <v>42306.825740740744</v>
      </c>
      <c r="T611" s="14">
        <f t="shared" si="19"/>
        <v>42336.867407407401</v>
      </c>
    </row>
    <row r="612" spans="1:20" ht="4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8305</v>
      </c>
      <c r="G612" s="1" t="s">
        <v>8221</v>
      </c>
      <c r="H612" s="1" t="s">
        <v>8243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8269</v>
      </c>
      <c r="O612" s="5">
        <f>E612/D612</f>
        <v>0</v>
      </c>
      <c r="P612" s="3" t="e">
        <f>ROUND(E612/L612,0)</f>
        <v>#DIV/0!</v>
      </c>
      <c r="Q612" s="6" t="s">
        <v>8317</v>
      </c>
      <c r="R612" s="6" t="s">
        <v>8318</v>
      </c>
      <c r="S612" s="14">
        <f t="shared" si="18"/>
        <v>42086.622523148144</v>
      </c>
      <c r="T612" s="14">
        <f t="shared" si="19"/>
        <v>42116.622523148144</v>
      </c>
    </row>
    <row r="613" spans="1:20" ht="60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8305</v>
      </c>
      <c r="G613" s="1" t="s">
        <v>8227</v>
      </c>
      <c r="H613" s="1" t="s">
        <v>8246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8269</v>
      </c>
      <c r="O613" s="5">
        <f>E613/D613</f>
        <v>0</v>
      </c>
      <c r="P613" s="3" t="e">
        <f>ROUND(E613/L613,0)</f>
        <v>#DIV/0!</v>
      </c>
      <c r="Q613" s="6" t="s">
        <v>8317</v>
      </c>
      <c r="R613" s="6" t="s">
        <v>8318</v>
      </c>
      <c r="S613" s="14">
        <f t="shared" si="18"/>
        <v>42328.352280092593</v>
      </c>
      <c r="T613" s="14">
        <f t="shared" si="19"/>
        <v>42388.352280092593</v>
      </c>
    </row>
    <row r="614" spans="1:20" ht="30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8305</v>
      </c>
      <c r="G614" s="1" t="s">
        <v>8234</v>
      </c>
      <c r="H614" s="1" t="s">
        <v>8246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8269</v>
      </c>
      <c r="O614" s="5">
        <f>E614/D614</f>
        <v>0</v>
      </c>
      <c r="P614" s="3" t="e">
        <f>ROUND(E614/L614,0)</f>
        <v>#DIV/0!</v>
      </c>
      <c r="Q614" s="6" t="s">
        <v>8317</v>
      </c>
      <c r="R614" s="6" t="s">
        <v>8318</v>
      </c>
      <c r="S614" s="14">
        <f t="shared" si="18"/>
        <v>42584.823449074072</v>
      </c>
      <c r="T614" s="14">
        <f t="shared" si="19"/>
        <v>42614.823449074072</v>
      </c>
    </row>
    <row r="615" spans="1:20" ht="60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8305</v>
      </c>
      <c r="G615" s="1" t="s">
        <v>8221</v>
      </c>
      <c r="H615" s="1" t="s">
        <v>8243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8269</v>
      </c>
      <c r="O615" s="5">
        <f>E615/D615</f>
        <v>0.21363333333333334</v>
      </c>
      <c r="P615" s="3">
        <f>ROUND(E615/L615,0)</f>
        <v>106</v>
      </c>
      <c r="Q615" s="6" t="s">
        <v>8317</v>
      </c>
      <c r="R615" s="6" t="s">
        <v>8318</v>
      </c>
      <c r="S615" s="14">
        <f t="shared" si="18"/>
        <v>42247.288425925923</v>
      </c>
      <c r="T615" s="14">
        <f t="shared" si="19"/>
        <v>42277.999305555553</v>
      </c>
    </row>
    <row r="616" spans="1:20" ht="4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8305</v>
      </c>
      <c r="G616" s="1" t="s">
        <v>8221</v>
      </c>
      <c r="H616" s="1" t="s">
        <v>8243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8269</v>
      </c>
      <c r="O616" s="5">
        <f>E616/D616</f>
        <v>0</v>
      </c>
      <c r="P616" s="3" t="e">
        <f>ROUND(E616/L616,0)</f>
        <v>#DIV/0!</v>
      </c>
      <c r="Q616" s="6" t="s">
        <v>8317</v>
      </c>
      <c r="R616" s="6" t="s">
        <v>8318</v>
      </c>
      <c r="S616" s="14">
        <f t="shared" si="18"/>
        <v>42514.853472222218</v>
      </c>
      <c r="T616" s="14">
        <f t="shared" si="19"/>
        <v>42544.853472222218</v>
      </c>
    </row>
    <row r="617" spans="1:20" ht="4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8305</v>
      </c>
      <c r="G617" s="1" t="s">
        <v>8225</v>
      </c>
      <c r="H617" s="1" t="s">
        <v>8247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8269</v>
      </c>
      <c r="O617" s="5">
        <f>E617/D617</f>
        <v>0</v>
      </c>
      <c r="P617" s="3" t="e">
        <f>ROUND(E617/L617,0)</f>
        <v>#DIV/0!</v>
      </c>
      <c r="Q617" s="6" t="s">
        <v>8317</v>
      </c>
      <c r="R617" s="6" t="s">
        <v>8318</v>
      </c>
      <c r="S617" s="14">
        <f t="shared" si="18"/>
        <v>42241.913877314808</v>
      </c>
      <c r="T617" s="14">
        <f t="shared" si="19"/>
        <v>42271.913877314808</v>
      </c>
    </row>
    <row r="618" spans="1:20" ht="60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8305</v>
      </c>
      <c r="G618" s="1" t="s">
        <v>8227</v>
      </c>
      <c r="H618" s="1" t="s">
        <v>8246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8269</v>
      </c>
      <c r="O618" s="5">
        <f>E618/D618</f>
        <v>0</v>
      </c>
      <c r="P618" s="3" t="e">
        <f>ROUND(E618/L618,0)</f>
        <v>#DIV/0!</v>
      </c>
      <c r="Q618" s="6" t="s">
        <v>8317</v>
      </c>
      <c r="R618" s="6" t="s">
        <v>8318</v>
      </c>
      <c r="S618" s="14">
        <f t="shared" si="18"/>
        <v>42761.167905092589</v>
      </c>
      <c r="T618" s="14">
        <f t="shared" si="19"/>
        <v>42791.167905092589</v>
      </c>
    </row>
    <row r="619" spans="1:20" ht="60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8305</v>
      </c>
      <c r="G619" s="1" t="s">
        <v>8222</v>
      </c>
      <c r="H619" s="1" t="s">
        <v>8244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8269</v>
      </c>
      <c r="O619" s="5">
        <f>E619/D619</f>
        <v>0.03</v>
      </c>
      <c r="P619" s="3">
        <f>ROUND(E619/L619,0)</f>
        <v>20</v>
      </c>
      <c r="Q619" s="6" t="s">
        <v>8317</v>
      </c>
      <c r="R619" s="6" t="s">
        <v>8318</v>
      </c>
      <c r="S619" s="14">
        <f t="shared" si="18"/>
        <v>42087.134756944441</v>
      </c>
      <c r="T619" s="14">
        <f t="shared" si="19"/>
        <v>42132.134756944441</v>
      </c>
    </row>
    <row r="620" spans="1:20" ht="60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8305</v>
      </c>
      <c r="G620" s="1" t="s">
        <v>8221</v>
      </c>
      <c r="H620" s="1" t="s">
        <v>8243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8269</v>
      </c>
      <c r="O620" s="5">
        <f>E620/D620</f>
        <v>0</v>
      </c>
      <c r="P620" s="3" t="e">
        <f>ROUND(E620/L620,0)</f>
        <v>#DIV/0!</v>
      </c>
      <c r="Q620" s="6" t="s">
        <v>8317</v>
      </c>
      <c r="R620" s="6" t="s">
        <v>8318</v>
      </c>
      <c r="S620" s="14">
        <f t="shared" si="18"/>
        <v>42317.60188657407</v>
      </c>
      <c r="T620" s="14">
        <f t="shared" si="19"/>
        <v>42347.60188657407</v>
      </c>
    </row>
    <row r="621" spans="1:20" ht="30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8305</v>
      </c>
      <c r="G621" s="1" t="s">
        <v>8221</v>
      </c>
      <c r="H621" s="1" t="s">
        <v>8243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8269</v>
      </c>
      <c r="O621" s="5">
        <f>E621/D621</f>
        <v>3.9999999999999998E-7</v>
      </c>
      <c r="P621" s="3">
        <f>ROUND(E621/L621,0)</f>
        <v>1</v>
      </c>
      <c r="Q621" s="6" t="s">
        <v>8317</v>
      </c>
      <c r="R621" s="6" t="s">
        <v>8318</v>
      </c>
      <c r="S621" s="14">
        <f t="shared" si="18"/>
        <v>41908.442013888889</v>
      </c>
      <c r="T621" s="14">
        <f t="shared" si="19"/>
        <v>41968.483680555553</v>
      </c>
    </row>
    <row r="622" spans="1:20" ht="4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8305</v>
      </c>
      <c r="G622" s="1" t="s">
        <v>8226</v>
      </c>
      <c r="H622" s="1" t="s">
        <v>8248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8269</v>
      </c>
      <c r="O622" s="5">
        <f>E622/D622</f>
        <v>0.01</v>
      </c>
      <c r="P622" s="3">
        <f>ROUND(E622/L622,0)</f>
        <v>300</v>
      </c>
      <c r="Q622" s="6" t="s">
        <v>8317</v>
      </c>
      <c r="R622" s="6" t="s">
        <v>8318</v>
      </c>
      <c r="S622" s="14">
        <f t="shared" si="18"/>
        <v>41831.508541666662</v>
      </c>
      <c r="T622" s="14">
        <f t="shared" si="19"/>
        <v>41876.508541666662</v>
      </c>
    </row>
    <row r="623" spans="1:20" ht="60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8305</v>
      </c>
      <c r="G623" s="1" t="s">
        <v>8221</v>
      </c>
      <c r="H623" s="1" t="s">
        <v>8243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8269</v>
      </c>
      <c r="O623" s="5">
        <f>E623/D623</f>
        <v>1.044E-2</v>
      </c>
      <c r="P623" s="3">
        <f>ROUND(E623/L623,0)</f>
        <v>87</v>
      </c>
      <c r="Q623" s="6" t="s">
        <v>8317</v>
      </c>
      <c r="R623" s="6" t="s">
        <v>8318</v>
      </c>
      <c r="S623" s="14">
        <f t="shared" si="18"/>
        <v>42528.779363425921</v>
      </c>
      <c r="T623" s="14">
        <f t="shared" si="19"/>
        <v>42558.779363425921</v>
      </c>
    </row>
    <row r="624" spans="1:20" ht="60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8305</v>
      </c>
      <c r="G624" s="1" t="s">
        <v>8221</v>
      </c>
      <c r="H624" s="1" t="s">
        <v>8243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8269</v>
      </c>
      <c r="O624" s="5">
        <f>E624/D624</f>
        <v>5.6833333333333333E-2</v>
      </c>
      <c r="P624" s="3">
        <f>ROUND(E624/L624,0)</f>
        <v>38</v>
      </c>
      <c r="Q624" s="6" t="s">
        <v>8317</v>
      </c>
      <c r="R624" s="6" t="s">
        <v>8318</v>
      </c>
      <c r="S624" s="14">
        <f t="shared" si="18"/>
        <v>42532.566412037035</v>
      </c>
      <c r="T624" s="14">
        <f t="shared" si="19"/>
        <v>42552.566412037035</v>
      </c>
    </row>
    <row r="625" spans="1:20" ht="60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8305</v>
      </c>
      <c r="G625" s="1" t="s">
        <v>8223</v>
      </c>
      <c r="H625" s="1" t="s">
        <v>8245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8269</v>
      </c>
      <c r="O625" s="5">
        <f>E625/D625</f>
        <v>0</v>
      </c>
      <c r="P625" s="3" t="e">
        <f>ROUND(E625/L625,0)</f>
        <v>#DIV/0!</v>
      </c>
      <c r="Q625" s="6" t="s">
        <v>8317</v>
      </c>
      <c r="R625" s="6" t="s">
        <v>8318</v>
      </c>
      <c r="S625" s="14">
        <f t="shared" si="18"/>
        <v>42121.800891203697</v>
      </c>
      <c r="T625" s="14">
        <f t="shared" si="19"/>
        <v>42151.800891203697</v>
      </c>
    </row>
    <row r="626" spans="1:20" ht="4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8305</v>
      </c>
      <c r="G626" s="1" t="s">
        <v>8221</v>
      </c>
      <c r="H626" s="1" t="s">
        <v>8243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8269</v>
      </c>
      <c r="O626" s="5">
        <f>E626/D626</f>
        <v>0</v>
      </c>
      <c r="P626" s="3" t="e">
        <f>ROUND(E626/L626,0)</f>
        <v>#DIV/0!</v>
      </c>
      <c r="Q626" s="6" t="s">
        <v>8317</v>
      </c>
      <c r="R626" s="6" t="s">
        <v>8318</v>
      </c>
      <c r="S626" s="14">
        <f t="shared" si="18"/>
        <v>42108.78056712963</v>
      </c>
      <c r="T626" s="14">
        <f t="shared" si="19"/>
        <v>42138.78056712963</v>
      </c>
    </row>
    <row r="627" spans="1:20" ht="60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8305</v>
      </c>
      <c r="G627" s="1" t="s">
        <v>8226</v>
      </c>
      <c r="H627" s="1" t="s">
        <v>8248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8269</v>
      </c>
      <c r="O627" s="5">
        <f>E627/D627</f>
        <v>0</v>
      </c>
      <c r="P627" s="3" t="e">
        <f>ROUND(E627/L627,0)</f>
        <v>#DIV/0!</v>
      </c>
      <c r="Q627" s="6" t="s">
        <v>8317</v>
      </c>
      <c r="R627" s="6" t="s">
        <v>8318</v>
      </c>
      <c r="S627" s="14">
        <f t="shared" si="18"/>
        <v>42790.687233796292</v>
      </c>
      <c r="T627" s="14">
        <f t="shared" si="19"/>
        <v>42820.645567129628</v>
      </c>
    </row>
    <row r="628" spans="1:20" ht="60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8305</v>
      </c>
      <c r="G628" s="1" t="s">
        <v>8221</v>
      </c>
      <c r="H628" s="1" t="s">
        <v>8243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8269</v>
      </c>
      <c r="O628" s="5">
        <f>E628/D628</f>
        <v>0.17380000000000001</v>
      </c>
      <c r="P628" s="3">
        <f>ROUND(E628/L628,0)</f>
        <v>111</v>
      </c>
      <c r="Q628" s="6" t="s">
        <v>8317</v>
      </c>
      <c r="R628" s="6" t="s">
        <v>8318</v>
      </c>
      <c r="S628" s="14">
        <f t="shared" si="18"/>
        <v>42198.351145833331</v>
      </c>
      <c r="T628" s="14">
        <f t="shared" si="19"/>
        <v>42231.348611111105</v>
      </c>
    </row>
    <row r="629" spans="1:20" ht="60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8305</v>
      </c>
      <c r="G629" s="1" t="s">
        <v>8232</v>
      </c>
      <c r="H629" s="1" t="s">
        <v>8252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8269</v>
      </c>
      <c r="O629" s="5">
        <f>E629/D629</f>
        <v>2.0000000000000001E-4</v>
      </c>
      <c r="P629" s="3">
        <f>ROUND(E629/L629,0)</f>
        <v>90</v>
      </c>
      <c r="Q629" s="6" t="s">
        <v>8317</v>
      </c>
      <c r="R629" s="6" t="s">
        <v>8318</v>
      </c>
      <c r="S629" s="14">
        <f t="shared" si="18"/>
        <v>42384.098506944443</v>
      </c>
      <c r="T629" s="14">
        <f t="shared" si="19"/>
        <v>42443.749999999993</v>
      </c>
    </row>
    <row r="630" spans="1:20" ht="4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8305</v>
      </c>
      <c r="G630" s="1" t="s">
        <v>8221</v>
      </c>
      <c r="H630" s="1" t="s">
        <v>8243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8269</v>
      </c>
      <c r="O630" s="5">
        <f>E630/D630</f>
        <v>0</v>
      </c>
      <c r="P630" s="3" t="e">
        <f>ROUND(E630/L630,0)</f>
        <v>#DIV/0!</v>
      </c>
      <c r="Q630" s="6" t="s">
        <v>8317</v>
      </c>
      <c r="R630" s="6" t="s">
        <v>8318</v>
      </c>
      <c r="S630" s="14">
        <f t="shared" si="18"/>
        <v>41803.484456018516</v>
      </c>
      <c r="T630" s="14">
        <f t="shared" si="19"/>
        <v>41833.484456018516</v>
      </c>
    </row>
    <row r="631" spans="1:20" ht="60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8305</v>
      </c>
      <c r="G631" s="1" t="s">
        <v>8223</v>
      </c>
      <c r="H631" s="1" t="s">
        <v>8245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8269</v>
      </c>
      <c r="O631" s="5">
        <f>E631/D631</f>
        <v>1.75E-3</v>
      </c>
      <c r="P631" s="3">
        <f>ROUND(E631/L631,0)</f>
        <v>117</v>
      </c>
      <c r="Q631" s="6" t="s">
        <v>8317</v>
      </c>
      <c r="R631" s="6" t="s">
        <v>8318</v>
      </c>
      <c r="S631" s="14">
        <f t="shared" si="18"/>
        <v>42474.429490740738</v>
      </c>
      <c r="T631" s="14">
        <f t="shared" si="19"/>
        <v>42504.429490740738</v>
      </c>
    </row>
    <row r="632" spans="1:20" ht="60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8305</v>
      </c>
      <c r="G632" s="1" t="s">
        <v>8221</v>
      </c>
      <c r="H632" s="1" t="s">
        <v>8243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8269</v>
      </c>
      <c r="O632" s="5">
        <f>E632/D632</f>
        <v>8.3340278356529708E-4</v>
      </c>
      <c r="P632" s="3">
        <f>ROUND(E632/L632,0)</f>
        <v>10</v>
      </c>
      <c r="Q632" s="6" t="s">
        <v>8317</v>
      </c>
      <c r="R632" s="6" t="s">
        <v>8318</v>
      </c>
      <c r="S632" s="14">
        <f t="shared" si="18"/>
        <v>42223.411122685182</v>
      </c>
      <c r="T632" s="14">
        <f t="shared" si="19"/>
        <v>42253.006944444445</v>
      </c>
    </row>
    <row r="633" spans="1:20" ht="45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8305</v>
      </c>
      <c r="G633" s="1" t="s">
        <v>8226</v>
      </c>
      <c r="H633" s="1" t="s">
        <v>8248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8269</v>
      </c>
      <c r="O633" s="5">
        <f>E633/D633</f>
        <v>1.38E-2</v>
      </c>
      <c r="P633" s="3">
        <f>ROUND(E633/L633,0)</f>
        <v>77</v>
      </c>
      <c r="Q633" s="6" t="s">
        <v>8317</v>
      </c>
      <c r="R633" s="6" t="s">
        <v>8318</v>
      </c>
      <c r="S633" s="14">
        <f t="shared" si="18"/>
        <v>42489.563993055555</v>
      </c>
      <c r="T633" s="14">
        <f t="shared" si="19"/>
        <v>42518.563993055555</v>
      </c>
    </row>
    <row r="634" spans="1:20" ht="45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8305</v>
      </c>
      <c r="G634" s="1" t="s">
        <v>8230</v>
      </c>
      <c r="H634" s="1" t="s">
        <v>8246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8269</v>
      </c>
      <c r="O634" s="5">
        <f>E634/D634</f>
        <v>0</v>
      </c>
      <c r="P634" s="3" t="e">
        <f>ROUND(E634/L634,0)</f>
        <v>#DIV/0!</v>
      </c>
      <c r="Q634" s="6" t="s">
        <v>8317</v>
      </c>
      <c r="R634" s="6" t="s">
        <v>8318</v>
      </c>
      <c r="S634" s="14">
        <f t="shared" si="18"/>
        <v>42303.450983796291</v>
      </c>
      <c r="T634" s="14">
        <f t="shared" si="19"/>
        <v>42333.492650462962</v>
      </c>
    </row>
    <row r="635" spans="1:20" ht="45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8305</v>
      </c>
      <c r="G635" s="1" t="s">
        <v>8221</v>
      </c>
      <c r="H635" s="1" t="s">
        <v>8243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8269</v>
      </c>
      <c r="O635" s="5">
        <f>E635/D635</f>
        <v>0.1245</v>
      </c>
      <c r="P635" s="3">
        <f>ROUND(E635/L635,0)</f>
        <v>50</v>
      </c>
      <c r="Q635" s="6" t="s">
        <v>8317</v>
      </c>
      <c r="R635" s="6" t="s">
        <v>8318</v>
      </c>
      <c r="S635" s="14">
        <f t="shared" si="18"/>
        <v>42507.090995370367</v>
      </c>
      <c r="T635" s="14">
        <f t="shared" si="19"/>
        <v>42538.749999999993</v>
      </c>
    </row>
    <row r="636" spans="1:20" ht="45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8305</v>
      </c>
      <c r="G636" s="1" t="s">
        <v>8221</v>
      </c>
      <c r="H636" s="1" t="s">
        <v>8243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8269</v>
      </c>
      <c r="O636" s="5">
        <f>E636/D636</f>
        <v>2.0000000000000001E-4</v>
      </c>
      <c r="P636" s="3">
        <f>ROUND(E636/L636,0)</f>
        <v>1</v>
      </c>
      <c r="Q636" s="6" t="s">
        <v>8317</v>
      </c>
      <c r="R636" s="6" t="s">
        <v>8318</v>
      </c>
      <c r="S636" s="14">
        <f t="shared" si="18"/>
        <v>42031.720243055555</v>
      </c>
      <c r="T636" s="14">
        <f t="shared" si="19"/>
        <v>42061.720243055555</v>
      </c>
    </row>
    <row r="637" spans="1:20" ht="30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8305</v>
      </c>
      <c r="G637" s="1" t="s">
        <v>8221</v>
      </c>
      <c r="H637" s="1" t="s">
        <v>8243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8269</v>
      </c>
      <c r="O637" s="5">
        <f>E637/D637</f>
        <v>8.0000000000000007E-5</v>
      </c>
      <c r="P637" s="3">
        <f>ROUND(E637/L637,0)</f>
        <v>2</v>
      </c>
      <c r="Q637" s="6" t="s">
        <v>8317</v>
      </c>
      <c r="R637" s="6" t="s">
        <v>8318</v>
      </c>
      <c r="S637" s="14">
        <f t="shared" si="18"/>
        <v>42075.883819444447</v>
      </c>
      <c r="T637" s="14">
        <f t="shared" si="19"/>
        <v>42105.883819444447</v>
      </c>
    </row>
    <row r="638" spans="1:20" ht="4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8305</v>
      </c>
      <c r="G638" s="1" t="s">
        <v>8222</v>
      </c>
      <c r="H638" s="1" t="s">
        <v>8244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8269</v>
      </c>
      <c r="O638" s="5">
        <f>E638/D638</f>
        <v>2E-3</v>
      </c>
      <c r="P638" s="3">
        <f>ROUND(E638/L638,0)</f>
        <v>4</v>
      </c>
      <c r="Q638" s="6" t="s">
        <v>8317</v>
      </c>
      <c r="R638" s="6" t="s">
        <v>8318</v>
      </c>
      <c r="S638" s="14">
        <f t="shared" si="18"/>
        <v>42131.247106481482</v>
      </c>
      <c r="T638" s="14">
        <f t="shared" si="19"/>
        <v>42161.240972222215</v>
      </c>
    </row>
    <row r="639" spans="1:20" ht="60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8305</v>
      </c>
      <c r="G639" s="1" t="s">
        <v>8222</v>
      </c>
      <c r="H639" s="1" t="s">
        <v>8244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8269</v>
      </c>
      <c r="O639" s="5">
        <f>E639/D639</f>
        <v>0</v>
      </c>
      <c r="P639" s="3" t="e">
        <f>ROUND(E639/L639,0)</f>
        <v>#DIV/0!</v>
      </c>
      <c r="Q639" s="6" t="s">
        <v>8317</v>
      </c>
      <c r="R639" s="6" t="s">
        <v>8318</v>
      </c>
      <c r="S639" s="14">
        <f t="shared" si="18"/>
        <v>42762.75368055555</v>
      </c>
      <c r="T639" s="14">
        <f t="shared" si="19"/>
        <v>42791.75277777778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8305</v>
      </c>
      <c r="G640" s="1" t="s">
        <v>8233</v>
      </c>
      <c r="H640" s="1" t="s">
        <v>8246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8269</v>
      </c>
      <c r="O640" s="5">
        <f>E640/D640</f>
        <v>9.0000000000000006E-5</v>
      </c>
      <c r="P640" s="3">
        <f>ROUND(E640/L640,0)</f>
        <v>3</v>
      </c>
      <c r="Q640" s="6" t="s">
        <v>8317</v>
      </c>
      <c r="R640" s="6" t="s">
        <v>8318</v>
      </c>
      <c r="S640" s="14">
        <f t="shared" si="18"/>
        <v>42759.384976851848</v>
      </c>
      <c r="T640" s="14">
        <f t="shared" si="19"/>
        <v>42819.343310185184</v>
      </c>
    </row>
    <row r="641" spans="1:20" ht="30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8305</v>
      </c>
      <c r="G641" s="1" t="s">
        <v>8221</v>
      </c>
      <c r="H641" s="1" t="s">
        <v>8243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8269</v>
      </c>
      <c r="O641" s="5">
        <f>E641/D641</f>
        <v>9.9999999999999995E-7</v>
      </c>
      <c r="P641" s="3">
        <f>ROUND(E641/L641,0)</f>
        <v>1</v>
      </c>
      <c r="Q641" s="6" t="s">
        <v>8317</v>
      </c>
      <c r="R641" s="6" t="s">
        <v>8318</v>
      </c>
      <c r="S641" s="14">
        <f t="shared" si="18"/>
        <v>41865.374942129631</v>
      </c>
      <c r="T641" s="14">
        <f t="shared" si="19"/>
        <v>41925.374942129631</v>
      </c>
    </row>
    <row r="642" spans="1:20" ht="60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8227</v>
      </c>
      <c r="H642" s="1" t="s">
        <v>8246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8270</v>
      </c>
      <c r="O642" s="5">
        <f>E642/D642</f>
        <v>1.4428571428571428</v>
      </c>
      <c r="P642" s="3">
        <f>ROUND(E642/L642,0)</f>
        <v>51</v>
      </c>
      <c r="Q642" s="6" t="s">
        <v>8317</v>
      </c>
      <c r="R642" s="6" t="s">
        <v>8319</v>
      </c>
      <c r="S642" s="14">
        <f t="shared" si="18"/>
        <v>42683.211979166663</v>
      </c>
      <c r="T642" s="14">
        <f t="shared" si="19"/>
        <v>42698.749999999993</v>
      </c>
    </row>
    <row r="643" spans="1:20" ht="60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8221</v>
      </c>
      <c r="H643" s="1" t="s">
        <v>8243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8270</v>
      </c>
      <c r="O643" s="5">
        <f>E643/D643</f>
        <v>1.1916249999999999</v>
      </c>
      <c r="P643" s="3">
        <f>ROUND(E643/L643,0)</f>
        <v>151</v>
      </c>
      <c r="Q643" s="6" t="s">
        <v>8317</v>
      </c>
      <c r="R643" s="6" t="s">
        <v>8319</v>
      </c>
      <c r="S643" s="14">
        <f t="shared" ref="S643:S706" si="20">(J643/86400)+25569+(-5/24)</f>
        <v>42199.361666666664</v>
      </c>
      <c r="T643" s="14">
        <f t="shared" ref="T643:T706" si="21">(I643/86400)+25569+(-5/24)</f>
        <v>42229.361666666664</v>
      </c>
    </row>
    <row r="644" spans="1:20" ht="60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8233</v>
      </c>
      <c r="H644" s="1" t="s">
        <v>8246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8270</v>
      </c>
      <c r="O644" s="5">
        <f>E644/D644</f>
        <v>14.604850000000001</v>
      </c>
      <c r="P644" s="3">
        <f>ROUND(E644/L644,0)</f>
        <v>134</v>
      </c>
      <c r="Q644" s="6" t="s">
        <v>8317</v>
      </c>
      <c r="R644" s="6" t="s">
        <v>8319</v>
      </c>
      <c r="S644" s="14">
        <f t="shared" si="20"/>
        <v>42199.442986111106</v>
      </c>
      <c r="T644" s="14">
        <f t="shared" si="21"/>
        <v>42235.442986111106</v>
      </c>
    </row>
    <row r="645" spans="1:20" ht="45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8221</v>
      </c>
      <c r="H645" s="1" t="s">
        <v>8243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8270</v>
      </c>
      <c r="O645" s="5">
        <f>E645/D645</f>
        <v>1.0580799999999999</v>
      </c>
      <c r="P645" s="3">
        <f>ROUND(E645/L645,0)</f>
        <v>174</v>
      </c>
      <c r="Q645" s="6" t="s">
        <v>8317</v>
      </c>
      <c r="R645" s="6" t="s">
        <v>8319</v>
      </c>
      <c r="S645" s="14">
        <f t="shared" si="20"/>
        <v>42100.43373842592</v>
      </c>
      <c r="T645" s="14">
        <f t="shared" si="21"/>
        <v>42155.43373842592</v>
      </c>
    </row>
    <row r="646" spans="1:20" ht="60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8221</v>
      </c>
      <c r="H646" s="1" t="s">
        <v>8243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8270</v>
      </c>
      <c r="O646" s="5">
        <f>E646/D646</f>
        <v>3.0011791999999997</v>
      </c>
      <c r="P646" s="3">
        <f>ROUND(E646/L646,0)</f>
        <v>73</v>
      </c>
      <c r="Q646" s="6" t="s">
        <v>8317</v>
      </c>
      <c r="R646" s="6" t="s">
        <v>8319</v>
      </c>
      <c r="S646" s="14">
        <f t="shared" si="20"/>
        <v>41898.457627314812</v>
      </c>
      <c r="T646" s="14">
        <f t="shared" si="21"/>
        <v>41940.833333333328</v>
      </c>
    </row>
    <row r="647" spans="1:20" ht="30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8221</v>
      </c>
      <c r="H647" s="1" t="s">
        <v>8243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8270</v>
      </c>
      <c r="O647" s="5">
        <f>E647/D647</f>
        <v>2.7869999999999999</v>
      </c>
      <c r="P647" s="3">
        <f>ROUND(E647/L647,0)</f>
        <v>24</v>
      </c>
      <c r="Q647" s="6" t="s">
        <v>8317</v>
      </c>
      <c r="R647" s="6" t="s">
        <v>8319</v>
      </c>
      <c r="S647" s="14">
        <f t="shared" si="20"/>
        <v>42563.817986111106</v>
      </c>
      <c r="T647" s="14">
        <f t="shared" si="21"/>
        <v>42593.817986111106</v>
      </c>
    </row>
    <row r="648" spans="1:20" ht="60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8221</v>
      </c>
      <c r="H648" s="1" t="s">
        <v>8243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8270</v>
      </c>
      <c r="O648" s="5">
        <f>E648/D648</f>
        <v>1.3187625000000001</v>
      </c>
      <c r="P648" s="3">
        <f>ROUND(E648/L648,0)</f>
        <v>39</v>
      </c>
      <c r="Q648" s="6" t="s">
        <v>8317</v>
      </c>
      <c r="R648" s="6" t="s">
        <v>8319</v>
      </c>
      <c r="S648" s="14">
        <f t="shared" si="20"/>
        <v>41832.644293981481</v>
      </c>
      <c r="T648" s="14">
        <f t="shared" si="21"/>
        <v>41862.644293981481</v>
      </c>
    </row>
    <row r="649" spans="1:20" ht="60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8226</v>
      </c>
      <c r="H649" s="1" t="s">
        <v>8248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8270</v>
      </c>
      <c r="O649" s="5">
        <f>E649/D649</f>
        <v>1.0705</v>
      </c>
      <c r="P649" s="3">
        <f>ROUND(E649/L649,0)</f>
        <v>126</v>
      </c>
      <c r="Q649" s="6" t="s">
        <v>8317</v>
      </c>
      <c r="R649" s="6" t="s">
        <v>8319</v>
      </c>
      <c r="S649" s="14">
        <f t="shared" si="20"/>
        <v>42416.559594907405</v>
      </c>
      <c r="T649" s="14">
        <f t="shared" si="21"/>
        <v>42446.517928240741</v>
      </c>
    </row>
    <row r="650" spans="1:20" ht="30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8221</v>
      </c>
      <c r="H650" s="1" t="s">
        <v>8243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8270</v>
      </c>
      <c r="O650" s="5">
        <f>E650/D650</f>
        <v>1.2682285714285715</v>
      </c>
      <c r="P650" s="3">
        <f>ROUND(E650/L650,0)</f>
        <v>1644</v>
      </c>
      <c r="Q650" s="6" t="s">
        <v>8317</v>
      </c>
      <c r="R650" s="6" t="s">
        <v>8319</v>
      </c>
      <c r="S650" s="14">
        <f t="shared" si="20"/>
        <v>41891.485046296293</v>
      </c>
      <c r="T650" s="14">
        <f t="shared" si="21"/>
        <v>41926.485046296293</v>
      </c>
    </row>
    <row r="651" spans="1:20" ht="60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8221</v>
      </c>
      <c r="H651" s="1" t="s">
        <v>8243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8270</v>
      </c>
      <c r="O651" s="5">
        <f>E651/D651</f>
        <v>1.3996</v>
      </c>
      <c r="P651" s="3">
        <f>ROUND(E651/L651,0)</f>
        <v>43</v>
      </c>
      <c r="Q651" s="6" t="s">
        <v>8317</v>
      </c>
      <c r="R651" s="6" t="s">
        <v>8319</v>
      </c>
      <c r="S651" s="14">
        <f t="shared" si="20"/>
        <v>41877.703854166662</v>
      </c>
      <c r="T651" s="14">
        <f t="shared" si="21"/>
        <v>41898.703854166662</v>
      </c>
    </row>
    <row r="652" spans="1:20" ht="60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8221</v>
      </c>
      <c r="H652" s="1" t="s">
        <v>8243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8270</v>
      </c>
      <c r="O652" s="5">
        <f>E652/D652</f>
        <v>1.1240000000000001</v>
      </c>
      <c r="P652" s="3">
        <f>ROUND(E652/L652,0)</f>
        <v>35</v>
      </c>
      <c r="Q652" s="6" t="s">
        <v>8317</v>
      </c>
      <c r="R652" s="6" t="s">
        <v>8319</v>
      </c>
      <c r="S652" s="14">
        <f t="shared" si="20"/>
        <v>41931.828518518516</v>
      </c>
      <c r="T652" s="14">
        <f t="shared" si="21"/>
        <v>41991.870185185187</v>
      </c>
    </row>
    <row r="653" spans="1:20" ht="60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8221</v>
      </c>
      <c r="H653" s="1" t="s">
        <v>8243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8270</v>
      </c>
      <c r="O653" s="5">
        <f>E653/D653</f>
        <v>1.00528</v>
      </c>
      <c r="P653" s="3">
        <f>ROUND(E653/L653,0)</f>
        <v>239</v>
      </c>
      <c r="Q653" s="6" t="s">
        <v>8317</v>
      </c>
      <c r="R653" s="6" t="s">
        <v>8319</v>
      </c>
      <c r="S653" s="14">
        <f t="shared" si="20"/>
        <v>41955.809155092589</v>
      </c>
      <c r="T653" s="14">
        <f t="shared" si="21"/>
        <v>41985.809155092589</v>
      </c>
    </row>
    <row r="654" spans="1:20" ht="60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8221</v>
      </c>
      <c r="H654" s="1" t="s">
        <v>8243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8270</v>
      </c>
      <c r="O654" s="5">
        <f>E654/D654</f>
        <v>1.0046666666666666</v>
      </c>
      <c r="P654" s="3">
        <f>ROUND(E654/L654,0)</f>
        <v>108</v>
      </c>
      <c r="Q654" s="6" t="s">
        <v>8317</v>
      </c>
      <c r="R654" s="6" t="s">
        <v>8319</v>
      </c>
      <c r="S654" s="14">
        <f t="shared" si="20"/>
        <v>42675.482060185182</v>
      </c>
      <c r="T654" s="14">
        <f t="shared" si="21"/>
        <v>42705.523726851847</v>
      </c>
    </row>
    <row r="655" spans="1:20" ht="60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8221</v>
      </c>
      <c r="H655" s="1" t="s">
        <v>8243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8270</v>
      </c>
      <c r="O655" s="5">
        <f>E655/D655</f>
        <v>1.4144600000000001</v>
      </c>
      <c r="P655" s="3">
        <f>ROUND(E655/L655,0)</f>
        <v>96</v>
      </c>
      <c r="Q655" s="6" t="s">
        <v>8317</v>
      </c>
      <c r="R655" s="6" t="s">
        <v>8319</v>
      </c>
      <c r="S655" s="14">
        <f t="shared" si="20"/>
        <v>42199.410185185181</v>
      </c>
      <c r="T655" s="14">
        <f t="shared" si="21"/>
        <v>42236.410185185181</v>
      </c>
    </row>
    <row r="656" spans="1:20" ht="60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8221</v>
      </c>
      <c r="H656" s="1" t="s">
        <v>8243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8270</v>
      </c>
      <c r="O656" s="5">
        <f>E656/D656</f>
        <v>2.6729166666666666</v>
      </c>
      <c r="P656" s="3">
        <f>ROUND(E656/L656,0)</f>
        <v>32</v>
      </c>
      <c r="Q656" s="6" t="s">
        <v>8317</v>
      </c>
      <c r="R656" s="6" t="s">
        <v>8319</v>
      </c>
      <c r="S656" s="14">
        <f t="shared" si="20"/>
        <v>42163.748993055553</v>
      </c>
      <c r="T656" s="14">
        <f t="shared" si="21"/>
        <v>42193.748993055553</v>
      </c>
    </row>
    <row r="657" spans="1:20" ht="4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8221</v>
      </c>
      <c r="H657" s="1" t="s">
        <v>8243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8270</v>
      </c>
      <c r="O657" s="5">
        <f>E657/D657</f>
        <v>1.4688749999999999</v>
      </c>
      <c r="P657" s="3">
        <f>ROUND(E657/L657,0)</f>
        <v>43</v>
      </c>
      <c r="Q657" s="6" t="s">
        <v>8317</v>
      </c>
      <c r="R657" s="6" t="s">
        <v>8319</v>
      </c>
      <c r="S657" s="14">
        <f t="shared" si="20"/>
        <v>42045.748981481483</v>
      </c>
      <c r="T657" s="14">
        <f t="shared" si="21"/>
        <v>42075.707314814812</v>
      </c>
    </row>
    <row r="658" spans="1:20" ht="60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8221</v>
      </c>
      <c r="H658" s="1" t="s">
        <v>8243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8270</v>
      </c>
      <c r="O658" s="5">
        <f>E658/D658</f>
        <v>2.1356000000000002</v>
      </c>
      <c r="P658" s="3">
        <f>ROUND(E658/L658,0)</f>
        <v>123</v>
      </c>
      <c r="Q658" s="6" t="s">
        <v>8317</v>
      </c>
      <c r="R658" s="6" t="s">
        <v>8319</v>
      </c>
      <c r="S658" s="14">
        <f t="shared" si="20"/>
        <v>42417.596284722218</v>
      </c>
      <c r="T658" s="14">
        <f t="shared" si="21"/>
        <v>42477.554618055554</v>
      </c>
    </row>
    <row r="659" spans="1:20" ht="60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8221</v>
      </c>
      <c r="H659" s="1" t="s">
        <v>8243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8270</v>
      </c>
      <c r="O659" s="5">
        <f>E659/D659</f>
        <v>1.2569999999999999</v>
      </c>
      <c r="P659" s="3">
        <f>ROUND(E659/L659,0)</f>
        <v>190</v>
      </c>
      <c r="Q659" s="6" t="s">
        <v>8317</v>
      </c>
      <c r="R659" s="6" t="s">
        <v>8319</v>
      </c>
      <c r="S659" s="14">
        <f t="shared" si="20"/>
        <v>42331.637407407405</v>
      </c>
      <c r="T659" s="14">
        <f t="shared" si="21"/>
        <v>42361.637407407405</v>
      </c>
    </row>
    <row r="660" spans="1:20" ht="60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8221</v>
      </c>
      <c r="H660" s="1" t="s">
        <v>8243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8270</v>
      </c>
      <c r="O660" s="5">
        <f>E660/D660</f>
        <v>1.0446206037108834</v>
      </c>
      <c r="P660" s="3">
        <f>ROUND(E660/L660,0)</f>
        <v>109</v>
      </c>
      <c r="Q660" s="6" t="s">
        <v>8317</v>
      </c>
      <c r="R660" s="6" t="s">
        <v>8319</v>
      </c>
      <c r="S660" s="14">
        <f t="shared" si="20"/>
        <v>42178.952418981477</v>
      </c>
      <c r="T660" s="14">
        <f t="shared" si="21"/>
        <v>42211.541666666664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8221</v>
      </c>
      <c r="H661" s="1" t="s">
        <v>8243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8270</v>
      </c>
      <c r="O661" s="5">
        <f>E661/D661</f>
        <v>1.0056666666666667</v>
      </c>
      <c r="P661" s="3">
        <f>ROUND(E661/L661,0)</f>
        <v>144</v>
      </c>
      <c r="Q661" s="6" t="s">
        <v>8317</v>
      </c>
      <c r="R661" s="6" t="s">
        <v>8319</v>
      </c>
      <c r="S661" s="14">
        <f t="shared" si="20"/>
        <v>42209.385358796295</v>
      </c>
      <c r="T661" s="14">
        <f t="shared" si="21"/>
        <v>42239.385358796295</v>
      </c>
    </row>
    <row r="662" spans="1:20" ht="60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8306</v>
      </c>
      <c r="G662" s="1" t="s">
        <v>8221</v>
      </c>
      <c r="H662" s="1" t="s">
        <v>8243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8270</v>
      </c>
      <c r="O662" s="5">
        <f>E662/D662</f>
        <v>3.058E-2</v>
      </c>
      <c r="P662" s="3">
        <f>ROUND(E662/L662,0)</f>
        <v>85</v>
      </c>
      <c r="Q662" s="6" t="s">
        <v>8317</v>
      </c>
      <c r="R662" s="6" t="s">
        <v>8319</v>
      </c>
      <c r="S662" s="14">
        <f t="shared" si="20"/>
        <v>41922.533321759256</v>
      </c>
      <c r="T662" s="14">
        <f t="shared" si="21"/>
        <v>41952.57498842592</v>
      </c>
    </row>
    <row r="663" spans="1:20" ht="45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8306</v>
      </c>
      <c r="G663" s="1" t="s">
        <v>8221</v>
      </c>
      <c r="H663" s="1" t="s">
        <v>8243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8270</v>
      </c>
      <c r="O663" s="5">
        <f>E663/D663</f>
        <v>9.4999999999999998E-3</v>
      </c>
      <c r="P663" s="3">
        <f>ROUND(E663/L663,0)</f>
        <v>11</v>
      </c>
      <c r="Q663" s="6" t="s">
        <v>8317</v>
      </c>
      <c r="R663" s="6" t="s">
        <v>8319</v>
      </c>
      <c r="S663" s="14">
        <f t="shared" si="20"/>
        <v>42636.437025462961</v>
      </c>
      <c r="T663" s="14">
        <f t="shared" si="21"/>
        <v>42666.437025462961</v>
      </c>
    </row>
    <row r="664" spans="1:20" ht="4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8306</v>
      </c>
      <c r="G664" s="1" t="s">
        <v>8221</v>
      </c>
      <c r="H664" s="1" t="s">
        <v>8243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8270</v>
      </c>
      <c r="O664" s="5">
        <f>E664/D664</f>
        <v>4.0000000000000001E-3</v>
      </c>
      <c r="P664" s="3">
        <f>ROUND(E664/L664,0)</f>
        <v>39</v>
      </c>
      <c r="Q664" s="6" t="s">
        <v>8317</v>
      </c>
      <c r="R664" s="6" t="s">
        <v>8319</v>
      </c>
      <c r="S664" s="14">
        <f t="shared" si="20"/>
        <v>41990.229710648149</v>
      </c>
      <c r="T664" s="14">
        <f t="shared" si="21"/>
        <v>42020.229710648149</v>
      </c>
    </row>
    <row r="665" spans="1:20" ht="60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8306</v>
      </c>
      <c r="G665" s="1" t="s">
        <v>8229</v>
      </c>
      <c r="H665" s="1" t="s">
        <v>8250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8270</v>
      </c>
      <c r="O665" s="5">
        <f>E665/D665</f>
        <v>3.5000000000000001E-3</v>
      </c>
      <c r="P665" s="3">
        <f>ROUND(E665/L665,0)</f>
        <v>100</v>
      </c>
      <c r="Q665" s="6" t="s">
        <v>8317</v>
      </c>
      <c r="R665" s="6" t="s">
        <v>8319</v>
      </c>
      <c r="S665" s="14">
        <f t="shared" si="20"/>
        <v>42173.634907407402</v>
      </c>
      <c r="T665" s="14">
        <f t="shared" si="21"/>
        <v>42203.634907407402</v>
      </c>
    </row>
    <row r="666" spans="1:20" ht="60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8306</v>
      </c>
      <c r="G666" s="1" t="s">
        <v>8221</v>
      </c>
      <c r="H666" s="1" t="s">
        <v>8243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8270</v>
      </c>
      <c r="O666" s="5">
        <f>E666/D666</f>
        <v>7.5333333333333335E-2</v>
      </c>
      <c r="P666" s="3">
        <f>ROUND(E666/L666,0)</f>
        <v>31</v>
      </c>
      <c r="Q666" s="6" t="s">
        <v>8317</v>
      </c>
      <c r="R666" s="6" t="s">
        <v>8319</v>
      </c>
      <c r="S666" s="14">
        <f t="shared" si="20"/>
        <v>42077.458043981482</v>
      </c>
      <c r="T666" s="14">
        <f t="shared" si="21"/>
        <v>42107.458043981482</v>
      </c>
    </row>
    <row r="667" spans="1:20" ht="60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8306</v>
      </c>
      <c r="G667" s="1" t="s">
        <v>8221</v>
      </c>
      <c r="H667" s="1" t="s">
        <v>8243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8270</v>
      </c>
      <c r="O667" s="5">
        <f>E667/D667</f>
        <v>0.18640000000000001</v>
      </c>
      <c r="P667" s="3">
        <f>ROUND(E667/L667,0)</f>
        <v>155</v>
      </c>
      <c r="Q667" s="6" t="s">
        <v>8317</v>
      </c>
      <c r="R667" s="6" t="s">
        <v>8319</v>
      </c>
      <c r="S667" s="14">
        <f t="shared" si="20"/>
        <v>42688.503020833326</v>
      </c>
      <c r="T667" s="14">
        <f t="shared" si="21"/>
        <v>42748.503020833326</v>
      </c>
    </row>
    <row r="668" spans="1:20" ht="60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8306</v>
      </c>
      <c r="G668" s="1" t="s">
        <v>8221</v>
      </c>
      <c r="H668" s="1" t="s">
        <v>8243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8270</v>
      </c>
      <c r="O668" s="5">
        <f>E668/D668</f>
        <v>4.0000000000000003E-5</v>
      </c>
      <c r="P668" s="3">
        <f>ROUND(E668/L668,0)</f>
        <v>2</v>
      </c>
      <c r="Q668" s="6" t="s">
        <v>8317</v>
      </c>
      <c r="R668" s="6" t="s">
        <v>8319</v>
      </c>
      <c r="S668" s="14">
        <f t="shared" si="20"/>
        <v>41838.623819444438</v>
      </c>
      <c r="T668" s="14">
        <f t="shared" si="21"/>
        <v>41868.623819444438</v>
      </c>
    </row>
    <row r="669" spans="1:20" ht="60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8306</v>
      </c>
      <c r="G669" s="1" t="s">
        <v>8234</v>
      </c>
      <c r="H669" s="1" t="s">
        <v>8246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8270</v>
      </c>
      <c r="O669" s="5">
        <f>E669/D669</f>
        <v>0.1002</v>
      </c>
      <c r="P669" s="3">
        <f>ROUND(E669/L669,0)</f>
        <v>179</v>
      </c>
      <c r="Q669" s="6" t="s">
        <v>8317</v>
      </c>
      <c r="R669" s="6" t="s">
        <v>8319</v>
      </c>
      <c r="S669" s="14">
        <f t="shared" si="20"/>
        <v>42632.165081018517</v>
      </c>
      <c r="T669" s="14">
        <f t="shared" si="21"/>
        <v>42672.165081018517</v>
      </c>
    </row>
    <row r="670" spans="1:20" ht="4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8306</v>
      </c>
      <c r="G670" s="1" t="s">
        <v>8221</v>
      </c>
      <c r="H670" s="1" t="s">
        <v>8243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8270</v>
      </c>
      <c r="O670" s="5">
        <f>E670/D670</f>
        <v>4.5600000000000002E-2</v>
      </c>
      <c r="P670" s="3">
        <f>ROUND(E670/L670,0)</f>
        <v>27</v>
      </c>
      <c r="Q670" s="6" t="s">
        <v>8317</v>
      </c>
      <c r="R670" s="6" t="s">
        <v>8319</v>
      </c>
      <c r="S670" s="14">
        <f t="shared" si="20"/>
        <v>42090.622939814813</v>
      </c>
      <c r="T670" s="14">
        <f t="shared" si="21"/>
        <v>42135.622939814813</v>
      </c>
    </row>
    <row r="671" spans="1:20" ht="60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8306</v>
      </c>
      <c r="G671" s="1" t="s">
        <v>8232</v>
      </c>
      <c r="H671" s="1" t="s">
        <v>8252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8270</v>
      </c>
      <c r="O671" s="5">
        <f>E671/D671</f>
        <v>0.21507499999999999</v>
      </c>
      <c r="P671" s="3">
        <f>ROUND(E671/L671,0)</f>
        <v>1536</v>
      </c>
      <c r="Q671" s="6" t="s">
        <v>8317</v>
      </c>
      <c r="R671" s="6" t="s">
        <v>8319</v>
      </c>
      <c r="S671" s="14">
        <f t="shared" si="20"/>
        <v>42527.417337962957</v>
      </c>
      <c r="T671" s="14">
        <f t="shared" si="21"/>
        <v>42557.417337962957</v>
      </c>
    </row>
    <row r="672" spans="1:20" ht="60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8306</v>
      </c>
      <c r="G672" s="1" t="s">
        <v>8234</v>
      </c>
      <c r="H672" s="1" t="s">
        <v>8246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8270</v>
      </c>
      <c r="O672" s="5">
        <f>E672/D672</f>
        <v>0.29276666666666668</v>
      </c>
      <c r="P672" s="3">
        <f>ROUND(E672/L672,0)</f>
        <v>85</v>
      </c>
      <c r="Q672" s="6" t="s">
        <v>8317</v>
      </c>
      <c r="R672" s="6" t="s">
        <v>8319</v>
      </c>
      <c r="S672" s="14">
        <f t="shared" si="20"/>
        <v>42506.501388888886</v>
      </c>
      <c r="T672" s="14">
        <f t="shared" si="21"/>
        <v>42540.131944444445</v>
      </c>
    </row>
    <row r="673" spans="1:20" ht="60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8306</v>
      </c>
      <c r="G673" s="1" t="s">
        <v>8221</v>
      </c>
      <c r="H673" s="1" t="s">
        <v>8243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8270</v>
      </c>
      <c r="O673" s="5">
        <f>E673/D673</f>
        <v>0.39426666666666665</v>
      </c>
      <c r="P673" s="3">
        <f>ROUND(E673/L673,0)</f>
        <v>789</v>
      </c>
      <c r="Q673" s="6" t="s">
        <v>8317</v>
      </c>
      <c r="R673" s="6" t="s">
        <v>8319</v>
      </c>
      <c r="S673" s="14">
        <f t="shared" si="20"/>
        <v>41984.484398148146</v>
      </c>
      <c r="T673" s="14">
        <f t="shared" si="21"/>
        <v>42017.958333333336</v>
      </c>
    </row>
    <row r="674" spans="1:20" ht="60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8306</v>
      </c>
      <c r="G674" s="1" t="s">
        <v>8221</v>
      </c>
      <c r="H674" s="1" t="s">
        <v>8243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8270</v>
      </c>
      <c r="O674" s="5">
        <f>E674/D674</f>
        <v>0.21628</v>
      </c>
      <c r="P674" s="3">
        <f>ROUND(E674/L674,0)</f>
        <v>50</v>
      </c>
      <c r="Q674" s="6" t="s">
        <v>8317</v>
      </c>
      <c r="R674" s="6" t="s">
        <v>8319</v>
      </c>
      <c r="S674" s="14">
        <f t="shared" si="20"/>
        <v>41974.011157407404</v>
      </c>
      <c r="T674" s="14">
        <f t="shared" si="21"/>
        <v>42004.999305555553</v>
      </c>
    </row>
    <row r="675" spans="1:20" ht="60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8306</v>
      </c>
      <c r="G675" s="1" t="s">
        <v>8221</v>
      </c>
      <c r="H675" s="1" t="s">
        <v>8243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8270</v>
      </c>
      <c r="O675" s="5">
        <f>E675/D675</f>
        <v>2.0500000000000002E-3</v>
      </c>
      <c r="P675" s="3">
        <f>ROUND(E675/L675,0)</f>
        <v>68</v>
      </c>
      <c r="Q675" s="6" t="s">
        <v>8317</v>
      </c>
      <c r="R675" s="6" t="s">
        <v>8319</v>
      </c>
      <c r="S675" s="14">
        <f t="shared" si="20"/>
        <v>41838.6321412037</v>
      </c>
      <c r="T675" s="14">
        <f t="shared" si="21"/>
        <v>41883.6321412037</v>
      </c>
    </row>
    <row r="676" spans="1:20" ht="30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8306</v>
      </c>
      <c r="G676" s="1" t="s">
        <v>8221</v>
      </c>
      <c r="H676" s="1" t="s">
        <v>8243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8270</v>
      </c>
      <c r="O676" s="5">
        <f>E676/D676</f>
        <v>2.9999999999999997E-4</v>
      </c>
      <c r="P676" s="3">
        <f>ROUND(E676/L676,0)</f>
        <v>8</v>
      </c>
      <c r="Q676" s="6" t="s">
        <v>8317</v>
      </c>
      <c r="R676" s="6" t="s">
        <v>8319</v>
      </c>
      <c r="S676" s="14">
        <f t="shared" si="20"/>
        <v>41802.907719907402</v>
      </c>
      <c r="T676" s="14">
        <f t="shared" si="21"/>
        <v>41862.907719907402</v>
      </c>
    </row>
    <row r="677" spans="1:20" ht="60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8306</v>
      </c>
      <c r="G677" s="1" t="s">
        <v>8221</v>
      </c>
      <c r="H677" s="1" t="s">
        <v>8243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8270</v>
      </c>
      <c r="O677" s="5">
        <f>E677/D677</f>
        <v>0.14849999999999999</v>
      </c>
      <c r="P677" s="3">
        <f>ROUND(E677/L677,0)</f>
        <v>34</v>
      </c>
      <c r="Q677" s="6" t="s">
        <v>8317</v>
      </c>
      <c r="R677" s="6" t="s">
        <v>8319</v>
      </c>
      <c r="S677" s="14">
        <f t="shared" si="20"/>
        <v>41975.722268518519</v>
      </c>
      <c r="T677" s="14">
        <f t="shared" si="21"/>
        <v>42005.082638888889</v>
      </c>
    </row>
    <row r="678" spans="1:20" ht="60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8306</v>
      </c>
      <c r="G678" s="1" t="s">
        <v>8226</v>
      </c>
      <c r="H678" s="1" t="s">
        <v>8248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8270</v>
      </c>
      <c r="O678" s="5">
        <f>E678/D678</f>
        <v>1.4710000000000001E-2</v>
      </c>
      <c r="P678" s="3">
        <f>ROUND(E678/L678,0)</f>
        <v>61</v>
      </c>
      <c r="Q678" s="6" t="s">
        <v>8317</v>
      </c>
      <c r="R678" s="6" t="s">
        <v>8319</v>
      </c>
      <c r="S678" s="14">
        <f t="shared" si="20"/>
        <v>42012.559965277775</v>
      </c>
      <c r="T678" s="14">
        <f t="shared" si="21"/>
        <v>42042.559965277775</v>
      </c>
    </row>
    <row r="679" spans="1:20" ht="7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8306</v>
      </c>
      <c r="G679" s="1" t="s">
        <v>8234</v>
      </c>
      <c r="H679" s="1" t="s">
        <v>8246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8270</v>
      </c>
      <c r="O679" s="5">
        <f>E679/D679</f>
        <v>0.25584000000000001</v>
      </c>
      <c r="P679" s="3">
        <f>ROUND(E679/L679,0)</f>
        <v>133</v>
      </c>
      <c r="Q679" s="6" t="s">
        <v>8317</v>
      </c>
      <c r="R679" s="6" t="s">
        <v>8319</v>
      </c>
      <c r="S679" s="14">
        <f t="shared" si="20"/>
        <v>42504.195543981477</v>
      </c>
      <c r="T679" s="14">
        <f t="shared" si="21"/>
        <v>42549.195543981477</v>
      </c>
    </row>
    <row r="680" spans="1:20" ht="60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8306</v>
      </c>
      <c r="G680" s="1" t="s">
        <v>8221</v>
      </c>
      <c r="H680" s="1" t="s">
        <v>8243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8270</v>
      </c>
      <c r="O680" s="5">
        <f>E680/D680</f>
        <v>3.8206896551724136E-2</v>
      </c>
      <c r="P680" s="3">
        <f>ROUND(E680/L680,0)</f>
        <v>65</v>
      </c>
      <c r="Q680" s="6" t="s">
        <v>8317</v>
      </c>
      <c r="R680" s="6" t="s">
        <v>8319</v>
      </c>
      <c r="S680" s="14">
        <f t="shared" si="20"/>
        <v>42481.168263888881</v>
      </c>
      <c r="T680" s="14">
        <f t="shared" si="21"/>
        <v>42511.168263888881</v>
      </c>
    </row>
    <row r="681" spans="1:20" ht="60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8306</v>
      </c>
      <c r="G681" s="1" t="s">
        <v>8221</v>
      </c>
      <c r="H681" s="1" t="s">
        <v>8243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8270</v>
      </c>
      <c r="O681" s="5">
        <f>E681/D681</f>
        <v>0.15485964912280703</v>
      </c>
      <c r="P681" s="3">
        <f>ROUND(E681/L681,0)</f>
        <v>94</v>
      </c>
      <c r="Q681" s="6" t="s">
        <v>8317</v>
      </c>
      <c r="R681" s="6" t="s">
        <v>8319</v>
      </c>
      <c r="S681" s="14">
        <f t="shared" si="20"/>
        <v>42556.487372685187</v>
      </c>
      <c r="T681" s="14">
        <f t="shared" si="21"/>
        <v>42616.487372685187</v>
      </c>
    </row>
    <row r="682" spans="1:20" ht="60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8306</v>
      </c>
      <c r="G682" s="1" t="s">
        <v>8221</v>
      </c>
      <c r="H682" s="1" t="s">
        <v>8243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8270</v>
      </c>
      <c r="O682" s="5">
        <f>E682/D682</f>
        <v>0.25912000000000002</v>
      </c>
      <c r="P682" s="3">
        <f>ROUND(E682/L682,0)</f>
        <v>151</v>
      </c>
      <c r="Q682" s="6" t="s">
        <v>8317</v>
      </c>
      <c r="R682" s="6" t="s">
        <v>8319</v>
      </c>
      <c r="S682" s="14">
        <f t="shared" si="20"/>
        <v>41864.293182870366</v>
      </c>
      <c r="T682" s="14">
        <f t="shared" si="21"/>
        <v>41899.293182870366</v>
      </c>
    </row>
    <row r="683" spans="1:20" ht="60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8306</v>
      </c>
      <c r="G683" s="1" t="s">
        <v>8221</v>
      </c>
      <c r="H683" s="1" t="s">
        <v>8243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8270</v>
      </c>
      <c r="O683" s="5">
        <f>E683/D683</f>
        <v>4.0000000000000002E-4</v>
      </c>
      <c r="P683" s="3">
        <f>ROUND(E683/L683,0)</f>
        <v>1</v>
      </c>
      <c r="Q683" s="6" t="s">
        <v>8317</v>
      </c>
      <c r="R683" s="6" t="s">
        <v>8319</v>
      </c>
      <c r="S683" s="14">
        <f t="shared" si="20"/>
        <v>42639.597268518519</v>
      </c>
      <c r="T683" s="14">
        <f t="shared" si="21"/>
        <v>42669.597268518519</v>
      </c>
    </row>
    <row r="684" spans="1:20" ht="4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8306</v>
      </c>
      <c r="G684" s="1" t="s">
        <v>8221</v>
      </c>
      <c r="H684" s="1" t="s">
        <v>8243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8270</v>
      </c>
      <c r="O684" s="5">
        <f>E684/D684</f>
        <v>1.06E-3</v>
      </c>
      <c r="P684" s="3">
        <f>ROUND(E684/L684,0)</f>
        <v>13</v>
      </c>
      <c r="Q684" s="6" t="s">
        <v>8317</v>
      </c>
      <c r="R684" s="6" t="s">
        <v>8319</v>
      </c>
      <c r="S684" s="14">
        <f t="shared" si="20"/>
        <v>42778.556967592587</v>
      </c>
      <c r="T684" s="14">
        <f t="shared" si="21"/>
        <v>42808.515300925923</v>
      </c>
    </row>
    <row r="685" spans="1:20" ht="60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8306</v>
      </c>
      <c r="G685" s="1" t="s">
        <v>8221</v>
      </c>
      <c r="H685" s="1" t="s">
        <v>8243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8270</v>
      </c>
      <c r="O685" s="5">
        <f>E685/D685</f>
        <v>8.5142857142857138E-3</v>
      </c>
      <c r="P685" s="3">
        <f>ROUND(E685/L685,0)</f>
        <v>99</v>
      </c>
      <c r="Q685" s="6" t="s">
        <v>8317</v>
      </c>
      <c r="R685" s="6" t="s">
        <v>8319</v>
      </c>
      <c r="S685" s="14">
        <f t="shared" si="20"/>
        <v>42634.691712962966</v>
      </c>
      <c r="T685" s="14">
        <f t="shared" si="21"/>
        <v>42674.691712962966</v>
      </c>
    </row>
    <row r="686" spans="1:20" ht="3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8306</v>
      </c>
      <c r="G686" s="1" t="s">
        <v>8221</v>
      </c>
      <c r="H686" s="1" t="s">
        <v>8243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8270</v>
      </c>
      <c r="O686" s="5">
        <f>E686/D686</f>
        <v>7.4837500000000001E-2</v>
      </c>
      <c r="P686" s="3">
        <f>ROUND(E686/L686,0)</f>
        <v>177</v>
      </c>
      <c r="Q686" s="6" t="s">
        <v>8317</v>
      </c>
      <c r="R686" s="6" t="s">
        <v>8319</v>
      </c>
      <c r="S686" s="14">
        <f t="shared" si="20"/>
        <v>41809.26494212963</v>
      </c>
      <c r="T686" s="14">
        <f t="shared" si="21"/>
        <v>41844.916666666664</v>
      </c>
    </row>
    <row r="687" spans="1:20" ht="60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8306</v>
      </c>
      <c r="G687" s="1" t="s">
        <v>8221</v>
      </c>
      <c r="H687" s="1" t="s">
        <v>8243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8270</v>
      </c>
      <c r="O687" s="5">
        <f>E687/D687</f>
        <v>0.27650000000000002</v>
      </c>
      <c r="P687" s="3">
        <f>ROUND(E687/L687,0)</f>
        <v>55</v>
      </c>
      <c r="Q687" s="6" t="s">
        <v>8317</v>
      </c>
      <c r="R687" s="6" t="s">
        <v>8319</v>
      </c>
      <c r="S687" s="14">
        <f t="shared" si="20"/>
        <v>41971.658240740733</v>
      </c>
      <c r="T687" s="14">
        <f t="shared" si="21"/>
        <v>42016.658240740733</v>
      </c>
    </row>
    <row r="688" spans="1:20" ht="60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8306</v>
      </c>
      <c r="G688" s="1" t="s">
        <v>8234</v>
      </c>
      <c r="H688" s="1" t="s">
        <v>8246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8270</v>
      </c>
      <c r="O688" s="5">
        <f>E688/D688</f>
        <v>0</v>
      </c>
      <c r="P688" s="3" t="e">
        <f>ROUND(E688/L688,0)</f>
        <v>#DIV/0!</v>
      </c>
      <c r="Q688" s="6" t="s">
        <v>8317</v>
      </c>
      <c r="R688" s="6" t="s">
        <v>8319</v>
      </c>
      <c r="S688" s="14">
        <f t="shared" si="20"/>
        <v>42189.464930555558</v>
      </c>
      <c r="T688" s="14">
        <f t="shared" si="21"/>
        <v>42219.464930555558</v>
      </c>
    </row>
    <row r="689" spans="1:20" ht="60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8306</v>
      </c>
      <c r="G689" s="1" t="s">
        <v>8235</v>
      </c>
      <c r="H689" s="1" t="s">
        <v>8253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8270</v>
      </c>
      <c r="O689" s="5">
        <f>E689/D689</f>
        <v>3.5499999999999997E-2</v>
      </c>
      <c r="P689" s="3">
        <f>ROUND(E689/L689,0)</f>
        <v>592</v>
      </c>
      <c r="Q689" s="6" t="s">
        <v>8317</v>
      </c>
      <c r="R689" s="6" t="s">
        <v>8319</v>
      </c>
      <c r="S689" s="14">
        <f t="shared" si="20"/>
        <v>42711.542280092595</v>
      </c>
      <c r="T689" s="14">
        <f t="shared" si="21"/>
        <v>42771.542280092595</v>
      </c>
    </row>
    <row r="690" spans="1:20" ht="60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8306</v>
      </c>
      <c r="G690" s="1" t="s">
        <v>8221</v>
      </c>
      <c r="H690" s="1" t="s">
        <v>8243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8270</v>
      </c>
      <c r="O690" s="5">
        <f>E690/D690</f>
        <v>0.72989999999999999</v>
      </c>
      <c r="P690" s="3">
        <f>ROUND(E690/L690,0)</f>
        <v>406</v>
      </c>
      <c r="Q690" s="6" t="s">
        <v>8317</v>
      </c>
      <c r="R690" s="6" t="s">
        <v>8319</v>
      </c>
      <c r="S690" s="14">
        <f t="shared" si="20"/>
        <v>42261.896446759252</v>
      </c>
      <c r="T690" s="14">
        <f t="shared" si="21"/>
        <v>42291.896446759252</v>
      </c>
    </row>
    <row r="691" spans="1:20" ht="60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8306</v>
      </c>
      <c r="G691" s="1" t="s">
        <v>8221</v>
      </c>
      <c r="H691" s="1" t="s">
        <v>8243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8270</v>
      </c>
      <c r="O691" s="5">
        <f>E691/D691</f>
        <v>0.57648750000000004</v>
      </c>
      <c r="P691" s="3">
        <f>ROUND(E691/L691,0)</f>
        <v>343</v>
      </c>
      <c r="Q691" s="6" t="s">
        <v>8317</v>
      </c>
      <c r="R691" s="6" t="s">
        <v>8319</v>
      </c>
      <c r="S691" s="14">
        <f t="shared" si="20"/>
        <v>42675.459456018514</v>
      </c>
      <c r="T691" s="14">
        <f t="shared" si="21"/>
        <v>42711.999305555553</v>
      </c>
    </row>
    <row r="692" spans="1:20" ht="30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8306</v>
      </c>
      <c r="G692" s="1" t="s">
        <v>8221</v>
      </c>
      <c r="H692" s="1" t="s">
        <v>8243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8270</v>
      </c>
      <c r="O692" s="5">
        <f>E692/D692</f>
        <v>0.1234</v>
      </c>
      <c r="P692" s="3">
        <f>ROUND(E692/L692,0)</f>
        <v>73</v>
      </c>
      <c r="Q692" s="6" t="s">
        <v>8317</v>
      </c>
      <c r="R692" s="6" t="s">
        <v>8319</v>
      </c>
      <c r="S692" s="14">
        <f t="shared" si="20"/>
        <v>42579.426400462959</v>
      </c>
      <c r="T692" s="14">
        <f t="shared" si="21"/>
        <v>42622.041666666664</v>
      </c>
    </row>
    <row r="693" spans="1:20" ht="45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8306</v>
      </c>
      <c r="G693" s="1" t="s">
        <v>8221</v>
      </c>
      <c r="H693" s="1" t="s">
        <v>8243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8270</v>
      </c>
      <c r="O693" s="5">
        <f>E693/D693</f>
        <v>5.1999999999999998E-3</v>
      </c>
      <c r="P693" s="3">
        <f>ROUND(E693/L693,0)</f>
        <v>26</v>
      </c>
      <c r="Q693" s="6" t="s">
        <v>8317</v>
      </c>
      <c r="R693" s="6" t="s">
        <v>8319</v>
      </c>
      <c r="S693" s="14">
        <f t="shared" si="20"/>
        <v>42157.819976851846</v>
      </c>
      <c r="T693" s="14">
        <f t="shared" si="21"/>
        <v>42185.819976851846</v>
      </c>
    </row>
    <row r="694" spans="1:20" ht="60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8306</v>
      </c>
      <c r="G694" s="1" t="s">
        <v>8222</v>
      </c>
      <c r="H694" s="1" t="s">
        <v>8244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8270</v>
      </c>
      <c r="O694" s="5">
        <f>E694/D694</f>
        <v>6.5299999999999997E-2</v>
      </c>
      <c r="P694" s="3">
        <f>ROUND(E694/L694,0)</f>
        <v>6</v>
      </c>
      <c r="Q694" s="6" t="s">
        <v>8317</v>
      </c>
      <c r="R694" s="6" t="s">
        <v>8319</v>
      </c>
      <c r="S694" s="14">
        <f t="shared" si="20"/>
        <v>42696.167395833334</v>
      </c>
      <c r="T694" s="14">
        <f t="shared" si="21"/>
        <v>42726.167395833334</v>
      </c>
    </row>
    <row r="695" spans="1:20" ht="45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8306</v>
      </c>
      <c r="G695" s="1" t="s">
        <v>8221</v>
      </c>
      <c r="H695" s="1" t="s">
        <v>8243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8270</v>
      </c>
      <c r="O695" s="5">
        <f>E695/D695</f>
        <v>0.35338000000000003</v>
      </c>
      <c r="P695" s="3">
        <f>ROUND(E695/L695,0)</f>
        <v>119</v>
      </c>
      <c r="Q695" s="6" t="s">
        <v>8317</v>
      </c>
      <c r="R695" s="6" t="s">
        <v>8319</v>
      </c>
      <c r="S695" s="14">
        <f t="shared" si="20"/>
        <v>42094.599849537037</v>
      </c>
      <c r="T695" s="14">
        <f t="shared" si="21"/>
        <v>42124.599849537037</v>
      </c>
    </row>
    <row r="696" spans="1:20" ht="60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8306</v>
      </c>
      <c r="G696" s="1" t="s">
        <v>8221</v>
      </c>
      <c r="H696" s="1" t="s">
        <v>8243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8270</v>
      </c>
      <c r="O696" s="5">
        <f>E696/D696</f>
        <v>3.933333333333333E-3</v>
      </c>
      <c r="P696" s="3">
        <f>ROUND(E696/L696,0)</f>
        <v>84</v>
      </c>
      <c r="Q696" s="6" t="s">
        <v>8317</v>
      </c>
      <c r="R696" s="6" t="s">
        <v>8319</v>
      </c>
      <c r="S696" s="14">
        <f t="shared" si="20"/>
        <v>42737.455543981479</v>
      </c>
      <c r="T696" s="14">
        <f t="shared" si="21"/>
        <v>42767.455543981479</v>
      </c>
    </row>
    <row r="697" spans="1:20" ht="60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8306</v>
      </c>
      <c r="G697" s="1" t="s">
        <v>8221</v>
      </c>
      <c r="H697" s="1" t="s">
        <v>8243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8270</v>
      </c>
      <c r="O697" s="5">
        <f>E697/D697</f>
        <v>1.06E-2</v>
      </c>
      <c r="P697" s="3">
        <f>ROUND(E697/L697,0)</f>
        <v>91</v>
      </c>
      <c r="Q697" s="6" t="s">
        <v>8317</v>
      </c>
      <c r="R697" s="6" t="s">
        <v>8319</v>
      </c>
      <c r="S697" s="14">
        <f t="shared" si="20"/>
        <v>41913.312731481477</v>
      </c>
      <c r="T697" s="14">
        <f t="shared" si="21"/>
        <v>41943.312731481477</v>
      </c>
    </row>
    <row r="698" spans="1:20" ht="30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8306</v>
      </c>
      <c r="G698" s="1" t="s">
        <v>8230</v>
      </c>
      <c r="H698" s="1" t="s">
        <v>8246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8270</v>
      </c>
      <c r="O698" s="5">
        <f>E698/D698</f>
        <v>5.7142857142857145E-6</v>
      </c>
      <c r="P698" s="3">
        <f>ROUND(E698/L698,0)</f>
        <v>1</v>
      </c>
      <c r="Q698" s="6" t="s">
        <v>8317</v>
      </c>
      <c r="R698" s="6" t="s">
        <v>8319</v>
      </c>
      <c r="S698" s="14">
        <f t="shared" si="20"/>
        <v>41815.718773148146</v>
      </c>
      <c r="T698" s="14">
        <f t="shared" si="21"/>
        <v>41845.718773148146</v>
      </c>
    </row>
    <row r="699" spans="1:20" ht="60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8306</v>
      </c>
      <c r="G699" s="1" t="s">
        <v>8233</v>
      </c>
      <c r="H699" s="1" t="s">
        <v>8246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8270</v>
      </c>
      <c r="O699" s="5">
        <f>E699/D699</f>
        <v>0.46379999999999999</v>
      </c>
      <c r="P699" s="3">
        <f>ROUND(E699/L699,0)</f>
        <v>20</v>
      </c>
      <c r="Q699" s="6" t="s">
        <v>8317</v>
      </c>
      <c r="R699" s="6" t="s">
        <v>8319</v>
      </c>
      <c r="S699" s="14">
        <f t="shared" si="20"/>
        <v>42388.314687500002</v>
      </c>
      <c r="T699" s="14">
        <f t="shared" si="21"/>
        <v>42403.314687500002</v>
      </c>
    </row>
    <row r="700" spans="1:20" ht="60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8306</v>
      </c>
      <c r="G700" s="1" t="s">
        <v>8221</v>
      </c>
      <c r="H700" s="1" t="s">
        <v>8243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8270</v>
      </c>
      <c r="O700" s="5">
        <f>E700/D700</f>
        <v>0.15390000000000001</v>
      </c>
      <c r="P700" s="3">
        <f>ROUND(E700/L700,0)</f>
        <v>531</v>
      </c>
      <c r="Q700" s="6" t="s">
        <v>8317</v>
      </c>
      <c r="R700" s="6" t="s">
        <v>8319</v>
      </c>
      <c r="S700" s="14">
        <f t="shared" si="20"/>
        <v>41866.722743055558</v>
      </c>
      <c r="T700" s="14">
        <f t="shared" si="21"/>
        <v>41899.875</v>
      </c>
    </row>
    <row r="701" spans="1:20" ht="60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8306</v>
      </c>
      <c r="G701" s="1" t="s">
        <v>8221</v>
      </c>
      <c r="H701" s="1" t="s">
        <v>8243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8270</v>
      </c>
      <c r="O701" s="5">
        <f>E701/D701</f>
        <v>0.824221076923077</v>
      </c>
      <c r="P701" s="3">
        <f>ROUND(E701/L701,0)</f>
        <v>120</v>
      </c>
      <c r="Q701" s="6" t="s">
        <v>8317</v>
      </c>
      <c r="R701" s="6" t="s">
        <v>8319</v>
      </c>
      <c r="S701" s="14">
        <f t="shared" si="20"/>
        <v>41563.277175925927</v>
      </c>
      <c r="T701" s="14">
        <f t="shared" si="21"/>
        <v>41600.458333333328</v>
      </c>
    </row>
    <row r="702" spans="1:20" ht="60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8306</v>
      </c>
      <c r="G702" s="1" t="s">
        <v>8224</v>
      </c>
      <c r="H702" s="1" t="s">
        <v>8246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8270</v>
      </c>
      <c r="O702" s="5">
        <f>E702/D702</f>
        <v>2.6866666666666667E-2</v>
      </c>
      <c r="P702" s="3">
        <f>ROUND(E702/L702,0)</f>
        <v>13</v>
      </c>
      <c r="Q702" s="6" t="s">
        <v>8317</v>
      </c>
      <c r="R702" s="6" t="s">
        <v>8319</v>
      </c>
      <c r="S702" s="14">
        <f t="shared" si="20"/>
        <v>42715.480104166665</v>
      </c>
      <c r="T702" s="14">
        <f t="shared" si="21"/>
        <v>42745.480104166665</v>
      </c>
    </row>
    <row r="703" spans="1:20" ht="60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8306</v>
      </c>
      <c r="G703" s="1" t="s">
        <v>8222</v>
      </c>
      <c r="H703" s="1" t="s">
        <v>8244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8270</v>
      </c>
      <c r="O703" s="5">
        <f>E703/D703</f>
        <v>0.26600000000000001</v>
      </c>
      <c r="P703" s="3">
        <f>ROUND(E703/L703,0)</f>
        <v>291</v>
      </c>
      <c r="Q703" s="6" t="s">
        <v>8317</v>
      </c>
      <c r="R703" s="6" t="s">
        <v>8319</v>
      </c>
      <c r="S703" s="14">
        <f t="shared" si="20"/>
        <v>41813.454629629625</v>
      </c>
      <c r="T703" s="14">
        <f t="shared" si="21"/>
        <v>41843.454629629625</v>
      </c>
    </row>
    <row r="704" spans="1:20" ht="60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8306</v>
      </c>
      <c r="G704" s="1" t="s">
        <v>8221</v>
      </c>
      <c r="H704" s="1" t="s">
        <v>8243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8270</v>
      </c>
      <c r="O704" s="5">
        <f>E704/D704</f>
        <v>0.30813400000000002</v>
      </c>
      <c r="P704" s="3">
        <f>ROUND(E704/L704,0)</f>
        <v>125</v>
      </c>
      <c r="Q704" s="6" t="s">
        <v>8317</v>
      </c>
      <c r="R704" s="6" t="s">
        <v>8319</v>
      </c>
      <c r="S704" s="14">
        <f t="shared" si="20"/>
        <v>42668.518368055556</v>
      </c>
      <c r="T704" s="14">
        <f t="shared" si="21"/>
        <v>42698.560034722221</v>
      </c>
    </row>
    <row r="705" spans="1:20" ht="45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8306</v>
      </c>
      <c r="G705" s="1" t="s">
        <v>8221</v>
      </c>
      <c r="H705" s="1" t="s">
        <v>8243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8270</v>
      </c>
      <c r="O705" s="5">
        <f>E705/D705</f>
        <v>5.5800000000000002E-2</v>
      </c>
      <c r="P705" s="3">
        <f>ROUND(E705/L705,0)</f>
        <v>120</v>
      </c>
      <c r="Q705" s="6" t="s">
        <v>8317</v>
      </c>
      <c r="R705" s="6" t="s">
        <v>8319</v>
      </c>
      <c r="S705" s="14">
        <f t="shared" si="20"/>
        <v>42711.742465277777</v>
      </c>
      <c r="T705" s="14">
        <f t="shared" si="21"/>
        <v>42766.772222222215</v>
      </c>
    </row>
    <row r="706" spans="1:20" ht="4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8306</v>
      </c>
      <c r="G706" s="1" t="s">
        <v>8226</v>
      </c>
      <c r="H706" s="1" t="s">
        <v>8248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8270</v>
      </c>
      <c r="O706" s="5">
        <f>E706/D706</f>
        <v>8.7454545454545458E-3</v>
      </c>
      <c r="P706" s="3">
        <f>ROUND(E706/L706,0)</f>
        <v>120</v>
      </c>
      <c r="Q706" s="6" t="s">
        <v>8317</v>
      </c>
      <c r="R706" s="6" t="s">
        <v>8319</v>
      </c>
      <c r="S706" s="14">
        <f t="shared" si="20"/>
        <v>42725.984583333331</v>
      </c>
      <c r="T706" s="14">
        <f t="shared" si="21"/>
        <v>42785.984583333331</v>
      </c>
    </row>
    <row r="707" spans="1:20" ht="30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8306</v>
      </c>
      <c r="G707" s="1" t="s">
        <v>8230</v>
      </c>
      <c r="H707" s="1" t="s">
        <v>8246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8270</v>
      </c>
      <c r="O707" s="5">
        <f>E707/D707</f>
        <v>9.7699999999999992E-3</v>
      </c>
      <c r="P707" s="3">
        <f>ROUND(E707/L707,0)</f>
        <v>195</v>
      </c>
      <c r="Q707" s="6" t="s">
        <v>8317</v>
      </c>
      <c r="R707" s="6" t="s">
        <v>8319</v>
      </c>
      <c r="S707" s="14">
        <f t="shared" ref="S707:S770" si="22">(J707/86400)+25569+(-5/24)</f>
        <v>42726.283310185179</v>
      </c>
      <c r="T707" s="14">
        <f t="shared" ref="T707:T770" si="23">(I707/86400)+25569+(-5/24)</f>
        <v>42756.283310185179</v>
      </c>
    </row>
    <row r="708" spans="1:20" ht="60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8306</v>
      </c>
      <c r="G708" s="1" t="s">
        <v>8224</v>
      </c>
      <c r="H708" s="1" t="s">
        <v>8246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8270</v>
      </c>
      <c r="O708" s="5">
        <f>E708/D708</f>
        <v>0</v>
      </c>
      <c r="P708" s="3" t="e">
        <f>ROUND(E708/L708,0)</f>
        <v>#DIV/0!</v>
      </c>
      <c r="Q708" s="6" t="s">
        <v>8317</v>
      </c>
      <c r="R708" s="6" t="s">
        <v>8319</v>
      </c>
      <c r="S708" s="14">
        <f t="shared" si="22"/>
        <v>42676.786840277775</v>
      </c>
      <c r="T708" s="14">
        <f t="shared" si="23"/>
        <v>42718.568749999999</v>
      </c>
    </row>
    <row r="709" spans="1:20" ht="60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8306</v>
      </c>
      <c r="G709" s="1" t="s">
        <v>8222</v>
      </c>
      <c r="H709" s="1" t="s">
        <v>8244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8270</v>
      </c>
      <c r="O709" s="5">
        <f>E709/D709</f>
        <v>0.78927352941176465</v>
      </c>
      <c r="P709" s="3">
        <f>ROUND(E709/L709,0)</f>
        <v>118</v>
      </c>
      <c r="Q709" s="6" t="s">
        <v>8317</v>
      </c>
      <c r="R709" s="6" t="s">
        <v>8319</v>
      </c>
      <c r="S709" s="14">
        <f t="shared" si="22"/>
        <v>42696.45517361111</v>
      </c>
      <c r="T709" s="14">
        <f t="shared" si="23"/>
        <v>42736.45517361111</v>
      </c>
    </row>
    <row r="710" spans="1:20" ht="60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8306</v>
      </c>
      <c r="G710" s="1" t="s">
        <v>8222</v>
      </c>
      <c r="H710" s="1" t="s">
        <v>8244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8270</v>
      </c>
      <c r="O710" s="5">
        <f>E710/D710</f>
        <v>0.22092500000000001</v>
      </c>
      <c r="P710" s="3">
        <f>ROUND(E710/L710,0)</f>
        <v>24</v>
      </c>
      <c r="Q710" s="6" t="s">
        <v>8317</v>
      </c>
      <c r="R710" s="6" t="s">
        <v>8319</v>
      </c>
      <c r="S710" s="14">
        <f t="shared" si="22"/>
        <v>41835.372685185182</v>
      </c>
      <c r="T710" s="14">
        <f t="shared" si="23"/>
        <v>41895.372685185182</v>
      </c>
    </row>
    <row r="711" spans="1:20" ht="30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8306</v>
      </c>
      <c r="G711" s="1" t="s">
        <v>8221</v>
      </c>
      <c r="H711" s="1" t="s">
        <v>8243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8270</v>
      </c>
      <c r="O711" s="5">
        <f>E711/D711</f>
        <v>4.0666666666666663E-3</v>
      </c>
      <c r="P711" s="3">
        <f>ROUND(E711/L711,0)</f>
        <v>31</v>
      </c>
      <c r="Q711" s="6" t="s">
        <v>8317</v>
      </c>
      <c r="R711" s="6" t="s">
        <v>8319</v>
      </c>
      <c r="S711" s="14">
        <f t="shared" si="22"/>
        <v>41947.832858796297</v>
      </c>
      <c r="T711" s="14">
        <f t="shared" si="23"/>
        <v>41977.832858796297</v>
      </c>
    </row>
    <row r="712" spans="1:20" ht="45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8306</v>
      </c>
      <c r="G712" s="1" t="s">
        <v>8226</v>
      </c>
      <c r="H712" s="1" t="s">
        <v>8248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8270</v>
      </c>
      <c r="O712" s="5">
        <f>E712/D712</f>
        <v>0</v>
      </c>
      <c r="P712" s="3" t="e">
        <f>ROUND(E712/L712,0)</f>
        <v>#DIV/0!</v>
      </c>
      <c r="Q712" s="6" t="s">
        <v>8317</v>
      </c>
      <c r="R712" s="6" t="s">
        <v>8319</v>
      </c>
      <c r="S712" s="14">
        <f t="shared" si="22"/>
        <v>41837.776643518519</v>
      </c>
      <c r="T712" s="14">
        <f t="shared" si="23"/>
        <v>41870.822222222218</v>
      </c>
    </row>
    <row r="713" spans="1:20" ht="60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8306</v>
      </c>
      <c r="G713" s="1" t="s">
        <v>8230</v>
      </c>
      <c r="H713" s="1" t="s">
        <v>8246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8270</v>
      </c>
      <c r="O713" s="5">
        <f>E713/D713</f>
        <v>0.33790999999999999</v>
      </c>
      <c r="P713" s="3">
        <f>ROUND(E713/L713,0)</f>
        <v>100</v>
      </c>
      <c r="Q713" s="6" t="s">
        <v>8317</v>
      </c>
      <c r="R713" s="6" t="s">
        <v>8319</v>
      </c>
      <c r="S713" s="14">
        <f t="shared" si="22"/>
        <v>42678.250787037039</v>
      </c>
      <c r="T713" s="14">
        <f t="shared" si="23"/>
        <v>42718.292453703696</v>
      </c>
    </row>
    <row r="714" spans="1:20" ht="60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8306</v>
      </c>
      <c r="G714" s="1" t="s">
        <v>8221</v>
      </c>
      <c r="H714" s="1" t="s">
        <v>8243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8270</v>
      </c>
      <c r="O714" s="5">
        <f>E714/D714</f>
        <v>2.1649484536082476E-3</v>
      </c>
      <c r="P714" s="3">
        <f>ROUND(E714/L714,0)</f>
        <v>26</v>
      </c>
      <c r="Q714" s="6" t="s">
        <v>8317</v>
      </c>
      <c r="R714" s="6" t="s">
        <v>8319</v>
      </c>
      <c r="S714" s="14">
        <f t="shared" si="22"/>
        <v>42384.472592592589</v>
      </c>
      <c r="T714" s="14">
        <f t="shared" si="23"/>
        <v>42414.472592592589</v>
      </c>
    </row>
    <row r="715" spans="1:20" ht="60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8306</v>
      </c>
      <c r="G715" s="1" t="s">
        <v>8234</v>
      </c>
      <c r="H715" s="1" t="s">
        <v>8246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8270</v>
      </c>
      <c r="O715" s="5">
        <f>E715/D715</f>
        <v>7.9600000000000001E-3</v>
      </c>
      <c r="P715" s="3">
        <f>ROUND(E715/L715,0)</f>
        <v>199</v>
      </c>
      <c r="Q715" s="6" t="s">
        <v>8317</v>
      </c>
      <c r="R715" s="6" t="s">
        <v>8319</v>
      </c>
      <c r="S715" s="14">
        <f t="shared" si="22"/>
        <v>42496.320972222216</v>
      </c>
      <c r="T715" s="14">
        <f t="shared" si="23"/>
        <v>42526.320972222216</v>
      </c>
    </row>
    <row r="716" spans="1:20" ht="4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8306</v>
      </c>
      <c r="G716" s="1" t="s">
        <v>8221</v>
      </c>
      <c r="H716" s="1" t="s">
        <v>8243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8270</v>
      </c>
      <c r="O716" s="5">
        <f>E716/D716</f>
        <v>0.14993333333333334</v>
      </c>
      <c r="P716" s="3">
        <f>ROUND(E716/L716,0)</f>
        <v>80</v>
      </c>
      <c r="Q716" s="6" t="s">
        <v>8317</v>
      </c>
      <c r="R716" s="6" t="s">
        <v>8319</v>
      </c>
      <c r="S716" s="14">
        <f t="shared" si="22"/>
        <v>42734.579652777778</v>
      </c>
      <c r="T716" s="14">
        <f t="shared" si="23"/>
        <v>42794.579652777778</v>
      </c>
    </row>
    <row r="717" spans="1:20" ht="60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8306</v>
      </c>
      <c r="G717" s="1" t="s">
        <v>8221</v>
      </c>
      <c r="H717" s="1" t="s">
        <v>8243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8270</v>
      </c>
      <c r="O717" s="5">
        <f>E717/D717</f>
        <v>5.0509090909090906E-2</v>
      </c>
      <c r="P717" s="3">
        <f>ROUND(E717/L717,0)</f>
        <v>116</v>
      </c>
      <c r="Q717" s="6" t="s">
        <v>8317</v>
      </c>
      <c r="R717" s="6" t="s">
        <v>8319</v>
      </c>
      <c r="S717" s="14">
        <f t="shared" si="22"/>
        <v>42272.8824074074</v>
      </c>
      <c r="T717" s="14">
        <f t="shared" si="23"/>
        <v>42312.924074074072</v>
      </c>
    </row>
    <row r="718" spans="1:20" ht="4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8306</v>
      </c>
      <c r="G718" s="1" t="s">
        <v>8221</v>
      </c>
      <c r="H718" s="1" t="s">
        <v>8243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8270</v>
      </c>
      <c r="O718" s="5">
        <f>E718/D718</f>
        <v>0.10214285714285715</v>
      </c>
      <c r="P718" s="3">
        <f>ROUND(E718/L718,0)</f>
        <v>45</v>
      </c>
      <c r="Q718" s="6" t="s">
        <v>8317</v>
      </c>
      <c r="R718" s="6" t="s">
        <v>8319</v>
      </c>
      <c r="S718" s="14">
        <f t="shared" si="22"/>
        <v>41940.450312499997</v>
      </c>
      <c r="T718" s="14">
        <f t="shared" si="23"/>
        <v>41973.791666666664</v>
      </c>
    </row>
    <row r="719" spans="1:20" ht="3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8306</v>
      </c>
      <c r="G719" s="1" t="s">
        <v>8221</v>
      </c>
      <c r="H719" s="1" t="s">
        <v>8243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8270</v>
      </c>
      <c r="O719" s="5">
        <f>E719/D719</f>
        <v>3.0500000000000002E-3</v>
      </c>
      <c r="P719" s="3">
        <f>ROUND(E719/L719,0)</f>
        <v>76</v>
      </c>
      <c r="Q719" s="6" t="s">
        <v>8317</v>
      </c>
      <c r="R719" s="6" t="s">
        <v>8319</v>
      </c>
      <c r="S719" s="14">
        <f t="shared" si="22"/>
        <v>41857.645856481475</v>
      </c>
      <c r="T719" s="14">
        <f t="shared" si="23"/>
        <v>41887.645856481475</v>
      </c>
    </row>
    <row r="720" spans="1:20" ht="60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8306</v>
      </c>
      <c r="G720" s="1" t="s">
        <v>8221</v>
      </c>
      <c r="H720" s="1" t="s">
        <v>8243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8270</v>
      </c>
      <c r="O720" s="5">
        <f>E720/D720</f>
        <v>7.4999999999999997E-3</v>
      </c>
      <c r="P720" s="3">
        <f>ROUND(E720/L720,0)</f>
        <v>23</v>
      </c>
      <c r="Q720" s="6" t="s">
        <v>8317</v>
      </c>
      <c r="R720" s="6" t="s">
        <v>8319</v>
      </c>
      <c r="S720" s="14">
        <f t="shared" si="22"/>
        <v>42752.637118055551</v>
      </c>
      <c r="T720" s="14">
        <f t="shared" si="23"/>
        <v>42784.040972222218</v>
      </c>
    </row>
    <row r="721" spans="1:20" ht="60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8306</v>
      </c>
      <c r="G721" s="1" t="s">
        <v>8221</v>
      </c>
      <c r="H721" s="1" t="s">
        <v>8243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8270</v>
      </c>
      <c r="O721" s="5">
        <f>E721/D721</f>
        <v>1.2933333333333333E-2</v>
      </c>
      <c r="P721" s="3">
        <f>ROUND(E721/L721,0)</f>
        <v>19</v>
      </c>
      <c r="Q721" s="6" t="s">
        <v>8317</v>
      </c>
      <c r="R721" s="6" t="s">
        <v>8319</v>
      </c>
      <c r="S721" s="14">
        <f t="shared" si="22"/>
        <v>42408.83189814815</v>
      </c>
      <c r="T721" s="14">
        <f t="shared" si="23"/>
        <v>42422.83189814815</v>
      </c>
    </row>
    <row r="722" spans="1:20" ht="4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8221</v>
      </c>
      <c r="H722" s="1" t="s">
        <v>8243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8271</v>
      </c>
      <c r="O722" s="5">
        <f>E722/D722</f>
        <v>1.4394736842105262</v>
      </c>
      <c r="P722" s="3">
        <f>ROUND(E722/L722,0)</f>
        <v>67</v>
      </c>
      <c r="Q722" s="6" t="s">
        <v>8320</v>
      </c>
      <c r="R722" s="6" t="s">
        <v>8321</v>
      </c>
      <c r="S722" s="14">
        <f t="shared" si="22"/>
        <v>40909.440868055557</v>
      </c>
      <c r="T722" s="14">
        <f t="shared" si="23"/>
        <v>40937.440868055557</v>
      </c>
    </row>
    <row r="723" spans="1:20" ht="60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8221</v>
      </c>
      <c r="H723" s="1" t="s">
        <v>8243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8271</v>
      </c>
      <c r="O723" s="5">
        <f>E723/D723</f>
        <v>1.2210975609756098</v>
      </c>
      <c r="P723" s="3">
        <f>ROUND(E723/L723,0)</f>
        <v>84</v>
      </c>
      <c r="Q723" s="6" t="s">
        <v>8320</v>
      </c>
      <c r="R723" s="6" t="s">
        <v>8321</v>
      </c>
      <c r="S723" s="14">
        <f t="shared" si="22"/>
        <v>41807.363506944443</v>
      </c>
      <c r="T723" s="14">
        <f t="shared" si="23"/>
        <v>41852.363506944443</v>
      </c>
    </row>
    <row r="724" spans="1:20" ht="60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8221</v>
      </c>
      <c r="H724" s="1" t="s">
        <v>8243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8271</v>
      </c>
      <c r="O724" s="5">
        <f>E724/D724</f>
        <v>1.3202400000000001</v>
      </c>
      <c r="P724" s="3">
        <f>ROUND(E724/L724,0)</f>
        <v>216</v>
      </c>
      <c r="Q724" s="6" t="s">
        <v>8320</v>
      </c>
      <c r="R724" s="6" t="s">
        <v>8321</v>
      </c>
      <c r="S724" s="14">
        <f t="shared" si="22"/>
        <v>40977.596967592588</v>
      </c>
      <c r="T724" s="14">
        <f t="shared" si="23"/>
        <v>41007.555300925924</v>
      </c>
    </row>
    <row r="725" spans="1:20" ht="45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8221</v>
      </c>
      <c r="H725" s="1" t="s">
        <v>8243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8271</v>
      </c>
      <c r="O725" s="5">
        <f>E725/D725</f>
        <v>1.0938000000000001</v>
      </c>
      <c r="P725" s="3">
        <f>ROUND(E725/L725,0)</f>
        <v>55</v>
      </c>
      <c r="Q725" s="6" t="s">
        <v>8320</v>
      </c>
      <c r="R725" s="6" t="s">
        <v>8321</v>
      </c>
      <c r="S725" s="14">
        <f t="shared" si="22"/>
        <v>42184.608206018514</v>
      </c>
      <c r="T725" s="14">
        <f t="shared" si="23"/>
        <v>42214.957638888889</v>
      </c>
    </row>
    <row r="726" spans="1:20" ht="60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8221</v>
      </c>
      <c r="H726" s="1" t="s">
        <v>8243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8271</v>
      </c>
      <c r="O726" s="5">
        <f>E726/D726</f>
        <v>1.0547157142857144</v>
      </c>
      <c r="P726" s="3">
        <f>ROUND(E726/L726,0)</f>
        <v>52</v>
      </c>
      <c r="Q726" s="6" t="s">
        <v>8320</v>
      </c>
      <c r="R726" s="6" t="s">
        <v>8321</v>
      </c>
      <c r="S726" s="14">
        <f t="shared" si="22"/>
        <v>40694.430127314808</v>
      </c>
      <c r="T726" s="14">
        <f t="shared" si="23"/>
        <v>40724.430127314808</v>
      </c>
    </row>
    <row r="727" spans="1:20" ht="45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8221</v>
      </c>
      <c r="H727" s="1" t="s">
        <v>8243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8271</v>
      </c>
      <c r="O727" s="5">
        <f>E727/D727</f>
        <v>1.0035000000000001</v>
      </c>
      <c r="P727" s="3">
        <f>ROUND(E727/L727,0)</f>
        <v>143</v>
      </c>
      <c r="Q727" s="6" t="s">
        <v>8320</v>
      </c>
      <c r="R727" s="6" t="s">
        <v>8321</v>
      </c>
      <c r="S727" s="14">
        <f t="shared" si="22"/>
        <v>42321.417962962958</v>
      </c>
      <c r="T727" s="14">
        <f t="shared" si="23"/>
        <v>42351.417962962958</v>
      </c>
    </row>
    <row r="728" spans="1:20" ht="60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8221</v>
      </c>
      <c r="H728" s="1" t="s">
        <v>8243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8271</v>
      </c>
      <c r="O728" s="5">
        <f>E728/D728</f>
        <v>1.014</v>
      </c>
      <c r="P728" s="3">
        <f>ROUND(E728/L728,0)</f>
        <v>72</v>
      </c>
      <c r="Q728" s="6" t="s">
        <v>8320</v>
      </c>
      <c r="R728" s="6" t="s">
        <v>8321</v>
      </c>
      <c r="S728" s="14">
        <f t="shared" si="22"/>
        <v>41345.834340277775</v>
      </c>
      <c r="T728" s="14">
        <f t="shared" si="23"/>
        <v>41375.834340277775</v>
      </c>
    </row>
    <row r="729" spans="1:20" ht="60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8221</v>
      </c>
      <c r="H729" s="1" t="s">
        <v>8243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8271</v>
      </c>
      <c r="O729" s="5">
        <f>E729/D729</f>
        <v>1.5551428571428572</v>
      </c>
      <c r="P729" s="3">
        <f>ROUND(E729/L729,0)</f>
        <v>37</v>
      </c>
      <c r="Q729" s="6" t="s">
        <v>8320</v>
      </c>
      <c r="R729" s="6" t="s">
        <v>8321</v>
      </c>
      <c r="S729" s="14">
        <f t="shared" si="22"/>
        <v>41246.811909722222</v>
      </c>
      <c r="T729" s="14">
        <f t="shared" si="23"/>
        <v>41288.680555555555</v>
      </c>
    </row>
    <row r="730" spans="1:20" ht="4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8221</v>
      </c>
      <c r="H730" s="1" t="s">
        <v>8243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8271</v>
      </c>
      <c r="O730" s="5">
        <f>E730/D730</f>
        <v>1.05566</v>
      </c>
      <c r="P730" s="3">
        <f>ROUND(E730/L730,0)</f>
        <v>61</v>
      </c>
      <c r="Q730" s="6" t="s">
        <v>8320</v>
      </c>
      <c r="R730" s="6" t="s">
        <v>8321</v>
      </c>
      <c r="S730" s="14">
        <f t="shared" si="22"/>
        <v>40731.629131944443</v>
      </c>
      <c r="T730" s="14">
        <f t="shared" si="23"/>
        <v>40776.629131944443</v>
      </c>
    </row>
    <row r="731" spans="1:20" ht="60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8221</v>
      </c>
      <c r="H731" s="1" t="s">
        <v>8243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8271</v>
      </c>
      <c r="O731" s="5">
        <f>E731/D731</f>
        <v>1.3065</v>
      </c>
      <c r="P731" s="3">
        <f>ROUND(E731/L731,0)</f>
        <v>44</v>
      </c>
      <c r="Q731" s="6" t="s">
        <v>8320</v>
      </c>
      <c r="R731" s="6" t="s">
        <v>8321</v>
      </c>
      <c r="S731" s="14">
        <f t="shared" si="22"/>
        <v>41110.97755787037</v>
      </c>
      <c r="T731" s="14">
        <f t="shared" si="23"/>
        <v>41170.97755787037</v>
      </c>
    </row>
    <row r="732" spans="1:20" ht="3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8221</v>
      </c>
      <c r="H732" s="1" t="s">
        <v>8243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8271</v>
      </c>
      <c r="O732" s="5">
        <f>E732/D732</f>
        <v>1.3219000000000001</v>
      </c>
      <c r="P732" s="3">
        <f>ROUND(E732/L732,0)</f>
        <v>100</v>
      </c>
      <c r="Q732" s="6" t="s">
        <v>8320</v>
      </c>
      <c r="R732" s="6" t="s">
        <v>8321</v>
      </c>
      <c r="S732" s="14">
        <f t="shared" si="22"/>
        <v>40854.536932870367</v>
      </c>
      <c r="T732" s="14">
        <f t="shared" si="23"/>
        <v>40884.536932870367</v>
      </c>
    </row>
    <row r="733" spans="1:20" ht="4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8221</v>
      </c>
      <c r="H733" s="1" t="s">
        <v>8243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8271</v>
      </c>
      <c r="O733" s="5">
        <f>E733/D733</f>
        <v>1.26</v>
      </c>
      <c r="P733" s="3">
        <f>ROUND(E733/L733,0)</f>
        <v>89</v>
      </c>
      <c r="Q733" s="6" t="s">
        <v>8320</v>
      </c>
      <c r="R733" s="6" t="s">
        <v>8321</v>
      </c>
      <c r="S733" s="14">
        <f t="shared" si="22"/>
        <v>40879.587349537032</v>
      </c>
      <c r="T733" s="14">
        <f t="shared" si="23"/>
        <v>40930.041666666664</v>
      </c>
    </row>
    <row r="734" spans="1:20" ht="60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8222</v>
      </c>
      <c r="H734" s="1" t="s">
        <v>8244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8271</v>
      </c>
      <c r="O734" s="5">
        <f>E734/D734</f>
        <v>1.6</v>
      </c>
      <c r="P734" s="3">
        <f>ROUND(E734/L734,0)</f>
        <v>5</v>
      </c>
      <c r="Q734" s="6" t="s">
        <v>8320</v>
      </c>
      <c r="R734" s="6" t="s">
        <v>8321</v>
      </c>
      <c r="S734" s="14">
        <f t="shared" si="22"/>
        <v>41486.21598379629</v>
      </c>
      <c r="T734" s="14">
        <f t="shared" si="23"/>
        <v>41546.21598379629</v>
      </c>
    </row>
    <row r="735" spans="1:20" ht="60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8222</v>
      </c>
      <c r="H735" s="1" t="s">
        <v>8244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8271</v>
      </c>
      <c r="O735" s="5">
        <f>E735/D735</f>
        <v>1.2048000000000001</v>
      </c>
      <c r="P735" s="3">
        <f>ROUND(E735/L735,0)</f>
        <v>18</v>
      </c>
      <c r="Q735" s="6" t="s">
        <v>8320</v>
      </c>
      <c r="R735" s="6" t="s">
        <v>8321</v>
      </c>
      <c r="S735" s="14">
        <f t="shared" si="22"/>
        <v>41598.211712962962</v>
      </c>
      <c r="T735" s="14">
        <f t="shared" si="23"/>
        <v>41628.211712962962</v>
      </c>
    </row>
    <row r="736" spans="1:20" ht="45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8226</v>
      </c>
      <c r="H736" s="1" t="s">
        <v>8248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8271</v>
      </c>
      <c r="O736" s="5">
        <f>E736/D736</f>
        <v>1.2552941176470589</v>
      </c>
      <c r="P736" s="3">
        <f>ROUND(E736/L736,0)</f>
        <v>187</v>
      </c>
      <c r="Q736" s="6" t="s">
        <v>8320</v>
      </c>
      <c r="R736" s="6" t="s">
        <v>8321</v>
      </c>
      <c r="S736" s="14">
        <f t="shared" si="22"/>
        <v>42101.956249999996</v>
      </c>
      <c r="T736" s="14">
        <f t="shared" si="23"/>
        <v>42132.999999999993</v>
      </c>
    </row>
    <row r="737" spans="1:20" ht="45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8221</v>
      </c>
      <c r="H737" s="1" t="s">
        <v>8243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8271</v>
      </c>
      <c r="O737" s="5">
        <f>E737/D737</f>
        <v>1.1440638297872341</v>
      </c>
      <c r="P737" s="3">
        <f>ROUND(E737/L737,0)</f>
        <v>235</v>
      </c>
      <c r="Q737" s="6" t="s">
        <v>8320</v>
      </c>
      <c r="R737" s="6" t="s">
        <v>8321</v>
      </c>
      <c r="S737" s="14">
        <f t="shared" si="22"/>
        <v>41945.821134259255</v>
      </c>
      <c r="T737" s="14">
        <f t="shared" si="23"/>
        <v>41976.818749999999</v>
      </c>
    </row>
    <row r="738" spans="1:20" ht="60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8221</v>
      </c>
      <c r="H738" s="1" t="s">
        <v>8243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8271</v>
      </c>
      <c r="O738" s="5">
        <f>E738/D738</f>
        <v>3.151388888888889</v>
      </c>
      <c r="P738" s="3">
        <f>ROUND(E738/L738,0)</f>
        <v>105</v>
      </c>
      <c r="Q738" s="6" t="s">
        <v>8320</v>
      </c>
      <c r="R738" s="6" t="s">
        <v>8321</v>
      </c>
      <c r="S738" s="14">
        <f t="shared" si="22"/>
        <v>41579.525925925926</v>
      </c>
      <c r="T738" s="14">
        <f t="shared" si="23"/>
        <v>41598.999305555553</v>
      </c>
    </row>
    <row r="739" spans="1:20" ht="60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8221</v>
      </c>
      <c r="H739" s="1" t="s">
        <v>8243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8271</v>
      </c>
      <c r="O739" s="5">
        <f>E739/D739</f>
        <v>1.224</v>
      </c>
      <c r="P739" s="3">
        <f>ROUND(E739/L739,0)</f>
        <v>57</v>
      </c>
      <c r="Q739" s="6" t="s">
        <v>8320</v>
      </c>
      <c r="R739" s="6" t="s">
        <v>8321</v>
      </c>
      <c r="S739" s="14">
        <f t="shared" si="22"/>
        <v>41667.066979166666</v>
      </c>
      <c r="T739" s="14">
        <f t="shared" si="23"/>
        <v>41684.625</v>
      </c>
    </row>
    <row r="740" spans="1:20" ht="30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8221</v>
      </c>
      <c r="H740" s="1" t="s">
        <v>8243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8271</v>
      </c>
      <c r="O740" s="5">
        <f>E740/D740</f>
        <v>1.0673333333333332</v>
      </c>
      <c r="P740" s="3">
        <f>ROUND(E740/L740,0)</f>
        <v>39</v>
      </c>
      <c r="Q740" s="6" t="s">
        <v>8320</v>
      </c>
      <c r="R740" s="6" t="s">
        <v>8321</v>
      </c>
      <c r="S740" s="14">
        <f t="shared" si="22"/>
        <v>41943.39576388889</v>
      </c>
      <c r="T740" s="14">
        <f t="shared" si="23"/>
        <v>41973.999305555553</v>
      </c>
    </row>
    <row r="741" spans="1:20" ht="60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8221</v>
      </c>
      <c r="H741" s="1" t="s">
        <v>8243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8271</v>
      </c>
      <c r="O741" s="5">
        <f>E741/D741</f>
        <v>1.5833333333333333</v>
      </c>
      <c r="P741" s="3">
        <f>ROUND(E741/L741,0)</f>
        <v>68</v>
      </c>
      <c r="Q741" s="6" t="s">
        <v>8320</v>
      </c>
      <c r="R741" s="6" t="s">
        <v>8321</v>
      </c>
      <c r="S741" s="14">
        <f t="shared" si="22"/>
        <v>41829.294317129628</v>
      </c>
      <c r="T741" s="14">
        <f t="shared" si="23"/>
        <v>41862.294317129628</v>
      </c>
    </row>
    <row r="742" spans="1:20" ht="60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8221</v>
      </c>
      <c r="H742" s="1" t="s">
        <v>8243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8271</v>
      </c>
      <c r="O742" s="5">
        <f>E742/D742</f>
        <v>1.0740000000000001</v>
      </c>
      <c r="P742" s="3">
        <f>ROUND(E742/L742,0)</f>
        <v>170</v>
      </c>
      <c r="Q742" s="6" t="s">
        <v>8320</v>
      </c>
      <c r="R742" s="6" t="s">
        <v>8321</v>
      </c>
      <c r="S742" s="14">
        <f t="shared" si="22"/>
        <v>42161.93844907407</v>
      </c>
      <c r="T742" s="14">
        <f t="shared" si="23"/>
        <v>42175.93844907407</v>
      </c>
    </row>
    <row r="743" spans="1:20" ht="30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8221</v>
      </c>
      <c r="H743" s="1" t="s">
        <v>8243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8271</v>
      </c>
      <c r="O743" s="5">
        <f>E743/D743</f>
        <v>1.0226</v>
      </c>
      <c r="P743" s="3">
        <f>ROUND(E743/L743,0)</f>
        <v>141</v>
      </c>
      <c r="Q743" s="6" t="s">
        <v>8320</v>
      </c>
      <c r="R743" s="6" t="s">
        <v>8321</v>
      </c>
      <c r="S743" s="14">
        <f t="shared" si="22"/>
        <v>41401.439884259256</v>
      </c>
      <c r="T743" s="14">
        <f t="shared" si="23"/>
        <v>41436.439884259256</v>
      </c>
    </row>
    <row r="744" spans="1:20" ht="60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8221</v>
      </c>
      <c r="H744" s="1" t="s">
        <v>8243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8271</v>
      </c>
      <c r="O744" s="5">
        <f>E744/D744</f>
        <v>1.1071428571428572</v>
      </c>
      <c r="P744" s="3">
        <f>ROUND(E744/L744,0)</f>
        <v>67</v>
      </c>
      <c r="Q744" s="6" t="s">
        <v>8320</v>
      </c>
      <c r="R744" s="6" t="s">
        <v>8321</v>
      </c>
      <c r="S744" s="14">
        <f t="shared" si="22"/>
        <v>41689.709629629629</v>
      </c>
      <c r="T744" s="14">
        <f t="shared" si="23"/>
        <v>41719.667962962958</v>
      </c>
    </row>
    <row r="745" spans="1:20" ht="60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8221</v>
      </c>
      <c r="H745" s="1" t="s">
        <v>8243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8271</v>
      </c>
      <c r="O745" s="5">
        <f>E745/D745</f>
        <v>1.48</v>
      </c>
      <c r="P745" s="3">
        <f>ROUND(E745/L745,0)</f>
        <v>54</v>
      </c>
      <c r="Q745" s="6" t="s">
        <v>8320</v>
      </c>
      <c r="R745" s="6" t="s">
        <v>8321</v>
      </c>
      <c r="S745" s="14">
        <f t="shared" si="22"/>
        <v>40990.500983796293</v>
      </c>
      <c r="T745" s="14">
        <f t="shared" si="23"/>
        <v>41015.666666666664</v>
      </c>
    </row>
    <row r="746" spans="1:20" ht="45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8221</v>
      </c>
      <c r="H746" s="1" t="s">
        <v>8243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8271</v>
      </c>
      <c r="O746" s="5">
        <f>E746/D746</f>
        <v>1.0232000000000001</v>
      </c>
      <c r="P746" s="3">
        <f>ROUND(E746/L746,0)</f>
        <v>83</v>
      </c>
      <c r="Q746" s="6" t="s">
        <v>8320</v>
      </c>
      <c r="R746" s="6" t="s">
        <v>8321</v>
      </c>
      <c r="S746" s="14">
        <f t="shared" si="22"/>
        <v>41226.748877314814</v>
      </c>
      <c r="T746" s="14">
        <f t="shared" si="23"/>
        <v>41256.748877314814</v>
      </c>
    </row>
    <row r="747" spans="1:20" ht="60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8221</v>
      </c>
      <c r="H747" s="1" t="s">
        <v>8243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8271</v>
      </c>
      <c r="O747" s="5">
        <f>E747/D747</f>
        <v>1.7909909909909909</v>
      </c>
      <c r="P747" s="3">
        <f>ROUND(E747/L747,0)</f>
        <v>54</v>
      </c>
      <c r="Q747" s="6" t="s">
        <v>8320</v>
      </c>
      <c r="R747" s="6" t="s">
        <v>8321</v>
      </c>
      <c r="S747" s="14">
        <f t="shared" si="22"/>
        <v>41367.363946759258</v>
      </c>
      <c r="T747" s="14">
        <f t="shared" si="23"/>
        <v>41397.363946759258</v>
      </c>
    </row>
    <row r="748" spans="1:20" ht="3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8221</v>
      </c>
      <c r="H748" s="1" t="s">
        <v>8243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8271</v>
      </c>
      <c r="O748" s="5">
        <f>E748/D748</f>
        <v>1.1108135252761968</v>
      </c>
      <c r="P748" s="3">
        <f>ROUND(E748/L748,0)</f>
        <v>34</v>
      </c>
      <c r="Q748" s="6" t="s">
        <v>8320</v>
      </c>
      <c r="R748" s="6" t="s">
        <v>8321</v>
      </c>
      <c r="S748" s="14">
        <f t="shared" si="22"/>
        <v>41156.834594907406</v>
      </c>
      <c r="T748" s="14">
        <f t="shared" si="23"/>
        <v>41174.957638888889</v>
      </c>
    </row>
    <row r="749" spans="1:20" ht="60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8230</v>
      </c>
      <c r="H749" s="1" t="s">
        <v>8246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8271</v>
      </c>
      <c r="O749" s="5">
        <f>E749/D749</f>
        <v>1.0004285714285714</v>
      </c>
      <c r="P749" s="3">
        <f>ROUND(E749/L749,0)</f>
        <v>127</v>
      </c>
      <c r="Q749" s="6" t="s">
        <v>8320</v>
      </c>
      <c r="R749" s="6" t="s">
        <v>8321</v>
      </c>
      <c r="S749" s="14">
        <f t="shared" si="22"/>
        <v>41988.340497685182</v>
      </c>
      <c r="T749" s="14">
        <f t="shared" si="23"/>
        <v>42019.245833333327</v>
      </c>
    </row>
    <row r="750" spans="1:20" ht="45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8221</v>
      </c>
      <c r="H750" s="1" t="s">
        <v>8243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8271</v>
      </c>
      <c r="O750" s="5">
        <f>E750/D750</f>
        <v>1.0024999999999999</v>
      </c>
      <c r="P750" s="3">
        <f>ROUND(E750/L750,0)</f>
        <v>46</v>
      </c>
      <c r="Q750" s="6" t="s">
        <v>8320</v>
      </c>
      <c r="R750" s="6" t="s">
        <v>8321</v>
      </c>
      <c r="S750" s="14">
        <f t="shared" si="22"/>
        <v>41831.638495370367</v>
      </c>
      <c r="T750" s="14">
        <f t="shared" si="23"/>
        <v>41861.638495370367</v>
      </c>
    </row>
    <row r="751" spans="1:20" ht="60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8221</v>
      </c>
      <c r="H751" s="1" t="s">
        <v>8243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8271</v>
      </c>
      <c r="O751" s="5">
        <f>E751/D751</f>
        <v>1.0556000000000001</v>
      </c>
      <c r="P751" s="3">
        <f>ROUND(E751/L751,0)</f>
        <v>96</v>
      </c>
      <c r="Q751" s="6" t="s">
        <v>8320</v>
      </c>
      <c r="R751" s="6" t="s">
        <v>8321</v>
      </c>
      <c r="S751" s="14">
        <f t="shared" si="22"/>
        <v>42733.732986111114</v>
      </c>
      <c r="T751" s="14">
        <f t="shared" si="23"/>
        <v>42763.732986111114</v>
      </c>
    </row>
    <row r="752" spans="1:20" ht="60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8221</v>
      </c>
      <c r="H752" s="1" t="s">
        <v>8243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8271</v>
      </c>
      <c r="O752" s="5">
        <f>E752/D752</f>
        <v>1.0258775877587758</v>
      </c>
      <c r="P752" s="3">
        <f>ROUND(E752/L752,0)</f>
        <v>77</v>
      </c>
      <c r="Q752" s="6" t="s">
        <v>8320</v>
      </c>
      <c r="R752" s="6" t="s">
        <v>8321</v>
      </c>
      <c r="S752" s="14">
        <f t="shared" si="22"/>
        <v>41299.669814814813</v>
      </c>
      <c r="T752" s="14">
        <f t="shared" si="23"/>
        <v>41329.669814814813</v>
      </c>
    </row>
    <row r="753" spans="1:20" ht="4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8221</v>
      </c>
      <c r="H753" s="1" t="s">
        <v>8243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8271</v>
      </c>
      <c r="O753" s="5">
        <f>E753/D753</f>
        <v>1.1850000000000001</v>
      </c>
      <c r="P753" s="3">
        <f>ROUND(E753/L753,0)</f>
        <v>57</v>
      </c>
      <c r="Q753" s="6" t="s">
        <v>8320</v>
      </c>
      <c r="R753" s="6" t="s">
        <v>8321</v>
      </c>
      <c r="S753" s="14">
        <f t="shared" si="22"/>
        <v>40713.422164351847</v>
      </c>
      <c r="T753" s="14">
        <f t="shared" si="23"/>
        <v>40759.422164351847</v>
      </c>
    </row>
    <row r="754" spans="1:20" ht="60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8223</v>
      </c>
      <c r="H754" s="1" t="s">
        <v>8245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8271</v>
      </c>
      <c r="O754" s="5">
        <f>E754/D754</f>
        <v>1.117</v>
      </c>
      <c r="P754" s="3">
        <f>ROUND(E754/L754,0)</f>
        <v>53</v>
      </c>
      <c r="Q754" s="6" t="s">
        <v>8320</v>
      </c>
      <c r="R754" s="6" t="s">
        <v>8321</v>
      </c>
      <c r="S754" s="14">
        <f t="shared" si="22"/>
        <v>42639.213159722225</v>
      </c>
      <c r="T754" s="14">
        <f t="shared" si="23"/>
        <v>42659.249999999993</v>
      </c>
    </row>
    <row r="755" spans="1:20" ht="60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8221</v>
      </c>
      <c r="H755" s="1" t="s">
        <v>8243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8271</v>
      </c>
      <c r="O755" s="5">
        <f>E755/D755</f>
        <v>1.28</v>
      </c>
      <c r="P755" s="3">
        <f>ROUND(E755/L755,0)</f>
        <v>492</v>
      </c>
      <c r="Q755" s="6" t="s">
        <v>8320</v>
      </c>
      <c r="R755" s="6" t="s">
        <v>8321</v>
      </c>
      <c r="S755" s="14">
        <f t="shared" si="22"/>
        <v>42019.381840277776</v>
      </c>
      <c r="T755" s="14">
        <f t="shared" si="23"/>
        <v>42049.381840277776</v>
      </c>
    </row>
    <row r="756" spans="1:20" ht="60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8221</v>
      </c>
      <c r="H756" s="1" t="s">
        <v>8243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8271</v>
      </c>
      <c r="O756" s="5">
        <f>E756/D756</f>
        <v>1.0375000000000001</v>
      </c>
      <c r="P756" s="3">
        <f>ROUND(E756/L756,0)</f>
        <v>42</v>
      </c>
      <c r="Q756" s="6" t="s">
        <v>8320</v>
      </c>
      <c r="R756" s="6" t="s">
        <v>8321</v>
      </c>
      <c r="S756" s="14">
        <f t="shared" si="22"/>
        <v>41249.54075231481</v>
      </c>
      <c r="T756" s="14">
        <f t="shared" si="23"/>
        <v>41279.54075231481</v>
      </c>
    </row>
    <row r="757" spans="1:20" ht="45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8221</v>
      </c>
      <c r="H757" s="1" t="s">
        <v>8243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8271</v>
      </c>
      <c r="O757" s="5">
        <f>E757/D757</f>
        <v>1.0190760000000001</v>
      </c>
      <c r="P757" s="3">
        <f>ROUND(E757/L757,0)</f>
        <v>37</v>
      </c>
      <c r="Q757" s="6" t="s">
        <v>8320</v>
      </c>
      <c r="R757" s="6" t="s">
        <v>8321</v>
      </c>
      <c r="S757" s="14">
        <f t="shared" si="22"/>
        <v>41383.396724537037</v>
      </c>
      <c r="T757" s="14">
        <f t="shared" si="23"/>
        <v>41413.820138888885</v>
      </c>
    </row>
    <row r="758" spans="1:20" ht="4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8221</v>
      </c>
      <c r="H758" s="1" t="s">
        <v>8243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8271</v>
      </c>
      <c r="O758" s="5">
        <f>E758/D758</f>
        <v>1.177142857142857</v>
      </c>
      <c r="P758" s="3">
        <f>ROUND(E758/L758,0)</f>
        <v>37</v>
      </c>
      <c r="Q758" s="6" t="s">
        <v>8320</v>
      </c>
      <c r="R758" s="6" t="s">
        <v>8321</v>
      </c>
      <c r="S758" s="14">
        <f t="shared" si="22"/>
        <v>40590.558553240735</v>
      </c>
      <c r="T758" s="14">
        <f t="shared" si="23"/>
        <v>40651.516886574071</v>
      </c>
    </row>
    <row r="759" spans="1:20" ht="60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8221</v>
      </c>
      <c r="H759" s="1" t="s">
        <v>8243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8271</v>
      </c>
      <c r="O759" s="5">
        <f>E759/D759</f>
        <v>2.38</v>
      </c>
      <c r="P759" s="3">
        <f>ROUND(E759/L759,0)</f>
        <v>33</v>
      </c>
      <c r="Q759" s="6" t="s">
        <v>8320</v>
      </c>
      <c r="R759" s="6" t="s">
        <v>8321</v>
      </c>
      <c r="S759" s="14">
        <f t="shared" si="22"/>
        <v>41234.846226851849</v>
      </c>
      <c r="T759" s="14">
        <f t="shared" si="23"/>
        <v>41248.846226851849</v>
      </c>
    </row>
    <row r="760" spans="1:20" ht="45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8221</v>
      </c>
      <c r="H760" s="1" t="s">
        <v>8243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8271</v>
      </c>
      <c r="O760" s="5">
        <f>E760/D760</f>
        <v>1.02</v>
      </c>
      <c r="P760" s="3">
        <f>ROUND(E760/L760,0)</f>
        <v>134</v>
      </c>
      <c r="Q760" s="6" t="s">
        <v>8320</v>
      </c>
      <c r="R760" s="6" t="s">
        <v>8321</v>
      </c>
      <c r="S760" s="14">
        <f t="shared" si="22"/>
        <v>40429.628101851849</v>
      </c>
      <c r="T760" s="14">
        <f t="shared" si="23"/>
        <v>40459.628101851849</v>
      </c>
    </row>
    <row r="761" spans="1:20" ht="4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8222</v>
      </c>
      <c r="H761" s="1" t="s">
        <v>8244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8271</v>
      </c>
      <c r="O761" s="5">
        <f>E761/D761</f>
        <v>1.0192000000000001</v>
      </c>
      <c r="P761" s="3">
        <f>ROUND(E761/L761,0)</f>
        <v>51</v>
      </c>
      <c r="Q761" s="6" t="s">
        <v>8320</v>
      </c>
      <c r="R761" s="6" t="s">
        <v>8321</v>
      </c>
      <c r="S761" s="14">
        <f t="shared" si="22"/>
        <v>41789.121979166666</v>
      </c>
      <c r="T761" s="14">
        <f t="shared" si="23"/>
        <v>41829.121979166666</v>
      </c>
    </row>
    <row r="762" spans="1:20" ht="60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8306</v>
      </c>
      <c r="G762" s="1" t="s">
        <v>8221</v>
      </c>
      <c r="H762" s="1" t="s">
        <v>8243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8272</v>
      </c>
      <c r="O762" s="5">
        <f>E762/D762</f>
        <v>0</v>
      </c>
      <c r="P762" s="3" t="e">
        <f>ROUND(E762/L762,0)</f>
        <v>#DIV/0!</v>
      </c>
      <c r="Q762" s="6" t="s">
        <v>8320</v>
      </c>
      <c r="R762" s="6" t="s">
        <v>8322</v>
      </c>
      <c r="S762" s="14">
        <f t="shared" si="22"/>
        <v>42670.555706018517</v>
      </c>
      <c r="T762" s="14">
        <f t="shared" si="23"/>
        <v>42700.597372685188</v>
      </c>
    </row>
    <row r="763" spans="1:20" ht="45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8306</v>
      </c>
      <c r="G763" s="1" t="s">
        <v>8221</v>
      </c>
      <c r="H763" s="1" t="s">
        <v>8243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8272</v>
      </c>
      <c r="O763" s="5">
        <f>E763/D763</f>
        <v>4.7E-2</v>
      </c>
      <c r="P763" s="3">
        <f>ROUND(E763/L763,0)</f>
        <v>39</v>
      </c>
      <c r="Q763" s="6" t="s">
        <v>8320</v>
      </c>
      <c r="R763" s="6" t="s">
        <v>8322</v>
      </c>
      <c r="S763" s="14">
        <f t="shared" si="22"/>
        <v>41642.543124999997</v>
      </c>
      <c r="T763" s="14">
        <f t="shared" si="23"/>
        <v>41672.543124999997</v>
      </c>
    </row>
    <row r="764" spans="1:20" ht="4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8306</v>
      </c>
      <c r="G764" s="1" t="s">
        <v>8235</v>
      </c>
      <c r="H764" s="1" t="s">
        <v>8253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8272</v>
      </c>
      <c r="O764" s="5">
        <f>E764/D764</f>
        <v>0</v>
      </c>
      <c r="P764" s="3" t="e">
        <f>ROUND(E764/L764,0)</f>
        <v>#DIV/0!</v>
      </c>
      <c r="Q764" s="6" t="s">
        <v>8320</v>
      </c>
      <c r="R764" s="6" t="s">
        <v>8322</v>
      </c>
      <c r="S764" s="14">
        <f t="shared" si="22"/>
        <v>42690.65011574074</v>
      </c>
      <c r="T764" s="14">
        <f t="shared" si="23"/>
        <v>42708.041666666664</v>
      </c>
    </row>
    <row r="765" spans="1:20" ht="45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8306</v>
      </c>
      <c r="G765" s="1" t="s">
        <v>8222</v>
      </c>
      <c r="H765" s="1" t="s">
        <v>8244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8272</v>
      </c>
      <c r="O765" s="5">
        <f>E765/D765</f>
        <v>1.1655011655011655E-3</v>
      </c>
      <c r="P765" s="3">
        <f>ROUND(E765/L765,0)</f>
        <v>5</v>
      </c>
      <c r="Q765" s="6" t="s">
        <v>8320</v>
      </c>
      <c r="R765" s="6" t="s">
        <v>8322</v>
      </c>
      <c r="S765" s="14">
        <f t="shared" si="22"/>
        <v>41471.238518518519</v>
      </c>
      <c r="T765" s="14">
        <f t="shared" si="23"/>
        <v>41501.238518518519</v>
      </c>
    </row>
    <row r="766" spans="1:20" ht="45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8306</v>
      </c>
      <c r="G766" s="1" t="s">
        <v>8221</v>
      </c>
      <c r="H766" s="1" t="s">
        <v>8243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8272</v>
      </c>
      <c r="O766" s="5">
        <f>E766/D766</f>
        <v>0</v>
      </c>
      <c r="P766" s="3" t="e">
        <f>ROUND(E766/L766,0)</f>
        <v>#DIV/0!</v>
      </c>
      <c r="Q766" s="6" t="s">
        <v>8320</v>
      </c>
      <c r="R766" s="6" t="s">
        <v>8322</v>
      </c>
      <c r="S766" s="14">
        <f t="shared" si="22"/>
        <v>42226.964826388888</v>
      </c>
      <c r="T766" s="14">
        <f t="shared" si="23"/>
        <v>42256.964826388888</v>
      </c>
    </row>
    <row r="767" spans="1:20" ht="60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8306</v>
      </c>
      <c r="G767" s="1" t="s">
        <v>8221</v>
      </c>
      <c r="H767" s="1" t="s">
        <v>8243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8272</v>
      </c>
      <c r="O767" s="5">
        <f>E767/D767</f>
        <v>0.36014285714285715</v>
      </c>
      <c r="P767" s="3">
        <f>ROUND(E767/L767,0)</f>
        <v>57</v>
      </c>
      <c r="Q767" s="6" t="s">
        <v>8320</v>
      </c>
      <c r="R767" s="6" t="s">
        <v>8322</v>
      </c>
      <c r="S767" s="14">
        <f t="shared" si="22"/>
        <v>41901.334305555552</v>
      </c>
      <c r="T767" s="14">
        <f t="shared" si="23"/>
        <v>41931.334305555552</v>
      </c>
    </row>
    <row r="768" spans="1:20" ht="60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8306</v>
      </c>
      <c r="G768" s="1" t="s">
        <v>8226</v>
      </c>
      <c r="H768" s="1" t="s">
        <v>8248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8272</v>
      </c>
      <c r="O768" s="5">
        <f>E768/D768</f>
        <v>0</v>
      </c>
      <c r="P768" s="3" t="e">
        <f>ROUND(E768/L768,0)</f>
        <v>#DIV/0!</v>
      </c>
      <c r="Q768" s="6" t="s">
        <v>8320</v>
      </c>
      <c r="R768" s="6" t="s">
        <v>8322</v>
      </c>
      <c r="S768" s="14">
        <f t="shared" si="22"/>
        <v>42021.57503472222</v>
      </c>
      <c r="T768" s="14">
        <f t="shared" si="23"/>
        <v>42051.57503472222</v>
      </c>
    </row>
    <row r="769" spans="1:20" ht="75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8306</v>
      </c>
      <c r="G769" s="1" t="s">
        <v>8221</v>
      </c>
      <c r="H769" s="1" t="s">
        <v>8243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8272</v>
      </c>
      <c r="O769" s="5">
        <f>E769/D769</f>
        <v>3.5400000000000001E-2</v>
      </c>
      <c r="P769" s="3">
        <f>ROUND(E769/L769,0)</f>
        <v>59</v>
      </c>
      <c r="Q769" s="6" t="s">
        <v>8320</v>
      </c>
      <c r="R769" s="6" t="s">
        <v>8322</v>
      </c>
      <c r="S769" s="14">
        <f t="shared" si="22"/>
        <v>42114.935300925928</v>
      </c>
      <c r="T769" s="14">
        <f t="shared" si="23"/>
        <v>42144.935300925928</v>
      </c>
    </row>
    <row r="770" spans="1:20" ht="60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8306</v>
      </c>
      <c r="G770" s="1" t="s">
        <v>8221</v>
      </c>
      <c r="H770" s="1" t="s">
        <v>8243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8272</v>
      </c>
      <c r="O770" s="5">
        <f>E770/D770</f>
        <v>0</v>
      </c>
      <c r="P770" s="3" t="e">
        <f>ROUND(E770/L770,0)</f>
        <v>#DIV/0!</v>
      </c>
      <c r="Q770" s="6" t="s">
        <v>8320</v>
      </c>
      <c r="R770" s="6" t="s">
        <v>8322</v>
      </c>
      <c r="S770" s="14">
        <f t="shared" si="22"/>
        <v>41593.998726851853</v>
      </c>
      <c r="T770" s="14">
        <f t="shared" si="23"/>
        <v>41623.998726851853</v>
      </c>
    </row>
    <row r="771" spans="1:20" ht="60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8306</v>
      </c>
      <c r="G771" s="1" t="s">
        <v>8221</v>
      </c>
      <c r="H771" s="1" t="s">
        <v>8243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8272</v>
      </c>
      <c r="O771" s="5">
        <f>E771/D771</f>
        <v>0.41399999999999998</v>
      </c>
      <c r="P771" s="3">
        <f>ROUND(E771/L771,0)</f>
        <v>32</v>
      </c>
      <c r="Q771" s="6" t="s">
        <v>8320</v>
      </c>
      <c r="R771" s="6" t="s">
        <v>8322</v>
      </c>
      <c r="S771" s="14">
        <f t="shared" ref="S771:S834" si="24">(J771/86400)+25569+(-5/24)</f>
        <v>41604.788124999999</v>
      </c>
      <c r="T771" s="14">
        <f t="shared" ref="T771:T834" si="25">(I771/86400)+25569+(-5/24)</f>
        <v>41634.788124999999</v>
      </c>
    </row>
    <row r="772" spans="1:20" ht="60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8306</v>
      </c>
      <c r="G772" s="1" t="s">
        <v>8221</v>
      </c>
      <c r="H772" s="1" t="s">
        <v>8243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8272</v>
      </c>
      <c r="O772" s="5">
        <f>E772/D772</f>
        <v>0</v>
      </c>
      <c r="P772" s="3" t="e">
        <f>ROUND(E772/L772,0)</f>
        <v>#DIV/0!</v>
      </c>
      <c r="Q772" s="6" t="s">
        <v>8320</v>
      </c>
      <c r="R772" s="6" t="s">
        <v>8322</v>
      </c>
      <c r="S772" s="14">
        <f t="shared" si="24"/>
        <v>41289.791307870364</v>
      </c>
      <c r="T772" s="14">
        <f t="shared" si="25"/>
        <v>41329.791307870364</v>
      </c>
    </row>
    <row r="773" spans="1:20" ht="4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8306</v>
      </c>
      <c r="G773" s="1" t="s">
        <v>8221</v>
      </c>
      <c r="H773" s="1" t="s">
        <v>8243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8272</v>
      </c>
      <c r="O773" s="5">
        <f>E773/D773</f>
        <v>2.631578947368421E-4</v>
      </c>
      <c r="P773" s="3">
        <f>ROUND(E773/L773,0)</f>
        <v>10</v>
      </c>
      <c r="Q773" s="6" t="s">
        <v>8320</v>
      </c>
      <c r="R773" s="6" t="s">
        <v>8322</v>
      </c>
      <c r="S773" s="14">
        <f t="shared" si="24"/>
        <v>42349.615763888891</v>
      </c>
      <c r="T773" s="14">
        <f t="shared" si="25"/>
        <v>42399.615763888891</v>
      </c>
    </row>
    <row r="774" spans="1:20" ht="60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8306</v>
      </c>
      <c r="G774" s="1" t="s">
        <v>8221</v>
      </c>
      <c r="H774" s="1" t="s">
        <v>8243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8272</v>
      </c>
      <c r="O774" s="5">
        <f>E774/D774</f>
        <v>3.3333333333333333E-2</v>
      </c>
      <c r="P774" s="3">
        <f>ROUND(E774/L774,0)</f>
        <v>50</v>
      </c>
      <c r="Q774" s="6" t="s">
        <v>8320</v>
      </c>
      <c r="R774" s="6" t="s">
        <v>8322</v>
      </c>
      <c r="S774" s="14">
        <f t="shared" si="24"/>
        <v>40067.848599537036</v>
      </c>
      <c r="T774" s="14">
        <f t="shared" si="25"/>
        <v>40117.957638888889</v>
      </c>
    </row>
    <row r="775" spans="1:20" ht="60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8306</v>
      </c>
      <c r="G775" s="1" t="s">
        <v>8222</v>
      </c>
      <c r="H775" s="1" t="s">
        <v>8244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8272</v>
      </c>
      <c r="O775" s="5">
        <f>E775/D775</f>
        <v>8.5129023676509714E-3</v>
      </c>
      <c r="P775" s="3">
        <f>ROUND(E775/L775,0)</f>
        <v>16</v>
      </c>
      <c r="Q775" s="6" t="s">
        <v>8320</v>
      </c>
      <c r="R775" s="6" t="s">
        <v>8322</v>
      </c>
      <c r="S775" s="14">
        <f t="shared" si="24"/>
        <v>42100.527604166666</v>
      </c>
      <c r="T775" s="14">
        <f t="shared" si="25"/>
        <v>42134.750694444439</v>
      </c>
    </row>
    <row r="776" spans="1:20" ht="60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8306</v>
      </c>
      <c r="G776" s="1" t="s">
        <v>8221</v>
      </c>
      <c r="H776" s="1" t="s">
        <v>8243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8272</v>
      </c>
      <c r="O776" s="5">
        <f>E776/D776</f>
        <v>0.70199999999999996</v>
      </c>
      <c r="P776" s="3">
        <f>ROUND(E776/L776,0)</f>
        <v>39</v>
      </c>
      <c r="Q776" s="6" t="s">
        <v>8320</v>
      </c>
      <c r="R776" s="6" t="s">
        <v>8322</v>
      </c>
      <c r="S776" s="14">
        <f t="shared" si="24"/>
        <v>41663.571967592587</v>
      </c>
      <c r="T776" s="14">
        <f t="shared" si="25"/>
        <v>41693.571967592587</v>
      </c>
    </row>
    <row r="777" spans="1:20" ht="4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8306</v>
      </c>
      <c r="G777" s="1" t="s">
        <v>8221</v>
      </c>
      <c r="H777" s="1" t="s">
        <v>8243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8272</v>
      </c>
      <c r="O777" s="5">
        <f>E777/D777</f>
        <v>1.7000000000000001E-2</v>
      </c>
      <c r="P777" s="3">
        <f>ROUND(E777/L777,0)</f>
        <v>34</v>
      </c>
      <c r="Q777" s="6" t="s">
        <v>8320</v>
      </c>
      <c r="R777" s="6" t="s">
        <v>8322</v>
      </c>
      <c r="S777" s="14">
        <f t="shared" si="24"/>
        <v>40862.851793981477</v>
      </c>
      <c r="T777" s="14">
        <f t="shared" si="25"/>
        <v>40892.851793981477</v>
      </c>
    </row>
    <row r="778" spans="1:20" ht="60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8306</v>
      </c>
      <c r="G778" s="1" t="s">
        <v>8221</v>
      </c>
      <c r="H778" s="1" t="s">
        <v>8243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8272</v>
      </c>
      <c r="O778" s="5">
        <f>E778/D778</f>
        <v>0.51400000000000001</v>
      </c>
      <c r="P778" s="3">
        <f>ROUND(E778/L778,0)</f>
        <v>63</v>
      </c>
      <c r="Q778" s="6" t="s">
        <v>8320</v>
      </c>
      <c r="R778" s="6" t="s">
        <v>8322</v>
      </c>
      <c r="S778" s="14">
        <f t="shared" si="24"/>
        <v>42250.477372685178</v>
      </c>
      <c r="T778" s="14">
        <f t="shared" si="25"/>
        <v>42287.999999999993</v>
      </c>
    </row>
    <row r="779" spans="1:20" ht="60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8306</v>
      </c>
      <c r="G779" s="1" t="s">
        <v>8221</v>
      </c>
      <c r="H779" s="1" t="s">
        <v>8243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8272</v>
      </c>
      <c r="O779" s="5">
        <f>E779/D779</f>
        <v>7.0000000000000001E-3</v>
      </c>
      <c r="P779" s="3">
        <f>ROUND(E779/L779,0)</f>
        <v>7</v>
      </c>
      <c r="Q779" s="6" t="s">
        <v>8320</v>
      </c>
      <c r="R779" s="6" t="s">
        <v>8322</v>
      </c>
      <c r="S779" s="14">
        <f t="shared" si="24"/>
        <v>41456.772881944438</v>
      </c>
      <c r="T779" s="14">
        <f t="shared" si="25"/>
        <v>41486.772881944438</v>
      </c>
    </row>
    <row r="780" spans="1:20" ht="4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8306</v>
      </c>
      <c r="G780" s="1" t="s">
        <v>8221</v>
      </c>
      <c r="H780" s="1" t="s">
        <v>8243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8272</v>
      </c>
      <c r="O780" s="5">
        <f>E780/D780</f>
        <v>4.0000000000000001E-3</v>
      </c>
      <c r="P780" s="3">
        <f>ROUND(E780/L780,0)</f>
        <v>2</v>
      </c>
      <c r="Q780" s="6" t="s">
        <v>8320</v>
      </c>
      <c r="R780" s="6" t="s">
        <v>8322</v>
      </c>
      <c r="S780" s="14">
        <f t="shared" si="24"/>
        <v>41729.493981481479</v>
      </c>
      <c r="T780" s="14">
        <f t="shared" si="25"/>
        <v>41759.493981481479</v>
      </c>
    </row>
    <row r="781" spans="1:20" ht="60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8306</v>
      </c>
      <c r="G781" s="1" t="s">
        <v>8221</v>
      </c>
      <c r="H781" s="1" t="s">
        <v>8243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8272</v>
      </c>
      <c r="O781" s="5">
        <f>E781/D781</f>
        <v>2.6666666666666668E-2</v>
      </c>
      <c r="P781" s="3">
        <f>ROUND(E781/L781,0)</f>
        <v>67</v>
      </c>
      <c r="Q781" s="6" t="s">
        <v>8320</v>
      </c>
      <c r="R781" s="6" t="s">
        <v>8322</v>
      </c>
      <c r="S781" s="14">
        <f t="shared" si="24"/>
        <v>40436.475752314815</v>
      </c>
      <c r="T781" s="14">
        <f t="shared" si="25"/>
        <v>40465.958333333328</v>
      </c>
    </row>
    <row r="782" spans="1:20" ht="45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8221</v>
      </c>
      <c r="H782" s="1" t="s">
        <v>8243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8273</v>
      </c>
      <c r="O782" s="5">
        <f>E782/D782</f>
        <v>1.04</v>
      </c>
      <c r="P782" s="3">
        <f>ROUND(E782/L782,0)</f>
        <v>39</v>
      </c>
      <c r="Q782" s="6" t="s">
        <v>8323</v>
      </c>
      <c r="R782" s="6" t="s">
        <v>8324</v>
      </c>
      <c r="S782" s="14">
        <f t="shared" si="24"/>
        <v>40636.465567129628</v>
      </c>
      <c r="T782" s="14">
        <f t="shared" si="25"/>
        <v>40666.465567129628</v>
      </c>
    </row>
    <row r="783" spans="1:20" ht="4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8221</v>
      </c>
      <c r="H783" s="1" t="s">
        <v>8243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8273</v>
      </c>
      <c r="O783" s="5">
        <f>E783/D783</f>
        <v>1.3315375</v>
      </c>
      <c r="P783" s="3">
        <f>ROUND(E783/L783,0)</f>
        <v>43</v>
      </c>
      <c r="Q783" s="6" t="s">
        <v>8323</v>
      </c>
      <c r="R783" s="6" t="s">
        <v>8324</v>
      </c>
      <c r="S783" s="14">
        <f t="shared" si="24"/>
        <v>41402.792523148142</v>
      </c>
      <c r="T783" s="14">
        <f t="shared" si="25"/>
        <v>41432.792523148142</v>
      </c>
    </row>
    <row r="784" spans="1:20" ht="4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8221</v>
      </c>
      <c r="H784" s="1" t="s">
        <v>8243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8273</v>
      </c>
      <c r="O784" s="5">
        <f>E784/D784</f>
        <v>1</v>
      </c>
      <c r="P784" s="3">
        <f>ROUND(E784/L784,0)</f>
        <v>50</v>
      </c>
      <c r="Q784" s="6" t="s">
        <v>8323</v>
      </c>
      <c r="R784" s="6" t="s">
        <v>8324</v>
      </c>
      <c r="S784" s="14">
        <f t="shared" si="24"/>
        <v>41116.549791666665</v>
      </c>
      <c r="T784" s="14">
        <f t="shared" si="25"/>
        <v>41146.549791666665</v>
      </c>
    </row>
    <row r="785" spans="1:20" ht="60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8221</v>
      </c>
      <c r="H785" s="1" t="s">
        <v>8243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8273</v>
      </c>
      <c r="O785" s="5">
        <f>E785/D785</f>
        <v>1.4813333333333334</v>
      </c>
      <c r="P785" s="3">
        <f>ROUND(E785/L785,0)</f>
        <v>63</v>
      </c>
      <c r="Q785" s="6" t="s">
        <v>8323</v>
      </c>
      <c r="R785" s="6" t="s">
        <v>8324</v>
      </c>
      <c r="S785" s="14">
        <f t="shared" si="24"/>
        <v>40987.565381944441</v>
      </c>
      <c r="T785" s="14">
        <f t="shared" si="25"/>
        <v>41026.708333333328</v>
      </c>
    </row>
    <row r="786" spans="1:20" ht="60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8221</v>
      </c>
      <c r="H786" s="1" t="s">
        <v>8243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8273</v>
      </c>
      <c r="O786" s="5">
        <f>E786/D786</f>
        <v>1.0249999999999999</v>
      </c>
      <c r="P786" s="3">
        <f>ROUND(E786/L786,0)</f>
        <v>103</v>
      </c>
      <c r="Q786" s="6" t="s">
        <v>8323</v>
      </c>
      <c r="R786" s="6" t="s">
        <v>8324</v>
      </c>
      <c r="S786" s="14">
        <f t="shared" si="24"/>
        <v>41674.941192129627</v>
      </c>
      <c r="T786" s="14">
        <f t="shared" si="25"/>
        <v>41714.899525462963</v>
      </c>
    </row>
    <row r="787" spans="1:20" ht="60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8221</v>
      </c>
      <c r="H787" s="1" t="s">
        <v>8243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8273</v>
      </c>
      <c r="O787" s="5">
        <f>E787/D787</f>
        <v>1.8062799999999999</v>
      </c>
      <c r="P787" s="3">
        <f>ROUND(E787/L787,0)</f>
        <v>31</v>
      </c>
      <c r="Q787" s="6" t="s">
        <v>8323</v>
      </c>
      <c r="R787" s="6" t="s">
        <v>8324</v>
      </c>
      <c r="S787" s="14">
        <f t="shared" si="24"/>
        <v>41303.38559027778</v>
      </c>
      <c r="T787" s="14">
        <f t="shared" si="25"/>
        <v>41333.38559027778</v>
      </c>
    </row>
    <row r="788" spans="1:20" ht="4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8221</v>
      </c>
      <c r="H788" s="1" t="s">
        <v>8243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8273</v>
      </c>
      <c r="O788" s="5">
        <f>E788/D788</f>
        <v>1.4279999999999999</v>
      </c>
      <c r="P788" s="3">
        <f>ROUND(E788/L788,0)</f>
        <v>162</v>
      </c>
      <c r="Q788" s="6" t="s">
        <v>8323</v>
      </c>
      <c r="R788" s="6" t="s">
        <v>8324</v>
      </c>
      <c r="S788" s="14">
        <f t="shared" si="24"/>
        <v>40982.847615740735</v>
      </c>
      <c r="T788" s="14">
        <f t="shared" si="25"/>
        <v>41040.449305555558</v>
      </c>
    </row>
    <row r="789" spans="1:20" ht="60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8221</v>
      </c>
      <c r="H789" s="1" t="s">
        <v>8243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8273</v>
      </c>
      <c r="O789" s="5">
        <f>E789/D789</f>
        <v>1.1416666666666666</v>
      </c>
      <c r="P789" s="3">
        <f>ROUND(E789/L789,0)</f>
        <v>81</v>
      </c>
      <c r="Q789" s="6" t="s">
        <v>8323</v>
      </c>
      <c r="R789" s="6" t="s">
        <v>8324</v>
      </c>
      <c r="S789" s="14">
        <f t="shared" si="24"/>
        <v>41549.419282407405</v>
      </c>
      <c r="T789" s="14">
        <f t="shared" si="25"/>
        <v>41579.419282407405</v>
      </c>
    </row>
    <row r="790" spans="1:20" ht="60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8221</v>
      </c>
      <c r="H790" s="1" t="s">
        <v>8243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8273</v>
      </c>
      <c r="O790" s="5">
        <f>E790/D790</f>
        <v>2.03505</v>
      </c>
      <c r="P790" s="3">
        <f>ROUND(E790/L790,0)</f>
        <v>60</v>
      </c>
      <c r="Q790" s="6" t="s">
        <v>8323</v>
      </c>
      <c r="R790" s="6" t="s">
        <v>8324</v>
      </c>
      <c r="S790" s="14">
        <f t="shared" si="24"/>
        <v>41058.798472222217</v>
      </c>
      <c r="T790" s="14">
        <f t="shared" si="25"/>
        <v>41096.957638888889</v>
      </c>
    </row>
    <row r="791" spans="1:20" ht="45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8221</v>
      </c>
      <c r="H791" s="1" t="s">
        <v>8243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8273</v>
      </c>
      <c r="O791" s="5">
        <f>E791/D791</f>
        <v>1.0941176470588236</v>
      </c>
      <c r="P791" s="3">
        <f>ROUND(E791/L791,0)</f>
        <v>133</v>
      </c>
      <c r="Q791" s="6" t="s">
        <v>8323</v>
      </c>
      <c r="R791" s="6" t="s">
        <v>8324</v>
      </c>
      <c r="S791" s="14">
        <f t="shared" si="24"/>
        <v>41276.977777777771</v>
      </c>
      <c r="T791" s="14">
        <f t="shared" si="25"/>
        <v>41295.124305555553</v>
      </c>
    </row>
    <row r="792" spans="1:20" ht="60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8221</v>
      </c>
      <c r="H792" s="1" t="s">
        <v>8243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8273</v>
      </c>
      <c r="O792" s="5">
        <f>E792/D792</f>
        <v>1.443746</v>
      </c>
      <c r="P792" s="3">
        <f>ROUND(E792/L792,0)</f>
        <v>93</v>
      </c>
      <c r="Q792" s="6" t="s">
        <v>8323</v>
      </c>
      <c r="R792" s="6" t="s">
        <v>8324</v>
      </c>
      <c r="S792" s="14">
        <f t="shared" si="24"/>
        <v>41275.839571759258</v>
      </c>
      <c r="T792" s="14">
        <f t="shared" si="25"/>
        <v>41305.839571759258</v>
      </c>
    </row>
    <row r="793" spans="1:20" ht="60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8221</v>
      </c>
      <c r="H793" s="1" t="s">
        <v>8243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8273</v>
      </c>
      <c r="O793" s="5">
        <f>E793/D793</f>
        <v>1.0386666666666666</v>
      </c>
      <c r="P793" s="3">
        <f>ROUND(E793/L793,0)</f>
        <v>61</v>
      </c>
      <c r="Q793" s="6" t="s">
        <v>8323</v>
      </c>
      <c r="R793" s="6" t="s">
        <v>8324</v>
      </c>
      <c r="S793" s="14">
        <f t="shared" si="24"/>
        <v>41557.572291666664</v>
      </c>
      <c r="T793" s="14">
        <f t="shared" si="25"/>
        <v>41591.040972222218</v>
      </c>
    </row>
    <row r="794" spans="1:20" ht="30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8221</v>
      </c>
      <c r="H794" s="1" t="s">
        <v>8243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8273</v>
      </c>
      <c r="O794" s="5">
        <f>E794/D794</f>
        <v>1.0044440000000001</v>
      </c>
      <c r="P794" s="3">
        <f>ROUND(E794/L794,0)</f>
        <v>42</v>
      </c>
      <c r="Q794" s="6" t="s">
        <v>8323</v>
      </c>
      <c r="R794" s="6" t="s">
        <v>8324</v>
      </c>
      <c r="S794" s="14">
        <f t="shared" si="24"/>
        <v>41555.665312499994</v>
      </c>
      <c r="T794" s="14">
        <f t="shared" si="25"/>
        <v>41585.706979166665</v>
      </c>
    </row>
    <row r="795" spans="1:20" ht="60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8221</v>
      </c>
      <c r="H795" s="1" t="s">
        <v>8243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8273</v>
      </c>
      <c r="O795" s="5">
        <f>E795/D795</f>
        <v>1.0277927272727272</v>
      </c>
      <c r="P795" s="3">
        <f>ROUND(E795/L795,0)</f>
        <v>88</v>
      </c>
      <c r="Q795" s="6" t="s">
        <v>8323</v>
      </c>
      <c r="R795" s="6" t="s">
        <v>8324</v>
      </c>
      <c r="S795" s="14">
        <f t="shared" si="24"/>
        <v>41442.532916666663</v>
      </c>
      <c r="T795" s="14">
        <f t="shared" si="25"/>
        <v>41457.999305555553</v>
      </c>
    </row>
    <row r="796" spans="1:20" ht="60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8221</v>
      </c>
      <c r="H796" s="1" t="s">
        <v>8243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8273</v>
      </c>
      <c r="O796" s="5">
        <f>E796/D796</f>
        <v>1.0531250000000001</v>
      </c>
      <c r="P796" s="3">
        <f>ROUND(E796/L796,0)</f>
        <v>159</v>
      </c>
      <c r="Q796" s="6" t="s">
        <v>8323</v>
      </c>
      <c r="R796" s="6" t="s">
        <v>8324</v>
      </c>
      <c r="S796" s="14">
        <f t="shared" si="24"/>
        <v>40735.906678240739</v>
      </c>
      <c r="T796" s="14">
        <f t="shared" si="25"/>
        <v>40791.504166666666</v>
      </c>
    </row>
    <row r="797" spans="1:20" ht="60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8221</v>
      </c>
      <c r="H797" s="1" t="s">
        <v>8243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8273</v>
      </c>
      <c r="O797" s="5">
        <f>E797/D797</f>
        <v>1.1178571428571429</v>
      </c>
      <c r="P797" s="3">
        <f>ROUND(E797/L797,0)</f>
        <v>85</v>
      </c>
      <c r="Q797" s="6" t="s">
        <v>8323</v>
      </c>
      <c r="R797" s="6" t="s">
        <v>8324</v>
      </c>
      <c r="S797" s="14">
        <f t="shared" si="24"/>
        <v>40963.404699074068</v>
      </c>
      <c r="T797" s="14">
        <f t="shared" si="25"/>
        <v>41005.999305555553</v>
      </c>
    </row>
    <row r="798" spans="1:20" ht="60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8221</v>
      </c>
      <c r="H798" s="1" t="s">
        <v>8243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8273</v>
      </c>
      <c r="O798" s="5">
        <f>E798/D798</f>
        <v>1.0135000000000001</v>
      </c>
      <c r="P798" s="3">
        <f>ROUND(E798/L798,0)</f>
        <v>113</v>
      </c>
      <c r="Q798" s="6" t="s">
        <v>8323</v>
      </c>
      <c r="R798" s="6" t="s">
        <v>8324</v>
      </c>
      <c r="S798" s="14">
        <f t="shared" si="24"/>
        <v>41502.674594907403</v>
      </c>
      <c r="T798" s="14">
        <f t="shared" si="25"/>
        <v>41532.673611111109</v>
      </c>
    </row>
    <row r="799" spans="1:20" ht="60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8221</v>
      </c>
      <c r="H799" s="1" t="s">
        <v>8243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8273</v>
      </c>
      <c r="O799" s="5">
        <f>E799/D799</f>
        <v>1.0753333333333333</v>
      </c>
      <c r="P799" s="3">
        <f>ROUND(E799/L799,0)</f>
        <v>45</v>
      </c>
      <c r="Q799" s="6" t="s">
        <v>8323</v>
      </c>
      <c r="R799" s="6" t="s">
        <v>8324</v>
      </c>
      <c r="S799" s="14">
        <f t="shared" si="24"/>
        <v>40996.785740740735</v>
      </c>
      <c r="T799" s="14">
        <f t="shared" si="25"/>
        <v>41027.958333333328</v>
      </c>
    </row>
    <row r="800" spans="1:20" ht="4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8221</v>
      </c>
      <c r="H800" s="1" t="s">
        <v>8243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8273</v>
      </c>
      <c r="O800" s="5">
        <f>E800/D800</f>
        <v>1.1488571428571428</v>
      </c>
      <c r="P800" s="3">
        <f>ROUND(E800/L800,0)</f>
        <v>46</v>
      </c>
      <c r="Q800" s="6" t="s">
        <v>8323</v>
      </c>
      <c r="R800" s="6" t="s">
        <v>8324</v>
      </c>
      <c r="S800" s="14">
        <f t="shared" si="24"/>
        <v>41882.381793981483</v>
      </c>
      <c r="T800" s="14">
        <f t="shared" si="25"/>
        <v>41912.381793981483</v>
      </c>
    </row>
    <row r="801" spans="1:20" ht="60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8221</v>
      </c>
      <c r="H801" s="1" t="s">
        <v>8243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8273</v>
      </c>
      <c r="O801" s="5">
        <f>E801/D801</f>
        <v>1.0002</v>
      </c>
      <c r="P801" s="3">
        <f>ROUND(E801/L801,0)</f>
        <v>179</v>
      </c>
      <c r="Q801" s="6" t="s">
        <v>8323</v>
      </c>
      <c r="R801" s="6" t="s">
        <v>8324</v>
      </c>
      <c r="S801" s="14">
        <f t="shared" si="24"/>
        <v>40996.458865740737</v>
      </c>
      <c r="T801" s="14">
        <f t="shared" si="25"/>
        <v>41026.458865740737</v>
      </c>
    </row>
    <row r="802" spans="1:20" ht="4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8222</v>
      </c>
      <c r="H802" s="1" t="s">
        <v>8244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8273</v>
      </c>
      <c r="O802" s="5">
        <f>E802/D802</f>
        <v>1.5213333333333334</v>
      </c>
      <c r="P802" s="3">
        <f>ROUND(E802/L802,0)</f>
        <v>41</v>
      </c>
      <c r="Q802" s="6" t="s">
        <v>8323</v>
      </c>
      <c r="R802" s="6" t="s">
        <v>8324</v>
      </c>
      <c r="S802" s="14">
        <f t="shared" si="24"/>
        <v>41863.225162037037</v>
      </c>
      <c r="T802" s="14">
        <f t="shared" si="25"/>
        <v>41893.225162037037</v>
      </c>
    </row>
    <row r="803" spans="1:20" ht="45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8221</v>
      </c>
      <c r="H803" s="1" t="s">
        <v>8243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8273</v>
      </c>
      <c r="O803" s="5">
        <f>E803/D803</f>
        <v>1.1152149999999998</v>
      </c>
      <c r="P803" s="3">
        <f>ROUND(E803/L803,0)</f>
        <v>44</v>
      </c>
      <c r="Q803" s="6" t="s">
        <v>8323</v>
      </c>
      <c r="R803" s="6" t="s">
        <v>8324</v>
      </c>
      <c r="S803" s="14">
        <f t="shared" si="24"/>
        <v>40695.587037037032</v>
      </c>
      <c r="T803" s="14">
        <f t="shared" si="25"/>
        <v>40725.587037037032</v>
      </c>
    </row>
    <row r="804" spans="1:20" ht="60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8221</v>
      </c>
      <c r="H804" s="1" t="s">
        <v>8243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8273</v>
      </c>
      <c r="O804" s="5">
        <f>E804/D804</f>
        <v>1.0133333333333334</v>
      </c>
      <c r="P804" s="3">
        <f>ROUND(E804/L804,0)</f>
        <v>81</v>
      </c>
      <c r="Q804" s="6" t="s">
        <v>8323</v>
      </c>
      <c r="R804" s="6" t="s">
        <v>8324</v>
      </c>
      <c r="S804" s="14">
        <f t="shared" si="24"/>
        <v>41122.813935185179</v>
      </c>
      <c r="T804" s="14">
        <f t="shared" si="25"/>
        <v>41168.961805555555</v>
      </c>
    </row>
    <row r="805" spans="1:20" ht="60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8221</v>
      </c>
      <c r="H805" s="1" t="s">
        <v>8243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8273</v>
      </c>
      <c r="O805" s="5">
        <f>E805/D805</f>
        <v>1.232608695652174</v>
      </c>
      <c r="P805" s="3">
        <f>ROUND(E805/L805,0)</f>
        <v>75</v>
      </c>
      <c r="Q805" s="6" t="s">
        <v>8323</v>
      </c>
      <c r="R805" s="6" t="s">
        <v>8324</v>
      </c>
      <c r="S805" s="14">
        <f t="shared" si="24"/>
        <v>40665.741643518515</v>
      </c>
      <c r="T805" s="14">
        <f t="shared" si="25"/>
        <v>40691.833333333328</v>
      </c>
    </row>
    <row r="806" spans="1:20" ht="60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8221</v>
      </c>
      <c r="H806" s="1" t="s">
        <v>8243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8273</v>
      </c>
      <c r="O806" s="5">
        <f>E806/D806</f>
        <v>1</v>
      </c>
      <c r="P806" s="3">
        <f>ROUND(E806/L806,0)</f>
        <v>306</v>
      </c>
      <c r="Q806" s="6" t="s">
        <v>8323</v>
      </c>
      <c r="R806" s="6" t="s">
        <v>8324</v>
      </c>
      <c r="S806" s="14">
        <f t="shared" si="24"/>
        <v>40729.897291666661</v>
      </c>
      <c r="T806" s="14">
        <f t="shared" si="25"/>
        <v>40746.957638888889</v>
      </c>
    </row>
    <row r="807" spans="1:20" ht="45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8221</v>
      </c>
      <c r="H807" s="1" t="s">
        <v>8243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8273</v>
      </c>
      <c r="O807" s="5">
        <f>E807/D807</f>
        <v>1.05</v>
      </c>
      <c r="P807" s="3">
        <f>ROUND(E807/L807,0)</f>
        <v>58</v>
      </c>
      <c r="Q807" s="6" t="s">
        <v>8323</v>
      </c>
      <c r="R807" s="6" t="s">
        <v>8324</v>
      </c>
      <c r="S807" s="14">
        <f t="shared" si="24"/>
        <v>40690.614722222221</v>
      </c>
      <c r="T807" s="14">
        <f t="shared" si="25"/>
        <v>40740.75</v>
      </c>
    </row>
    <row r="808" spans="1:20" ht="3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8221</v>
      </c>
      <c r="H808" s="1" t="s">
        <v>8243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8273</v>
      </c>
      <c r="O808" s="5">
        <f>E808/D808</f>
        <v>1.0443750000000001</v>
      </c>
      <c r="P808" s="3">
        <f>ROUND(E808/L808,0)</f>
        <v>118</v>
      </c>
      <c r="Q808" s="6" t="s">
        <v>8323</v>
      </c>
      <c r="R808" s="6" t="s">
        <v>8324</v>
      </c>
      <c r="S808" s="14">
        <f t="shared" si="24"/>
        <v>40763.483090277776</v>
      </c>
      <c r="T808" s="14">
        <f t="shared" si="25"/>
        <v>40793.483090277776</v>
      </c>
    </row>
    <row r="809" spans="1:20" ht="30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8221</v>
      </c>
      <c r="H809" s="1" t="s">
        <v>8243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8273</v>
      </c>
      <c r="O809" s="5">
        <f>E809/D809</f>
        <v>1.05125</v>
      </c>
      <c r="P809" s="3">
        <f>ROUND(E809/L809,0)</f>
        <v>74</v>
      </c>
      <c r="Q809" s="6" t="s">
        <v>8323</v>
      </c>
      <c r="R809" s="6" t="s">
        <v>8324</v>
      </c>
      <c r="S809" s="14">
        <f t="shared" si="24"/>
        <v>42759.420266203706</v>
      </c>
      <c r="T809" s="14">
        <f t="shared" si="25"/>
        <v>42794.874999999993</v>
      </c>
    </row>
    <row r="810" spans="1:20" ht="60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8226</v>
      </c>
      <c r="H810" s="1" t="s">
        <v>8248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8273</v>
      </c>
      <c r="O810" s="5">
        <f>E810/D810</f>
        <v>1</v>
      </c>
      <c r="P810" s="3">
        <f>ROUND(E810/L810,0)</f>
        <v>105</v>
      </c>
      <c r="Q810" s="6" t="s">
        <v>8323</v>
      </c>
      <c r="R810" s="6" t="s">
        <v>8324</v>
      </c>
      <c r="S810" s="14">
        <f t="shared" si="24"/>
        <v>41961.892199074071</v>
      </c>
      <c r="T810" s="14">
        <f t="shared" si="25"/>
        <v>41994.999305555553</v>
      </c>
    </row>
    <row r="811" spans="1:20" ht="4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8221</v>
      </c>
      <c r="H811" s="1" t="s">
        <v>8243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8273</v>
      </c>
      <c r="O811" s="5">
        <f>E811/D811</f>
        <v>1.03775</v>
      </c>
      <c r="P811" s="3">
        <f>ROUND(E811/L811,0)</f>
        <v>80</v>
      </c>
      <c r="Q811" s="6" t="s">
        <v>8323</v>
      </c>
      <c r="R811" s="6" t="s">
        <v>8324</v>
      </c>
      <c r="S811" s="14">
        <f t="shared" si="24"/>
        <v>41628.625347222223</v>
      </c>
      <c r="T811" s="14">
        <f t="shared" si="25"/>
        <v>41658.625347222223</v>
      </c>
    </row>
    <row r="812" spans="1:20" ht="60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8221</v>
      </c>
      <c r="H812" s="1" t="s">
        <v>8243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8273</v>
      </c>
      <c r="O812" s="5">
        <f>E812/D812</f>
        <v>1.05</v>
      </c>
      <c r="P812" s="3">
        <f>ROUND(E812/L812,0)</f>
        <v>58</v>
      </c>
      <c r="Q812" s="6" t="s">
        <v>8323</v>
      </c>
      <c r="R812" s="6" t="s">
        <v>8324</v>
      </c>
      <c r="S812" s="14">
        <f t="shared" si="24"/>
        <v>41122.847939814812</v>
      </c>
      <c r="T812" s="14">
        <f t="shared" si="25"/>
        <v>41152.847939814812</v>
      </c>
    </row>
    <row r="813" spans="1:20" ht="45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8221</v>
      </c>
      <c r="H813" s="1" t="s">
        <v>8243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8273</v>
      </c>
      <c r="O813" s="5">
        <f>E813/D813</f>
        <v>1.04</v>
      </c>
      <c r="P813" s="3">
        <f>ROUND(E813/L813,0)</f>
        <v>87</v>
      </c>
      <c r="Q813" s="6" t="s">
        <v>8323</v>
      </c>
      <c r="R813" s="6" t="s">
        <v>8324</v>
      </c>
      <c r="S813" s="14">
        <f t="shared" si="24"/>
        <v>41443.435208333329</v>
      </c>
      <c r="T813" s="14">
        <f t="shared" si="25"/>
        <v>41465.494444444441</v>
      </c>
    </row>
    <row r="814" spans="1:20" ht="60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8221</v>
      </c>
      <c r="H814" s="1" t="s">
        <v>8243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8273</v>
      </c>
      <c r="O814" s="5">
        <f>E814/D814</f>
        <v>1.5183333333333333</v>
      </c>
      <c r="P814" s="3">
        <f>ROUND(E814/L814,0)</f>
        <v>28</v>
      </c>
      <c r="Q814" s="6" t="s">
        <v>8323</v>
      </c>
      <c r="R814" s="6" t="s">
        <v>8324</v>
      </c>
      <c r="S814" s="14">
        <f t="shared" si="24"/>
        <v>41281.809629629628</v>
      </c>
      <c r="T814" s="14">
        <f t="shared" si="25"/>
        <v>41334.373611111107</v>
      </c>
    </row>
    <row r="815" spans="1:20" ht="30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8221</v>
      </c>
      <c r="H815" s="1" t="s">
        <v>8243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8273</v>
      </c>
      <c r="O815" s="5">
        <f>E815/D815</f>
        <v>1.59996</v>
      </c>
      <c r="P815" s="3">
        <f>ROUND(E815/L815,0)</f>
        <v>25</v>
      </c>
      <c r="Q815" s="6" t="s">
        <v>8323</v>
      </c>
      <c r="R815" s="6" t="s">
        <v>8324</v>
      </c>
      <c r="S815" s="14">
        <f t="shared" si="24"/>
        <v>41080.751909722218</v>
      </c>
      <c r="T815" s="14">
        <f t="shared" si="25"/>
        <v>41110.751909722218</v>
      </c>
    </row>
    <row r="816" spans="1:20" ht="60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8221</v>
      </c>
      <c r="H816" s="1" t="s">
        <v>8243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8273</v>
      </c>
      <c r="O816" s="5">
        <f>E816/D816</f>
        <v>1.2729999999999999</v>
      </c>
      <c r="P816" s="3">
        <f>ROUND(E816/L816,0)</f>
        <v>45</v>
      </c>
      <c r="Q816" s="6" t="s">
        <v>8323</v>
      </c>
      <c r="R816" s="6" t="s">
        <v>8324</v>
      </c>
      <c r="S816" s="14">
        <f t="shared" si="24"/>
        <v>40679.534733796296</v>
      </c>
      <c r="T816" s="14">
        <f t="shared" si="25"/>
        <v>40694.544444444444</v>
      </c>
    </row>
    <row r="817" spans="1:20" ht="30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8221</v>
      </c>
      <c r="H817" s="1" t="s">
        <v>8243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8273</v>
      </c>
      <c r="O817" s="5">
        <f>E817/D817</f>
        <v>1.07</v>
      </c>
      <c r="P817" s="3">
        <f>ROUND(E817/L817,0)</f>
        <v>100</v>
      </c>
      <c r="Q817" s="6" t="s">
        <v>8323</v>
      </c>
      <c r="R817" s="6" t="s">
        <v>8324</v>
      </c>
      <c r="S817" s="14">
        <f t="shared" si="24"/>
        <v>41914.70952546296</v>
      </c>
      <c r="T817" s="14">
        <f t="shared" si="25"/>
        <v>41944.70952546296</v>
      </c>
    </row>
    <row r="818" spans="1:20" ht="45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8221</v>
      </c>
      <c r="H818" s="1" t="s">
        <v>8243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8273</v>
      </c>
      <c r="O818" s="5">
        <f>E818/D818</f>
        <v>1.1512214285714286</v>
      </c>
      <c r="P818" s="3">
        <f>ROUND(E818/L818,0)</f>
        <v>39</v>
      </c>
      <c r="Q818" s="6" t="s">
        <v>8323</v>
      </c>
      <c r="R818" s="6" t="s">
        <v>8324</v>
      </c>
      <c r="S818" s="14">
        <f t="shared" si="24"/>
        <v>41341.662534722222</v>
      </c>
      <c r="T818" s="14">
        <f t="shared" si="25"/>
        <v>41373.0625</v>
      </c>
    </row>
    <row r="819" spans="1:20" ht="45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8221</v>
      </c>
      <c r="H819" s="1" t="s">
        <v>8243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8273</v>
      </c>
      <c r="O819" s="5">
        <f>E819/D819</f>
        <v>1.3711066666666665</v>
      </c>
      <c r="P819" s="3">
        <f>ROUND(E819/L819,0)</f>
        <v>89</v>
      </c>
      <c r="Q819" s="6" t="s">
        <v>8323</v>
      </c>
      <c r="R819" s="6" t="s">
        <v>8324</v>
      </c>
      <c r="S819" s="14">
        <f t="shared" si="24"/>
        <v>40925.391331018516</v>
      </c>
      <c r="T819" s="14">
        <f t="shared" si="25"/>
        <v>40978.999305555553</v>
      </c>
    </row>
    <row r="820" spans="1:20" ht="60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8221</v>
      </c>
      <c r="H820" s="1" t="s">
        <v>8243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8273</v>
      </c>
      <c r="O820" s="5">
        <f>E820/D820</f>
        <v>1.5571428571428572</v>
      </c>
      <c r="P820" s="3">
        <f>ROUND(E820/L820,0)</f>
        <v>29</v>
      </c>
      <c r="Q820" s="6" t="s">
        <v>8323</v>
      </c>
      <c r="R820" s="6" t="s">
        <v>8324</v>
      </c>
      <c r="S820" s="14">
        <f t="shared" si="24"/>
        <v>41120.67454861111</v>
      </c>
      <c r="T820" s="14">
        <f t="shared" si="25"/>
        <v>41128.500694444439</v>
      </c>
    </row>
    <row r="821" spans="1:20" ht="3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8221</v>
      </c>
      <c r="H821" s="1" t="s">
        <v>8243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8273</v>
      </c>
      <c r="O821" s="5">
        <f>E821/D821</f>
        <v>1.0874999999999999</v>
      </c>
      <c r="P821" s="3">
        <f>ROUND(E821/L821,0)</f>
        <v>31</v>
      </c>
      <c r="Q821" s="6" t="s">
        <v>8323</v>
      </c>
      <c r="R821" s="6" t="s">
        <v>8324</v>
      </c>
      <c r="S821" s="14">
        <f t="shared" si="24"/>
        <v>41619.789976851847</v>
      </c>
      <c r="T821" s="14">
        <f t="shared" si="25"/>
        <v>41628.988888888889</v>
      </c>
    </row>
    <row r="822" spans="1:20" ht="4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8221</v>
      </c>
      <c r="H822" s="1" t="s">
        <v>8243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8273</v>
      </c>
      <c r="O822" s="5">
        <f>E822/D822</f>
        <v>1.3405</v>
      </c>
      <c r="P822" s="3">
        <f>ROUND(E822/L822,0)</f>
        <v>71</v>
      </c>
      <c r="Q822" s="6" t="s">
        <v>8323</v>
      </c>
      <c r="R822" s="6" t="s">
        <v>8324</v>
      </c>
      <c r="S822" s="14">
        <f t="shared" si="24"/>
        <v>41768.633587962962</v>
      </c>
      <c r="T822" s="14">
        <f t="shared" si="25"/>
        <v>41799</v>
      </c>
    </row>
    <row r="823" spans="1:20" ht="45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8221</v>
      </c>
      <c r="H823" s="1" t="s">
        <v>8243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8273</v>
      </c>
      <c r="O823" s="5">
        <f>E823/D823</f>
        <v>1</v>
      </c>
      <c r="P823" s="3">
        <f>ROUND(E823/L823,0)</f>
        <v>224</v>
      </c>
      <c r="Q823" s="6" t="s">
        <v>8323</v>
      </c>
      <c r="R823" s="6" t="s">
        <v>8324</v>
      </c>
      <c r="S823" s="14">
        <f t="shared" si="24"/>
        <v>42093.71371527778</v>
      </c>
      <c r="T823" s="14">
        <f t="shared" si="25"/>
        <v>42127.959027777775</v>
      </c>
    </row>
    <row r="824" spans="1:20" ht="45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8221</v>
      </c>
      <c r="H824" s="1" t="s">
        <v>8243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8273</v>
      </c>
      <c r="O824" s="5">
        <f>E824/D824</f>
        <v>1.1916666666666667</v>
      </c>
      <c r="P824" s="3">
        <f>ROUND(E824/L824,0)</f>
        <v>52</v>
      </c>
      <c r="Q824" s="6" t="s">
        <v>8323</v>
      </c>
      <c r="R824" s="6" t="s">
        <v>8324</v>
      </c>
      <c r="S824" s="14">
        <f t="shared" si="24"/>
        <v>41157.739004629628</v>
      </c>
      <c r="T824" s="14">
        <f t="shared" si="25"/>
        <v>41187.739004629628</v>
      </c>
    </row>
    <row r="825" spans="1:20" ht="4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8221</v>
      </c>
      <c r="H825" s="1" t="s">
        <v>8243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8273</v>
      </c>
      <c r="O825" s="5">
        <f>E825/D825</f>
        <v>1.7949999999999999</v>
      </c>
      <c r="P825" s="3">
        <f>ROUND(E825/L825,0)</f>
        <v>44</v>
      </c>
      <c r="Q825" s="6" t="s">
        <v>8323</v>
      </c>
      <c r="R825" s="6" t="s">
        <v>8324</v>
      </c>
      <c r="S825" s="14">
        <f t="shared" si="24"/>
        <v>42055.764490740738</v>
      </c>
      <c r="T825" s="14">
        <f t="shared" si="25"/>
        <v>42085.722824074073</v>
      </c>
    </row>
    <row r="826" spans="1:20" ht="60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8221</v>
      </c>
      <c r="H826" s="1" t="s">
        <v>8243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8273</v>
      </c>
      <c r="O826" s="5">
        <f>E826/D826</f>
        <v>1.3438124999999999</v>
      </c>
      <c r="P826" s="3">
        <f>ROUND(E826/L826,0)</f>
        <v>40</v>
      </c>
      <c r="Q826" s="6" t="s">
        <v>8323</v>
      </c>
      <c r="R826" s="6" t="s">
        <v>8324</v>
      </c>
      <c r="S826" s="14">
        <f t="shared" si="24"/>
        <v>40250.033773148149</v>
      </c>
      <c r="T826" s="14">
        <f t="shared" si="25"/>
        <v>40286.082638888889</v>
      </c>
    </row>
    <row r="827" spans="1:20" ht="45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8221</v>
      </c>
      <c r="H827" s="1" t="s">
        <v>8243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8273</v>
      </c>
      <c r="O827" s="5">
        <f>E827/D827</f>
        <v>1.0043200000000001</v>
      </c>
      <c r="P827" s="3">
        <f>ROUND(E827/L827,0)</f>
        <v>127</v>
      </c>
      <c r="Q827" s="6" t="s">
        <v>8323</v>
      </c>
      <c r="R827" s="6" t="s">
        <v>8324</v>
      </c>
      <c r="S827" s="14">
        <f t="shared" si="24"/>
        <v>41186.098194444443</v>
      </c>
      <c r="T827" s="14">
        <f t="shared" si="25"/>
        <v>41211.098194444443</v>
      </c>
    </row>
    <row r="828" spans="1:20" ht="4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8221</v>
      </c>
      <c r="H828" s="1" t="s">
        <v>8243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8273</v>
      </c>
      <c r="O828" s="5">
        <f>E828/D828</f>
        <v>1.0145454545454546</v>
      </c>
      <c r="P828" s="3">
        <f>ROUND(E828/L828,0)</f>
        <v>114</v>
      </c>
      <c r="Q828" s="6" t="s">
        <v>8323</v>
      </c>
      <c r="R828" s="6" t="s">
        <v>8324</v>
      </c>
      <c r="S828" s="14">
        <f t="shared" si="24"/>
        <v>40972.830208333333</v>
      </c>
      <c r="T828" s="14">
        <f t="shared" si="25"/>
        <v>40993.788541666661</v>
      </c>
    </row>
    <row r="829" spans="1:20" ht="60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8221</v>
      </c>
      <c r="H829" s="1" t="s">
        <v>8243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8273</v>
      </c>
      <c r="O829" s="5">
        <f>E829/D829</f>
        <v>1.0333333333333334</v>
      </c>
      <c r="P829" s="3">
        <f>ROUND(E829/L829,0)</f>
        <v>28</v>
      </c>
      <c r="Q829" s="6" t="s">
        <v>8323</v>
      </c>
      <c r="R829" s="6" t="s">
        <v>8324</v>
      </c>
      <c r="S829" s="14">
        <f t="shared" si="24"/>
        <v>40927.265127314815</v>
      </c>
      <c r="T829" s="14">
        <f t="shared" si="25"/>
        <v>40953.617361111108</v>
      </c>
    </row>
    <row r="830" spans="1:20" ht="60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8221</v>
      </c>
      <c r="H830" s="1" t="s">
        <v>8243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8273</v>
      </c>
      <c r="O830" s="5">
        <f>E830/D830</f>
        <v>1.07</v>
      </c>
      <c r="P830" s="3">
        <f>ROUND(E830/L830,0)</f>
        <v>37</v>
      </c>
      <c r="Q830" s="6" t="s">
        <v>8323</v>
      </c>
      <c r="R830" s="6" t="s">
        <v>8324</v>
      </c>
      <c r="S830" s="14">
        <f t="shared" si="24"/>
        <v>41072.842384259253</v>
      </c>
      <c r="T830" s="14">
        <f t="shared" si="25"/>
        <v>41085.474999999999</v>
      </c>
    </row>
    <row r="831" spans="1:20" ht="60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8222</v>
      </c>
      <c r="H831" s="1" t="s">
        <v>8244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8273</v>
      </c>
      <c r="O831" s="5">
        <f>E831/D831</f>
        <v>1.04</v>
      </c>
      <c r="P831" s="3">
        <f>ROUND(E831/L831,0)</f>
        <v>33</v>
      </c>
      <c r="Q831" s="6" t="s">
        <v>8323</v>
      </c>
      <c r="R831" s="6" t="s">
        <v>8324</v>
      </c>
      <c r="S831" s="14">
        <f t="shared" si="24"/>
        <v>42504.593055555553</v>
      </c>
      <c r="T831" s="14">
        <f t="shared" si="25"/>
        <v>42564.593055555553</v>
      </c>
    </row>
    <row r="832" spans="1:20" ht="45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8221</v>
      </c>
      <c r="H832" s="1" t="s">
        <v>8243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8273</v>
      </c>
      <c r="O832" s="5">
        <f>E832/D832</f>
        <v>1.0783333333333334</v>
      </c>
      <c r="P832" s="3">
        <f>ROUND(E832/L832,0)</f>
        <v>61</v>
      </c>
      <c r="Q832" s="6" t="s">
        <v>8323</v>
      </c>
      <c r="R832" s="6" t="s">
        <v>8324</v>
      </c>
      <c r="S832" s="14">
        <f t="shared" si="24"/>
        <v>41325.317418981482</v>
      </c>
      <c r="T832" s="14">
        <f t="shared" si="25"/>
        <v>41355.27575231481</v>
      </c>
    </row>
    <row r="833" spans="1:20" ht="45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8221</v>
      </c>
      <c r="H833" s="1" t="s">
        <v>8243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8273</v>
      </c>
      <c r="O833" s="5">
        <f>E833/D833</f>
        <v>2.3333333333333335</v>
      </c>
      <c r="P833" s="3">
        <f>ROUND(E833/L833,0)</f>
        <v>175</v>
      </c>
      <c r="Q833" s="6" t="s">
        <v>8323</v>
      </c>
      <c r="R833" s="6" t="s">
        <v>8324</v>
      </c>
      <c r="S833" s="14">
        <f t="shared" si="24"/>
        <v>40996.438587962963</v>
      </c>
      <c r="T833" s="14">
        <f t="shared" si="25"/>
        <v>41026.438587962963</v>
      </c>
    </row>
    <row r="834" spans="1:20" ht="60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8221</v>
      </c>
      <c r="H834" s="1" t="s">
        <v>8243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8273</v>
      </c>
      <c r="O834" s="5">
        <f>E834/D834</f>
        <v>1.0060706666666666</v>
      </c>
      <c r="P834" s="3">
        <f>ROUND(E834/L834,0)</f>
        <v>98</v>
      </c>
      <c r="Q834" s="6" t="s">
        <v>8323</v>
      </c>
      <c r="R834" s="6" t="s">
        <v>8324</v>
      </c>
      <c r="S834" s="14">
        <f t="shared" si="24"/>
        <v>40869.466840277775</v>
      </c>
      <c r="T834" s="14">
        <f t="shared" si="25"/>
        <v>40929.134027777771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8221</v>
      </c>
      <c r="H835" s="1" t="s">
        <v>8243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8273</v>
      </c>
      <c r="O835" s="5">
        <f>E835/D835</f>
        <v>1.0166666666666666</v>
      </c>
      <c r="P835" s="3">
        <f>ROUND(E835/L835,0)</f>
        <v>149</v>
      </c>
      <c r="Q835" s="6" t="s">
        <v>8323</v>
      </c>
      <c r="R835" s="6" t="s">
        <v>8324</v>
      </c>
      <c r="S835" s="14">
        <f t="shared" ref="S835:S898" si="26">(J835/86400)+25569+(-5/24)</f>
        <v>41718.669849537036</v>
      </c>
      <c r="T835" s="14">
        <f t="shared" ref="T835:T898" si="27">(I835/86400)+25569+(-5/24)</f>
        <v>41748.669849537036</v>
      </c>
    </row>
    <row r="836" spans="1:20" ht="60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8221</v>
      </c>
      <c r="H836" s="1" t="s">
        <v>8243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8273</v>
      </c>
      <c r="O836" s="5">
        <f>E836/D836</f>
        <v>1.3101818181818181</v>
      </c>
      <c r="P836" s="3">
        <f>ROUND(E836/L836,0)</f>
        <v>96</v>
      </c>
      <c r="Q836" s="6" t="s">
        <v>8323</v>
      </c>
      <c r="R836" s="6" t="s">
        <v>8324</v>
      </c>
      <c r="S836" s="14">
        <f t="shared" si="26"/>
        <v>41422.614490740736</v>
      </c>
      <c r="T836" s="14">
        <f t="shared" si="27"/>
        <v>41455.957638888889</v>
      </c>
    </row>
    <row r="837" spans="1:20" ht="60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8221</v>
      </c>
      <c r="H837" s="1" t="s">
        <v>8243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8273</v>
      </c>
      <c r="O837" s="5">
        <f>E837/D837</f>
        <v>1.1725000000000001</v>
      </c>
      <c r="P837" s="3">
        <f>ROUND(E837/L837,0)</f>
        <v>59</v>
      </c>
      <c r="Q837" s="6" t="s">
        <v>8323</v>
      </c>
      <c r="R837" s="6" t="s">
        <v>8324</v>
      </c>
      <c r="S837" s="14">
        <f t="shared" si="26"/>
        <v>41005.249513888884</v>
      </c>
      <c r="T837" s="14">
        <f t="shared" si="27"/>
        <v>41047.916666666664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8221</v>
      </c>
      <c r="H838" s="1" t="s">
        <v>8243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8273</v>
      </c>
      <c r="O838" s="5">
        <f>E838/D838</f>
        <v>1.009304</v>
      </c>
      <c r="P838" s="3">
        <f>ROUND(E838/L838,0)</f>
        <v>110</v>
      </c>
      <c r="Q838" s="6" t="s">
        <v>8323</v>
      </c>
      <c r="R838" s="6" t="s">
        <v>8324</v>
      </c>
      <c r="S838" s="14">
        <f t="shared" si="26"/>
        <v>41523.848587962959</v>
      </c>
      <c r="T838" s="14">
        <f t="shared" si="27"/>
        <v>41553.848587962959</v>
      </c>
    </row>
    <row r="839" spans="1:20" ht="45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8221</v>
      </c>
      <c r="H839" s="1" t="s">
        <v>8243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8273</v>
      </c>
      <c r="O839" s="5">
        <f>E839/D839</f>
        <v>1.218</v>
      </c>
      <c r="P839" s="3">
        <f>ROUND(E839/L839,0)</f>
        <v>49</v>
      </c>
      <c r="Q839" s="6" t="s">
        <v>8323</v>
      </c>
      <c r="R839" s="6" t="s">
        <v>8324</v>
      </c>
      <c r="S839" s="14">
        <f t="shared" si="26"/>
        <v>41730.79006944444</v>
      </c>
      <c r="T839" s="14">
        <f t="shared" si="27"/>
        <v>41760.79006944444</v>
      </c>
    </row>
    <row r="840" spans="1:20" ht="60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8221</v>
      </c>
      <c r="H840" s="1" t="s">
        <v>8243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8273</v>
      </c>
      <c r="O840" s="5">
        <f>E840/D840</f>
        <v>1.454</v>
      </c>
      <c r="P840" s="3">
        <f>ROUND(E840/L840,0)</f>
        <v>48</v>
      </c>
      <c r="Q840" s="6" t="s">
        <v>8323</v>
      </c>
      <c r="R840" s="6" t="s">
        <v>8324</v>
      </c>
      <c r="S840" s="14">
        <f t="shared" si="26"/>
        <v>40895.689641203702</v>
      </c>
      <c r="T840" s="14">
        <f t="shared" si="27"/>
        <v>40925.689641203702</v>
      </c>
    </row>
    <row r="841" spans="1:20" ht="4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8221</v>
      </c>
      <c r="H841" s="1" t="s">
        <v>8243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8273</v>
      </c>
      <c r="O841" s="5">
        <f>E841/D841</f>
        <v>1.166166</v>
      </c>
      <c r="P841" s="3">
        <f>ROUND(E841/L841,0)</f>
        <v>61</v>
      </c>
      <c r="Q841" s="6" t="s">
        <v>8323</v>
      </c>
      <c r="R841" s="6" t="s">
        <v>8324</v>
      </c>
      <c r="S841" s="14">
        <f t="shared" si="26"/>
        <v>41144.555046296293</v>
      </c>
      <c r="T841" s="14">
        <f t="shared" si="27"/>
        <v>41174.555046296293</v>
      </c>
    </row>
    <row r="842" spans="1:20" ht="4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8221</v>
      </c>
      <c r="H842" s="1" t="s">
        <v>8243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8274</v>
      </c>
      <c r="O842" s="5">
        <f>E842/D842</f>
        <v>1.2041660000000001</v>
      </c>
      <c r="P842" s="3">
        <f>ROUND(E842/L842,0)</f>
        <v>63</v>
      </c>
      <c r="Q842" s="6" t="s">
        <v>8323</v>
      </c>
      <c r="R842" s="6" t="s">
        <v>8325</v>
      </c>
      <c r="S842" s="14">
        <f t="shared" si="26"/>
        <v>42607.018368055556</v>
      </c>
      <c r="T842" s="14">
        <f t="shared" si="27"/>
        <v>42637.018368055556</v>
      </c>
    </row>
    <row r="843" spans="1:20" ht="60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8221</v>
      </c>
      <c r="H843" s="1" t="s">
        <v>8243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8274</v>
      </c>
      <c r="O843" s="5">
        <f>E843/D843</f>
        <v>1.0132000000000001</v>
      </c>
      <c r="P843" s="3">
        <f>ROUND(E843/L843,0)</f>
        <v>54</v>
      </c>
      <c r="Q843" s="6" t="s">
        <v>8323</v>
      </c>
      <c r="R843" s="6" t="s">
        <v>8325</v>
      </c>
      <c r="S843" s="14">
        <f t="shared" si="26"/>
        <v>41923.630358796298</v>
      </c>
      <c r="T843" s="14">
        <f t="shared" si="27"/>
        <v>41953.672025462962</v>
      </c>
    </row>
    <row r="844" spans="1:20" ht="45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8226</v>
      </c>
      <c r="H844" s="1" t="s">
        <v>8248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8274</v>
      </c>
      <c r="O844" s="5">
        <f>E844/D844</f>
        <v>1.0431999999999999</v>
      </c>
      <c r="P844" s="3">
        <f>ROUND(E844/L844,0)</f>
        <v>67</v>
      </c>
      <c r="Q844" s="6" t="s">
        <v>8323</v>
      </c>
      <c r="R844" s="6" t="s">
        <v>8325</v>
      </c>
      <c r="S844" s="14">
        <f t="shared" si="26"/>
        <v>41526.384062499994</v>
      </c>
      <c r="T844" s="14">
        <f t="shared" si="27"/>
        <v>41560.957638888889</v>
      </c>
    </row>
    <row r="845" spans="1:20" ht="60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8221</v>
      </c>
      <c r="H845" s="1" t="s">
        <v>8243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8274</v>
      </c>
      <c r="O845" s="5">
        <f>E845/D845</f>
        <v>2.6713333333333331</v>
      </c>
      <c r="P845" s="3">
        <f>ROUND(E845/L845,0)</f>
        <v>63</v>
      </c>
      <c r="Q845" s="6" t="s">
        <v>8323</v>
      </c>
      <c r="R845" s="6" t="s">
        <v>8325</v>
      </c>
      <c r="S845" s="14">
        <f t="shared" si="26"/>
        <v>42695.049537037034</v>
      </c>
      <c r="T845" s="14">
        <f t="shared" si="27"/>
        <v>42712.124999999993</v>
      </c>
    </row>
    <row r="846" spans="1:20" ht="60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8221</v>
      </c>
      <c r="H846" s="1" t="s">
        <v>8243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8274</v>
      </c>
      <c r="O846" s="5">
        <f>E846/D846</f>
        <v>1.9413333333333334</v>
      </c>
      <c r="P846" s="3">
        <f>ROUND(E846/L846,0)</f>
        <v>37</v>
      </c>
      <c r="Q846" s="6" t="s">
        <v>8323</v>
      </c>
      <c r="R846" s="6" t="s">
        <v>8325</v>
      </c>
      <c r="S846" s="14">
        <f t="shared" si="26"/>
        <v>41905.476296296292</v>
      </c>
      <c r="T846" s="14">
        <f t="shared" si="27"/>
        <v>41943.999305555553</v>
      </c>
    </row>
    <row r="847" spans="1:20" ht="4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8221</v>
      </c>
      <c r="H847" s="1" t="s">
        <v>8243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8274</v>
      </c>
      <c r="O847" s="5">
        <f>E847/D847</f>
        <v>1.203802</v>
      </c>
      <c r="P847" s="3">
        <f>ROUND(E847/L847,0)</f>
        <v>34</v>
      </c>
      <c r="Q847" s="6" t="s">
        <v>8323</v>
      </c>
      <c r="R847" s="6" t="s">
        <v>8325</v>
      </c>
      <c r="S847" s="14">
        <f t="shared" si="26"/>
        <v>42577.997638888883</v>
      </c>
      <c r="T847" s="14">
        <f t="shared" si="27"/>
        <v>42617.957638888889</v>
      </c>
    </row>
    <row r="848" spans="1:20" ht="4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8222</v>
      </c>
      <c r="H848" s="1" t="s">
        <v>8244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8274</v>
      </c>
      <c r="O848" s="5">
        <f>E848/D848</f>
        <v>1.2200090909090908</v>
      </c>
      <c r="P848" s="3">
        <f>ROUND(E848/L848,0)</f>
        <v>29</v>
      </c>
      <c r="Q848" s="6" t="s">
        <v>8323</v>
      </c>
      <c r="R848" s="6" t="s">
        <v>8325</v>
      </c>
      <c r="S848" s="14">
        <f t="shared" si="26"/>
        <v>41694.183506944442</v>
      </c>
      <c r="T848" s="14">
        <f t="shared" si="27"/>
        <v>41708.375</v>
      </c>
    </row>
    <row r="849" spans="1:20" ht="3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8221</v>
      </c>
      <c r="H849" s="1" t="s">
        <v>8243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8274</v>
      </c>
      <c r="O849" s="5">
        <f>E849/D849</f>
        <v>1</v>
      </c>
      <c r="P849" s="3">
        <f>ROUND(E849/L849,0)</f>
        <v>10</v>
      </c>
      <c r="Q849" s="6" t="s">
        <v>8323</v>
      </c>
      <c r="R849" s="6" t="s">
        <v>8325</v>
      </c>
      <c r="S849" s="14">
        <f t="shared" si="26"/>
        <v>42165.59</v>
      </c>
      <c r="T849" s="14">
        <f t="shared" si="27"/>
        <v>42195.59</v>
      </c>
    </row>
    <row r="850" spans="1:20" ht="45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8221</v>
      </c>
      <c r="H850" s="1" t="s">
        <v>8243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8274</v>
      </c>
      <c r="O850" s="5">
        <f>E850/D850</f>
        <v>1</v>
      </c>
      <c r="P850" s="3">
        <f>ROUND(E850/L850,0)</f>
        <v>19</v>
      </c>
      <c r="Q850" s="6" t="s">
        <v>8323</v>
      </c>
      <c r="R850" s="6" t="s">
        <v>8325</v>
      </c>
      <c r="S850" s="14">
        <f t="shared" si="26"/>
        <v>42078.583715277775</v>
      </c>
      <c r="T850" s="14">
        <f t="shared" si="27"/>
        <v>42108.583715277775</v>
      </c>
    </row>
    <row r="851" spans="1:20" ht="60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8221</v>
      </c>
      <c r="H851" s="1" t="s">
        <v>8243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8274</v>
      </c>
      <c r="O851" s="5">
        <f>E851/D851</f>
        <v>1.1990000000000001</v>
      </c>
      <c r="P851" s="3">
        <f>ROUND(E851/L851,0)</f>
        <v>42</v>
      </c>
      <c r="Q851" s="6" t="s">
        <v>8323</v>
      </c>
      <c r="R851" s="6" t="s">
        <v>8325</v>
      </c>
      <c r="S851" s="14">
        <f t="shared" si="26"/>
        <v>42050.94055555555</v>
      </c>
      <c r="T851" s="14">
        <f t="shared" si="27"/>
        <v>42078.898888888885</v>
      </c>
    </row>
    <row r="852" spans="1:20" ht="4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8221</v>
      </c>
      <c r="H852" s="1" t="s">
        <v>8243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8274</v>
      </c>
      <c r="O852" s="5">
        <f>E852/D852</f>
        <v>1.55175</v>
      </c>
      <c r="P852" s="3">
        <f>ROUND(E852/L852,0)</f>
        <v>47</v>
      </c>
      <c r="Q852" s="6" t="s">
        <v>8323</v>
      </c>
      <c r="R852" s="6" t="s">
        <v>8325</v>
      </c>
      <c r="S852" s="14">
        <f t="shared" si="26"/>
        <v>42452.619409722225</v>
      </c>
      <c r="T852" s="14">
        <f t="shared" si="27"/>
        <v>42484.999305555553</v>
      </c>
    </row>
    <row r="853" spans="1:20" ht="4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8227</v>
      </c>
      <c r="H853" s="1" t="s">
        <v>8246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8274</v>
      </c>
      <c r="O853" s="5">
        <f>E853/D853</f>
        <v>1.3045</v>
      </c>
      <c r="P853" s="3">
        <f>ROUND(E853/L853,0)</f>
        <v>37</v>
      </c>
      <c r="Q853" s="6" t="s">
        <v>8323</v>
      </c>
      <c r="R853" s="6" t="s">
        <v>8325</v>
      </c>
      <c r="S853" s="14">
        <f t="shared" si="26"/>
        <v>42522.671909722216</v>
      </c>
      <c r="T853" s="14">
        <f t="shared" si="27"/>
        <v>42582.614583333336</v>
      </c>
    </row>
    <row r="854" spans="1:20" ht="30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8221</v>
      </c>
      <c r="H854" s="1" t="s">
        <v>8243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8274</v>
      </c>
      <c r="O854" s="5">
        <f>E854/D854</f>
        <v>1.0497142857142858</v>
      </c>
      <c r="P854" s="3">
        <f>ROUND(E854/L854,0)</f>
        <v>59</v>
      </c>
      <c r="Q854" s="6" t="s">
        <v>8323</v>
      </c>
      <c r="R854" s="6" t="s">
        <v>8325</v>
      </c>
      <c r="S854" s="14">
        <f t="shared" si="26"/>
        <v>42656.59716435185</v>
      </c>
      <c r="T854" s="14">
        <f t="shared" si="27"/>
        <v>42667.666666666664</v>
      </c>
    </row>
    <row r="855" spans="1:20" ht="4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8221</v>
      </c>
      <c r="H855" s="1" t="s">
        <v>8243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8274</v>
      </c>
      <c r="O855" s="5">
        <f>E855/D855</f>
        <v>1</v>
      </c>
      <c r="P855" s="3">
        <f>ROUND(E855/L855,0)</f>
        <v>30</v>
      </c>
      <c r="Q855" s="6" t="s">
        <v>8323</v>
      </c>
      <c r="R855" s="6" t="s">
        <v>8325</v>
      </c>
      <c r="S855" s="14">
        <f t="shared" si="26"/>
        <v>42021.62394675926</v>
      </c>
      <c r="T855" s="14">
        <f t="shared" si="27"/>
        <v>42051.62394675926</v>
      </c>
    </row>
    <row r="856" spans="1:20" ht="4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8221</v>
      </c>
      <c r="H856" s="1" t="s">
        <v>8243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8274</v>
      </c>
      <c r="O856" s="5">
        <f>E856/D856</f>
        <v>1.1822050359712231</v>
      </c>
      <c r="P856" s="3">
        <f>ROUND(E856/L856,0)</f>
        <v>66</v>
      </c>
      <c r="Q856" s="6" t="s">
        <v>8323</v>
      </c>
      <c r="R856" s="6" t="s">
        <v>8325</v>
      </c>
      <c r="S856" s="14">
        <f t="shared" si="26"/>
        <v>42702.004004629627</v>
      </c>
      <c r="T856" s="14">
        <f t="shared" si="27"/>
        <v>42732.004004629627</v>
      </c>
    </row>
    <row r="857" spans="1:20" ht="45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8221</v>
      </c>
      <c r="H857" s="1" t="s">
        <v>8243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8274</v>
      </c>
      <c r="O857" s="5">
        <f>E857/D857</f>
        <v>1.0344827586206897</v>
      </c>
      <c r="P857" s="3">
        <f>ROUND(E857/L857,0)</f>
        <v>32</v>
      </c>
      <c r="Q857" s="6" t="s">
        <v>8323</v>
      </c>
      <c r="R857" s="6" t="s">
        <v>8325</v>
      </c>
      <c r="S857" s="14">
        <f t="shared" si="26"/>
        <v>42544.916863425919</v>
      </c>
      <c r="T857" s="14">
        <f t="shared" si="27"/>
        <v>42574.916863425919</v>
      </c>
    </row>
    <row r="858" spans="1:20" ht="60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8233</v>
      </c>
      <c r="H858" s="1" t="s">
        <v>8246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8274</v>
      </c>
      <c r="O858" s="5">
        <f>E858/D858</f>
        <v>2.1800000000000002</v>
      </c>
      <c r="P858" s="3">
        <f>ROUND(E858/L858,0)</f>
        <v>19</v>
      </c>
      <c r="Q858" s="6" t="s">
        <v>8323</v>
      </c>
      <c r="R858" s="6" t="s">
        <v>8325</v>
      </c>
      <c r="S858" s="14">
        <f t="shared" si="26"/>
        <v>42609.103657407402</v>
      </c>
      <c r="T858" s="14">
        <f t="shared" si="27"/>
        <v>42668.583333333336</v>
      </c>
    </row>
    <row r="859" spans="1:20" ht="45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8224</v>
      </c>
      <c r="H859" s="1" t="s">
        <v>8246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8274</v>
      </c>
      <c r="O859" s="5">
        <f>E859/D859</f>
        <v>1</v>
      </c>
      <c r="P859" s="3">
        <f>ROUND(E859/L859,0)</f>
        <v>50</v>
      </c>
      <c r="Q859" s="6" t="s">
        <v>8323</v>
      </c>
      <c r="R859" s="6" t="s">
        <v>8325</v>
      </c>
      <c r="S859" s="14">
        <f t="shared" si="26"/>
        <v>42291.373043981475</v>
      </c>
      <c r="T859" s="14">
        <f t="shared" si="27"/>
        <v>42333.414710648147</v>
      </c>
    </row>
    <row r="860" spans="1:20" ht="60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8222</v>
      </c>
      <c r="H860" s="1" t="s">
        <v>8244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8274</v>
      </c>
      <c r="O860" s="5">
        <f>E860/D860</f>
        <v>1.4400583333333332</v>
      </c>
      <c r="P860" s="3">
        <f>ROUND(E860/L860,0)</f>
        <v>23</v>
      </c>
      <c r="Q860" s="6" t="s">
        <v>8323</v>
      </c>
      <c r="R860" s="6" t="s">
        <v>8325</v>
      </c>
      <c r="S860" s="14">
        <f t="shared" si="26"/>
        <v>42079.537245370368</v>
      </c>
      <c r="T860" s="14">
        <f t="shared" si="27"/>
        <v>42109.749305555553</v>
      </c>
    </row>
    <row r="861" spans="1:20" ht="4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8221</v>
      </c>
      <c r="H861" s="1" t="s">
        <v>8243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8274</v>
      </c>
      <c r="O861" s="5">
        <f>E861/D861</f>
        <v>1.0467500000000001</v>
      </c>
      <c r="P861" s="3">
        <f>ROUND(E861/L861,0)</f>
        <v>43</v>
      </c>
      <c r="Q861" s="6" t="s">
        <v>8323</v>
      </c>
      <c r="R861" s="6" t="s">
        <v>8325</v>
      </c>
      <c r="S861" s="14">
        <f t="shared" si="26"/>
        <v>42128.611898148149</v>
      </c>
      <c r="T861" s="14">
        <f t="shared" si="27"/>
        <v>42158.791666666664</v>
      </c>
    </row>
    <row r="862" spans="1:20" ht="60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8306</v>
      </c>
      <c r="G862" s="1" t="s">
        <v>8221</v>
      </c>
      <c r="H862" s="1" t="s">
        <v>8243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8275</v>
      </c>
      <c r="O862" s="5">
        <f>E862/D862</f>
        <v>0.18142857142857144</v>
      </c>
      <c r="P862" s="3">
        <f>ROUND(E862/L862,0)</f>
        <v>53</v>
      </c>
      <c r="Q862" s="6" t="s">
        <v>8323</v>
      </c>
      <c r="R862" s="6" t="s">
        <v>8326</v>
      </c>
      <c r="S862" s="14">
        <f t="shared" si="26"/>
        <v>41570.274456018517</v>
      </c>
      <c r="T862" s="14">
        <f t="shared" si="27"/>
        <v>41600.316122685181</v>
      </c>
    </row>
    <row r="863" spans="1:20" ht="45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8306</v>
      </c>
      <c r="G863" s="1" t="s">
        <v>8221</v>
      </c>
      <c r="H863" s="1" t="s">
        <v>8243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8275</v>
      </c>
      <c r="O863" s="5">
        <f>E863/D863</f>
        <v>2.2444444444444444E-2</v>
      </c>
      <c r="P863" s="3">
        <f>ROUND(E863/L863,0)</f>
        <v>51</v>
      </c>
      <c r="Q863" s="6" t="s">
        <v>8323</v>
      </c>
      <c r="R863" s="6" t="s">
        <v>8326</v>
      </c>
      <c r="S863" s="14">
        <f t="shared" si="26"/>
        <v>42599.756990740738</v>
      </c>
      <c r="T863" s="14">
        <f t="shared" si="27"/>
        <v>42629.756990740738</v>
      </c>
    </row>
    <row r="864" spans="1:20" ht="4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8306</v>
      </c>
      <c r="G864" s="1" t="s">
        <v>8222</v>
      </c>
      <c r="H864" s="1" t="s">
        <v>8244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8275</v>
      </c>
      <c r="O864" s="5">
        <f>E864/D864</f>
        <v>3.3999999999999998E-3</v>
      </c>
      <c r="P864" s="3">
        <f>ROUND(E864/L864,0)</f>
        <v>43</v>
      </c>
      <c r="Q864" s="6" t="s">
        <v>8323</v>
      </c>
      <c r="R864" s="6" t="s">
        <v>8326</v>
      </c>
      <c r="S864" s="14">
        <f t="shared" si="26"/>
        <v>41559.346620370365</v>
      </c>
      <c r="T864" s="14">
        <f t="shared" si="27"/>
        <v>41589.388287037036</v>
      </c>
    </row>
    <row r="865" spans="1:20" ht="4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8306</v>
      </c>
      <c r="G865" s="1" t="s">
        <v>8221</v>
      </c>
      <c r="H865" s="1" t="s">
        <v>8243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8275</v>
      </c>
      <c r="O865" s="5">
        <f>E865/D865</f>
        <v>4.4999999999999998E-2</v>
      </c>
      <c r="P865" s="3">
        <f>ROUND(E865/L865,0)</f>
        <v>18</v>
      </c>
      <c r="Q865" s="6" t="s">
        <v>8323</v>
      </c>
      <c r="R865" s="6" t="s">
        <v>8326</v>
      </c>
      <c r="S865" s="14">
        <f t="shared" si="26"/>
        <v>40920.909328703703</v>
      </c>
      <c r="T865" s="14">
        <f t="shared" si="27"/>
        <v>40950.909328703703</v>
      </c>
    </row>
    <row r="866" spans="1:20" ht="45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8306</v>
      </c>
      <c r="G866" s="1" t="s">
        <v>8221</v>
      </c>
      <c r="H866" s="1" t="s">
        <v>8243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8275</v>
      </c>
      <c r="O866" s="5">
        <f>E866/D866</f>
        <v>0.41538461538461541</v>
      </c>
      <c r="P866" s="3">
        <f>ROUND(E866/L866,0)</f>
        <v>34</v>
      </c>
      <c r="Q866" s="6" t="s">
        <v>8323</v>
      </c>
      <c r="R866" s="6" t="s">
        <v>8326</v>
      </c>
      <c r="S866" s="14">
        <f t="shared" si="26"/>
        <v>41540.898587962962</v>
      </c>
      <c r="T866" s="14">
        <f t="shared" si="27"/>
        <v>41563.207638888889</v>
      </c>
    </row>
    <row r="867" spans="1:20" ht="60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8306</v>
      </c>
      <c r="G867" s="1" t="s">
        <v>8221</v>
      </c>
      <c r="H867" s="1" t="s">
        <v>8243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8275</v>
      </c>
      <c r="O867" s="5">
        <f>E867/D867</f>
        <v>2.0454545454545454E-2</v>
      </c>
      <c r="P867" s="3">
        <f>ROUND(E867/L867,0)</f>
        <v>23</v>
      </c>
      <c r="Q867" s="6" t="s">
        <v>8323</v>
      </c>
      <c r="R867" s="6" t="s">
        <v>8326</v>
      </c>
      <c r="S867" s="14">
        <f t="shared" si="26"/>
        <v>41230.564780092587</v>
      </c>
      <c r="T867" s="14">
        <f t="shared" si="27"/>
        <v>41290.564780092587</v>
      </c>
    </row>
    <row r="868" spans="1:20" ht="4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8306</v>
      </c>
      <c r="G868" s="1" t="s">
        <v>8221</v>
      </c>
      <c r="H868" s="1" t="s">
        <v>8243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8275</v>
      </c>
      <c r="O868" s="5">
        <f>E868/D868</f>
        <v>0.18285714285714286</v>
      </c>
      <c r="P868" s="3">
        <f>ROUND(E868/L868,0)</f>
        <v>58</v>
      </c>
      <c r="Q868" s="6" t="s">
        <v>8323</v>
      </c>
      <c r="R868" s="6" t="s">
        <v>8326</v>
      </c>
      <c r="S868" s="14">
        <f t="shared" si="26"/>
        <v>42025.429606481477</v>
      </c>
      <c r="T868" s="14">
        <f t="shared" si="27"/>
        <v>42063.423611111109</v>
      </c>
    </row>
    <row r="869" spans="1:20" ht="60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8306</v>
      </c>
      <c r="G869" s="1" t="s">
        <v>8221</v>
      </c>
      <c r="H869" s="1" t="s">
        <v>8243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8275</v>
      </c>
      <c r="O869" s="5">
        <f>E869/D869</f>
        <v>0.2402</v>
      </c>
      <c r="P869" s="3">
        <f>ROUND(E869/L869,0)</f>
        <v>109</v>
      </c>
      <c r="Q869" s="6" t="s">
        <v>8323</v>
      </c>
      <c r="R869" s="6" t="s">
        <v>8326</v>
      </c>
      <c r="S869" s="14">
        <f t="shared" si="26"/>
        <v>40087.897060185183</v>
      </c>
      <c r="T869" s="14">
        <f t="shared" si="27"/>
        <v>40147.999305555553</v>
      </c>
    </row>
    <row r="870" spans="1:20" ht="60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8306</v>
      </c>
      <c r="G870" s="1" t="s">
        <v>8221</v>
      </c>
      <c r="H870" s="1" t="s">
        <v>8243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8275</v>
      </c>
      <c r="O870" s="5">
        <f>E870/D870</f>
        <v>1.1111111111111111E-3</v>
      </c>
      <c r="P870" s="3">
        <f>ROUND(E870/L870,0)</f>
        <v>50</v>
      </c>
      <c r="Q870" s="6" t="s">
        <v>8323</v>
      </c>
      <c r="R870" s="6" t="s">
        <v>8326</v>
      </c>
      <c r="S870" s="14">
        <f t="shared" si="26"/>
        <v>41615.819421296292</v>
      </c>
      <c r="T870" s="14">
        <f t="shared" si="27"/>
        <v>41645.819421296292</v>
      </c>
    </row>
    <row r="871" spans="1:20" ht="60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8306</v>
      </c>
      <c r="G871" s="1" t="s">
        <v>8221</v>
      </c>
      <c r="H871" s="1" t="s">
        <v>8243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8275</v>
      </c>
      <c r="O871" s="5">
        <f>E871/D871</f>
        <v>0.11818181818181818</v>
      </c>
      <c r="P871" s="3">
        <f>ROUND(E871/L871,0)</f>
        <v>347</v>
      </c>
      <c r="Q871" s="6" t="s">
        <v>8323</v>
      </c>
      <c r="R871" s="6" t="s">
        <v>8326</v>
      </c>
      <c r="S871" s="14">
        <f t="shared" si="26"/>
        <v>41342.637233796289</v>
      </c>
      <c r="T871" s="14">
        <f t="shared" si="27"/>
        <v>41372.595567129625</v>
      </c>
    </row>
    <row r="872" spans="1:20" ht="60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8306</v>
      </c>
      <c r="G872" s="1" t="s">
        <v>8222</v>
      </c>
      <c r="H872" s="1" t="s">
        <v>8244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8275</v>
      </c>
      <c r="O872" s="5">
        <f>E872/D872</f>
        <v>3.0999999999999999E-3</v>
      </c>
      <c r="P872" s="3">
        <f>ROUND(E872/L872,0)</f>
        <v>12</v>
      </c>
      <c r="Q872" s="6" t="s">
        <v>8323</v>
      </c>
      <c r="R872" s="6" t="s">
        <v>8326</v>
      </c>
      <c r="S872" s="14">
        <f t="shared" si="26"/>
        <v>41487.813923611109</v>
      </c>
      <c r="T872" s="14">
        <f t="shared" si="27"/>
        <v>41517.813923611109</v>
      </c>
    </row>
    <row r="873" spans="1:20" ht="60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8306</v>
      </c>
      <c r="G873" s="1" t="s">
        <v>8221</v>
      </c>
      <c r="H873" s="1" t="s">
        <v>8243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8275</v>
      </c>
      <c r="O873" s="5">
        <f>E873/D873</f>
        <v>5.4166666666666669E-2</v>
      </c>
      <c r="P873" s="3">
        <f>ROUND(E873/L873,0)</f>
        <v>27</v>
      </c>
      <c r="Q873" s="6" t="s">
        <v>8323</v>
      </c>
      <c r="R873" s="6" t="s">
        <v>8326</v>
      </c>
      <c r="S873" s="14">
        <f t="shared" si="26"/>
        <v>41577.352951388886</v>
      </c>
      <c r="T873" s="14">
        <f t="shared" si="27"/>
        <v>41607.394618055558</v>
      </c>
    </row>
    <row r="874" spans="1:20" ht="4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8306</v>
      </c>
      <c r="G874" s="1" t="s">
        <v>8221</v>
      </c>
      <c r="H874" s="1" t="s">
        <v>8243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8275</v>
      </c>
      <c r="O874" s="5">
        <f>E874/D874</f>
        <v>8.1250000000000003E-3</v>
      </c>
      <c r="P874" s="3">
        <f>ROUND(E874/L874,0)</f>
        <v>33</v>
      </c>
      <c r="Q874" s="6" t="s">
        <v>8323</v>
      </c>
      <c r="R874" s="6" t="s">
        <v>8326</v>
      </c>
      <c r="S874" s="14">
        <f t="shared" si="26"/>
        <v>40567.617210648146</v>
      </c>
      <c r="T874" s="14">
        <f t="shared" si="27"/>
        <v>40612.617210648146</v>
      </c>
    </row>
    <row r="875" spans="1:20" ht="45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8306</v>
      </c>
      <c r="G875" s="1" t="s">
        <v>8221</v>
      </c>
      <c r="H875" s="1" t="s">
        <v>8243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8275</v>
      </c>
      <c r="O875" s="5">
        <f>E875/D875</f>
        <v>1.2857142857142857E-2</v>
      </c>
      <c r="P875" s="3">
        <f>ROUND(E875/L875,0)</f>
        <v>9</v>
      </c>
      <c r="Q875" s="6" t="s">
        <v>8323</v>
      </c>
      <c r="R875" s="6" t="s">
        <v>8326</v>
      </c>
      <c r="S875" s="14">
        <f t="shared" si="26"/>
        <v>41183.958796296291</v>
      </c>
      <c r="T875" s="14">
        <f t="shared" si="27"/>
        <v>41224.000462962962</v>
      </c>
    </row>
    <row r="876" spans="1:20" ht="60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8306</v>
      </c>
      <c r="G876" s="1" t="s">
        <v>8221</v>
      </c>
      <c r="H876" s="1" t="s">
        <v>8243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8275</v>
      </c>
      <c r="O876" s="5">
        <f>E876/D876</f>
        <v>0.24333333333333335</v>
      </c>
      <c r="P876" s="3">
        <f>ROUND(E876/L876,0)</f>
        <v>35</v>
      </c>
      <c r="Q876" s="6" t="s">
        <v>8323</v>
      </c>
      <c r="R876" s="6" t="s">
        <v>8326</v>
      </c>
      <c r="S876" s="14">
        <f t="shared" si="26"/>
        <v>41368.375393518516</v>
      </c>
      <c r="T876" s="14">
        <f t="shared" si="27"/>
        <v>41398.375393518516</v>
      </c>
    </row>
    <row r="877" spans="1:20" ht="60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8306</v>
      </c>
      <c r="G877" s="1" t="s">
        <v>8221</v>
      </c>
      <c r="H877" s="1" t="s">
        <v>8243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8275</v>
      </c>
      <c r="O877" s="5">
        <f>E877/D877</f>
        <v>0</v>
      </c>
      <c r="P877" s="3" t="e">
        <f>ROUND(E877/L877,0)</f>
        <v>#DIV/0!</v>
      </c>
      <c r="Q877" s="6" t="s">
        <v>8323</v>
      </c>
      <c r="R877" s="6" t="s">
        <v>8326</v>
      </c>
      <c r="S877" s="14">
        <f t="shared" si="26"/>
        <v>42248.515405092585</v>
      </c>
      <c r="T877" s="14">
        <f t="shared" si="27"/>
        <v>42268.515405092585</v>
      </c>
    </row>
    <row r="878" spans="1:20" ht="3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8306</v>
      </c>
      <c r="G878" s="1" t="s">
        <v>8222</v>
      </c>
      <c r="H878" s="1" t="s">
        <v>8244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8275</v>
      </c>
      <c r="O878" s="5">
        <f>E878/D878</f>
        <v>0.40799492385786801</v>
      </c>
      <c r="P878" s="3">
        <f>ROUND(E878/L878,0)</f>
        <v>29</v>
      </c>
      <c r="Q878" s="6" t="s">
        <v>8323</v>
      </c>
      <c r="R878" s="6" t="s">
        <v>8326</v>
      </c>
      <c r="S878" s="14">
        <f t="shared" si="26"/>
        <v>41276.288506944438</v>
      </c>
      <c r="T878" s="14">
        <f t="shared" si="27"/>
        <v>41309.288506944438</v>
      </c>
    </row>
    <row r="879" spans="1:20" ht="60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8306</v>
      </c>
      <c r="G879" s="1" t="s">
        <v>8221</v>
      </c>
      <c r="H879" s="1" t="s">
        <v>8243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8275</v>
      </c>
      <c r="O879" s="5">
        <f>E879/D879</f>
        <v>0.67549999999999999</v>
      </c>
      <c r="P879" s="3">
        <f>ROUND(E879/L879,0)</f>
        <v>47</v>
      </c>
      <c r="Q879" s="6" t="s">
        <v>8323</v>
      </c>
      <c r="R879" s="6" t="s">
        <v>8326</v>
      </c>
      <c r="S879" s="14">
        <f t="shared" si="26"/>
        <v>41597.580555555549</v>
      </c>
      <c r="T879" s="14">
        <f t="shared" si="27"/>
        <v>41627.580555555549</v>
      </c>
    </row>
    <row r="880" spans="1:20" ht="60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8306</v>
      </c>
      <c r="G880" s="1" t="s">
        <v>8221</v>
      </c>
      <c r="H880" s="1" t="s">
        <v>8243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8275</v>
      </c>
      <c r="O880" s="5">
        <f>E880/D880</f>
        <v>1.2999999999999999E-2</v>
      </c>
      <c r="P880" s="3">
        <f>ROUND(E880/L880,0)</f>
        <v>33</v>
      </c>
      <c r="Q880" s="6" t="s">
        <v>8323</v>
      </c>
      <c r="R880" s="6" t="s">
        <v>8326</v>
      </c>
      <c r="S880" s="14">
        <f t="shared" si="26"/>
        <v>40505.024583333332</v>
      </c>
      <c r="T880" s="14">
        <f t="shared" si="27"/>
        <v>40535.024583333332</v>
      </c>
    </row>
    <row r="881" spans="1:20" ht="60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8306</v>
      </c>
      <c r="G881" s="1" t="s">
        <v>8221</v>
      </c>
      <c r="H881" s="1" t="s">
        <v>8243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8275</v>
      </c>
      <c r="O881" s="5">
        <f>E881/D881</f>
        <v>0.30666666666666664</v>
      </c>
      <c r="P881" s="3">
        <f>ROUND(E881/L881,0)</f>
        <v>21</v>
      </c>
      <c r="Q881" s="6" t="s">
        <v>8323</v>
      </c>
      <c r="R881" s="6" t="s">
        <v>8326</v>
      </c>
      <c r="S881" s="14">
        <f t="shared" si="26"/>
        <v>41037.621585648143</v>
      </c>
      <c r="T881" s="14">
        <f t="shared" si="27"/>
        <v>41058.621585648143</v>
      </c>
    </row>
    <row r="882" spans="1:20" ht="60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8306</v>
      </c>
      <c r="G882" s="1" t="s">
        <v>8221</v>
      </c>
      <c r="H882" s="1" t="s">
        <v>8243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8276</v>
      </c>
      <c r="O882" s="5">
        <f>E882/D882</f>
        <v>2.9894179894179893E-2</v>
      </c>
      <c r="P882" s="3">
        <f>ROUND(E882/L882,0)</f>
        <v>14</v>
      </c>
      <c r="Q882" s="6" t="s">
        <v>8323</v>
      </c>
      <c r="R882" s="6" t="s">
        <v>8327</v>
      </c>
      <c r="S882" s="14">
        <f t="shared" si="26"/>
        <v>41179.112708333334</v>
      </c>
      <c r="T882" s="14">
        <f t="shared" si="27"/>
        <v>41212.112708333334</v>
      </c>
    </row>
    <row r="883" spans="1:20" ht="4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8306</v>
      </c>
      <c r="G883" s="1" t="s">
        <v>8221</v>
      </c>
      <c r="H883" s="1" t="s">
        <v>8243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8276</v>
      </c>
      <c r="O883" s="5">
        <f>E883/D883</f>
        <v>8.0000000000000002E-3</v>
      </c>
      <c r="P883" s="3">
        <f>ROUND(E883/L883,0)</f>
        <v>30</v>
      </c>
      <c r="Q883" s="6" t="s">
        <v>8323</v>
      </c>
      <c r="R883" s="6" t="s">
        <v>8327</v>
      </c>
      <c r="S883" s="14">
        <f t="shared" si="26"/>
        <v>40877.042662037034</v>
      </c>
      <c r="T883" s="14">
        <f t="shared" si="27"/>
        <v>40922.042662037034</v>
      </c>
    </row>
    <row r="884" spans="1:20" ht="60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8306</v>
      </c>
      <c r="G884" s="1" t="s">
        <v>8221</v>
      </c>
      <c r="H884" s="1" t="s">
        <v>8243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8276</v>
      </c>
      <c r="O884" s="5">
        <f>E884/D884</f>
        <v>0.20133333333333334</v>
      </c>
      <c r="P884" s="3">
        <f>ROUND(E884/L884,0)</f>
        <v>22</v>
      </c>
      <c r="Q884" s="6" t="s">
        <v>8323</v>
      </c>
      <c r="R884" s="6" t="s">
        <v>8327</v>
      </c>
      <c r="S884" s="14">
        <f t="shared" si="26"/>
        <v>40759.652199074073</v>
      </c>
      <c r="T884" s="14">
        <f t="shared" si="27"/>
        <v>40792.652199074073</v>
      </c>
    </row>
    <row r="885" spans="1:20" ht="60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8306</v>
      </c>
      <c r="G885" s="1" t="s">
        <v>8221</v>
      </c>
      <c r="H885" s="1" t="s">
        <v>8243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8276</v>
      </c>
      <c r="O885" s="5">
        <f>E885/D885</f>
        <v>0.4002</v>
      </c>
      <c r="P885" s="3">
        <f>ROUND(E885/L885,0)</f>
        <v>83</v>
      </c>
      <c r="Q885" s="6" t="s">
        <v>8323</v>
      </c>
      <c r="R885" s="6" t="s">
        <v>8327</v>
      </c>
      <c r="S885" s="14">
        <f t="shared" si="26"/>
        <v>42371.727256944439</v>
      </c>
      <c r="T885" s="14">
        <f t="shared" si="27"/>
        <v>42431.727256944439</v>
      </c>
    </row>
    <row r="886" spans="1:20" ht="4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8306</v>
      </c>
      <c r="G886" s="1" t="s">
        <v>8221</v>
      </c>
      <c r="H886" s="1" t="s">
        <v>8243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8276</v>
      </c>
      <c r="O886" s="5">
        <f>E886/D886</f>
        <v>0.01</v>
      </c>
      <c r="P886" s="3">
        <f>ROUND(E886/L886,0)</f>
        <v>10</v>
      </c>
      <c r="Q886" s="6" t="s">
        <v>8323</v>
      </c>
      <c r="R886" s="6" t="s">
        <v>8327</v>
      </c>
      <c r="S886" s="14">
        <f t="shared" si="26"/>
        <v>40981.594282407408</v>
      </c>
      <c r="T886" s="14">
        <f t="shared" si="27"/>
        <v>41040.896527777775</v>
      </c>
    </row>
    <row r="887" spans="1:20" ht="45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8306</v>
      </c>
      <c r="G887" s="1" t="s">
        <v>8221</v>
      </c>
      <c r="H887" s="1" t="s">
        <v>8243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8276</v>
      </c>
      <c r="O887" s="5">
        <f>E887/D887</f>
        <v>0.75</v>
      </c>
      <c r="P887" s="3">
        <f>ROUND(E887/L887,0)</f>
        <v>36</v>
      </c>
      <c r="Q887" s="6" t="s">
        <v>8323</v>
      </c>
      <c r="R887" s="6" t="s">
        <v>8327</v>
      </c>
      <c r="S887" s="14">
        <f t="shared" si="26"/>
        <v>42713.732766203706</v>
      </c>
      <c r="T887" s="14">
        <f t="shared" si="27"/>
        <v>42734.732766203706</v>
      </c>
    </row>
    <row r="888" spans="1:20" ht="60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8306</v>
      </c>
      <c r="G888" s="1" t="s">
        <v>8221</v>
      </c>
      <c r="H888" s="1" t="s">
        <v>8243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8276</v>
      </c>
      <c r="O888" s="5">
        <f>E888/D888</f>
        <v>0.41</v>
      </c>
      <c r="P888" s="3">
        <f>ROUND(E888/L888,0)</f>
        <v>29</v>
      </c>
      <c r="Q888" s="6" t="s">
        <v>8323</v>
      </c>
      <c r="R888" s="6" t="s">
        <v>8327</v>
      </c>
      <c r="S888" s="14">
        <f t="shared" si="26"/>
        <v>42603.662187499998</v>
      </c>
      <c r="T888" s="14">
        <f t="shared" si="27"/>
        <v>42628.662187499998</v>
      </c>
    </row>
    <row r="889" spans="1:20" ht="60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8306</v>
      </c>
      <c r="G889" s="1" t="s">
        <v>8221</v>
      </c>
      <c r="H889" s="1" t="s">
        <v>8243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8276</v>
      </c>
      <c r="O889" s="5">
        <f>E889/D889</f>
        <v>0</v>
      </c>
      <c r="P889" s="3" t="e">
        <f>ROUND(E889/L889,0)</f>
        <v>#DIV/0!</v>
      </c>
      <c r="Q889" s="6" t="s">
        <v>8323</v>
      </c>
      <c r="R889" s="6" t="s">
        <v>8327</v>
      </c>
      <c r="S889" s="14">
        <f t="shared" si="26"/>
        <v>41026.75063657407</v>
      </c>
      <c r="T889" s="14">
        <f t="shared" si="27"/>
        <v>41056.75063657407</v>
      </c>
    </row>
    <row r="890" spans="1:20" ht="60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8306</v>
      </c>
      <c r="G890" s="1" t="s">
        <v>8221</v>
      </c>
      <c r="H890" s="1" t="s">
        <v>8243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8276</v>
      </c>
      <c r="O890" s="5">
        <f>E890/D890</f>
        <v>7.1999999999999995E-2</v>
      </c>
      <c r="P890" s="3">
        <f>ROUND(E890/L890,0)</f>
        <v>18</v>
      </c>
      <c r="Q890" s="6" t="s">
        <v>8323</v>
      </c>
      <c r="R890" s="6" t="s">
        <v>8327</v>
      </c>
      <c r="S890" s="14">
        <f t="shared" si="26"/>
        <v>40751.544965277775</v>
      </c>
      <c r="T890" s="14">
        <f t="shared" si="27"/>
        <v>40787.041666666664</v>
      </c>
    </row>
    <row r="891" spans="1:20" ht="45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8306</v>
      </c>
      <c r="G891" s="1" t="s">
        <v>8221</v>
      </c>
      <c r="H891" s="1" t="s">
        <v>8243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8276</v>
      </c>
      <c r="O891" s="5">
        <f>E891/D891</f>
        <v>9.4412800000000005E-2</v>
      </c>
      <c r="P891" s="3">
        <f>ROUND(E891/L891,0)</f>
        <v>74</v>
      </c>
      <c r="Q891" s="6" t="s">
        <v>8323</v>
      </c>
      <c r="R891" s="6" t="s">
        <v>8327</v>
      </c>
      <c r="S891" s="14">
        <f t="shared" si="26"/>
        <v>41887.575729166667</v>
      </c>
      <c r="T891" s="14">
        <f t="shared" si="27"/>
        <v>41917.575729166667</v>
      </c>
    </row>
    <row r="892" spans="1:20" ht="60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8306</v>
      </c>
      <c r="G892" s="1" t="s">
        <v>8221</v>
      </c>
      <c r="H892" s="1" t="s">
        <v>8243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8276</v>
      </c>
      <c r="O892" s="5">
        <f>E892/D892</f>
        <v>4.1666666666666664E-2</v>
      </c>
      <c r="P892" s="3">
        <f>ROUND(E892/L892,0)</f>
        <v>31</v>
      </c>
      <c r="Q892" s="6" t="s">
        <v>8323</v>
      </c>
      <c r="R892" s="6" t="s">
        <v>8327</v>
      </c>
      <c r="S892" s="14">
        <f t="shared" si="26"/>
        <v>41569.490497685183</v>
      </c>
      <c r="T892" s="14">
        <f t="shared" si="27"/>
        <v>41599.532164351847</v>
      </c>
    </row>
    <row r="893" spans="1:20" ht="60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8306</v>
      </c>
      <c r="G893" s="1" t="s">
        <v>8221</v>
      </c>
      <c r="H893" s="1" t="s">
        <v>8243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8276</v>
      </c>
      <c r="O893" s="5">
        <f>E893/D893</f>
        <v>3.2500000000000001E-2</v>
      </c>
      <c r="P893" s="3">
        <f>ROUND(E893/L893,0)</f>
        <v>29</v>
      </c>
      <c r="Q893" s="6" t="s">
        <v>8323</v>
      </c>
      <c r="R893" s="6" t="s">
        <v>8327</v>
      </c>
      <c r="S893" s="14">
        <f t="shared" si="26"/>
        <v>41841.823263888888</v>
      </c>
      <c r="T893" s="14">
        <f t="shared" si="27"/>
        <v>41871.823263888888</v>
      </c>
    </row>
    <row r="894" spans="1:20" ht="60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8306</v>
      </c>
      <c r="G894" s="1" t="s">
        <v>8221</v>
      </c>
      <c r="H894" s="1" t="s">
        <v>8243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8276</v>
      </c>
      <c r="O894" s="5">
        <f>E894/D894</f>
        <v>0.40749999999999997</v>
      </c>
      <c r="P894" s="3">
        <f>ROUND(E894/L894,0)</f>
        <v>144</v>
      </c>
      <c r="Q894" s="6" t="s">
        <v>8323</v>
      </c>
      <c r="R894" s="6" t="s">
        <v>8327</v>
      </c>
      <c r="S894" s="14">
        <f t="shared" si="26"/>
        <v>40303.991701388884</v>
      </c>
      <c r="T894" s="14">
        <f t="shared" si="27"/>
        <v>40390.958333333328</v>
      </c>
    </row>
    <row r="895" spans="1:20" ht="4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8306</v>
      </c>
      <c r="G895" s="1" t="s">
        <v>8221</v>
      </c>
      <c r="H895" s="1" t="s">
        <v>8243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8276</v>
      </c>
      <c r="O895" s="5">
        <f>E895/D895</f>
        <v>0.1</v>
      </c>
      <c r="P895" s="3">
        <f>ROUND(E895/L895,0)</f>
        <v>40</v>
      </c>
      <c r="Q895" s="6" t="s">
        <v>8323</v>
      </c>
      <c r="R895" s="6" t="s">
        <v>8327</v>
      </c>
      <c r="S895" s="14">
        <f t="shared" si="26"/>
        <v>42065.689386574071</v>
      </c>
      <c r="T895" s="14">
        <f t="shared" si="27"/>
        <v>42095.647719907407</v>
      </c>
    </row>
    <row r="896" spans="1:20" ht="60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8306</v>
      </c>
      <c r="G896" s="1" t="s">
        <v>8221</v>
      </c>
      <c r="H896" s="1" t="s">
        <v>8243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8276</v>
      </c>
      <c r="O896" s="5">
        <f>E896/D896</f>
        <v>0.39169999999999999</v>
      </c>
      <c r="P896" s="3">
        <f>ROUND(E896/L896,0)</f>
        <v>148</v>
      </c>
      <c r="Q896" s="6" t="s">
        <v>8323</v>
      </c>
      <c r="R896" s="6" t="s">
        <v>8327</v>
      </c>
      <c r="S896" s="14">
        <f t="shared" si="26"/>
        <v>42496.773263888885</v>
      </c>
      <c r="T896" s="14">
        <f t="shared" si="27"/>
        <v>42526.773263888885</v>
      </c>
    </row>
    <row r="897" spans="1:20" ht="60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8306</v>
      </c>
      <c r="G897" s="1" t="s">
        <v>8221</v>
      </c>
      <c r="H897" s="1" t="s">
        <v>8243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8276</v>
      </c>
      <c r="O897" s="5">
        <f>E897/D897</f>
        <v>2.4375000000000001E-2</v>
      </c>
      <c r="P897" s="3">
        <f>ROUND(E897/L897,0)</f>
        <v>28</v>
      </c>
      <c r="Q897" s="6" t="s">
        <v>8323</v>
      </c>
      <c r="R897" s="6" t="s">
        <v>8327</v>
      </c>
      <c r="S897" s="14">
        <f t="shared" si="26"/>
        <v>40430.919317129628</v>
      </c>
      <c r="T897" s="14">
        <f t="shared" si="27"/>
        <v>40475.919317129628</v>
      </c>
    </row>
    <row r="898" spans="1:20" ht="60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8306</v>
      </c>
      <c r="G898" s="1" t="s">
        <v>8221</v>
      </c>
      <c r="H898" s="1" t="s">
        <v>8243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8276</v>
      </c>
      <c r="O898" s="5">
        <f>E898/D898</f>
        <v>0.4</v>
      </c>
      <c r="P898" s="3">
        <f>ROUND(E898/L898,0)</f>
        <v>44</v>
      </c>
      <c r="Q898" s="6" t="s">
        <v>8323</v>
      </c>
      <c r="R898" s="6" t="s">
        <v>8327</v>
      </c>
      <c r="S898" s="14">
        <f t="shared" si="26"/>
        <v>42218.66465277777</v>
      </c>
      <c r="T898" s="14">
        <f t="shared" si="27"/>
        <v>42243.958333333336</v>
      </c>
    </row>
    <row r="899" spans="1:20" ht="60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8306</v>
      </c>
      <c r="G899" s="1" t="s">
        <v>8221</v>
      </c>
      <c r="H899" s="1" t="s">
        <v>8243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8276</v>
      </c>
      <c r="O899" s="5">
        <f>E899/D899</f>
        <v>0</v>
      </c>
      <c r="P899" s="3" t="e">
        <f>ROUND(E899/L899,0)</f>
        <v>#DIV/0!</v>
      </c>
      <c r="Q899" s="6" t="s">
        <v>8323</v>
      </c>
      <c r="R899" s="6" t="s">
        <v>8327</v>
      </c>
      <c r="S899" s="14">
        <f t="shared" ref="S899:S962" si="28">(J899/86400)+25569+(-5/24)</f>
        <v>41211.480416666665</v>
      </c>
      <c r="T899" s="14">
        <f t="shared" ref="T899:T962" si="29">(I899/86400)+25569+(-5/24)</f>
        <v>41241.52208333333</v>
      </c>
    </row>
    <row r="900" spans="1:20" ht="60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8306</v>
      </c>
      <c r="G900" s="1" t="s">
        <v>8221</v>
      </c>
      <c r="H900" s="1" t="s">
        <v>8243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8276</v>
      </c>
      <c r="O900" s="5">
        <f>E900/D900</f>
        <v>2.8000000000000001E-2</v>
      </c>
      <c r="P900" s="3">
        <f>ROUND(E900/L900,0)</f>
        <v>35</v>
      </c>
      <c r="Q900" s="6" t="s">
        <v>8323</v>
      </c>
      <c r="R900" s="6" t="s">
        <v>8327</v>
      </c>
      <c r="S900" s="14">
        <f t="shared" si="28"/>
        <v>40878.549884259257</v>
      </c>
      <c r="T900" s="14">
        <f t="shared" si="29"/>
        <v>40923.549884259257</v>
      </c>
    </row>
    <row r="901" spans="1:20" ht="4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8306</v>
      </c>
      <c r="G901" s="1" t="s">
        <v>8221</v>
      </c>
      <c r="H901" s="1" t="s">
        <v>8243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8276</v>
      </c>
      <c r="O901" s="5">
        <f>E901/D901</f>
        <v>0.37333333333333335</v>
      </c>
      <c r="P901" s="3">
        <f>ROUND(E901/L901,0)</f>
        <v>35</v>
      </c>
      <c r="Q901" s="6" t="s">
        <v>8323</v>
      </c>
      <c r="R901" s="6" t="s">
        <v>8327</v>
      </c>
      <c r="S901" s="14">
        <f t="shared" si="28"/>
        <v>40645.890763888885</v>
      </c>
      <c r="T901" s="14">
        <f t="shared" si="29"/>
        <v>40690.890763888885</v>
      </c>
    </row>
    <row r="902" spans="1:20" ht="45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8306</v>
      </c>
      <c r="G902" s="1" t="s">
        <v>8221</v>
      </c>
      <c r="H902" s="1" t="s">
        <v>8243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8275</v>
      </c>
      <c r="O902" s="5">
        <f>E902/D902</f>
        <v>4.1999999999999997E-3</v>
      </c>
      <c r="P902" s="3">
        <f>ROUND(E902/L902,0)</f>
        <v>11</v>
      </c>
      <c r="Q902" s="6" t="s">
        <v>8323</v>
      </c>
      <c r="R902" s="6" t="s">
        <v>8326</v>
      </c>
      <c r="S902" s="14">
        <f t="shared" si="28"/>
        <v>42429.641226851854</v>
      </c>
      <c r="T902" s="14">
        <f t="shared" si="29"/>
        <v>42459.599560185183</v>
      </c>
    </row>
    <row r="903" spans="1:20" ht="60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8306</v>
      </c>
      <c r="G903" s="1" t="s">
        <v>8221</v>
      </c>
      <c r="H903" s="1" t="s">
        <v>8243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8275</v>
      </c>
      <c r="O903" s="5">
        <f>E903/D903</f>
        <v>0</v>
      </c>
      <c r="P903" s="3" t="e">
        <f>ROUND(E903/L903,0)</f>
        <v>#DIV/0!</v>
      </c>
      <c r="Q903" s="6" t="s">
        <v>8323</v>
      </c>
      <c r="R903" s="6" t="s">
        <v>8326</v>
      </c>
      <c r="S903" s="14">
        <f t="shared" si="28"/>
        <v>40291.603171296294</v>
      </c>
      <c r="T903" s="14">
        <f t="shared" si="29"/>
        <v>40337.59097222222</v>
      </c>
    </row>
    <row r="904" spans="1:20" ht="60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8306</v>
      </c>
      <c r="G904" s="1" t="s">
        <v>8221</v>
      </c>
      <c r="H904" s="1" t="s">
        <v>8243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8275</v>
      </c>
      <c r="O904" s="5">
        <f>E904/D904</f>
        <v>3.0000000000000001E-3</v>
      </c>
      <c r="P904" s="3">
        <f>ROUND(E904/L904,0)</f>
        <v>30</v>
      </c>
      <c r="Q904" s="6" t="s">
        <v>8323</v>
      </c>
      <c r="R904" s="6" t="s">
        <v>8326</v>
      </c>
      <c r="S904" s="14">
        <f t="shared" si="28"/>
        <v>41829.757199074069</v>
      </c>
      <c r="T904" s="14">
        <f t="shared" si="29"/>
        <v>41881.4375</v>
      </c>
    </row>
    <row r="905" spans="1:20" ht="4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8306</v>
      </c>
      <c r="G905" s="1" t="s">
        <v>8221</v>
      </c>
      <c r="H905" s="1" t="s">
        <v>8243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8275</v>
      </c>
      <c r="O905" s="5">
        <f>E905/D905</f>
        <v>3.2000000000000001E-2</v>
      </c>
      <c r="P905" s="3">
        <f>ROUND(E905/L905,0)</f>
        <v>40</v>
      </c>
      <c r="Q905" s="6" t="s">
        <v>8323</v>
      </c>
      <c r="R905" s="6" t="s">
        <v>8326</v>
      </c>
      <c r="S905" s="14">
        <f t="shared" si="28"/>
        <v>41149.587731481479</v>
      </c>
      <c r="T905" s="14">
        <f t="shared" si="29"/>
        <v>41174.892361111109</v>
      </c>
    </row>
    <row r="906" spans="1:20" ht="45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8306</v>
      </c>
      <c r="G906" s="1" t="s">
        <v>8221</v>
      </c>
      <c r="H906" s="1" t="s">
        <v>8243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8275</v>
      </c>
      <c r="O906" s="5">
        <f>E906/D906</f>
        <v>3.0200000000000001E-3</v>
      </c>
      <c r="P906" s="3">
        <f>ROUND(E906/L906,0)</f>
        <v>50</v>
      </c>
      <c r="Q906" s="6" t="s">
        <v>8323</v>
      </c>
      <c r="R906" s="6" t="s">
        <v>8326</v>
      </c>
      <c r="S906" s="14">
        <f t="shared" si="28"/>
        <v>42341.87195601852</v>
      </c>
      <c r="T906" s="14">
        <f t="shared" si="29"/>
        <v>42371.87195601852</v>
      </c>
    </row>
    <row r="907" spans="1:20" ht="4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8306</v>
      </c>
      <c r="G907" s="1" t="s">
        <v>8221</v>
      </c>
      <c r="H907" s="1" t="s">
        <v>8243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8275</v>
      </c>
      <c r="O907" s="5">
        <f>E907/D907</f>
        <v>3.0153846153846153E-2</v>
      </c>
      <c r="P907" s="3">
        <f>ROUND(E907/L907,0)</f>
        <v>33</v>
      </c>
      <c r="Q907" s="6" t="s">
        <v>8323</v>
      </c>
      <c r="R907" s="6" t="s">
        <v>8326</v>
      </c>
      <c r="S907" s="14">
        <f t="shared" si="28"/>
        <v>40507.031550925924</v>
      </c>
      <c r="T907" s="14">
        <f t="shared" si="29"/>
        <v>40567.031550925924</v>
      </c>
    </row>
    <row r="908" spans="1:20" ht="30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8306</v>
      </c>
      <c r="G908" s="1" t="s">
        <v>8221</v>
      </c>
      <c r="H908" s="1" t="s">
        <v>8243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8275</v>
      </c>
      <c r="O908" s="5">
        <f>E908/D908</f>
        <v>0</v>
      </c>
      <c r="P908" s="3" t="e">
        <f>ROUND(E908/L908,0)</f>
        <v>#DIV/0!</v>
      </c>
      <c r="Q908" s="6" t="s">
        <v>8323</v>
      </c>
      <c r="R908" s="6" t="s">
        <v>8326</v>
      </c>
      <c r="S908" s="14">
        <f t="shared" si="28"/>
        <v>41680.981365740736</v>
      </c>
      <c r="T908" s="14">
        <f t="shared" si="29"/>
        <v>41710.939699074072</v>
      </c>
    </row>
    <row r="909" spans="1:20" ht="45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8306</v>
      </c>
      <c r="G909" s="1" t="s">
        <v>8221</v>
      </c>
      <c r="H909" s="1" t="s">
        <v>8243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8275</v>
      </c>
      <c r="O909" s="5">
        <f>E909/D909</f>
        <v>0</v>
      </c>
      <c r="P909" s="3" t="e">
        <f>ROUND(E909/L909,0)</f>
        <v>#DIV/0!</v>
      </c>
      <c r="Q909" s="6" t="s">
        <v>8323</v>
      </c>
      <c r="R909" s="6" t="s">
        <v>8326</v>
      </c>
      <c r="S909" s="14">
        <f t="shared" si="28"/>
        <v>40766.9840625</v>
      </c>
      <c r="T909" s="14">
        <f t="shared" si="29"/>
        <v>40796.9840625</v>
      </c>
    </row>
    <row r="910" spans="1:20" ht="4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8306</v>
      </c>
      <c r="G910" s="1" t="s">
        <v>8221</v>
      </c>
      <c r="H910" s="1" t="s">
        <v>8243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8275</v>
      </c>
      <c r="O910" s="5">
        <f>E910/D910</f>
        <v>0</v>
      </c>
      <c r="P910" s="3" t="e">
        <f>ROUND(E910/L910,0)</f>
        <v>#DIV/0!</v>
      </c>
      <c r="Q910" s="6" t="s">
        <v>8323</v>
      </c>
      <c r="R910" s="6" t="s">
        <v>8326</v>
      </c>
      <c r="S910" s="14">
        <f t="shared" si="28"/>
        <v>40340.593229166661</v>
      </c>
      <c r="T910" s="14">
        <f t="shared" si="29"/>
        <v>40385.999305555553</v>
      </c>
    </row>
    <row r="911" spans="1:20" ht="60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8306</v>
      </c>
      <c r="G911" s="1" t="s">
        <v>8221</v>
      </c>
      <c r="H911" s="1" t="s">
        <v>8243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8275</v>
      </c>
      <c r="O911" s="5">
        <f>E911/D911</f>
        <v>3.2500000000000001E-2</v>
      </c>
      <c r="P911" s="3">
        <f>ROUND(E911/L911,0)</f>
        <v>65</v>
      </c>
      <c r="Q911" s="6" t="s">
        <v>8323</v>
      </c>
      <c r="R911" s="6" t="s">
        <v>8326</v>
      </c>
      <c r="S911" s="14">
        <f t="shared" si="28"/>
        <v>41081.481944444444</v>
      </c>
      <c r="T911" s="14">
        <f t="shared" si="29"/>
        <v>41112.958333333328</v>
      </c>
    </row>
    <row r="912" spans="1:20" ht="45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8306</v>
      </c>
      <c r="G912" s="1" t="s">
        <v>8222</v>
      </c>
      <c r="H912" s="1" t="s">
        <v>8244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8275</v>
      </c>
      <c r="O912" s="5">
        <f>E912/D912</f>
        <v>0.22363636363636363</v>
      </c>
      <c r="P912" s="3">
        <f>ROUND(E912/L912,0)</f>
        <v>25</v>
      </c>
      <c r="Q912" s="6" t="s">
        <v>8323</v>
      </c>
      <c r="R912" s="6" t="s">
        <v>8326</v>
      </c>
      <c r="S912" s="14">
        <f t="shared" si="28"/>
        <v>42737.337025462963</v>
      </c>
      <c r="T912" s="14">
        <f t="shared" si="29"/>
        <v>42797.337025462963</v>
      </c>
    </row>
    <row r="913" spans="1:20" ht="60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8306</v>
      </c>
      <c r="G913" s="1" t="s">
        <v>8221</v>
      </c>
      <c r="H913" s="1" t="s">
        <v>8243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8275</v>
      </c>
      <c r="O913" s="5">
        <f>E913/D913</f>
        <v>0</v>
      </c>
      <c r="P913" s="3" t="e">
        <f>ROUND(E913/L913,0)</f>
        <v>#DIV/0!</v>
      </c>
      <c r="Q913" s="6" t="s">
        <v>8323</v>
      </c>
      <c r="R913" s="6" t="s">
        <v>8326</v>
      </c>
      <c r="S913" s="14">
        <f t="shared" si="28"/>
        <v>41641.796817129631</v>
      </c>
      <c r="T913" s="14">
        <f t="shared" si="29"/>
        <v>41662.796817129631</v>
      </c>
    </row>
    <row r="914" spans="1:20" ht="4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8306</v>
      </c>
      <c r="G914" s="1" t="s">
        <v>8221</v>
      </c>
      <c r="H914" s="1" t="s">
        <v>8243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8275</v>
      </c>
      <c r="O914" s="5">
        <f>E914/D914</f>
        <v>8.5714285714285719E-3</v>
      </c>
      <c r="P914" s="3">
        <f>ROUND(E914/L914,0)</f>
        <v>15</v>
      </c>
      <c r="Q914" s="6" t="s">
        <v>8323</v>
      </c>
      <c r="R914" s="6" t="s">
        <v>8326</v>
      </c>
      <c r="S914" s="14">
        <f t="shared" si="28"/>
        <v>41193.901006944441</v>
      </c>
      <c r="T914" s="14">
        <f t="shared" si="29"/>
        <v>41253.942673611113</v>
      </c>
    </row>
    <row r="915" spans="1:20" ht="60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8306</v>
      </c>
      <c r="G915" s="1" t="s">
        <v>8221</v>
      </c>
      <c r="H915" s="1" t="s">
        <v>8243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8275</v>
      </c>
      <c r="O915" s="5">
        <f>E915/D915</f>
        <v>6.6066666666666662E-2</v>
      </c>
      <c r="P915" s="3">
        <f>ROUND(E915/L915,0)</f>
        <v>83</v>
      </c>
      <c r="Q915" s="6" t="s">
        <v>8323</v>
      </c>
      <c r="R915" s="6" t="s">
        <v>8326</v>
      </c>
      <c r="S915" s="14">
        <f t="shared" si="28"/>
        <v>41003.930775462963</v>
      </c>
      <c r="T915" s="14">
        <f t="shared" si="29"/>
        <v>41033.930775462963</v>
      </c>
    </row>
    <row r="916" spans="1:20" ht="4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8306</v>
      </c>
      <c r="G916" s="1" t="s">
        <v>8221</v>
      </c>
      <c r="H916" s="1" t="s">
        <v>8243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8275</v>
      </c>
      <c r="O916" s="5">
        <f>E916/D916</f>
        <v>0</v>
      </c>
      <c r="P916" s="3" t="e">
        <f>ROUND(E916/L916,0)</f>
        <v>#DIV/0!</v>
      </c>
      <c r="Q916" s="6" t="s">
        <v>8323</v>
      </c>
      <c r="R916" s="6" t="s">
        <v>8326</v>
      </c>
      <c r="S916" s="14">
        <f t="shared" si="28"/>
        <v>41116.554942129624</v>
      </c>
      <c r="T916" s="14">
        <f t="shared" si="29"/>
        <v>41146.554942129624</v>
      </c>
    </row>
    <row r="917" spans="1:20" ht="4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8306</v>
      </c>
      <c r="G917" s="1" t="s">
        <v>8221</v>
      </c>
      <c r="H917" s="1" t="s">
        <v>8243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8275</v>
      </c>
      <c r="O917" s="5">
        <f>E917/D917</f>
        <v>5.7692307692307696E-2</v>
      </c>
      <c r="P917" s="3">
        <f>ROUND(E917/L917,0)</f>
        <v>42</v>
      </c>
      <c r="Q917" s="6" t="s">
        <v>8323</v>
      </c>
      <c r="R917" s="6" t="s">
        <v>8326</v>
      </c>
      <c r="S917" s="14">
        <f t="shared" si="28"/>
        <v>40937.471226851849</v>
      </c>
      <c r="T917" s="14">
        <f t="shared" si="29"/>
        <v>40968.999305555553</v>
      </c>
    </row>
    <row r="918" spans="1:20" ht="4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8306</v>
      </c>
      <c r="G918" s="1" t="s">
        <v>8221</v>
      </c>
      <c r="H918" s="1" t="s">
        <v>8243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8275</v>
      </c>
      <c r="O918" s="5">
        <f>E918/D918</f>
        <v>0</v>
      </c>
      <c r="P918" s="3" t="e">
        <f>ROUND(E918/L918,0)</f>
        <v>#DIV/0!</v>
      </c>
      <c r="Q918" s="6" t="s">
        <v>8323</v>
      </c>
      <c r="R918" s="6" t="s">
        <v>8326</v>
      </c>
      <c r="S918" s="14">
        <f t="shared" si="28"/>
        <v>40434.645069444443</v>
      </c>
      <c r="T918" s="14">
        <f t="shared" si="29"/>
        <v>40473</v>
      </c>
    </row>
    <row r="919" spans="1:20" ht="60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8306</v>
      </c>
      <c r="G919" s="1" t="s">
        <v>8221</v>
      </c>
      <c r="H919" s="1" t="s">
        <v>8243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8275</v>
      </c>
      <c r="O919" s="5">
        <f>E919/D919</f>
        <v>6.0000000000000001E-3</v>
      </c>
      <c r="P919" s="3">
        <f>ROUND(E919/L919,0)</f>
        <v>30</v>
      </c>
      <c r="Q919" s="6" t="s">
        <v>8323</v>
      </c>
      <c r="R919" s="6" t="s">
        <v>8326</v>
      </c>
      <c r="S919" s="14">
        <f t="shared" si="28"/>
        <v>41802.735300925924</v>
      </c>
      <c r="T919" s="14">
        <f t="shared" si="29"/>
        <v>41833.895833333328</v>
      </c>
    </row>
    <row r="920" spans="1:20" ht="60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8306</v>
      </c>
      <c r="G920" s="1" t="s">
        <v>8222</v>
      </c>
      <c r="H920" s="1" t="s">
        <v>8244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8275</v>
      </c>
      <c r="O920" s="5">
        <f>E920/D920</f>
        <v>5.0256410256410255E-2</v>
      </c>
      <c r="P920" s="3">
        <f>ROUND(E920/L920,0)</f>
        <v>20</v>
      </c>
      <c r="Q920" s="6" t="s">
        <v>8323</v>
      </c>
      <c r="R920" s="6" t="s">
        <v>8326</v>
      </c>
      <c r="S920" s="14">
        <f t="shared" si="28"/>
        <v>41944.707881944443</v>
      </c>
      <c r="T920" s="14">
        <f t="shared" si="29"/>
        <v>41974.749548611107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8306</v>
      </c>
      <c r="G921" s="1" t="s">
        <v>8221</v>
      </c>
      <c r="H921" s="1" t="s">
        <v>8243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8275</v>
      </c>
      <c r="O921" s="5">
        <f>E921/D921</f>
        <v>5.0000000000000001E-3</v>
      </c>
      <c r="P921" s="3">
        <f>ROUND(E921/L921,0)</f>
        <v>100</v>
      </c>
      <c r="Q921" s="6" t="s">
        <v>8323</v>
      </c>
      <c r="R921" s="6" t="s">
        <v>8326</v>
      </c>
      <c r="S921" s="14">
        <f t="shared" si="28"/>
        <v>41227.433391203704</v>
      </c>
      <c r="T921" s="14">
        <f t="shared" si="29"/>
        <v>41262.433391203704</v>
      </c>
    </row>
    <row r="922" spans="1:20" ht="45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8306</v>
      </c>
      <c r="G922" s="1" t="s">
        <v>8221</v>
      </c>
      <c r="H922" s="1" t="s">
        <v>8243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8275</v>
      </c>
      <c r="O922" s="5">
        <f>E922/D922</f>
        <v>0</v>
      </c>
      <c r="P922" s="3" t="e">
        <f>ROUND(E922/L922,0)</f>
        <v>#DIV/0!</v>
      </c>
      <c r="Q922" s="6" t="s">
        <v>8323</v>
      </c>
      <c r="R922" s="6" t="s">
        <v>8326</v>
      </c>
      <c r="S922" s="14">
        <f t="shared" si="28"/>
        <v>41562.463217592587</v>
      </c>
      <c r="T922" s="14">
        <f t="shared" si="29"/>
        <v>41592.504884259259</v>
      </c>
    </row>
    <row r="923" spans="1:20" ht="60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8306</v>
      </c>
      <c r="G923" s="1" t="s">
        <v>8221</v>
      </c>
      <c r="H923" s="1" t="s">
        <v>8243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8275</v>
      </c>
      <c r="O923" s="5">
        <f>E923/D923</f>
        <v>0.309</v>
      </c>
      <c r="P923" s="3">
        <f>ROUND(E923/L923,0)</f>
        <v>232</v>
      </c>
      <c r="Q923" s="6" t="s">
        <v>8323</v>
      </c>
      <c r="R923" s="6" t="s">
        <v>8326</v>
      </c>
      <c r="S923" s="14">
        <f t="shared" si="28"/>
        <v>40846.962685185186</v>
      </c>
      <c r="T923" s="14">
        <f t="shared" si="29"/>
        <v>40889.004351851851</v>
      </c>
    </row>
    <row r="924" spans="1:20" ht="4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8306</v>
      </c>
      <c r="G924" s="1" t="s">
        <v>8221</v>
      </c>
      <c r="H924" s="1" t="s">
        <v>8243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8275</v>
      </c>
      <c r="O924" s="5">
        <f>E924/D924</f>
        <v>0.21037037037037037</v>
      </c>
      <c r="P924" s="3">
        <f>ROUND(E924/L924,0)</f>
        <v>189</v>
      </c>
      <c r="Q924" s="6" t="s">
        <v>8323</v>
      </c>
      <c r="R924" s="6" t="s">
        <v>8326</v>
      </c>
      <c r="S924" s="14">
        <f t="shared" si="28"/>
        <v>41878.32167824074</v>
      </c>
      <c r="T924" s="14">
        <f t="shared" si="29"/>
        <v>41913.32167824074</v>
      </c>
    </row>
    <row r="925" spans="1:20" ht="60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8306</v>
      </c>
      <c r="G925" s="1" t="s">
        <v>8221</v>
      </c>
      <c r="H925" s="1" t="s">
        <v>8243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8275</v>
      </c>
      <c r="O925" s="5">
        <f>E925/D925</f>
        <v>2.1999999999999999E-2</v>
      </c>
      <c r="P925" s="3">
        <f>ROUND(E925/L925,0)</f>
        <v>55</v>
      </c>
      <c r="Q925" s="6" t="s">
        <v>8323</v>
      </c>
      <c r="R925" s="6" t="s">
        <v>8326</v>
      </c>
      <c r="S925" s="14">
        <f t="shared" si="28"/>
        <v>41934.751423611109</v>
      </c>
      <c r="T925" s="14">
        <f t="shared" si="29"/>
        <v>41964.793090277781</v>
      </c>
    </row>
    <row r="926" spans="1:20" ht="60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8306</v>
      </c>
      <c r="G926" s="1" t="s">
        <v>8221</v>
      </c>
      <c r="H926" s="1" t="s">
        <v>8243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8275</v>
      </c>
      <c r="O926" s="5">
        <f>E926/D926</f>
        <v>0.109</v>
      </c>
      <c r="P926" s="3">
        <f>ROUND(E926/L926,0)</f>
        <v>22</v>
      </c>
      <c r="Q926" s="6" t="s">
        <v>8323</v>
      </c>
      <c r="R926" s="6" t="s">
        <v>8326</v>
      </c>
      <c r="S926" s="14">
        <f t="shared" si="28"/>
        <v>41288.734594907401</v>
      </c>
      <c r="T926" s="14">
        <f t="shared" si="29"/>
        <v>41318.734594907401</v>
      </c>
    </row>
    <row r="927" spans="1:20" ht="45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8306</v>
      </c>
      <c r="G927" s="1" t="s">
        <v>8221</v>
      </c>
      <c r="H927" s="1" t="s">
        <v>8243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8275</v>
      </c>
      <c r="O927" s="5">
        <f>E927/D927</f>
        <v>2.6666666666666668E-2</v>
      </c>
      <c r="P927" s="3">
        <f>ROUND(E927/L927,0)</f>
        <v>32</v>
      </c>
      <c r="Q927" s="6" t="s">
        <v>8323</v>
      </c>
      <c r="R927" s="6" t="s">
        <v>8326</v>
      </c>
      <c r="S927" s="14">
        <f t="shared" si="28"/>
        <v>41575.672581018516</v>
      </c>
      <c r="T927" s="14">
        <f t="shared" si="29"/>
        <v>41605.71424768518</v>
      </c>
    </row>
    <row r="928" spans="1:20" ht="60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8306</v>
      </c>
      <c r="G928" s="1" t="s">
        <v>8221</v>
      </c>
      <c r="H928" s="1" t="s">
        <v>8243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8275</v>
      </c>
      <c r="O928" s="5">
        <f>E928/D928</f>
        <v>0</v>
      </c>
      <c r="P928" s="3" t="e">
        <f>ROUND(E928/L928,0)</f>
        <v>#DIV/0!</v>
      </c>
      <c r="Q928" s="6" t="s">
        <v>8323</v>
      </c>
      <c r="R928" s="6" t="s">
        <v>8326</v>
      </c>
      <c r="S928" s="14">
        <f t="shared" si="28"/>
        <v>40337.811689814815</v>
      </c>
      <c r="T928" s="14">
        <f t="shared" si="29"/>
        <v>40367.736111111109</v>
      </c>
    </row>
    <row r="929" spans="1:20" ht="30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8306</v>
      </c>
      <c r="G929" s="1" t="s">
        <v>8221</v>
      </c>
      <c r="H929" s="1" t="s">
        <v>8243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8275</v>
      </c>
      <c r="O929" s="5">
        <f>E929/D929</f>
        <v>0</v>
      </c>
      <c r="P929" s="3" t="e">
        <f>ROUND(E929/L929,0)</f>
        <v>#DIV/0!</v>
      </c>
      <c r="Q929" s="6" t="s">
        <v>8323</v>
      </c>
      <c r="R929" s="6" t="s">
        <v>8326</v>
      </c>
      <c r="S929" s="14">
        <f t="shared" si="28"/>
        <v>41013.614525462959</v>
      </c>
      <c r="T929" s="14">
        <f t="shared" si="29"/>
        <v>41043.614525462959</v>
      </c>
    </row>
    <row r="930" spans="1:20" ht="4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8306</v>
      </c>
      <c r="G930" s="1" t="s">
        <v>8221</v>
      </c>
      <c r="H930" s="1" t="s">
        <v>8243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8275</v>
      </c>
      <c r="O930" s="5">
        <f>E930/D930</f>
        <v>0.10862068965517241</v>
      </c>
      <c r="P930" s="3">
        <f>ROUND(E930/L930,0)</f>
        <v>56</v>
      </c>
      <c r="Q930" s="6" t="s">
        <v>8323</v>
      </c>
      <c r="R930" s="6" t="s">
        <v>8326</v>
      </c>
      <c r="S930" s="14">
        <f t="shared" si="28"/>
        <v>41180.654085648144</v>
      </c>
      <c r="T930" s="14">
        <f t="shared" si="29"/>
        <v>41230.791666666664</v>
      </c>
    </row>
    <row r="931" spans="1:20" ht="45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8306</v>
      </c>
      <c r="G931" s="1" t="s">
        <v>8221</v>
      </c>
      <c r="H931" s="1" t="s">
        <v>8243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8275</v>
      </c>
      <c r="O931" s="5">
        <f>E931/D931</f>
        <v>0</v>
      </c>
      <c r="P931" s="3" t="e">
        <f>ROUND(E931/L931,0)</f>
        <v>#DIV/0!</v>
      </c>
      <c r="Q931" s="6" t="s">
        <v>8323</v>
      </c>
      <c r="R931" s="6" t="s">
        <v>8326</v>
      </c>
      <c r="S931" s="14">
        <f t="shared" si="28"/>
        <v>40978.029733796291</v>
      </c>
      <c r="T931" s="14">
        <f t="shared" si="29"/>
        <v>41007.988067129627</v>
      </c>
    </row>
    <row r="932" spans="1:20" ht="60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8306</v>
      </c>
      <c r="G932" s="1" t="s">
        <v>8221</v>
      </c>
      <c r="H932" s="1" t="s">
        <v>8243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8275</v>
      </c>
      <c r="O932" s="5">
        <f>E932/D932</f>
        <v>0.38333333333333336</v>
      </c>
      <c r="P932" s="3">
        <f>ROUND(E932/L932,0)</f>
        <v>69</v>
      </c>
      <c r="Q932" s="6" t="s">
        <v>8323</v>
      </c>
      <c r="R932" s="6" t="s">
        <v>8326</v>
      </c>
      <c r="S932" s="14">
        <f t="shared" si="28"/>
        <v>40312.707245370366</v>
      </c>
      <c r="T932" s="14">
        <f t="shared" si="29"/>
        <v>40354.688888888886</v>
      </c>
    </row>
    <row r="933" spans="1:20" ht="45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8306</v>
      </c>
      <c r="G933" s="1" t="s">
        <v>8222</v>
      </c>
      <c r="H933" s="1" t="s">
        <v>8244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8275</v>
      </c>
      <c r="O933" s="5">
        <f>E933/D933</f>
        <v>6.5500000000000003E-2</v>
      </c>
      <c r="P933" s="3">
        <f>ROUND(E933/L933,0)</f>
        <v>19</v>
      </c>
      <c r="Q933" s="6" t="s">
        <v>8323</v>
      </c>
      <c r="R933" s="6" t="s">
        <v>8326</v>
      </c>
      <c r="S933" s="14">
        <f t="shared" si="28"/>
        <v>41680.151643518519</v>
      </c>
      <c r="T933" s="14">
        <f t="shared" si="29"/>
        <v>41714.708333333328</v>
      </c>
    </row>
    <row r="934" spans="1:20" ht="45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8306</v>
      </c>
      <c r="G934" s="1" t="s">
        <v>8221</v>
      </c>
      <c r="H934" s="1" t="s">
        <v>8243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8275</v>
      </c>
      <c r="O934" s="5">
        <f>E934/D934</f>
        <v>0.14536842105263159</v>
      </c>
      <c r="P934" s="3">
        <f>ROUND(E934/L934,0)</f>
        <v>46</v>
      </c>
      <c r="Q934" s="6" t="s">
        <v>8323</v>
      </c>
      <c r="R934" s="6" t="s">
        <v>8326</v>
      </c>
      <c r="S934" s="14">
        <f t="shared" si="28"/>
        <v>41310.760937499996</v>
      </c>
      <c r="T934" s="14">
        <f t="shared" si="29"/>
        <v>41355.719270833331</v>
      </c>
    </row>
    <row r="935" spans="1:20" ht="60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8306</v>
      </c>
      <c r="G935" s="1" t="s">
        <v>8221</v>
      </c>
      <c r="H935" s="1" t="s">
        <v>8243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8275</v>
      </c>
      <c r="O935" s="5">
        <f>E935/D935</f>
        <v>0.06</v>
      </c>
      <c r="P935" s="3">
        <f>ROUND(E935/L935,0)</f>
        <v>60</v>
      </c>
      <c r="Q935" s="6" t="s">
        <v>8323</v>
      </c>
      <c r="R935" s="6" t="s">
        <v>8326</v>
      </c>
      <c r="S935" s="14">
        <f t="shared" si="28"/>
        <v>41710.960752314808</v>
      </c>
      <c r="T935" s="14">
        <f t="shared" si="29"/>
        <v>41770.960752314808</v>
      </c>
    </row>
    <row r="936" spans="1:20" ht="60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8306</v>
      </c>
      <c r="G936" s="1" t="s">
        <v>8226</v>
      </c>
      <c r="H936" s="1" t="s">
        <v>8248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8275</v>
      </c>
      <c r="O936" s="5">
        <f>E936/D936</f>
        <v>0.30399999999999999</v>
      </c>
      <c r="P936" s="3">
        <f>ROUND(E936/L936,0)</f>
        <v>51</v>
      </c>
      <c r="Q936" s="6" t="s">
        <v>8323</v>
      </c>
      <c r="R936" s="6" t="s">
        <v>8326</v>
      </c>
      <c r="S936" s="14">
        <f t="shared" si="28"/>
        <v>41733.528749999998</v>
      </c>
      <c r="T936" s="14">
        <f t="shared" si="29"/>
        <v>41763.041666666664</v>
      </c>
    </row>
    <row r="937" spans="1:20" ht="60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8306</v>
      </c>
      <c r="G937" s="1" t="s">
        <v>8221</v>
      </c>
      <c r="H937" s="1" t="s">
        <v>8243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8275</v>
      </c>
      <c r="O937" s="5">
        <f>E937/D937</f>
        <v>1.4285714285714285E-2</v>
      </c>
      <c r="P937" s="3">
        <f>ROUND(E937/L937,0)</f>
        <v>25</v>
      </c>
      <c r="Q937" s="6" t="s">
        <v>8323</v>
      </c>
      <c r="R937" s="6" t="s">
        <v>8326</v>
      </c>
      <c r="S937" s="14">
        <f t="shared" si="28"/>
        <v>42368.125335648147</v>
      </c>
      <c r="T937" s="14">
        <f t="shared" si="29"/>
        <v>42398.125335648147</v>
      </c>
    </row>
    <row r="938" spans="1:20" ht="4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8306</v>
      </c>
      <c r="G938" s="1" t="s">
        <v>8221</v>
      </c>
      <c r="H938" s="1" t="s">
        <v>8243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8275</v>
      </c>
      <c r="O938" s="5">
        <f>E938/D938</f>
        <v>0</v>
      </c>
      <c r="P938" s="3" t="e">
        <f>ROUND(E938/L938,0)</f>
        <v>#DIV/0!</v>
      </c>
      <c r="Q938" s="6" t="s">
        <v>8323</v>
      </c>
      <c r="R938" s="6" t="s">
        <v>8326</v>
      </c>
      <c r="S938" s="14">
        <f t="shared" si="28"/>
        <v>40882.815844907404</v>
      </c>
      <c r="T938" s="14">
        <f t="shared" si="29"/>
        <v>40926.625</v>
      </c>
    </row>
    <row r="939" spans="1:20" ht="45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8306</v>
      </c>
      <c r="G939" s="1" t="s">
        <v>8221</v>
      </c>
      <c r="H939" s="1" t="s">
        <v>8243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8275</v>
      </c>
      <c r="O939" s="5">
        <f>E939/D939</f>
        <v>1.1428571428571429E-2</v>
      </c>
      <c r="P939" s="3">
        <f>ROUND(E939/L939,0)</f>
        <v>20</v>
      </c>
      <c r="Q939" s="6" t="s">
        <v>8323</v>
      </c>
      <c r="R939" s="6" t="s">
        <v>8326</v>
      </c>
      <c r="S939" s="14">
        <f t="shared" si="28"/>
        <v>41551.589780092589</v>
      </c>
      <c r="T939" s="14">
        <f t="shared" si="29"/>
        <v>41581.631446759253</v>
      </c>
    </row>
    <row r="940" spans="1:20" ht="4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8306</v>
      </c>
      <c r="G940" s="1" t="s">
        <v>8221</v>
      </c>
      <c r="H940" s="1" t="s">
        <v>8243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8275</v>
      </c>
      <c r="O940" s="5">
        <f>E940/D940</f>
        <v>3.5714285714285713E-3</v>
      </c>
      <c r="P940" s="3">
        <f>ROUND(E940/L940,0)</f>
        <v>25</v>
      </c>
      <c r="Q940" s="6" t="s">
        <v>8323</v>
      </c>
      <c r="R940" s="6" t="s">
        <v>8326</v>
      </c>
      <c r="S940" s="14">
        <f t="shared" si="28"/>
        <v>41124.27138888889</v>
      </c>
      <c r="T940" s="14">
        <f t="shared" si="29"/>
        <v>41154.27138888889</v>
      </c>
    </row>
    <row r="941" spans="1:20" ht="60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8306</v>
      </c>
      <c r="G941" s="1" t="s">
        <v>8221</v>
      </c>
      <c r="H941" s="1" t="s">
        <v>8243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8275</v>
      </c>
      <c r="O941" s="5">
        <f>E941/D941</f>
        <v>1.4545454545454545E-2</v>
      </c>
      <c r="P941" s="3">
        <f>ROUND(E941/L941,0)</f>
        <v>20</v>
      </c>
      <c r="Q941" s="6" t="s">
        <v>8323</v>
      </c>
      <c r="R941" s="6" t="s">
        <v>8326</v>
      </c>
      <c r="S941" s="14">
        <f t="shared" si="28"/>
        <v>41416.554837962962</v>
      </c>
      <c r="T941" s="14">
        <f t="shared" si="29"/>
        <v>41455.623611111107</v>
      </c>
    </row>
    <row r="942" spans="1:20" ht="45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8306</v>
      </c>
      <c r="G942" s="1" t="s">
        <v>8221</v>
      </c>
      <c r="H942" s="1" t="s">
        <v>8243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8270</v>
      </c>
      <c r="O942" s="5">
        <f>E942/D942</f>
        <v>0.17155555555555554</v>
      </c>
      <c r="P942" s="3">
        <f>ROUND(E942/L942,0)</f>
        <v>110</v>
      </c>
      <c r="Q942" s="6" t="s">
        <v>8317</v>
      </c>
      <c r="R942" s="6" t="s">
        <v>8319</v>
      </c>
      <c r="S942" s="14">
        <f t="shared" si="28"/>
        <v>42181.800069444442</v>
      </c>
      <c r="T942" s="14">
        <f t="shared" si="29"/>
        <v>42226.800069444442</v>
      </c>
    </row>
    <row r="943" spans="1:20" ht="60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8306</v>
      </c>
      <c r="G943" s="1" t="s">
        <v>8221</v>
      </c>
      <c r="H943" s="1" t="s">
        <v>8243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8270</v>
      </c>
      <c r="O943" s="5">
        <f>E943/D943</f>
        <v>2.3220000000000001E-2</v>
      </c>
      <c r="P943" s="3">
        <f>ROUND(E943/L943,0)</f>
        <v>37</v>
      </c>
      <c r="Q943" s="6" t="s">
        <v>8317</v>
      </c>
      <c r="R943" s="6" t="s">
        <v>8319</v>
      </c>
      <c r="S943" s="14">
        <f t="shared" si="28"/>
        <v>42745.888252314813</v>
      </c>
      <c r="T943" s="14">
        <f t="shared" si="29"/>
        <v>42775.888252314813</v>
      </c>
    </row>
    <row r="944" spans="1:20" ht="60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8306</v>
      </c>
      <c r="G944" s="1" t="s">
        <v>8221</v>
      </c>
      <c r="H944" s="1" t="s">
        <v>8243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8270</v>
      </c>
      <c r="O944" s="5">
        <f>E944/D944</f>
        <v>8.9066666666666669E-2</v>
      </c>
      <c r="P944" s="3">
        <f>ROUND(E944/L944,0)</f>
        <v>42</v>
      </c>
      <c r="Q944" s="6" t="s">
        <v>8317</v>
      </c>
      <c r="R944" s="6" t="s">
        <v>8319</v>
      </c>
      <c r="S944" s="14">
        <f t="shared" si="28"/>
        <v>42382.634953703702</v>
      </c>
      <c r="T944" s="14">
        <f t="shared" si="29"/>
        <v>42418.634953703702</v>
      </c>
    </row>
    <row r="945" spans="1:20" ht="30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8306</v>
      </c>
      <c r="G945" s="1" t="s">
        <v>8221</v>
      </c>
      <c r="H945" s="1" t="s">
        <v>8243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8270</v>
      </c>
      <c r="O945" s="5">
        <f>E945/D945</f>
        <v>9.633333333333334E-2</v>
      </c>
      <c r="P945" s="3">
        <f>ROUND(E945/L945,0)</f>
        <v>24</v>
      </c>
      <c r="Q945" s="6" t="s">
        <v>8317</v>
      </c>
      <c r="R945" s="6" t="s">
        <v>8319</v>
      </c>
      <c r="S945" s="14">
        <f t="shared" si="28"/>
        <v>42673.459548611114</v>
      </c>
      <c r="T945" s="14">
        <f t="shared" si="29"/>
        <v>42703.501215277771</v>
      </c>
    </row>
    <row r="946" spans="1:20" ht="4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8306</v>
      </c>
      <c r="G946" s="1" t="s">
        <v>8221</v>
      </c>
      <c r="H946" s="1" t="s">
        <v>8243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8270</v>
      </c>
      <c r="O946" s="5">
        <f>E946/D946</f>
        <v>0.13325999999999999</v>
      </c>
      <c r="P946" s="3">
        <f>ROUND(E946/L946,0)</f>
        <v>69</v>
      </c>
      <c r="Q946" s="6" t="s">
        <v>8317</v>
      </c>
      <c r="R946" s="6" t="s">
        <v>8319</v>
      </c>
      <c r="S946" s="14">
        <f t="shared" si="28"/>
        <v>42444.375578703701</v>
      </c>
      <c r="T946" s="14">
        <f t="shared" si="29"/>
        <v>42478.374999999993</v>
      </c>
    </row>
    <row r="947" spans="1:20" ht="4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8306</v>
      </c>
      <c r="G947" s="1" t="s">
        <v>8227</v>
      </c>
      <c r="H947" s="1" t="s">
        <v>8246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8270</v>
      </c>
      <c r="O947" s="5">
        <f>E947/D947</f>
        <v>2.4840000000000001E-2</v>
      </c>
      <c r="P947" s="3">
        <f>ROUND(E947/L947,0)</f>
        <v>155</v>
      </c>
      <c r="Q947" s="6" t="s">
        <v>8317</v>
      </c>
      <c r="R947" s="6" t="s">
        <v>8319</v>
      </c>
      <c r="S947" s="14">
        <f t="shared" si="28"/>
        <v>42732.66465277777</v>
      </c>
      <c r="T947" s="14">
        <f t="shared" si="29"/>
        <v>42784.790972222218</v>
      </c>
    </row>
    <row r="948" spans="1:20" ht="45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8306</v>
      </c>
      <c r="G948" s="1" t="s">
        <v>8221</v>
      </c>
      <c r="H948" s="1" t="s">
        <v>8243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8270</v>
      </c>
      <c r="O948" s="5">
        <f>E948/D948</f>
        <v>1.9066666666666666E-2</v>
      </c>
      <c r="P948" s="3">
        <f>ROUND(E948/L948,0)</f>
        <v>57</v>
      </c>
      <c r="Q948" s="6" t="s">
        <v>8317</v>
      </c>
      <c r="R948" s="6" t="s">
        <v>8319</v>
      </c>
      <c r="S948" s="14">
        <f t="shared" si="28"/>
        <v>42592.542222222219</v>
      </c>
      <c r="T948" s="14">
        <f t="shared" si="29"/>
        <v>42622.542222222219</v>
      </c>
    </row>
    <row r="949" spans="1:20" ht="60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8306</v>
      </c>
      <c r="G949" s="1" t="s">
        <v>8221</v>
      </c>
      <c r="H949" s="1" t="s">
        <v>8243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8270</v>
      </c>
      <c r="O949" s="5">
        <f>E949/D949</f>
        <v>0</v>
      </c>
      <c r="P949" s="3" t="e">
        <f>ROUND(E949/L949,0)</f>
        <v>#DIV/0!</v>
      </c>
      <c r="Q949" s="6" t="s">
        <v>8317</v>
      </c>
      <c r="R949" s="6" t="s">
        <v>8319</v>
      </c>
      <c r="S949" s="14">
        <f t="shared" si="28"/>
        <v>42491.57298611111</v>
      </c>
      <c r="T949" s="14">
        <f t="shared" si="29"/>
        <v>42551.57298611111</v>
      </c>
    </row>
    <row r="950" spans="1:20" ht="60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8306</v>
      </c>
      <c r="G950" s="1" t="s">
        <v>8230</v>
      </c>
      <c r="H950" s="1" t="s">
        <v>8246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8270</v>
      </c>
      <c r="O950" s="5">
        <f>E950/D950</f>
        <v>0.12</v>
      </c>
      <c r="P950" s="3">
        <f>ROUND(E950/L950,0)</f>
        <v>60</v>
      </c>
      <c r="Q950" s="6" t="s">
        <v>8317</v>
      </c>
      <c r="R950" s="6" t="s">
        <v>8319</v>
      </c>
      <c r="S950" s="14">
        <f t="shared" si="28"/>
        <v>42411.619953703703</v>
      </c>
      <c r="T950" s="14">
        <f t="shared" si="29"/>
        <v>42441.619953703703</v>
      </c>
    </row>
    <row r="951" spans="1:20" ht="45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8306</v>
      </c>
      <c r="G951" s="1" t="s">
        <v>8233</v>
      </c>
      <c r="H951" s="1" t="s">
        <v>8246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8270</v>
      </c>
      <c r="O951" s="5">
        <f>E951/D951</f>
        <v>1.3650000000000001E-2</v>
      </c>
      <c r="P951" s="3">
        <f>ROUND(E951/L951,0)</f>
        <v>39</v>
      </c>
      <c r="Q951" s="6" t="s">
        <v>8317</v>
      </c>
      <c r="R951" s="6" t="s">
        <v>8319</v>
      </c>
      <c r="S951" s="14">
        <f t="shared" si="28"/>
        <v>42360.835370370369</v>
      </c>
      <c r="T951" s="14">
        <f t="shared" si="29"/>
        <v>42420.835370370369</v>
      </c>
    </row>
    <row r="952" spans="1:20" ht="4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8306</v>
      </c>
      <c r="G952" s="1" t="s">
        <v>8226</v>
      </c>
      <c r="H952" s="1" t="s">
        <v>8248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8270</v>
      </c>
      <c r="O952" s="5">
        <f>E952/D952</f>
        <v>0.28039999999999998</v>
      </c>
      <c r="P952" s="3">
        <f>ROUND(E952/L952,0)</f>
        <v>58</v>
      </c>
      <c r="Q952" s="6" t="s">
        <v>8317</v>
      </c>
      <c r="R952" s="6" t="s">
        <v>8319</v>
      </c>
      <c r="S952" s="14">
        <f t="shared" si="28"/>
        <v>42356.54237268518</v>
      </c>
      <c r="T952" s="14">
        <f t="shared" si="29"/>
        <v>42386.54237268518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8306</v>
      </c>
      <c r="G953" s="1" t="s">
        <v>8221</v>
      </c>
      <c r="H953" s="1" t="s">
        <v>8243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8270</v>
      </c>
      <c r="O953" s="5">
        <f>E953/D953</f>
        <v>0.38390000000000002</v>
      </c>
      <c r="P953" s="3">
        <f>ROUND(E953/L953,0)</f>
        <v>159</v>
      </c>
      <c r="Q953" s="6" t="s">
        <v>8317</v>
      </c>
      <c r="R953" s="6" t="s">
        <v>8319</v>
      </c>
      <c r="S953" s="14">
        <f t="shared" si="28"/>
        <v>42480.445277777777</v>
      </c>
      <c r="T953" s="14">
        <f t="shared" si="29"/>
        <v>42525.445277777777</v>
      </c>
    </row>
    <row r="954" spans="1:20" ht="30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8306</v>
      </c>
      <c r="G954" s="1" t="s">
        <v>8221</v>
      </c>
      <c r="H954" s="1" t="s">
        <v>8243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8270</v>
      </c>
      <c r="O954" s="5">
        <f>E954/D954</f>
        <v>0.39942857142857141</v>
      </c>
      <c r="P954" s="3">
        <f>ROUND(E954/L954,0)</f>
        <v>100</v>
      </c>
      <c r="Q954" s="6" t="s">
        <v>8317</v>
      </c>
      <c r="R954" s="6" t="s">
        <v>8319</v>
      </c>
      <c r="S954" s="14">
        <f t="shared" si="28"/>
        <v>42662.405231481483</v>
      </c>
      <c r="T954" s="14">
        <f t="shared" si="29"/>
        <v>42692.44689814814</v>
      </c>
    </row>
    <row r="955" spans="1:20" ht="45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8306</v>
      </c>
      <c r="G955" s="1" t="s">
        <v>8221</v>
      </c>
      <c r="H955" s="1" t="s">
        <v>8243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8270</v>
      </c>
      <c r="O955" s="5">
        <f>E955/D955</f>
        <v>8.3999999999999995E-3</v>
      </c>
      <c r="P955" s="3">
        <f>ROUND(E955/L955,0)</f>
        <v>25</v>
      </c>
      <c r="Q955" s="6" t="s">
        <v>8317</v>
      </c>
      <c r="R955" s="6" t="s">
        <v>8319</v>
      </c>
      <c r="S955" s="14">
        <f t="shared" si="28"/>
        <v>41998.956006944441</v>
      </c>
      <c r="T955" s="14">
        <f t="shared" si="29"/>
        <v>42028.956006944441</v>
      </c>
    </row>
    <row r="956" spans="1:20" ht="4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8306</v>
      </c>
      <c r="G956" s="1" t="s">
        <v>8221</v>
      </c>
      <c r="H956" s="1" t="s">
        <v>8243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8270</v>
      </c>
      <c r="O956" s="5">
        <f>E956/D956</f>
        <v>0.43406666666666666</v>
      </c>
      <c r="P956" s="3">
        <f>ROUND(E956/L956,0)</f>
        <v>89</v>
      </c>
      <c r="Q956" s="6" t="s">
        <v>8317</v>
      </c>
      <c r="R956" s="6" t="s">
        <v>8319</v>
      </c>
      <c r="S956" s="14">
        <f t="shared" si="28"/>
        <v>42194.625451388885</v>
      </c>
      <c r="T956" s="14">
        <f t="shared" si="29"/>
        <v>42236.625451388885</v>
      </c>
    </row>
    <row r="957" spans="1:20" ht="45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8306</v>
      </c>
      <c r="G957" s="1" t="s">
        <v>8221</v>
      </c>
      <c r="H957" s="1" t="s">
        <v>8243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8270</v>
      </c>
      <c r="O957" s="5">
        <f>E957/D957</f>
        <v>5.6613333333333335E-2</v>
      </c>
      <c r="P957" s="3">
        <f>ROUND(E957/L957,0)</f>
        <v>183</v>
      </c>
      <c r="Q957" s="6" t="s">
        <v>8317</v>
      </c>
      <c r="R957" s="6" t="s">
        <v>8319</v>
      </c>
      <c r="S957" s="14">
        <f t="shared" si="28"/>
        <v>42586.086805555555</v>
      </c>
      <c r="T957" s="14">
        <f t="shared" si="29"/>
        <v>42626.086805555555</v>
      </c>
    </row>
    <row r="958" spans="1:20" ht="60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8306</v>
      </c>
      <c r="G958" s="1" t="s">
        <v>8221</v>
      </c>
      <c r="H958" s="1" t="s">
        <v>8243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8270</v>
      </c>
      <c r="O958" s="5">
        <f>E958/D958</f>
        <v>1.7219999999999999E-2</v>
      </c>
      <c r="P958" s="3">
        <f>ROUND(E958/L958,0)</f>
        <v>51</v>
      </c>
      <c r="Q958" s="6" t="s">
        <v>8317</v>
      </c>
      <c r="R958" s="6" t="s">
        <v>8319</v>
      </c>
      <c r="S958" s="14">
        <f t="shared" si="28"/>
        <v>42060.705543981479</v>
      </c>
      <c r="T958" s="14">
        <f t="shared" si="29"/>
        <v>42120.663877314808</v>
      </c>
    </row>
    <row r="959" spans="1:20" ht="30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8306</v>
      </c>
      <c r="G959" s="1" t="s">
        <v>8221</v>
      </c>
      <c r="H959" s="1" t="s">
        <v>8243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8270</v>
      </c>
      <c r="O959" s="5">
        <f>E959/D959</f>
        <v>1.9416666666666665E-2</v>
      </c>
      <c r="P959" s="3">
        <f>ROUND(E959/L959,0)</f>
        <v>33</v>
      </c>
      <c r="Q959" s="6" t="s">
        <v>8317</v>
      </c>
      <c r="R959" s="6" t="s">
        <v>8319</v>
      </c>
      <c r="S959" s="14">
        <f t="shared" si="28"/>
        <v>42660.344131944446</v>
      </c>
      <c r="T959" s="14">
        <f t="shared" si="29"/>
        <v>42691.385798611103</v>
      </c>
    </row>
    <row r="960" spans="1:20" ht="60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8306</v>
      </c>
      <c r="G960" s="1" t="s">
        <v>8221</v>
      </c>
      <c r="H960" s="1" t="s">
        <v>8243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8270</v>
      </c>
      <c r="O960" s="5">
        <f>E960/D960</f>
        <v>0.11328275684711328</v>
      </c>
      <c r="P960" s="3">
        <f>ROUND(E960/L960,0)</f>
        <v>52</v>
      </c>
      <c r="Q960" s="6" t="s">
        <v>8317</v>
      </c>
      <c r="R960" s="6" t="s">
        <v>8319</v>
      </c>
      <c r="S960" s="14">
        <f t="shared" si="28"/>
        <v>42082.594479166662</v>
      </c>
      <c r="T960" s="14">
        <f t="shared" si="29"/>
        <v>42103.999305555553</v>
      </c>
    </row>
    <row r="961" spans="1:20" ht="60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8306</v>
      </c>
      <c r="G961" s="1" t="s">
        <v>8221</v>
      </c>
      <c r="H961" s="1" t="s">
        <v>8243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8270</v>
      </c>
      <c r="O961" s="5">
        <f>E961/D961</f>
        <v>0.3886</v>
      </c>
      <c r="P961" s="3">
        <f>ROUND(E961/L961,0)</f>
        <v>114</v>
      </c>
      <c r="Q961" s="6" t="s">
        <v>8317</v>
      </c>
      <c r="R961" s="6" t="s">
        <v>8319</v>
      </c>
      <c r="S961" s="14">
        <f t="shared" si="28"/>
        <v>41992.96603009259</v>
      </c>
      <c r="T961" s="14">
        <f t="shared" si="29"/>
        <v>42022.96603009259</v>
      </c>
    </row>
    <row r="962" spans="1:20" ht="4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8306</v>
      </c>
      <c r="G962" s="1" t="s">
        <v>8221</v>
      </c>
      <c r="H962" s="1" t="s">
        <v>8243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8270</v>
      </c>
      <c r="O962" s="5">
        <f>E962/D962</f>
        <v>0.46100628930817611</v>
      </c>
      <c r="P962" s="3">
        <f>ROUND(E962/L962,0)</f>
        <v>136</v>
      </c>
      <c r="Q962" s="6" t="s">
        <v>8317</v>
      </c>
      <c r="R962" s="6" t="s">
        <v>8319</v>
      </c>
      <c r="S962" s="14">
        <f t="shared" si="28"/>
        <v>42766.41846064815</v>
      </c>
      <c r="T962" s="14">
        <f t="shared" si="29"/>
        <v>42808.376793981479</v>
      </c>
    </row>
    <row r="963" spans="1:20" ht="4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8306</v>
      </c>
      <c r="G963" s="1" t="s">
        <v>8221</v>
      </c>
      <c r="H963" s="1" t="s">
        <v>8243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8270</v>
      </c>
      <c r="O963" s="5">
        <f>E963/D963</f>
        <v>0.42188421052631581</v>
      </c>
      <c r="P963" s="3">
        <f>ROUND(E963/L963,0)</f>
        <v>364</v>
      </c>
      <c r="Q963" s="6" t="s">
        <v>8317</v>
      </c>
      <c r="R963" s="6" t="s">
        <v>8319</v>
      </c>
      <c r="S963" s="14">
        <f t="shared" ref="S963:S1026" si="30">(J963/86400)+25569+(-5/24)</f>
        <v>42740.485358796293</v>
      </c>
      <c r="T963" s="14">
        <f t="shared" ref="T963:T1026" si="31">(I963/86400)+25569+(-5/24)</f>
        <v>42786.583333333336</v>
      </c>
    </row>
    <row r="964" spans="1:20" ht="60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8306</v>
      </c>
      <c r="G964" s="1" t="s">
        <v>8221</v>
      </c>
      <c r="H964" s="1" t="s">
        <v>8243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8270</v>
      </c>
      <c r="O964" s="5">
        <f>E964/D964</f>
        <v>0.2848</v>
      </c>
      <c r="P964" s="3">
        <f>ROUND(E964/L964,0)</f>
        <v>19</v>
      </c>
      <c r="Q964" s="6" t="s">
        <v>8317</v>
      </c>
      <c r="R964" s="6" t="s">
        <v>8319</v>
      </c>
      <c r="S964" s="14">
        <f t="shared" si="30"/>
        <v>42373.504085648143</v>
      </c>
      <c r="T964" s="14">
        <f t="shared" si="31"/>
        <v>42411.504085648143</v>
      </c>
    </row>
    <row r="965" spans="1:20" ht="30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8306</v>
      </c>
      <c r="G965" s="1" t="s">
        <v>8221</v>
      </c>
      <c r="H965" s="1" t="s">
        <v>8243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8270</v>
      </c>
      <c r="O965" s="5">
        <f>E965/D965</f>
        <v>1.0771428571428571E-2</v>
      </c>
      <c r="P965" s="3">
        <f>ROUND(E965/L965,0)</f>
        <v>42</v>
      </c>
      <c r="Q965" s="6" t="s">
        <v>8317</v>
      </c>
      <c r="R965" s="6" t="s">
        <v>8319</v>
      </c>
      <c r="S965" s="14">
        <f t="shared" si="30"/>
        <v>42625.427303240744</v>
      </c>
      <c r="T965" s="14">
        <f t="shared" si="31"/>
        <v>42660.427303240744</v>
      </c>
    </row>
    <row r="966" spans="1:20" ht="60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8306</v>
      </c>
      <c r="G966" s="1" t="s">
        <v>8226</v>
      </c>
      <c r="H966" s="1" t="s">
        <v>8248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8270</v>
      </c>
      <c r="O966" s="5">
        <f>E966/D966</f>
        <v>7.9909090909090902E-3</v>
      </c>
      <c r="P966" s="3">
        <f>ROUND(E966/L966,0)</f>
        <v>30</v>
      </c>
      <c r="Q966" s="6" t="s">
        <v>8317</v>
      </c>
      <c r="R966" s="6" t="s">
        <v>8319</v>
      </c>
      <c r="S966" s="14">
        <f t="shared" si="30"/>
        <v>42208.420358796291</v>
      </c>
      <c r="T966" s="14">
        <f t="shared" si="31"/>
        <v>42248.420358796291</v>
      </c>
    </row>
    <row r="967" spans="1:20" ht="60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8306</v>
      </c>
      <c r="G967" s="1" t="s">
        <v>8221</v>
      </c>
      <c r="H967" s="1" t="s">
        <v>8243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8270</v>
      </c>
      <c r="O967" s="5">
        <f>E967/D967</f>
        <v>1.192E-2</v>
      </c>
      <c r="P967" s="3">
        <f>ROUND(E967/L967,0)</f>
        <v>50</v>
      </c>
      <c r="Q967" s="6" t="s">
        <v>8317</v>
      </c>
      <c r="R967" s="6" t="s">
        <v>8319</v>
      </c>
      <c r="S967" s="14">
        <f t="shared" si="30"/>
        <v>42636.808402777773</v>
      </c>
      <c r="T967" s="14">
        <f t="shared" si="31"/>
        <v>42668.957638888889</v>
      </c>
    </row>
    <row r="968" spans="1:20" ht="4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8306</v>
      </c>
      <c r="G968" s="1" t="s">
        <v>8221</v>
      </c>
      <c r="H968" s="1" t="s">
        <v>8243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8270</v>
      </c>
      <c r="O968" s="5">
        <f>E968/D968</f>
        <v>0.14799999999999999</v>
      </c>
      <c r="P968" s="3">
        <f>ROUND(E968/L968,0)</f>
        <v>59</v>
      </c>
      <c r="Q968" s="6" t="s">
        <v>8317</v>
      </c>
      <c r="R968" s="6" t="s">
        <v>8319</v>
      </c>
      <c r="S968" s="14">
        <f t="shared" si="30"/>
        <v>42619.427453703705</v>
      </c>
      <c r="T968" s="14">
        <f t="shared" si="31"/>
        <v>42649.427453703705</v>
      </c>
    </row>
    <row r="969" spans="1:20" ht="4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8306</v>
      </c>
      <c r="G969" s="1" t="s">
        <v>8221</v>
      </c>
      <c r="H969" s="1" t="s">
        <v>8243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8270</v>
      </c>
      <c r="O969" s="5">
        <f>E969/D969</f>
        <v>0.17810000000000001</v>
      </c>
      <c r="P969" s="3">
        <f>ROUND(E969/L969,0)</f>
        <v>44</v>
      </c>
      <c r="Q969" s="6" t="s">
        <v>8317</v>
      </c>
      <c r="R969" s="6" t="s">
        <v>8319</v>
      </c>
      <c r="S969" s="14">
        <f t="shared" si="30"/>
        <v>42422.045995370368</v>
      </c>
      <c r="T969" s="14">
        <f t="shared" si="31"/>
        <v>42482.004328703704</v>
      </c>
    </row>
    <row r="970" spans="1:20" ht="60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8306</v>
      </c>
      <c r="G970" s="1" t="s">
        <v>8221</v>
      </c>
      <c r="H970" s="1" t="s">
        <v>8243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8270</v>
      </c>
      <c r="O970" s="5">
        <f>E970/D970</f>
        <v>1.325E-2</v>
      </c>
      <c r="P970" s="3">
        <f>ROUND(E970/L970,0)</f>
        <v>27</v>
      </c>
      <c r="Q970" s="6" t="s">
        <v>8317</v>
      </c>
      <c r="R970" s="6" t="s">
        <v>8319</v>
      </c>
      <c r="S970" s="14">
        <f t="shared" si="30"/>
        <v>41836.639282407406</v>
      </c>
      <c r="T970" s="14">
        <f t="shared" si="31"/>
        <v>41866.639282407406</v>
      </c>
    </row>
    <row r="971" spans="1:20" ht="30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8306</v>
      </c>
      <c r="G971" s="1" t="s">
        <v>8235</v>
      </c>
      <c r="H971" s="1" t="s">
        <v>8253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8270</v>
      </c>
      <c r="O971" s="5">
        <f>E971/D971</f>
        <v>0.46666666666666667</v>
      </c>
      <c r="P971" s="3">
        <f>ROUND(E971/L971,0)</f>
        <v>1273</v>
      </c>
      <c r="Q971" s="6" t="s">
        <v>8317</v>
      </c>
      <c r="R971" s="6" t="s">
        <v>8319</v>
      </c>
      <c r="S971" s="14">
        <f t="shared" si="30"/>
        <v>42742.094988425924</v>
      </c>
      <c r="T971" s="14">
        <f t="shared" si="31"/>
        <v>42775.094988425924</v>
      </c>
    </row>
    <row r="972" spans="1:20" ht="60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8306</v>
      </c>
      <c r="G972" s="1" t="s">
        <v>8226</v>
      </c>
      <c r="H972" s="1" t="s">
        <v>8248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8270</v>
      </c>
      <c r="O972" s="5">
        <f>E972/D972</f>
        <v>0.4592</v>
      </c>
      <c r="P972" s="3">
        <f>ROUND(E972/L972,0)</f>
        <v>164</v>
      </c>
      <c r="Q972" s="6" t="s">
        <v>8317</v>
      </c>
      <c r="R972" s="6" t="s">
        <v>8319</v>
      </c>
      <c r="S972" s="14">
        <f t="shared" si="30"/>
        <v>42721.012187499997</v>
      </c>
      <c r="T972" s="14">
        <f t="shared" si="31"/>
        <v>42757.999305555553</v>
      </c>
    </row>
    <row r="973" spans="1:20" ht="60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8306</v>
      </c>
      <c r="G973" s="1" t="s">
        <v>8221</v>
      </c>
      <c r="H973" s="1" t="s">
        <v>8243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8270</v>
      </c>
      <c r="O973" s="5">
        <f>E973/D973</f>
        <v>2.2599999999999999E-3</v>
      </c>
      <c r="P973" s="3">
        <f>ROUND(E973/L973,0)</f>
        <v>45</v>
      </c>
      <c r="Q973" s="6" t="s">
        <v>8317</v>
      </c>
      <c r="R973" s="6" t="s">
        <v>8319</v>
      </c>
      <c r="S973" s="14">
        <f t="shared" si="30"/>
        <v>42111.500694444439</v>
      </c>
      <c r="T973" s="14">
        <f t="shared" si="31"/>
        <v>42156.500694444439</v>
      </c>
    </row>
    <row r="974" spans="1:20" ht="45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8306</v>
      </c>
      <c r="G974" s="1" t="s">
        <v>8221</v>
      </c>
      <c r="H974" s="1" t="s">
        <v>8243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8270</v>
      </c>
      <c r="O974" s="5">
        <f>E974/D974</f>
        <v>0.34625</v>
      </c>
      <c r="P974" s="3">
        <f>ROUND(E974/L974,0)</f>
        <v>154</v>
      </c>
      <c r="Q974" s="6" t="s">
        <v>8317</v>
      </c>
      <c r="R974" s="6" t="s">
        <v>8319</v>
      </c>
      <c r="S974" s="14">
        <f t="shared" si="30"/>
        <v>41856.657384259255</v>
      </c>
      <c r="T974" s="14">
        <f t="shared" si="31"/>
        <v>41886.082638888889</v>
      </c>
    </row>
    <row r="975" spans="1:20" ht="60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8306</v>
      </c>
      <c r="G975" s="1" t="s">
        <v>8221</v>
      </c>
      <c r="H975" s="1" t="s">
        <v>8243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8270</v>
      </c>
      <c r="O975" s="5">
        <f>E975/D975</f>
        <v>2.0549999999999999E-2</v>
      </c>
      <c r="P975" s="3">
        <f>ROUND(E975/L975,0)</f>
        <v>51</v>
      </c>
      <c r="Q975" s="6" t="s">
        <v>8317</v>
      </c>
      <c r="R975" s="6" t="s">
        <v>8319</v>
      </c>
      <c r="S975" s="14">
        <f t="shared" si="30"/>
        <v>42256.806631944441</v>
      </c>
      <c r="T975" s="14">
        <f t="shared" si="31"/>
        <v>42316.848298611112</v>
      </c>
    </row>
    <row r="976" spans="1:20" ht="45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8306</v>
      </c>
      <c r="G976" s="1" t="s">
        <v>8221</v>
      </c>
      <c r="H976" s="1" t="s">
        <v>8243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8270</v>
      </c>
      <c r="O976" s="5">
        <f>E976/D976</f>
        <v>5.5999999999999999E-3</v>
      </c>
      <c r="P976" s="3">
        <f>ROUND(E976/L976,0)</f>
        <v>93</v>
      </c>
      <c r="Q976" s="6" t="s">
        <v>8317</v>
      </c>
      <c r="R976" s="6" t="s">
        <v>8319</v>
      </c>
      <c r="S976" s="14">
        <f t="shared" si="30"/>
        <v>42424.541157407402</v>
      </c>
      <c r="T976" s="14">
        <f t="shared" si="31"/>
        <v>42454.499490740738</v>
      </c>
    </row>
    <row r="977" spans="1:20" ht="60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8306</v>
      </c>
      <c r="G977" s="1" t="s">
        <v>8221</v>
      </c>
      <c r="H977" s="1" t="s">
        <v>8243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8270</v>
      </c>
      <c r="O977" s="5">
        <f>E977/D977</f>
        <v>2.6069999999999999E-2</v>
      </c>
      <c r="P977" s="3">
        <f>ROUND(E977/L977,0)</f>
        <v>109</v>
      </c>
      <c r="Q977" s="6" t="s">
        <v>8317</v>
      </c>
      <c r="R977" s="6" t="s">
        <v>8319</v>
      </c>
      <c r="S977" s="14">
        <f t="shared" si="30"/>
        <v>42489.488252314812</v>
      </c>
      <c r="T977" s="14">
        <f t="shared" si="31"/>
        <v>42549.488252314812</v>
      </c>
    </row>
    <row r="978" spans="1:20" ht="60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8306</v>
      </c>
      <c r="G978" s="1" t="s">
        <v>8223</v>
      </c>
      <c r="H978" s="1" t="s">
        <v>8245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8270</v>
      </c>
      <c r="O978" s="5">
        <f>E978/D978</f>
        <v>1.9259999999999999E-2</v>
      </c>
      <c r="P978" s="3">
        <f>ROUND(E978/L978,0)</f>
        <v>161</v>
      </c>
      <c r="Q978" s="6" t="s">
        <v>8317</v>
      </c>
      <c r="R978" s="6" t="s">
        <v>8319</v>
      </c>
      <c r="S978" s="14">
        <f t="shared" si="30"/>
        <v>42184.850659722222</v>
      </c>
      <c r="T978" s="14">
        <f t="shared" si="31"/>
        <v>42229.850659722222</v>
      </c>
    </row>
    <row r="979" spans="1:20" ht="60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8306</v>
      </c>
      <c r="G979" s="1" t="s">
        <v>8236</v>
      </c>
      <c r="H979" s="1" t="s">
        <v>8246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8270</v>
      </c>
      <c r="O979" s="5">
        <f>E979/D979</f>
        <v>0.33666666666666667</v>
      </c>
      <c r="P979" s="3">
        <f>ROUND(E979/L979,0)</f>
        <v>76</v>
      </c>
      <c r="Q979" s="6" t="s">
        <v>8317</v>
      </c>
      <c r="R979" s="6" t="s">
        <v>8319</v>
      </c>
      <c r="S979" s="14">
        <f t="shared" si="30"/>
        <v>42391.733761574076</v>
      </c>
      <c r="T979" s="14">
        <f t="shared" si="31"/>
        <v>42421.733761574076</v>
      </c>
    </row>
    <row r="980" spans="1:20" ht="4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8306</v>
      </c>
      <c r="G980" s="1" t="s">
        <v>8232</v>
      </c>
      <c r="H980" s="1" t="s">
        <v>8252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8270</v>
      </c>
      <c r="O980" s="5">
        <f>E980/D980</f>
        <v>0.5626326718299024</v>
      </c>
      <c r="P980" s="3">
        <f>ROUND(E980/L980,0)</f>
        <v>791</v>
      </c>
      <c r="Q980" s="6" t="s">
        <v>8317</v>
      </c>
      <c r="R980" s="6" t="s">
        <v>8319</v>
      </c>
      <c r="S980" s="14">
        <f t="shared" si="30"/>
        <v>42395.100706018515</v>
      </c>
      <c r="T980" s="14">
        <f t="shared" si="31"/>
        <v>42425.100706018515</v>
      </c>
    </row>
    <row r="981" spans="1:20" ht="60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8306</v>
      </c>
      <c r="G981" s="1" t="s">
        <v>8221</v>
      </c>
      <c r="H981" s="1" t="s">
        <v>8243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8270</v>
      </c>
      <c r="O981" s="5">
        <f>E981/D981</f>
        <v>0.82817600000000002</v>
      </c>
      <c r="P981" s="3">
        <f>ROUND(E981/L981,0)</f>
        <v>302</v>
      </c>
      <c r="Q981" s="6" t="s">
        <v>8317</v>
      </c>
      <c r="R981" s="6" t="s">
        <v>8319</v>
      </c>
      <c r="S981" s="14">
        <f t="shared" si="30"/>
        <v>42506.208657407406</v>
      </c>
      <c r="T981" s="14">
        <f t="shared" si="31"/>
        <v>42541.582638888889</v>
      </c>
    </row>
    <row r="982" spans="1:20" ht="60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8306</v>
      </c>
      <c r="G982" s="1" t="s">
        <v>8221</v>
      </c>
      <c r="H982" s="1" t="s">
        <v>8243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8270</v>
      </c>
      <c r="O982" s="5">
        <f>E982/D982</f>
        <v>0.14860000000000001</v>
      </c>
      <c r="P982" s="3">
        <f>ROUND(E982/L982,0)</f>
        <v>48</v>
      </c>
      <c r="Q982" s="6" t="s">
        <v>8317</v>
      </c>
      <c r="R982" s="6" t="s">
        <v>8319</v>
      </c>
      <c r="S982" s="14">
        <f t="shared" si="30"/>
        <v>41928.695856481478</v>
      </c>
      <c r="T982" s="14">
        <f t="shared" si="31"/>
        <v>41973.737523148149</v>
      </c>
    </row>
    <row r="983" spans="1:20" ht="60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8306</v>
      </c>
      <c r="G983" s="1" t="s">
        <v>8221</v>
      </c>
      <c r="H983" s="1" t="s">
        <v>8243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8270</v>
      </c>
      <c r="O983" s="5">
        <f>E983/D983</f>
        <v>1.2375123751237513E-4</v>
      </c>
      <c r="P983" s="3">
        <f>ROUND(E983/L983,0)</f>
        <v>3</v>
      </c>
      <c r="Q983" s="6" t="s">
        <v>8317</v>
      </c>
      <c r="R983" s="6" t="s">
        <v>8319</v>
      </c>
      <c r="S983" s="14">
        <f t="shared" si="30"/>
        <v>41830.738680555551</v>
      </c>
      <c r="T983" s="14">
        <f t="shared" si="31"/>
        <v>41860.738680555551</v>
      </c>
    </row>
    <row r="984" spans="1:20" ht="45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8306</v>
      </c>
      <c r="G984" s="1" t="s">
        <v>8221</v>
      </c>
      <c r="H984" s="1" t="s">
        <v>8243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8270</v>
      </c>
      <c r="O984" s="5">
        <f>E984/D984</f>
        <v>1.7142857142857143E-4</v>
      </c>
      <c r="P984" s="3">
        <f>ROUND(E984/L984,0)</f>
        <v>1</v>
      </c>
      <c r="Q984" s="6" t="s">
        <v>8317</v>
      </c>
      <c r="R984" s="6" t="s">
        <v>8319</v>
      </c>
      <c r="S984" s="14">
        <f t="shared" si="30"/>
        <v>42615.544976851852</v>
      </c>
      <c r="T984" s="14">
        <f t="shared" si="31"/>
        <v>42645.544976851852</v>
      </c>
    </row>
    <row r="985" spans="1:20" ht="60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8306</v>
      </c>
      <c r="G985" s="1" t="s">
        <v>8224</v>
      </c>
      <c r="H985" s="1" t="s">
        <v>8246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8270</v>
      </c>
      <c r="O985" s="5">
        <f>E985/D985</f>
        <v>0.2950613611721471</v>
      </c>
      <c r="P985" s="3">
        <f>ROUND(E985/L985,0)</f>
        <v>172</v>
      </c>
      <c r="Q985" s="6" t="s">
        <v>8317</v>
      </c>
      <c r="R985" s="6" t="s">
        <v>8319</v>
      </c>
      <c r="S985" s="14">
        <f t="shared" si="30"/>
        <v>42574.459317129622</v>
      </c>
      <c r="T985" s="14">
        <f t="shared" si="31"/>
        <v>42605.662499999999</v>
      </c>
    </row>
    <row r="986" spans="1:20" ht="90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8306</v>
      </c>
      <c r="G986" s="1" t="s">
        <v>8221</v>
      </c>
      <c r="H986" s="1" t="s">
        <v>8243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8270</v>
      </c>
      <c r="O986" s="5">
        <f>E986/D986</f>
        <v>1.06E-2</v>
      </c>
      <c r="P986" s="3">
        <f>ROUND(E986/L986,0)</f>
        <v>35</v>
      </c>
      <c r="Q986" s="6" t="s">
        <v>8317</v>
      </c>
      <c r="R986" s="6" t="s">
        <v>8319</v>
      </c>
      <c r="S986" s="14">
        <f t="shared" si="30"/>
        <v>42060.907499999994</v>
      </c>
      <c r="T986" s="14">
        <f t="shared" si="31"/>
        <v>42090.86583333333</v>
      </c>
    </row>
    <row r="987" spans="1:20" ht="60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8306</v>
      </c>
      <c r="G987" s="1" t="s">
        <v>8233</v>
      </c>
      <c r="H987" s="1" t="s">
        <v>8246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8270</v>
      </c>
      <c r="O987" s="5">
        <f>E987/D987</f>
        <v>6.2933333333333327E-2</v>
      </c>
      <c r="P987" s="3">
        <f>ROUND(E987/L987,0)</f>
        <v>82</v>
      </c>
      <c r="Q987" s="6" t="s">
        <v>8317</v>
      </c>
      <c r="R987" s="6" t="s">
        <v>8319</v>
      </c>
      <c r="S987" s="14">
        <f t="shared" si="30"/>
        <v>42339.759375000001</v>
      </c>
      <c r="T987" s="14">
        <f t="shared" si="31"/>
        <v>42369.749999999993</v>
      </c>
    </row>
    <row r="988" spans="1:20" ht="60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8306</v>
      </c>
      <c r="G988" s="1" t="s">
        <v>8222</v>
      </c>
      <c r="H988" s="1" t="s">
        <v>8244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8270</v>
      </c>
      <c r="O988" s="5">
        <f>E988/D988</f>
        <v>0.1275</v>
      </c>
      <c r="P988" s="3">
        <f>ROUND(E988/L988,0)</f>
        <v>111</v>
      </c>
      <c r="Q988" s="6" t="s">
        <v>8317</v>
      </c>
      <c r="R988" s="6" t="s">
        <v>8319</v>
      </c>
      <c r="S988" s="14">
        <f t="shared" si="30"/>
        <v>42324.559027777774</v>
      </c>
      <c r="T988" s="14">
        <f t="shared" si="31"/>
        <v>42378.791666666664</v>
      </c>
    </row>
    <row r="989" spans="1:20" ht="45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8306</v>
      </c>
      <c r="G989" s="1" t="s">
        <v>8230</v>
      </c>
      <c r="H989" s="1" t="s">
        <v>8246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8270</v>
      </c>
      <c r="O989" s="5">
        <f>E989/D989</f>
        <v>0.13220000000000001</v>
      </c>
      <c r="P989" s="3">
        <f>ROUND(E989/L989,0)</f>
        <v>161</v>
      </c>
      <c r="Q989" s="6" t="s">
        <v>8317</v>
      </c>
      <c r="R989" s="6" t="s">
        <v>8319</v>
      </c>
      <c r="S989" s="14">
        <f t="shared" si="30"/>
        <v>41773.086226851847</v>
      </c>
      <c r="T989" s="14">
        <f t="shared" si="31"/>
        <v>41813.086226851847</v>
      </c>
    </row>
    <row r="990" spans="1:20" ht="60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8306</v>
      </c>
      <c r="G990" s="1" t="s">
        <v>8234</v>
      </c>
      <c r="H990" s="1" t="s">
        <v>8246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8270</v>
      </c>
      <c r="O990" s="5">
        <f>E990/D990</f>
        <v>0</v>
      </c>
      <c r="P990" s="3" t="e">
        <f>ROUND(E990/L990,0)</f>
        <v>#DIV/0!</v>
      </c>
      <c r="Q990" s="6" t="s">
        <v>8317</v>
      </c>
      <c r="R990" s="6" t="s">
        <v>8319</v>
      </c>
      <c r="S990" s="14">
        <f t="shared" si="30"/>
        <v>42614.148437499993</v>
      </c>
      <c r="T990" s="14">
        <f t="shared" si="31"/>
        <v>42644.148437499993</v>
      </c>
    </row>
    <row r="991" spans="1:20" ht="3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8306</v>
      </c>
      <c r="G991" s="1" t="s">
        <v>8221</v>
      </c>
      <c r="H991" s="1" t="s">
        <v>8243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8270</v>
      </c>
      <c r="O991" s="5">
        <f>E991/D991</f>
        <v>0.16769999999999999</v>
      </c>
      <c r="P991" s="3">
        <f>ROUND(E991/L991,0)</f>
        <v>52</v>
      </c>
      <c r="Q991" s="6" t="s">
        <v>8317</v>
      </c>
      <c r="R991" s="6" t="s">
        <v>8319</v>
      </c>
      <c r="S991" s="14">
        <f t="shared" si="30"/>
        <v>42611.725636574069</v>
      </c>
      <c r="T991" s="14">
        <f t="shared" si="31"/>
        <v>42641.725636574069</v>
      </c>
    </row>
    <row r="992" spans="1:20" ht="60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8306</v>
      </c>
      <c r="G992" s="1" t="s">
        <v>8221</v>
      </c>
      <c r="H992" s="1" t="s">
        <v>8243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8270</v>
      </c>
      <c r="O992" s="5">
        <f>E992/D992</f>
        <v>1.0399999999999999E-3</v>
      </c>
      <c r="P992" s="3">
        <f>ROUND(E992/L992,0)</f>
        <v>13</v>
      </c>
      <c r="Q992" s="6" t="s">
        <v>8317</v>
      </c>
      <c r="R992" s="6" t="s">
        <v>8319</v>
      </c>
      <c r="S992" s="14">
        <f t="shared" si="30"/>
        <v>41855.575972222221</v>
      </c>
      <c r="T992" s="14">
        <f t="shared" si="31"/>
        <v>41885.575972222221</v>
      </c>
    </row>
    <row r="993" spans="1:20" ht="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8306</v>
      </c>
      <c r="G993" s="1" t="s">
        <v>8222</v>
      </c>
      <c r="H993" s="1" t="s">
        <v>8244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8270</v>
      </c>
      <c r="O993" s="5">
        <f>E993/D993</f>
        <v>4.24E-2</v>
      </c>
      <c r="P993" s="3">
        <f>ROUND(E993/L993,0)</f>
        <v>30</v>
      </c>
      <c r="Q993" s="6" t="s">
        <v>8317</v>
      </c>
      <c r="R993" s="6" t="s">
        <v>8319</v>
      </c>
      <c r="S993" s="14">
        <f t="shared" si="30"/>
        <v>42538.548472222225</v>
      </c>
      <c r="T993" s="14">
        <f t="shared" si="31"/>
        <v>42563.57708333333</v>
      </c>
    </row>
    <row r="994" spans="1:20" ht="4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8306</v>
      </c>
      <c r="G994" s="1" t="s">
        <v>8221</v>
      </c>
      <c r="H994" s="1" t="s">
        <v>8243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8270</v>
      </c>
      <c r="O994" s="5">
        <f>E994/D994</f>
        <v>4.6699999999999997E-3</v>
      </c>
      <c r="P994" s="3">
        <f>ROUND(E994/L994,0)</f>
        <v>117</v>
      </c>
      <c r="Q994" s="6" t="s">
        <v>8317</v>
      </c>
      <c r="R994" s="6" t="s">
        <v>8319</v>
      </c>
      <c r="S994" s="14">
        <f t="shared" si="30"/>
        <v>42437.71665509259</v>
      </c>
      <c r="T994" s="14">
        <f t="shared" si="31"/>
        <v>42497.674988425926</v>
      </c>
    </row>
    <row r="995" spans="1:20" ht="45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8306</v>
      </c>
      <c r="G995" s="1" t="s">
        <v>8221</v>
      </c>
      <c r="H995" s="1" t="s">
        <v>8243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8270</v>
      </c>
      <c r="O995" s="5">
        <f>E995/D995</f>
        <v>0.25087142857142858</v>
      </c>
      <c r="P995" s="3">
        <f>ROUND(E995/L995,0)</f>
        <v>90</v>
      </c>
      <c r="Q995" s="6" t="s">
        <v>8317</v>
      </c>
      <c r="R995" s="6" t="s">
        <v>8319</v>
      </c>
      <c r="S995" s="14">
        <f t="shared" si="30"/>
        <v>42652.756574074076</v>
      </c>
      <c r="T995" s="14">
        <f t="shared" si="31"/>
        <v>42685.999999999993</v>
      </c>
    </row>
    <row r="996" spans="1:20" ht="60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8306</v>
      </c>
      <c r="G996" s="1" t="s">
        <v>8221</v>
      </c>
      <c r="H996" s="1" t="s">
        <v>8243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8270</v>
      </c>
      <c r="O996" s="5">
        <f>E996/D996</f>
        <v>2.3345000000000001E-2</v>
      </c>
      <c r="P996" s="3">
        <f>ROUND(E996/L996,0)</f>
        <v>424</v>
      </c>
      <c r="Q996" s="6" t="s">
        <v>8317</v>
      </c>
      <c r="R996" s="6" t="s">
        <v>8319</v>
      </c>
      <c r="S996" s="14">
        <f t="shared" si="30"/>
        <v>41921.054745370369</v>
      </c>
      <c r="T996" s="14">
        <f t="shared" si="31"/>
        <v>41973.749305555553</v>
      </c>
    </row>
    <row r="997" spans="1:20" ht="60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8306</v>
      </c>
      <c r="G997" s="1" t="s">
        <v>8221</v>
      </c>
      <c r="H997" s="1" t="s">
        <v>8243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8270</v>
      </c>
      <c r="O997" s="5">
        <f>E997/D997</f>
        <v>7.2599999999999998E-2</v>
      </c>
      <c r="P997" s="3">
        <f>ROUND(E997/L997,0)</f>
        <v>81</v>
      </c>
      <c r="Q997" s="6" t="s">
        <v>8317</v>
      </c>
      <c r="R997" s="6" t="s">
        <v>8319</v>
      </c>
      <c r="S997" s="14">
        <f t="shared" si="30"/>
        <v>41947.732407407406</v>
      </c>
      <c r="T997" s="14">
        <f t="shared" si="31"/>
        <v>41972.458333333336</v>
      </c>
    </row>
    <row r="998" spans="1:20" ht="45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8306</v>
      </c>
      <c r="G998" s="1" t="s">
        <v>8221</v>
      </c>
      <c r="H998" s="1" t="s">
        <v>8243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8270</v>
      </c>
      <c r="O998" s="5">
        <f>E998/D998</f>
        <v>1.6250000000000001E-2</v>
      </c>
      <c r="P998" s="3">
        <f>ROUND(E998/L998,0)</f>
        <v>13</v>
      </c>
      <c r="Q998" s="6" t="s">
        <v>8317</v>
      </c>
      <c r="R998" s="6" t="s">
        <v>8319</v>
      </c>
      <c r="S998" s="14">
        <f t="shared" si="30"/>
        <v>41817.658101851848</v>
      </c>
      <c r="T998" s="14">
        <f t="shared" si="31"/>
        <v>41847.435416666667</v>
      </c>
    </row>
    <row r="999" spans="1:20" ht="30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8306</v>
      </c>
      <c r="G999" s="1" t="s">
        <v>8221</v>
      </c>
      <c r="H999" s="1" t="s">
        <v>8243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8270</v>
      </c>
      <c r="O999" s="5">
        <f>E999/D999</f>
        <v>1.2999999999999999E-2</v>
      </c>
      <c r="P999" s="3">
        <f>ROUND(E999/L999,0)</f>
        <v>8</v>
      </c>
      <c r="Q999" s="6" t="s">
        <v>8317</v>
      </c>
      <c r="R999" s="6" t="s">
        <v>8319</v>
      </c>
      <c r="S999" s="14">
        <f t="shared" si="30"/>
        <v>41940.894641203704</v>
      </c>
      <c r="T999" s="14">
        <f t="shared" si="31"/>
        <v>41970.936307870368</v>
      </c>
    </row>
    <row r="1000" spans="1:20" ht="4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8306</v>
      </c>
      <c r="G1000" s="1" t="s">
        <v>8226</v>
      </c>
      <c r="H1000" s="1" t="s">
        <v>8248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8270</v>
      </c>
      <c r="O1000" s="5">
        <f>E1000/D1000</f>
        <v>0.58558333333333334</v>
      </c>
      <c r="P1000" s="3">
        <f>ROUND(E1000/L1000,0)</f>
        <v>153</v>
      </c>
      <c r="Q1000" s="6" t="s">
        <v>8317</v>
      </c>
      <c r="R1000" s="6" t="s">
        <v>8319</v>
      </c>
      <c r="S1000" s="14">
        <f t="shared" si="30"/>
        <v>42281.960659722223</v>
      </c>
      <c r="T1000" s="14">
        <f t="shared" si="31"/>
        <v>42327.002326388887</v>
      </c>
    </row>
    <row r="1001" spans="1:20" ht="4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8306</v>
      </c>
      <c r="G1001" s="1" t="s">
        <v>8226</v>
      </c>
      <c r="H1001" s="1" t="s">
        <v>8248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8270</v>
      </c>
      <c r="O1001" s="5">
        <f>E1001/D1001</f>
        <v>7.7886666666666673E-2</v>
      </c>
      <c r="P1001" s="3">
        <f>ROUND(E1001/L1001,0)</f>
        <v>292</v>
      </c>
      <c r="Q1001" s="6" t="s">
        <v>8317</v>
      </c>
      <c r="R1001" s="6" t="s">
        <v>8319</v>
      </c>
      <c r="S1001" s="14">
        <f t="shared" si="30"/>
        <v>41926.091319444444</v>
      </c>
      <c r="T1001" s="14">
        <f t="shared" si="31"/>
        <v>41956.126388888886</v>
      </c>
    </row>
    <row r="1002" spans="1:20" ht="45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8305</v>
      </c>
      <c r="G1002" s="1" t="s">
        <v>8221</v>
      </c>
      <c r="H1002" s="1" t="s">
        <v>8243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8270</v>
      </c>
      <c r="O1002" s="5">
        <f>E1002/D1002</f>
        <v>2.2157147647256063E-2</v>
      </c>
      <c r="P1002" s="3">
        <f>ROUND(E1002/L1002,0)</f>
        <v>3304</v>
      </c>
      <c r="Q1002" s="6" t="s">
        <v>8317</v>
      </c>
      <c r="R1002" s="6" t="s">
        <v>8319</v>
      </c>
      <c r="S1002" s="14">
        <f t="shared" si="30"/>
        <v>42748.851388888885</v>
      </c>
      <c r="T1002" s="14">
        <f t="shared" si="31"/>
        <v>42808.80972222222</v>
      </c>
    </row>
    <row r="1003" spans="1:20" ht="60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8305</v>
      </c>
      <c r="G1003" s="1" t="s">
        <v>8222</v>
      </c>
      <c r="H1003" s="1" t="s">
        <v>8244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8270</v>
      </c>
      <c r="O1003" s="5">
        <f>E1003/D1003</f>
        <v>1.04</v>
      </c>
      <c r="P1003" s="3">
        <f>ROUND(E1003/L1003,0)</f>
        <v>1300</v>
      </c>
      <c r="Q1003" s="6" t="s">
        <v>8317</v>
      </c>
      <c r="R1003" s="6" t="s">
        <v>8319</v>
      </c>
      <c r="S1003" s="14">
        <f t="shared" si="30"/>
        <v>42720.511724537035</v>
      </c>
      <c r="T1003" s="14">
        <f t="shared" si="31"/>
        <v>42765.511724537035</v>
      </c>
    </row>
    <row r="1004" spans="1:20" ht="60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8305</v>
      </c>
      <c r="G1004" s="1" t="s">
        <v>8221</v>
      </c>
      <c r="H1004" s="1" t="s">
        <v>8243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8270</v>
      </c>
      <c r="O1004" s="5">
        <f>E1004/D1004</f>
        <v>0.29602960296029601</v>
      </c>
      <c r="P1004" s="3">
        <f>ROUND(E1004/L1004,0)</f>
        <v>135</v>
      </c>
      <c r="Q1004" s="6" t="s">
        <v>8317</v>
      </c>
      <c r="R1004" s="6" t="s">
        <v>8319</v>
      </c>
      <c r="S1004" s="14">
        <f t="shared" si="30"/>
        <v>42325.475856481477</v>
      </c>
      <c r="T1004" s="14">
        <f t="shared" si="31"/>
        <v>42355.040972222218</v>
      </c>
    </row>
    <row r="1005" spans="1:20" ht="4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8305</v>
      </c>
      <c r="G1005" s="1" t="s">
        <v>8227</v>
      </c>
      <c r="H1005" s="1" t="s">
        <v>8246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8270</v>
      </c>
      <c r="O1005" s="5">
        <f>E1005/D1005</f>
        <v>0.16055</v>
      </c>
      <c r="P1005" s="3">
        <f>ROUND(E1005/L1005,0)</f>
        <v>214</v>
      </c>
      <c r="Q1005" s="6" t="s">
        <v>8317</v>
      </c>
      <c r="R1005" s="6" t="s">
        <v>8319</v>
      </c>
      <c r="S1005" s="14">
        <f t="shared" si="30"/>
        <v>42780.500706018516</v>
      </c>
      <c r="T1005" s="14">
        <f t="shared" si="31"/>
        <v>42810.459039351852</v>
      </c>
    </row>
    <row r="1006" spans="1:20" ht="45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8305</v>
      </c>
      <c r="G1006" s="1" t="s">
        <v>8221</v>
      </c>
      <c r="H1006" s="1" t="s">
        <v>8243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8270</v>
      </c>
      <c r="O1006" s="5">
        <f>E1006/D1006</f>
        <v>0.82208000000000003</v>
      </c>
      <c r="P1006" s="3">
        <f>ROUND(E1006/L1006,0)</f>
        <v>216</v>
      </c>
      <c r="Q1006" s="6" t="s">
        <v>8317</v>
      </c>
      <c r="R1006" s="6" t="s">
        <v>8319</v>
      </c>
      <c r="S1006" s="14">
        <f t="shared" si="30"/>
        <v>42388.5003125</v>
      </c>
      <c r="T1006" s="14">
        <f t="shared" si="31"/>
        <v>42418.5003125</v>
      </c>
    </row>
    <row r="1007" spans="1:20" ht="45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8305</v>
      </c>
      <c r="G1007" s="1" t="s">
        <v>8221</v>
      </c>
      <c r="H1007" s="1" t="s">
        <v>8243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8270</v>
      </c>
      <c r="O1007" s="5">
        <f>E1007/D1007</f>
        <v>0.75051000000000001</v>
      </c>
      <c r="P1007" s="3">
        <f>ROUND(E1007/L1007,0)</f>
        <v>932</v>
      </c>
      <c r="Q1007" s="6" t="s">
        <v>8317</v>
      </c>
      <c r="R1007" s="6" t="s">
        <v>8319</v>
      </c>
      <c r="S1007" s="14">
        <f t="shared" si="30"/>
        <v>42276.41646990741</v>
      </c>
      <c r="T1007" s="14">
        <f t="shared" si="31"/>
        <v>42307.41646990741</v>
      </c>
    </row>
    <row r="1008" spans="1:20" ht="45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8305</v>
      </c>
      <c r="G1008" s="1" t="s">
        <v>8221</v>
      </c>
      <c r="H1008" s="1" t="s">
        <v>8243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8270</v>
      </c>
      <c r="O1008" s="5">
        <f>E1008/D1008</f>
        <v>5.8500000000000003E-2</v>
      </c>
      <c r="P1008" s="3">
        <f>ROUND(E1008/L1008,0)</f>
        <v>29</v>
      </c>
      <c r="Q1008" s="6" t="s">
        <v>8317</v>
      </c>
      <c r="R1008" s="6" t="s">
        <v>8319</v>
      </c>
      <c r="S1008" s="14">
        <f t="shared" si="30"/>
        <v>41976.83185185185</v>
      </c>
      <c r="T1008" s="14">
        <f t="shared" si="31"/>
        <v>41985.09097222222</v>
      </c>
    </row>
    <row r="1009" spans="1:20" ht="4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8305</v>
      </c>
      <c r="G1009" s="1" t="s">
        <v>8221</v>
      </c>
      <c r="H1009" s="1" t="s">
        <v>8243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8270</v>
      </c>
      <c r="O1009" s="5">
        <f>E1009/D1009</f>
        <v>0.44319999999999998</v>
      </c>
      <c r="P1009" s="3">
        <f>ROUND(E1009/L1009,0)</f>
        <v>175</v>
      </c>
      <c r="Q1009" s="6" t="s">
        <v>8317</v>
      </c>
      <c r="R1009" s="6" t="s">
        <v>8319</v>
      </c>
      <c r="S1009" s="14">
        <f t="shared" si="30"/>
        <v>42676.3752662037</v>
      </c>
      <c r="T1009" s="14">
        <f t="shared" si="31"/>
        <v>42718.416932870365</v>
      </c>
    </row>
    <row r="1010" spans="1:20" ht="60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8305</v>
      </c>
      <c r="G1010" s="1" t="s">
        <v>8235</v>
      </c>
      <c r="H1010" s="1" t="s">
        <v>8253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8270</v>
      </c>
      <c r="O1010" s="5">
        <f>E1010/D1010</f>
        <v>2.6737967914438501E-3</v>
      </c>
      <c r="P1010" s="3">
        <f>ROUND(E1010/L1010,0)</f>
        <v>250</v>
      </c>
      <c r="Q1010" s="6" t="s">
        <v>8317</v>
      </c>
      <c r="R1010" s="6" t="s">
        <v>8319</v>
      </c>
      <c r="S1010" s="14">
        <f t="shared" si="30"/>
        <v>42702.600868055553</v>
      </c>
      <c r="T1010" s="14">
        <f t="shared" si="31"/>
        <v>42732.600868055553</v>
      </c>
    </row>
    <row r="1011" spans="1:20" ht="60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8305</v>
      </c>
      <c r="G1011" s="1" t="s">
        <v>8221</v>
      </c>
      <c r="H1011" s="1" t="s">
        <v>8243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8270</v>
      </c>
      <c r="O1011" s="5">
        <f>E1011/D1011</f>
        <v>0.1313</v>
      </c>
      <c r="P1011" s="3">
        <f>ROUND(E1011/L1011,0)</f>
        <v>65</v>
      </c>
      <c r="Q1011" s="6" t="s">
        <v>8317</v>
      </c>
      <c r="R1011" s="6" t="s">
        <v>8319</v>
      </c>
      <c r="S1011" s="14">
        <f t="shared" si="30"/>
        <v>42510.396365740737</v>
      </c>
      <c r="T1011" s="14">
        <f t="shared" si="31"/>
        <v>42540.396365740737</v>
      </c>
    </row>
    <row r="1012" spans="1:20" ht="60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8305</v>
      </c>
      <c r="G1012" s="1" t="s">
        <v>8221</v>
      </c>
      <c r="H1012" s="1" t="s">
        <v>8243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8270</v>
      </c>
      <c r="O1012" s="5">
        <f>E1012/D1012</f>
        <v>1.9088937093275488E-3</v>
      </c>
      <c r="P1012" s="3">
        <f>ROUND(E1012/L1012,0)</f>
        <v>55</v>
      </c>
      <c r="Q1012" s="6" t="s">
        <v>8317</v>
      </c>
      <c r="R1012" s="6" t="s">
        <v>8319</v>
      </c>
      <c r="S1012" s="14">
        <f t="shared" si="30"/>
        <v>42561.621087962958</v>
      </c>
      <c r="T1012" s="14">
        <f t="shared" si="31"/>
        <v>42617.915972222218</v>
      </c>
    </row>
    <row r="1013" spans="1:20" ht="45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8305</v>
      </c>
      <c r="G1013" s="1" t="s">
        <v>8221</v>
      </c>
      <c r="H1013" s="1" t="s">
        <v>8243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8270</v>
      </c>
      <c r="O1013" s="5">
        <f>E1013/D1013</f>
        <v>3.7499999999999999E-3</v>
      </c>
      <c r="P1013" s="3">
        <f>ROUND(E1013/L1013,0)</f>
        <v>75</v>
      </c>
      <c r="Q1013" s="6" t="s">
        <v>8317</v>
      </c>
      <c r="R1013" s="6" t="s">
        <v>8319</v>
      </c>
      <c r="S1013" s="14">
        <f t="shared" si="30"/>
        <v>41946.689756944441</v>
      </c>
      <c r="T1013" s="14">
        <f t="shared" si="31"/>
        <v>41991.689756944441</v>
      </c>
    </row>
    <row r="1014" spans="1:20" ht="60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8305</v>
      </c>
      <c r="G1014" s="1" t="s">
        <v>8221</v>
      </c>
      <c r="H1014" s="1" t="s">
        <v>8243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8270</v>
      </c>
      <c r="O1014" s="5">
        <f>E1014/D1014</f>
        <v>215.35021</v>
      </c>
      <c r="P1014" s="3">
        <f>ROUND(E1014/L1014,0)</f>
        <v>1389</v>
      </c>
      <c r="Q1014" s="6" t="s">
        <v>8317</v>
      </c>
      <c r="R1014" s="6" t="s">
        <v>8319</v>
      </c>
      <c r="S1014" s="14">
        <f t="shared" si="30"/>
        <v>42714.232083333329</v>
      </c>
      <c r="T1014" s="14">
        <f t="shared" si="31"/>
        <v>42759.232083333329</v>
      </c>
    </row>
    <row r="1015" spans="1:20" ht="60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8305</v>
      </c>
      <c r="G1015" s="1" t="s">
        <v>8221</v>
      </c>
      <c r="H1015" s="1" t="s">
        <v>8243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8270</v>
      </c>
      <c r="O1015" s="5">
        <f>E1015/D1015</f>
        <v>0.34527999999999998</v>
      </c>
      <c r="P1015" s="3">
        <f>ROUND(E1015/L1015,0)</f>
        <v>96</v>
      </c>
      <c r="Q1015" s="6" t="s">
        <v>8317</v>
      </c>
      <c r="R1015" s="6" t="s">
        <v>8319</v>
      </c>
      <c r="S1015" s="14">
        <f t="shared" si="30"/>
        <v>42339.625648148147</v>
      </c>
      <c r="T1015" s="14">
        <f t="shared" si="31"/>
        <v>42367.624999999993</v>
      </c>
    </row>
    <row r="1016" spans="1:20" ht="30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8305</v>
      </c>
      <c r="G1016" s="1" t="s">
        <v>8221</v>
      </c>
      <c r="H1016" s="1" t="s">
        <v>8243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8270</v>
      </c>
      <c r="O1016" s="5">
        <f>E1016/D1016</f>
        <v>0.30599999999999999</v>
      </c>
      <c r="P1016" s="3">
        <f>ROUND(E1016/L1016,0)</f>
        <v>191</v>
      </c>
      <c r="Q1016" s="6" t="s">
        <v>8317</v>
      </c>
      <c r="R1016" s="6" t="s">
        <v>8319</v>
      </c>
      <c r="S1016" s="14">
        <f t="shared" si="30"/>
        <v>41954.79415509259</v>
      </c>
      <c r="T1016" s="14">
        <f t="shared" si="31"/>
        <v>42004.79415509259</v>
      </c>
    </row>
    <row r="1017" spans="1:20" ht="45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8305</v>
      </c>
      <c r="G1017" s="1" t="s">
        <v>8237</v>
      </c>
      <c r="H1017" s="1" t="s">
        <v>8254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8270</v>
      </c>
      <c r="O1017" s="5">
        <f>E1017/D1017</f>
        <v>2.6666666666666668E-2</v>
      </c>
      <c r="P1017" s="3">
        <f>ROUND(E1017/L1017,0)</f>
        <v>40</v>
      </c>
      <c r="Q1017" s="6" t="s">
        <v>8317</v>
      </c>
      <c r="R1017" s="6" t="s">
        <v>8319</v>
      </c>
      <c r="S1017" s="14">
        <f t="shared" si="30"/>
        <v>42303.670081018521</v>
      </c>
      <c r="T1017" s="14">
        <f t="shared" si="31"/>
        <v>42333.711747685178</v>
      </c>
    </row>
    <row r="1018" spans="1:20" ht="4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8305</v>
      </c>
      <c r="G1018" s="1" t="s">
        <v>8221</v>
      </c>
      <c r="H1018" s="1" t="s">
        <v>8243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8270</v>
      </c>
      <c r="O1018" s="5">
        <f>E1018/D1018</f>
        <v>2.8420000000000001E-2</v>
      </c>
      <c r="P1018" s="3">
        <f>ROUND(E1018/L1018,0)</f>
        <v>75</v>
      </c>
      <c r="Q1018" s="6" t="s">
        <v>8317</v>
      </c>
      <c r="R1018" s="6" t="s">
        <v>8319</v>
      </c>
      <c r="S1018" s="14">
        <f t="shared" si="30"/>
        <v>42421.898796296293</v>
      </c>
      <c r="T1018" s="14">
        <f t="shared" si="31"/>
        <v>42466.857129629629</v>
      </c>
    </row>
    <row r="1019" spans="1:20" ht="60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8305</v>
      </c>
      <c r="G1019" s="1" t="s">
        <v>8221</v>
      </c>
      <c r="H1019" s="1" t="s">
        <v>8243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8270</v>
      </c>
      <c r="O1019" s="5">
        <f>E1019/D1019</f>
        <v>0.22878799999999999</v>
      </c>
      <c r="P1019" s="3">
        <f>ROUND(E1019/L1019,0)</f>
        <v>161</v>
      </c>
      <c r="Q1019" s="6" t="s">
        <v>8317</v>
      </c>
      <c r="R1019" s="6" t="s">
        <v>8319</v>
      </c>
      <c r="S1019" s="14">
        <f t="shared" si="30"/>
        <v>42289.466840277775</v>
      </c>
      <c r="T1019" s="14">
        <f t="shared" si="31"/>
        <v>42329.508506944439</v>
      </c>
    </row>
    <row r="1020" spans="1:20" ht="4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8305</v>
      </c>
      <c r="G1020" s="1" t="s">
        <v>8221</v>
      </c>
      <c r="H1020" s="1" t="s">
        <v>8243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8270</v>
      </c>
      <c r="O1020" s="5">
        <f>E1020/D1020</f>
        <v>3.1050000000000001E-2</v>
      </c>
      <c r="P1020" s="3">
        <f>ROUND(E1020/L1020,0)</f>
        <v>89</v>
      </c>
      <c r="Q1020" s="6" t="s">
        <v>8317</v>
      </c>
      <c r="R1020" s="6" t="s">
        <v>8319</v>
      </c>
      <c r="S1020" s="14">
        <f t="shared" si="30"/>
        <v>42535.283946759257</v>
      </c>
      <c r="T1020" s="14">
        <f t="shared" si="31"/>
        <v>42565.283946759257</v>
      </c>
    </row>
    <row r="1021" spans="1:20" ht="45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8305</v>
      </c>
      <c r="G1021" s="1" t="s">
        <v>8221</v>
      </c>
      <c r="H1021" s="1" t="s">
        <v>8243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8270</v>
      </c>
      <c r="O1021" s="5">
        <f>E1021/D1021</f>
        <v>0.47333333333333333</v>
      </c>
      <c r="P1021" s="3">
        <f>ROUND(E1021/L1021,0)</f>
        <v>53</v>
      </c>
      <c r="Q1021" s="6" t="s">
        <v>8317</v>
      </c>
      <c r="R1021" s="6" t="s">
        <v>8319</v>
      </c>
      <c r="S1021" s="14">
        <f t="shared" si="30"/>
        <v>42009.765613425923</v>
      </c>
      <c r="T1021" s="14">
        <f t="shared" si="31"/>
        <v>42039.765613425923</v>
      </c>
    </row>
    <row r="1022" spans="1:20" ht="60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8226</v>
      </c>
      <c r="H1022" s="1" t="s">
        <v>8248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8277</v>
      </c>
      <c r="O1022" s="5">
        <f>E1022/D1022</f>
        <v>2.0554838709677421</v>
      </c>
      <c r="P1022" s="3">
        <f>ROUND(E1022/L1022,0)</f>
        <v>106</v>
      </c>
      <c r="Q1022" s="6" t="s">
        <v>8323</v>
      </c>
      <c r="R1022" s="6" t="s">
        <v>8328</v>
      </c>
      <c r="S1022" s="14">
        <f t="shared" si="30"/>
        <v>42126.861215277771</v>
      </c>
      <c r="T1022" s="14">
        <f t="shared" si="31"/>
        <v>42156.824305555558</v>
      </c>
    </row>
    <row r="1023" spans="1:20" ht="4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8221</v>
      </c>
      <c r="H1023" s="1" t="s">
        <v>8243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8277</v>
      </c>
      <c r="O1023" s="5">
        <f>E1023/D1023</f>
        <v>3.5180366666666667</v>
      </c>
      <c r="P1023" s="3">
        <f>ROUND(E1023/L1023,0)</f>
        <v>22</v>
      </c>
      <c r="Q1023" s="6" t="s">
        <v>8323</v>
      </c>
      <c r="R1023" s="6" t="s">
        <v>8328</v>
      </c>
      <c r="S1023" s="14">
        <f t="shared" si="30"/>
        <v>42271.043645833335</v>
      </c>
      <c r="T1023" s="14">
        <f t="shared" si="31"/>
        <v>42293.958333333336</v>
      </c>
    </row>
    <row r="1024" spans="1:20" ht="30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8221</v>
      </c>
      <c r="H1024" s="1" t="s">
        <v>8243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8277</v>
      </c>
      <c r="O1024" s="5">
        <f>E1024/D1024</f>
        <v>1.149</v>
      </c>
      <c r="P1024" s="3">
        <f>ROUND(E1024/L1024,0)</f>
        <v>31</v>
      </c>
      <c r="Q1024" s="6" t="s">
        <v>8323</v>
      </c>
      <c r="R1024" s="6" t="s">
        <v>8328</v>
      </c>
      <c r="S1024" s="14">
        <f t="shared" si="30"/>
        <v>42111.438391203701</v>
      </c>
      <c r="T1024" s="14">
        <f t="shared" si="31"/>
        <v>42141.438391203701</v>
      </c>
    </row>
    <row r="1025" spans="1:20" ht="4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8222</v>
      </c>
      <c r="H1025" s="1" t="s">
        <v>8244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8277</v>
      </c>
      <c r="O1025" s="5">
        <f>E1025/D1025</f>
        <v>2.3715000000000002</v>
      </c>
      <c r="P1025" s="3">
        <f>ROUND(E1025/L1025,0)</f>
        <v>36</v>
      </c>
      <c r="Q1025" s="6" t="s">
        <v>8323</v>
      </c>
      <c r="R1025" s="6" t="s">
        <v>8328</v>
      </c>
      <c r="S1025" s="14">
        <f t="shared" si="30"/>
        <v>42145.711354166669</v>
      </c>
      <c r="T1025" s="14">
        <f t="shared" si="31"/>
        <v>42175.711354166669</v>
      </c>
    </row>
    <row r="1026" spans="1:20" ht="45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8232</v>
      </c>
      <c r="H1026" s="1" t="s">
        <v>8252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8277</v>
      </c>
      <c r="O1026" s="5">
        <f>E1026/D1026</f>
        <v>1.1863774999999999</v>
      </c>
      <c r="P1026" s="3">
        <f>ROUND(E1026/L1026,0)</f>
        <v>389</v>
      </c>
      <c r="Q1026" s="6" t="s">
        <v>8323</v>
      </c>
      <c r="R1026" s="6" t="s">
        <v>8328</v>
      </c>
      <c r="S1026" s="14">
        <f t="shared" si="30"/>
        <v>42370.372256944444</v>
      </c>
      <c r="T1026" s="14">
        <f t="shared" si="31"/>
        <v>42400.372256944444</v>
      </c>
    </row>
    <row r="1027" spans="1:20" ht="45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8221</v>
      </c>
      <c r="H1027" s="1" t="s">
        <v>8243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8277</v>
      </c>
      <c r="O1027" s="5">
        <f>E1027/D1027</f>
        <v>1.099283142857143</v>
      </c>
      <c r="P1027" s="3">
        <f>ROUND(E1027/L1027,0)</f>
        <v>72</v>
      </c>
      <c r="Q1027" s="6" t="s">
        <v>8323</v>
      </c>
      <c r="R1027" s="6" t="s">
        <v>8328</v>
      </c>
      <c r="S1027" s="14">
        <f t="shared" ref="S1027:S1090" si="32">(J1027/86400)+25569+(-5/24)</f>
        <v>42049.625428240739</v>
      </c>
      <c r="T1027" s="14">
        <f t="shared" ref="T1027:T1090" si="33">(I1027/86400)+25569+(-5/24)</f>
        <v>42079.583761574067</v>
      </c>
    </row>
    <row r="1028" spans="1:20" ht="60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8222</v>
      </c>
      <c r="H1028" s="1" t="s">
        <v>8244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8277</v>
      </c>
      <c r="O1028" s="5">
        <f>E1028/D1028</f>
        <v>1.0000828571428571</v>
      </c>
      <c r="P1028" s="3">
        <f>ROUND(E1028/L1028,0)</f>
        <v>57</v>
      </c>
      <c r="Q1028" s="6" t="s">
        <v>8323</v>
      </c>
      <c r="R1028" s="6" t="s">
        <v>8328</v>
      </c>
      <c r="S1028" s="14">
        <f t="shared" si="32"/>
        <v>42426.199259259258</v>
      </c>
      <c r="T1028" s="14">
        <f t="shared" si="33"/>
        <v>42460.157592592594</v>
      </c>
    </row>
    <row r="1029" spans="1:20" ht="60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8221</v>
      </c>
      <c r="H1029" s="1" t="s">
        <v>8243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8277</v>
      </c>
      <c r="O1029" s="5">
        <f>E1029/D1029</f>
        <v>1.0309292094387414</v>
      </c>
      <c r="P1029" s="3">
        <f>ROUND(E1029/L1029,0)</f>
        <v>70</v>
      </c>
      <c r="Q1029" s="6" t="s">
        <v>8323</v>
      </c>
      <c r="R1029" s="6" t="s">
        <v>8328</v>
      </c>
      <c r="S1029" s="14">
        <f t="shared" si="32"/>
        <v>41904.825775462959</v>
      </c>
      <c r="T1029" s="14">
        <f t="shared" si="33"/>
        <v>41934.825775462959</v>
      </c>
    </row>
    <row r="1030" spans="1:20" ht="45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8222</v>
      </c>
      <c r="H1030" s="1" t="s">
        <v>8244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8277</v>
      </c>
      <c r="O1030" s="5">
        <f>E1030/D1030</f>
        <v>1.1727000000000001</v>
      </c>
      <c r="P1030" s="3">
        <f>ROUND(E1030/L1030,0)</f>
        <v>46</v>
      </c>
      <c r="Q1030" s="6" t="s">
        <v>8323</v>
      </c>
      <c r="R1030" s="6" t="s">
        <v>8328</v>
      </c>
      <c r="S1030" s="14">
        <f t="shared" si="32"/>
        <v>42755.419039351851</v>
      </c>
      <c r="T1030" s="14">
        <f t="shared" si="33"/>
        <v>42800.624999999993</v>
      </c>
    </row>
    <row r="1031" spans="1:20" ht="45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8232</v>
      </c>
      <c r="H1031" s="1" t="s">
        <v>8252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8277</v>
      </c>
      <c r="O1031" s="5">
        <f>E1031/D1031</f>
        <v>1.1175999999999999</v>
      </c>
      <c r="P1031" s="3">
        <f>ROUND(E1031/L1031,0)</f>
        <v>79</v>
      </c>
      <c r="Q1031" s="6" t="s">
        <v>8323</v>
      </c>
      <c r="R1031" s="6" t="s">
        <v>8328</v>
      </c>
      <c r="S1031" s="14">
        <f t="shared" si="32"/>
        <v>42044.503553240742</v>
      </c>
      <c r="T1031" s="14">
        <f t="shared" si="33"/>
        <v>42098.707638888889</v>
      </c>
    </row>
    <row r="1032" spans="1:20" ht="3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8221</v>
      </c>
      <c r="H1032" s="1" t="s">
        <v>8243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8277</v>
      </c>
      <c r="O1032" s="5">
        <f>E1032/D1032</f>
        <v>3.4209999999999998</v>
      </c>
      <c r="P1032" s="3">
        <f>ROUND(E1032/L1032,0)</f>
        <v>43</v>
      </c>
      <c r="Q1032" s="6" t="s">
        <v>8323</v>
      </c>
      <c r="R1032" s="6" t="s">
        <v>8328</v>
      </c>
      <c r="S1032" s="14">
        <f t="shared" si="32"/>
        <v>42611.274872685179</v>
      </c>
      <c r="T1032" s="14">
        <f t="shared" si="33"/>
        <v>42625.274872685179</v>
      </c>
    </row>
    <row r="1033" spans="1:20" ht="60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8221</v>
      </c>
      <c r="H1033" s="1" t="s">
        <v>8243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8277</v>
      </c>
      <c r="O1033" s="5">
        <f>E1033/D1033</f>
        <v>1.0740000000000001</v>
      </c>
      <c r="P1033" s="3">
        <f>ROUND(E1033/L1033,0)</f>
        <v>108</v>
      </c>
      <c r="Q1033" s="6" t="s">
        <v>8323</v>
      </c>
      <c r="R1033" s="6" t="s">
        <v>8328</v>
      </c>
      <c r="S1033" s="14">
        <f t="shared" si="32"/>
        <v>42324.555671296293</v>
      </c>
      <c r="T1033" s="14">
        <f t="shared" si="33"/>
        <v>42354.555671296293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8221</v>
      </c>
      <c r="H1034" s="1" t="s">
        <v>8243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8277</v>
      </c>
      <c r="O1034" s="5">
        <f>E1034/D1034</f>
        <v>1.0849703703703704</v>
      </c>
      <c r="P1034" s="3">
        <f>ROUND(E1034/L1034,0)</f>
        <v>61</v>
      </c>
      <c r="Q1034" s="6" t="s">
        <v>8323</v>
      </c>
      <c r="R1034" s="6" t="s">
        <v>8328</v>
      </c>
      <c r="S1034" s="14">
        <f t="shared" si="32"/>
        <v>42514.458622685182</v>
      </c>
      <c r="T1034" s="14">
        <f t="shared" si="33"/>
        <v>42544.458622685182</v>
      </c>
    </row>
    <row r="1035" spans="1:20" ht="60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8222</v>
      </c>
      <c r="H1035" s="1" t="s">
        <v>8244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8277</v>
      </c>
      <c r="O1035" s="5">
        <f>E1035/D1035</f>
        <v>1.0286144578313252</v>
      </c>
      <c r="P1035" s="3">
        <f>ROUND(E1035/L1035,0)</f>
        <v>51</v>
      </c>
      <c r="Q1035" s="6" t="s">
        <v>8323</v>
      </c>
      <c r="R1035" s="6" t="s">
        <v>8328</v>
      </c>
      <c r="S1035" s="14">
        <f t="shared" si="32"/>
        <v>42688.52407407407</v>
      </c>
      <c r="T1035" s="14">
        <f t="shared" si="33"/>
        <v>42716.52407407407</v>
      </c>
    </row>
    <row r="1036" spans="1:20" ht="45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8221</v>
      </c>
      <c r="H1036" s="1" t="s">
        <v>8243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8277</v>
      </c>
      <c r="O1036" s="5">
        <f>E1036/D1036</f>
        <v>1.3000180000000001</v>
      </c>
      <c r="P1036" s="3">
        <f>ROUND(E1036/L1036,0)</f>
        <v>39</v>
      </c>
      <c r="Q1036" s="6" t="s">
        <v>8323</v>
      </c>
      <c r="R1036" s="6" t="s">
        <v>8328</v>
      </c>
      <c r="S1036" s="14">
        <f t="shared" si="32"/>
        <v>42554.958379629628</v>
      </c>
      <c r="T1036" s="14">
        <f t="shared" si="33"/>
        <v>42586.957638888889</v>
      </c>
    </row>
    <row r="1037" spans="1:20" ht="60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8221</v>
      </c>
      <c r="H1037" s="1" t="s">
        <v>8243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8277</v>
      </c>
      <c r="O1037" s="5">
        <f>E1037/D1037</f>
        <v>1.0765217391304347</v>
      </c>
      <c r="P1037" s="3">
        <f>ROUND(E1037/L1037,0)</f>
        <v>65</v>
      </c>
      <c r="Q1037" s="6" t="s">
        <v>8323</v>
      </c>
      <c r="R1037" s="6" t="s">
        <v>8328</v>
      </c>
      <c r="S1037" s="14">
        <f t="shared" si="32"/>
        <v>42016.43310185185</v>
      </c>
      <c r="T1037" s="14">
        <f t="shared" si="33"/>
        <v>42046.43310185185</v>
      </c>
    </row>
    <row r="1038" spans="1:20" ht="4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8221</v>
      </c>
      <c r="H1038" s="1" t="s">
        <v>8243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8277</v>
      </c>
      <c r="O1038" s="5">
        <f>E1038/D1038</f>
        <v>1.1236044444444444</v>
      </c>
      <c r="P1038" s="3">
        <f>ROUND(E1038/L1038,0)</f>
        <v>24</v>
      </c>
      <c r="Q1038" s="6" t="s">
        <v>8323</v>
      </c>
      <c r="R1038" s="6" t="s">
        <v>8328</v>
      </c>
      <c r="S1038" s="14">
        <f t="shared" si="32"/>
        <v>41249.240624999999</v>
      </c>
      <c r="T1038" s="14">
        <f t="shared" si="33"/>
        <v>41281.125</v>
      </c>
    </row>
    <row r="1039" spans="1:20" ht="60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8221</v>
      </c>
      <c r="H1039" s="1" t="s">
        <v>8243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8277</v>
      </c>
      <c r="O1039" s="5">
        <f>E1039/D1039</f>
        <v>1.0209999999999999</v>
      </c>
      <c r="P1039" s="3">
        <f>ROUND(E1039/L1039,0)</f>
        <v>49</v>
      </c>
      <c r="Q1039" s="6" t="s">
        <v>8323</v>
      </c>
      <c r="R1039" s="6" t="s">
        <v>8328</v>
      </c>
      <c r="S1039" s="14">
        <f t="shared" si="32"/>
        <v>42119.61414351852</v>
      </c>
      <c r="T1039" s="14">
        <f t="shared" si="33"/>
        <v>42141.999999999993</v>
      </c>
    </row>
    <row r="1040" spans="1:20" ht="45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8221</v>
      </c>
      <c r="H1040" s="1" t="s">
        <v>8243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8277</v>
      </c>
      <c r="O1040" s="5">
        <f>E1040/D1040</f>
        <v>1.4533333333333334</v>
      </c>
      <c r="P1040" s="3">
        <f>ROUND(E1040/L1040,0)</f>
        <v>36</v>
      </c>
      <c r="Q1040" s="6" t="s">
        <v>8323</v>
      </c>
      <c r="R1040" s="6" t="s">
        <v>8328</v>
      </c>
      <c r="S1040" s="14">
        <f t="shared" si="32"/>
        <v>42418.023414351854</v>
      </c>
      <c r="T1040" s="14">
        <f t="shared" si="33"/>
        <v>42447.981747685182</v>
      </c>
    </row>
    <row r="1041" spans="1:20" ht="60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8221</v>
      </c>
      <c r="H1041" s="1" t="s">
        <v>8243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8277</v>
      </c>
      <c r="O1041" s="5">
        <f>E1041/D1041</f>
        <v>1.282</v>
      </c>
      <c r="P1041" s="3">
        <f>ROUND(E1041/L1041,0)</f>
        <v>21</v>
      </c>
      <c r="Q1041" s="6" t="s">
        <v>8323</v>
      </c>
      <c r="R1041" s="6" t="s">
        <v>8328</v>
      </c>
      <c r="S1041" s="14">
        <f t="shared" si="32"/>
        <v>42691.900995370372</v>
      </c>
      <c r="T1041" s="14">
        <f t="shared" si="33"/>
        <v>42717.124305555553</v>
      </c>
    </row>
    <row r="1042" spans="1:20" ht="60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8305</v>
      </c>
      <c r="G1042" s="1" t="s">
        <v>8221</v>
      </c>
      <c r="H1042" s="1" t="s">
        <v>8243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8278</v>
      </c>
      <c r="O1042" s="5">
        <f>E1042/D1042</f>
        <v>2.9411764705882353E-3</v>
      </c>
      <c r="P1042" s="3">
        <f>ROUND(E1042/L1042,0)</f>
        <v>250</v>
      </c>
      <c r="Q1042" s="6" t="s">
        <v>8329</v>
      </c>
      <c r="R1042" s="6" t="s">
        <v>8330</v>
      </c>
      <c r="S1042" s="14">
        <f t="shared" si="32"/>
        <v>42579.500104166662</v>
      </c>
      <c r="T1042" s="14">
        <f t="shared" si="33"/>
        <v>42609.500104166662</v>
      </c>
    </row>
    <row r="1043" spans="1:20" ht="4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8305</v>
      </c>
      <c r="G1043" s="1" t="s">
        <v>8221</v>
      </c>
      <c r="H1043" s="1" t="s">
        <v>8243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8278</v>
      </c>
      <c r="O1043" s="5">
        <f>E1043/D1043</f>
        <v>0</v>
      </c>
      <c r="P1043" s="3" t="e">
        <f>ROUND(E1043/L1043,0)</f>
        <v>#DIV/0!</v>
      </c>
      <c r="Q1043" s="6" t="s">
        <v>8329</v>
      </c>
      <c r="R1043" s="6" t="s">
        <v>8330</v>
      </c>
      <c r="S1043" s="14">
        <f t="shared" si="32"/>
        <v>41830.851759259254</v>
      </c>
      <c r="T1043" s="14">
        <f t="shared" si="33"/>
        <v>41850.851759259254</v>
      </c>
    </row>
    <row r="1044" spans="1:20" ht="60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8305</v>
      </c>
      <c r="G1044" s="1" t="s">
        <v>8221</v>
      </c>
      <c r="H1044" s="1" t="s">
        <v>8243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8278</v>
      </c>
      <c r="O1044" s="5">
        <f>E1044/D1044</f>
        <v>1.5384615384615385E-2</v>
      </c>
      <c r="P1044" s="3">
        <f>ROUND(E1044/L1044,0)</f>
        <v>10</v>
      </c>
      <c r="Q1044" s="6" t="s">
        <v>8329</v>
      </c>
      <c r="R1044" s="6" t="s">
        <v>8330</v>
      </c>
      <c r="S1044" s="14">
        <f t="shared" si="32"/>
        <v>41851.487824074073</v>
      </c>
      <c r="T1044" s="14">
        <f t="shared" si="33"/>
        <v>41894.208333333328</v>
      </c>
    </row>
    <row r="1045" spans="1:20" ht="4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8305</v>
      </c>
      <c r="G1045" s="1" t="s">
        <v>8221</v>
      </c>
      <c r="H1045" s="1" t="s">
        <v>8243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8278</v>
      </c>
      <c r="O1045" s="5">
        <f>E1045/D1045</f>
        <v>8.5370000000000001E-2</v>
      </c>
      <c r="P1045" s="3">
        <f>ROUND(E1045/L1045,0)</f>
        <v>29</v>
      </c>
      <c r="Q1045" s="6" t="s">
        <v>8329</v>
      </c>
      <c r="R1045" s="6" t="s">
        <v>8330</v>
      </c>
      <c r="S1045" s="14">
        <f t="shared" si="32"/>
        <v>42114.044618055552</v>
      </c>
      <c r="T1045" s="14">
        <f t="shared" si="33"/>
        <v>42144.044618055552</v>
      </c>
    </row>
    <row r="1046" spans="1:20" ht="60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8305</v>
      </c>
      <c r="G1046" s="1" t="s">
        <v>8221</v>
      </c>
      <c r="H1046" s="1" t="s">
        <v>8243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8278</v>
      </c>
      <c r="O1046" s="5">
        <f>E1046/D1046</f>
        <v>8.571428571428571E-4</v>
      </c>
      <c r="P1046" s="3">
        <f>ROUND(E1046/L1046,0)</f>
        <v>3</v>
      </c>
      <c r="Q1046" s="6" t="s">
        <v>8329</v>
      </c>
      <c r="R1046" s="6" t="s">
        <v>8330</v>
      </c>
      <c r="S1046" s="14">
        <f t="shared" si="32"/>
        <v>42011.717604166661</v>
      </c>
      <c r="T1046" s="14">
        <f t="shared" si="33"/>
        <v>42068.643749999996</v>
      </c>
    </row>
    <row r="1047" spans="1:20" ht="4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8305</v>
      </c>
      <c r="G1047" s="1" t="s">
        <v>8221</v>
      </c>
      <c r="H1047" s="1" t="s">
        <v>8243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8278</v>
      </c>
      <c r="O1047" s="5">
        <f>E1047/D1047</f>
        <v>2.6599999999999999E-2</v>
      </c>
      <c r="P1047" s="3">
        <f>ROUND(E1047/L1047,0)</f>
        <v>33</v>
      </c>
      <c r="Q1047" s="6" t="s">
        <v>8329</v>
      </c>
      <c r="R1047" s="6" t="s">
        <v>8330</v>
      </c>
      <c r="S1047" s="14">
        <f t="shared" si="32"/>
        <v>41844.666087962956</v>
      </c>
      <c r="T1047" s="14">
        <f t="shared" si="33"/>
        <v>41874.666087962956</v>
      </c>
    </row>
    <row r="1048" spans="1:20" ht="60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8305</v>
      </c>
      <c r="G1048" s="1" t="s">
        <v>8233</v>
      </c>
      <c r="H1048" s="1" t="s">
        <v>8246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8278</v>
      </c>
      <c r="O1048" s="5">
        <f>E1048/D1048</f>
        <v>0</v>
      </c>
      <c r="P1048" s="3" t="e">
        <f>ROUND(E1048/L1048,0)</f>
        <v>#DIV/0!</v>
      </c>
      <c r="Q1048" s="6" t="s">
        <v>8329</v>
      </c>
      <c r="R1048" s="6" t="s">
        <v>8330</v>
      </c>
      <c r="S1048" s="14">
        <f t="shared" si="32"/>
        <v>42319.643055555549</v>
      </c>
      <c r="T1048" s="14">
        <f t="shared" si="33"/>
        <v>42364.643055555549</v>
      </c>
    </row>
    <row r="1049" spans="1:20" ht="4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8305</v>
      </c>
      <c r="G1049" s="1" t="s">
        <v>8221</v>
      </c>
      <c r="H1049" s="1" t="s">
        <v>8243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8278</v>
      </c>
      <c r="O1049" s="5">
        <f>E1049/D1049</f>
        <v>5.0000000000000001E-4</v>
      </c>
      <c r="P1049" s="3">
        <f>ROUND(E1049/L1049,0)</f>
        <v>1</v>
      </c>
      <c r="Q1049" s="6" t="s">
        <v>8329</v>
      </c>
      <c r="R1049" s="6" t="s">
        <v>8330</v>
      </c>
      <c r="S1049" s="14">
        <f t="shared" si="32"/>
        <v>41918.610127314816</v>
      </c>
      <c r="T1049" s="14">
        <f t="shared" si="33"/>
        <v>41948.65179398148</v>
      </c>
    </row>
    <row r="1050" spans="1:20" ht="60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8305</v>
      </c>
      <c r="G1050" s="1" t="s">
        <v>8221</v>
      </c>
      <c r="H1050" s="1" t="s">
        <v>8243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8278</v>
      </c>
      <c r="O1050" s="5">
        <f>E1050/D1050</f>
        <v>1.4133333333333333E-2</v>
      </c>
      <c r="P1050" s="3">
        <f>ROUND(E1050/L1050,0)</f>
        <v>53</v>
      </c>
      <c r="Q1050" s="6" t="s">
        <v>8329</v>
      </c>
      <c r="R1050" s="6" t="s">
        <v>8330</v>
      </c>
      <c r="S1050" s="14">
        <f t="shared" si="32"/>
        <v>42597.844780092586</v>
      </c>
      <c r="T1050" s="14">
        <f t="shared" si="33"/>
        <v>42637.844780092586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8305</v>
      </c>
      <c r="G1051" s="1" t="s">
        <v>8221</v>
      </c>
      <c r="H1051" s="1" t="s">
        <v>8243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8278</v>
      </c>
      <c r="O1051" s="5">
        <f>E1051/D1051</f>
        <v>0</v>
      </c>
      <c r="P1051" s="3" t="e">
        <f>ROUND(E1051/L1051,0)</f>
        <v>#DIV/0!</v>
      </c>
      <c r="Q1051" s="6" t="s">
        <v>8329</v>
      </c>
      <c r="R1051" s="6" t="s">
        <v>8330</v>
      </c>
      <c r="S1051" s="14">
        <f t="shared" si="32"/>
        <v>42382.222743055558</v>
      </c>
      <c r="T1051" s="14">
        <f t="shared" si="33"/>
        <v>42412.222743055558</v>
      </c>
    </row>
    <row r="1052" spans="1:20" ht="3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8305</v>
      </c>
      <c r="G1052" s="1" t="s">
        <v>8221</v>
      </c>
      <c r="H1052" s="1" t="s">
        <v>8243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8278</v>
      </c>
      <c r="O1052" s="5">
        <f>E1052/D1052</f>
        <v>0</v>
      </c>
      <c r="P1052" s="3" t="e">
        <f>ROUND(E1052/L1052,0)</f>
        <v>#DIV/0!</v>
      </c>
      <c r="Q1052" s="6" t="s">
        <v>8329</v>
      </c>
      <c r="R1052" s="6" t="s">
        <v>8330</v>
      </c>
      <c r="S1052" s="14">
        <f t="shared" si="32"/>
        <v>42231.588854166665</v>
      </c>
      <c r="T1052" s="14">
        <f t="shared" si="33"/>
        <v>42261.588854166665</v>
      </c>
    </row>
    <row r="1053" spans="1:20" ht="60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8305</v>
      </c>
      <c r="G1053" s="1" t="s">
        <v>8221</v>
      </c>
      <c r="H1053" s="1" t="s">
        <v>8243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8278</v>
      </c>
      <c r="O1053" s="5">
        <f>E1053/D1053</f>
        <v>0</v>
      </c>
      <c r="P1053" s="3" t="e">
        <f>ROUND(E1053/L1053,0)</f>
        <v>#DIV/0!</v>
      </c>
      <c r="Q1053" s="6" t="s">
        <v>8329</v>
      </c>
      <c r="R1053" s="6" t="s">
        <v>8330</v>
      </c>
      <c r="S1053" s="14">
        <f t="shared" si="32"/>
        <v>41849.805844907409</v>
      </c>
      <c r="T1053" s="14">
        <f t="shared" si="33"/>
        <v>41877.805844907409</v>
      </c>
    </row>
    <row r="1054" spans="1:20" ht="75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8305</v>
      </c>
      <c r="G1054" s="1" t="s">
        <v>8221</v>
      </c>
      <c r="H1054" s="1" t="s">
        <v>8243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8278</v>
      </c>
      <c r="O1054" s="5">
        <f>E1054/D1054</f>
        <v>0</v>
      </c>
      <c r="P1054" s="3" t="e">
        <f>ROUND(E1054/L1054,0)</f>
        <v>#DIV/0!</v>
      </c>
      <c r="Q1054" s="6" t="s">
        <v>8329</v>
      </c>
      <c r="R1054" s="6" t="s">
        <v>8330</v>
      </c>
      <c r="S1054" s="14">
        <f t="shared" si="32"/>
        <v>42483.589062499996</v>
      </c>
      <c r="T1054" s="14">
        <f t="shared" si="33"/>
        <v>42527.631249999999</v>
      </c>
    </row>
    <row r="1055" spans="1:20" ht="60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8305</v>
      </c>
      <c r="G1055" s="1" t="s">
        <v>8221</v>
      </c>
      <c r="H1055" s="1" t="s">
        <v>8243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8278</v>
      </c>
      <c r="O1055" s="5">
        <f>E1055/D1055</f>
        <v>0.01</v>
      </c>
      <c r="P1055" s="3">
        <f>ROUND(E1055/L1055,0)</f>
        <v>15</v>
      </c>
      <c r="Q1055" s="6" t="s">
        <v>8329</v>
      </c>
      <c r="R1055" s="6" t="s">
        <v>8330</v>
      </c>
      <c r="S1055" s="14">
        <f t="shared" si="32"/>
        <v>42774.964490740742</v>
      </c>
      <c r="T1055" s="14">
        <f t="shared" si="33"/>
        <v>42799.964490740742</v>
      </c>
    </row>
    <row r="1056" spans="1:20" ht="60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8305</v>
      </c>
      <c r="G1056" s="1" t="s">
        <v>8221</v>
      </c>
      <c r="H1056" s="1" t="s">
        <v>8243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8278</v>
      </c>
      <c r="O1056" s="5">
        <f>E1056/D1056</f>
        <v>0</v>
      </c>
      <c r="P1056" s="3" t="e">
        <f>ROUND(E1056/L1056,0)</f>
        <v>#DIV/0!</v>
      </c>
      <c r="Q1056" s="6" t="s">
        <v>8329</v>
      </c>
      <c r="R1056" s="6" t="s">
        <v>8330</v>
      </c>
      <c r="S1056" s="14">
        <f t="shared" si="32"/>
        <v>41831.643506944441</v>
      </c>
      <c r="T1056" s="14">
        <f t="shared" si="33"/>
        <v>41861.708333333328</v>
      </c>
    </row>
    <row r="1057" spans="1:20" ht="60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8305</v>
      </c>
      <c r="G1057" s="1" t="s">
        <v>8221</v>
      </c>
      <c r="H1057" s="1" t="s">
        <v>8243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8278</v>
      </c>
      <c r="O1057" s="5">
        <f>E1057/D1057</f>
        <v>0</v>
      </c>
      <c r="P1057" s="3" t="e">
        <f>ROUND(E1057/L1057,0)</f>
        <v>#DIV/0!</v>
      </c>
      <c r="Q1057" s="6" t="s">
        <v>8329</v>
      </c>
      <c r="R1057" s="6" t="s">
        <v>8330</v>
      </c>
      <c r="S1057" s="14">
        <f t="shared" si="32"/>
        <v>42406.784085648142</v>
      </c>
      <c r="T1057" s="14">
        <f t="shared" si="33"/>
        <v>42436.784085648142</v>
      </c>
    </row>
    <row r="1058" spans="1:20" ht="60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8305</v>
      </c>
      <c r="G1058" s="1" t="s">
        <v>8221</v>
      </c>
      <c r="H1058" s="1" t="s">
        <v>8243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8278</v>
      </c>
      <c r="O1058" s="5">
        <f>E1058/D1058</f>
        <v>0</v>
      </c>
      <c r="P1058" s="3" t="e">
        <f>ROUND(E1058/L1058,0)</f>
        <v>#DIV/0!</v>
      </c>
      <c r="Q1058" s="6" t="s">
        <v>8329</v>
      </c>
      <c r="R1058" s="6" t="s">
        <v>8330</v>
      </c>
      <c r="S1058" s="14">
        <f t="shared" si="32"/>
        <v>42058.511307870365</v>
      </c>
      <c r="T1058" s="14">
        <f t="shared" si="33"/>
        <v>42118.469641203701</v>
      </c>
    </row>
    <row r="1059" spans="1:20" ht="4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8305</v>
      </c>
      <c r="G1059" s="1" t="s">
        <v>8221</v>
      </c>
      <c r="H1059" s="1" t="s">
        <v>8243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8278</v>
      </c>
      <c r="O1059" s="5">
        <f>E1059/D1059</f>
        <v>0</v>
      </c>
      <c r="P1059" s="3" t="e">
        <f>ROUND(E1059/L1059,0)</f>
        <v>#DIV/0!</v>
      </c>
      <c r="Q1059" s="6" t="s">
        <v>8329</v>
      </c>
      <c r="R1059" s="6" t="s">
        <v>8330</v>
      </c>
      <c r="S1059" s="14">
        <f t="shared" si="32"/>
        <v>42678.662997685184</v>
      </c>
      <c r="T1059" s="14">
        <f t="shared" si="33"/>
        <v>42708.704664351848</v>
      </c>
    </row>
    <row r="1060" spans="1:20" ht="60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8305</v>
      </c>
      <c r="G1060" s="1" t="s">
        <v>8221</v>
      </c>
      <c r="H1060" s="1" t="s">
        <v>8243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8278</v>
      </c>
      <c r="O1060" s="5">
        <f>E1060/D1060</f>
        <v>0</v>
      </c>
      <c r="P1060" s="3" t="e">
        <f>ROUND(E1060/L1060,0)</f>
        <v>#DIV/0!</v>
      </c>
      <c r="Q1060" s="6" t="s">
        <v>8329</v>
      </c>
      <c r="R1060" s="6" t="s">
        <v>8330</v>
      </c>
      <c r="S1060" s="14">
        <f t="shared" si="32"/>
        <v>42047.692627314813</v>
      </c>
      <c r="T1060" s="14">
        <f t="shared" si="33"/>
        <v>42088.791666666664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8305</v>
      </c>
      <c r="G1061" s="1" t="s">
        <v>8221</v>
      </c>
      <c r="H1061" s="1" t="s">
        <v>8243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8278</v>
      </c>
      <c r="O1061" s="5">
        <f>E1061/D1061</f>
        <v>0</v>
      </c>
      <c r="P1061" s="3" t="e">
        <f>ROUND(E1061/L1061,0)</f>
        <v>#DIV/0!</v>
      </c>
      <c r="Q1061" s="6" t="s">
        <v>8329</v>
      </c>
      <c r="R1061" s="6" t="s">
        <v>8330</v>
      </c>
      <c r="S1061" s="14">
        <f t="shared" si="32"/>
        <v>42046.581666666665</v>
      </c>
      <c r="T1061" s="14">
        <f t="shared" si="33"/>
        <v>42076.54</v>
      </c>
    </row>
    <row r="1062" spans="1:20" ht="60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8305</v>
      </c>
      <c r="G1062" s="1" t="s">
        <v>8221</v>
      </c>
      <c r="H1062" s="1" t="s">
        <v>8243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8278</v>
      </c>
      <c r="O1062" s="5">
        <f>E1062/D1062</f>
        <v>0.01</v>
      </c>
      <c r="P1062" s="3">
        <f>ROUND(E1062/L1062,0)</f>
        <v>50</v>
      </c>
      <c r="Q1062" s="6" t="s">
        <v>8329</v>
      </c>
      <c r="R1062" s="6" t="s">
        <v>8330</v>
      </c>
      <c r="S1062" s="14">
        <f t="shared" si="32"/>
        <v>42079.704780092587</v>
      </c>
      <c r="T1062" s="14">
        <f t="shared" si="33"/>
        <v>42109.704780092587</v>
      </c>
    </row>
    <row r="1063" spans="1:20" ht="45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8305</v>
      </c>
      <c r="G1063" s="1" t="s">
        <v>8221</v>
      </c>
      <c r="H1063" s="1" t="s">
        <v>8243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8278</v>
      </c>
      <c r="O1063" s="5">
        <f>E1063/D1063</f>
        <v>0</v>
      </c>
      <c r="P1063" s="3" t="e">
        <f>ROUND(E1063/L1063,0)</f>
        <v>#DIV/0!</v>
      </c>
      <c r="Q1063" s="6" t="s">
        <v>8329</v>
      </c>
      <c r="R1063" s="6" t="s">
        <v>8330</v>
      </c>
      <c r="S1063" s="14">
        <f t="shared" si="32"/>
        <v>42432.068379629629</v>
      </c>
      <c r="T1063" s="14">
        <f t="shared" si="33"/>
        <v>42491.833333333336</v>
      </c>
    </row>
    <row r="1064" spans="1:20" ht="3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8305</v>
      </c>
      <c r="G1064" s="1" t="s">
        <v>8221</v>
      </c>
      <c r="H1064" s="1" t="s">
        <v>8243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8278</v>
      </c>
      <c r="O1064" s="5">
        <f>E1064/D1064</f>
        <v>0.95477386934673369</v>
      </c>
      <c r="P1064" s="3">
        <f>ROUND(E1064/L1064,0)</f>
        <v>48</v>
      </c>
      <c r="Q1064" s="6" t="s">
        <v>8329</v>
      </c>
      <c r="R1064" s="6" t="s">
        <v>8330</v>
      </c>
      <c r="S1064" s="14">
        <f t="shared" si="32"/>
        <v>42556.598854166667</v>
      </c>
      <c r="T1064" s="14">
        <f t="shared" si="33"/>
        <v>42563.598854166667</v>
      </c>
    </row>
    <row r="1065" spans="1:20" ht="60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8305</v>
      </c>
      <c r="G1065" s="1" t="s">
        <v>8221</v>
      </c>
      <c r="H1065" s="1" t="s">
        <v>8243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8278</v>
      </c>
      <c r="O1065" s="5">
        <f>E1065/D1065</f>
        <v>0</v>
      </c>
      <c r="P1065" s="3" t="e">
        <f>ROUND(E1065/L1065,0)</f>
        <v>#DIV/0!</v>
      </c>
      <c r="Q1065" s="6" t="s">
        <v>8329</v>
      </c>
      <c r="R1065" s="6" t="s">
        <v>8330</v>
      </c>
      <c r="S1065" s="14">
        <f t="shared" si="32"/>
        <v>42582.822476851848</v>
      </c>
      <c r="T1065" s="14">
        <f t="shared" si="33"/>
        <v>42612.822476851848</v>
      </c>
    </row>
    <row r="1066" spans="1:20" ht="60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8306</v>
      </c>
      <c r="G1066" s="1" t="s">
        <v>8221</v>
      </c>
      <c r="H1066" s="1" t="s">
        <v>8243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8279</v>
      </c>
      <c r="O1066" s="5">
        <f>E1066/D1066</f>
        <v>8.9744444444444446E-2</v>
      </c>
      <c r="P1066" s="3">
        <f>ROUND(E1066/L1066,0)</f>
        <v>66</v>
      </c>
      <c r="Q1066" s="6" t="s">
        <v>8331</v>
      </c>
      <c r="R1066" s="6" t="s">
        <v>8332</v>
      </c>
      <c r="S1066" s="14">
        <f t="shared" si="32"/>
        <v>41417.019710648143</v>
      </c>
      <c r="T1066" s="14">
        <f t="shared" si="33"/>
        <v>41462.019710648143</v>
      </c>
    </row>
    <row r="1067" spans="1:20" ht="60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8306</v>
      </c>
      <c r="G1067" s="1" t="s">
        <v>8223</v>
      </c>
      <c r="H1067" s="1" t="s">
        <v>8245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8279</v>
      </c>
      <c r="O1067" s="5">
        <f>E1067/D1067</f>
        <v>2.7E-2</v>
      </c>
      <c r="P1067" s="3">
        <f>ROUND(E1067/L1067,0)</f>
        <v>16</v>
      </c>
      <c r="Q1067" s="6" t="s">
        <v>8331</v>
      </c>
      <c r="R1067" s="6" t="s">
        <v>8332</v>
      </c>
      <c r="S1067" s="14">
        <f t="shared" si="32"/>
        <v>41661.172708333332</v>
      </c>
      <c r="T1067" s="14">
        <f t="shared" si="33"/>
        <v>41689.172708333332</v>
      </c>
    </row>
    <row r="1068" spans="1:20" ht="4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8306</v>
      </c>
      <c r="G1068" s="1" t="s">
        <v>8221</v>
      </c>
      <c r="H1068" s="1" t="s">
        <v>8243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8279</v>
      </c>
      <c r="O1068" s="5">
        <f>E1068/D1068</f>
        <v>3.3673333333333333E-2</v>
      </c>
      <c r="P1068" s="3">
        <f>ROUND(E1068/L1068,0)</f>
        <v>34</v>
      </c>
      <c r="Q1068" s="6" t="s">
        <v>8331</v>
      </c>
      <c r="R1068" s="6" t="s">
        <v>8332</v>
      </c>
      <c r="S1068" s="14">
        <f t="shared" si="32"/>
        <v>41445.754421296289</v>
      </c>
      <c r="T1068" s="14">
        <f t="shared" si="33"/>
        <v>41490.754421296289</v>
      </c>
    </row>
    <row r="1069" spans="1:20" ht="60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8306</v>
      </c>
      <c r="G1069" s="1" t="s">
        <v>8221</v>
      </c>
      <c r="H1069" s="1" t="s">
        <v>8243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8279</v>
      </c>
      <c r="O1069" s="5">
        <f>E1069/D1069</f>
        <v>0.26</v>
      </c>
      <c r="P1069" s="3">
        <f>ROUND(E1069/L1069,0)</f>
        <v>13</v>
      </c>
      <c r="Q1069" s="6" t="s">
        <v>8331</v>
      </c>
      <c r="R1069" s="6" t="s">
        <v>8332</v>
      </c>
      <c r="S1069" s="14">
        <f t="shared" si="32"/>
        <v>41599.647349537037</v>
      </c>
      <c r="T1069" s="14">
        <f t="shared" si="33"/>
        <v>41629.647349537037</v>
      </c>
    </row>
    <row r="1070" spans="1:20" ht="60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8306</v>
      </c>
      <c r="G1070" s="1" t="s">
        <v>8221</v>
      </c>
      <c r="H1070" s="1" t="s">
        <v>8243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8279</v>
      </c>
      <c r="O1070" s="5">
        <f>E1070/D1070</f>
        <v>1.5E-3</v>
      </c>
      <c r="P1070" s="3">
        <f>ROUND(E1070/L1070,0)</f>
        <v>11</v>
      </c>
      <c r="Q1070" s="6" t="s">
        <v>8331</v>
      </c>
      <c r="R1070" s="6" t="s">
        <v>8332</v>
      </c>
      <c r="S1070" s="14">
        <f t="shared" si="32"/>
        <v>42440.162777777776</v>
      </c>
      <c r="T1070" s="14">
        <f t="shared" si="33"/>
        <v>42470.121111111112</v>
      </c>
    </row>
    <row r="1071" spans="1:20" ht="4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8306</v>
      </c>
      <c r="G1071" s="1" t="s">
        <v>8221</v>
      </c>
      <c r="H1071" s="1" t="s">
        <v>8243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8279</v>
      </c>
      <c r="O1071" s="5">
        <f>E1071/D1071</f>
        <v>0.38636363636363635</v>
      </c>
      <c r="P1071" s="3">
        <f>ROUND(E1071/L1071,0)</f>
        <v>40</v>
      </c>
      <c r="Q1071" s="6" t="s">
        <v>8331</v>
      </c>
      <c r="R1071" s="6" t="s">
        <v>8332</v>
      </c>
      <c r="S1071" s="14">
        <f t="shared" si="32"/>
        <v>41572.021516203698</v>
      </c>
      <c r="T1071" s="14">
        <f t="shared" si="33"/>
        <v>41604.06318287037</v>
      </c>
    </row>
    <row r="1072" spans="1:20" ht="45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8306</v>
      </c>
      <c r="G1072" s="1" t="s">
        <v>8221</v>
      </c>
      <c r="H1072" s="1" t="s">
        <v>8243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8279</v>
      </c>
      <c r="O1072" s="5">
        <f>E1072/D1072</f>
        <v>7.0000000000000001E-3</v>
      </c>
      <c r="P1072" s="3">
        <f>ROUND(E1072/L1072,0)</f>
        <v>35</v>
      </c>
      <c r="Q1072" s="6" t="s">
        <v>8331</v>
      </c>
      <c r="R1072" s="6" t="s">
        <v>8332</v>
      </c>
      <c r="S1072" s="14">
        <f t="shared" si="32"/>
        <v>41162.803495370368</v>
      </c>
      <c r="T1072" s="14">
        <f t="shared" si="33"/>
        <v>41182.803495370368</v>
      </c>
    </row>
    <row r="1073" spans="1:20" ht="60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8306</v>
      </c>
      <c r="G1073" s="1" t="s">
        <v>8231</v>
      </c>
      <c r="H1073" s="1" t="s">
        <v>8251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8279</v>
      </c>
      <c r="O1073" s="5">
        <f>E1073/D1073</f>
        <v>0</v>
      </c>
      <c r="P1073" s="3" t="e">
        <f>ROUND(E1073/L1073,0)</f>
        <v>#DIV/0!</v>
      </c>
      <c r="Q1073" s="6" t="s">
        <v>8331</v>
      </c>
      <c r="R1073" s="6" t="s">
        <v>8332</v>
      </c>
      <c r="S1073" s="14">
        <f t="shared" si="32"/>
        <v>42295.545057870368</v>
      </c>
      <c r="T1073" s="14">
        <f t="shared" si="33"/>
        <v>42325.586724537039</v>
      </c>
    </row>
    <row r="1074" spans="1:20" ht="60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8306</v>
      </c>
      <c r="G1074" s="1" t="s">
        <v>8221</v>
      </c>
      <c r="H1074" s="1" t="s">
        <v>8243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8279</v>
      </c>
      <c r="O1074" s="5">
        <f>E1074/D1074</f>
        <v>6.8000000000000005E-4</v>
      </c>
      <c r="P1074" s="3">
        <f>ROUND(E1074/L1074,0)</f>
        <v>13</v>
      </c>
      <c r="Q1074" s="6" t="s">
        <v>8331</v>
      </c>
      <c r="R1074" s="6" t="s">
        <v>8332</v>
      </c>
      <c r="S1074" s="14">
        <f t="shared" si="32"/>
        <v>41645.623807870368</v>
      </c>
      <c r="T1074" s="14">
        <f t="shared" si="33"/>
        <v>41675.623807870368</v>
      </c>
    </row>
    <row r="1075" spans="1:20" ht="45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8306</v>
      </c>
      <c r="G1075" s="1" t="s">
        <v>8221</v>
      </c>
      <c r="H1075" s="1" t="s">
        <v>8243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8279</v>
      </c>
      <c r="O1075" s="5">
        <f>E1075/D1075</f>
        <v>1.3333333333333334E-2</v>
      </c>
      <c r="P1075" s="3">
        <f>ROUND(E1075/L1075,0)</f>
        <v>10</v>
      </c>
      <c r="Q1075" s="6" t="s">
        <v>8331</v>
      </c>
      <c r="R1075" s="6" t="s">
        <v>8332</v>
      </c>
      <c r="S1075" s="14">
        <f t="shared" si="32"/>
        <v>40802.756261574068</v>
      </c>
      <c r="T1075" s="14">
        <f t="shared" si="33"/>
        <v>40832.756261574068</v>
      </c>
    </row>
    <row r="1076" spans="1:20" ht="60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8306</v>
      </c>
      <c r="G1076" s="1" t="s">
        <v>8221</v>
      </c>
      <c r="H1076" s="1" t="s">
        <v>8243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8279</v>
      </c>
      <c r="O1076" s="5">
        <f>E1076/D1076</f>
        <v>6.3092592592592589E-2</v>
      </c>
      <c r="P1076" s="3">
        <f>ROUND(E1076/L1076,0)</f>
        <v>114</v>
      </c>
      <c r="Q1076" s="6" t="s">
        <v>8331</v>
      </c>
      <c r="R1076" s="6" t="s">
        <v>8332</v>
      </c>
      <c r="S1076" s="14">
        <f t="shared" si="32"/>
        <v>41612.964641203704</v>
      </c>
      <c r="T1076" s="14">
        <f t="shared" si="33"/>
        <v>41642.964641203704</v>
      </c>
    </row>
    <row r="1077" spans="1:20" ht="45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8306</v>
      </c>
      <c r="G1077" s="1" t="s">
        <v>8221</v>
      </c>
      <c r="H1077" s="1" t="s">
        <v>8243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8279</v>
      </c>
      <c r="O1077" s="5">
        <f>E1077/D1077</f>
        <v>4.4999999999999998E-2</v>
      </c>
      <c r="P1077" s="3">
        <f>ROUND(E1077/L1077,0)</f>
        <v>15</v>
      </c>
      <c r="Q1077" s="6" t="s">
        <v>8331</v>
      </c>
      <c r="R1077" s="6" t="s">
        <v>8332</v>
      </c>
      <c r="S1077" s="14">
        <f t="shared" si="32"/>
        <v>41005.695787037032</v>
      </c>
      <c r="T1077" s="14">
        <f t="shared" si="33"/>
        <v>41035.695787037032</v>
      </c>
    </row>
    <row r="1078" spans="1:20" ht="45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8306</v>
      </c>
      <c r="G1078" s="1" t="s">
        <v>8221</v>
      </c>
      <c r="H1078" s="1" t="s">
        <v>8243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8279</v>
      </c>
      <c r="O1078" s="5">
        <f>E1078/D1078</f>
        <v>0.62765333333333329</v>
      </c>
      <c r="P1078" s="3">
        <f>ROUND(E1078/L1078,0)</f>
        <v>48</v>
      </c>
      <c r="Q1078" s="6" t="s">
        <v>8331</v>
      </c>
      <c r="R1078" s="6" t="s">
        <v>8332</v>
      </c>
      <c r="S1078" s="14">
        <f t="shared" si="32"/>
        <v>41838.169560185182</v>
      </c>
      <c r="T1078" s="14">
        <f t="shared" si="33"/>
        <v>41893.169560185182</v>
      </c>
    </row>
    <row r="1079" spans="1:20" ht="45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8306</v>
      </c>
      <c r="G1079" s="1" t="s">
        <v>8221</v>
      </c>
      <c r="H1079" s="1" t="s">
        <v>8243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8279</v>
      </c>
      <c r="O1079" s="5">
        <f>E1079/D1079</f>
        <v>0.29376000000000002</v>
      </c>
      <c r="P1079" s="3">
        <f>ROUND(E1079/L1079,0)</f>
        <v>44</v>
      </c>
      <c r="Q1079" s="6" t="s">
        <v>8331</v>
      </c>
      <c r="R1079" s="6" t="s">
        <v>8332</v>
      </c>
      <c r="S1079" s="14">
        <f t="shared" si="32"/>
        <v>42352.958460648144</v>
      </c>
      <c r="T1079" s="14">
        <f t="shared" si="33"/>
        <v>42382.958460648144</v>
      </c>
    </row>
    <row r="1080" spans="1:20" ht="60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8306</v>
      </c>
      <c r="G1080" s="1" t="s">
        <v>8221</v>
      </c>
      <c r="H1080" s="1" t="s">
        <v>8243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8279</v>
      </c>
      <c r="O1080" s="5">
        <f>E1080/D1080</f>
        <v>7.4999999999999997E-2</v>
      </c>
      <c r="P1080" s="3">
        <f>ROUND(E1080/L1080,0)</f>
        <v>9</v>
      </c>
      <c r="Q1080" s="6" t="s">
        <v>8331</v>
      </c>
      <c r="R1080" s="6" t="s">
        <v>8332</v>
      </c>
      <c r="S1080" s="14">
        <f t="shared" si="32"/>
        <v>40700.987511574072</v>
      </c>
      <c r="T1080" s="14">
        <f t="shared" si="33"/>
        <v>40745.987511574072</v>
      </c>
    </row>
    <row r="1081" spans="1:20" ht="60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8306</v>
      </c>
      <c r="G1081" s="1" t="s">
        <v>8233</v>
      </c>
      <c r="H1081" s="1" t="s">
        <v>8246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8279</v>
      </c>
      <c r="O1081" s="5">
        <f>E1081/D1081</f>
        <v>2.6076923076923077E-2</v>
      </c>
      <c r="P1081" s="3">
        <f>ROUND(E1081/L1081,0)</f>
        <v>38</v>
      </c>
      <c r="Q1081" s="6" t="s">
        <v>8331</v>
      </c>
      <c r="R1081" s="6" t="s">
        <v>8332</v>
      </c>
      <c r="S1081" s="14">
        <f t="shared" si="32"/>
        <v>42479.358055555553</v>
      </c>
      <c r="T1081" s="14">
        <f t="shared" si="33"/>
        <v>42504.358055555553</v>
      </c>
    </row>
    <row r="1082" spans="1:20" ht="4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8306</v>
      </c>
      <c r="G1082" s="1" t="s">
        <v>8221</v>
      </c>
      <c r="H1082" s="1" t="s">
        <v>8243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8279</v>
      </c>
      <c r="O1082" s="5">
        <f>E1082/D1082</f>
        <v>9.1050000000000006E-2</v>
      </c>
      <c r="P1082" s="3">
        <f>ROUND(E1082/L1082,0)</f>
        <v>19</v>
      </c>
      <c r="Q1082" s="6" t="s">
        <v>8331</v>
      </c>
      <c r="R1082" s="6" t="s">
        <v>8332</v>
      </c>
      <c r="S1082" s="14">
        <f t="shared" si="32"/>
        <v>41739.929780092592</v>
      </c>
      <c r="T1082" s="14">
        <f t="shared" si="33"/>
        <v>41769.929780092592</v>
      </c>
    </row>
    <row r="1083" spans="1:20" ht="4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8306</v>
      </c>
      <c r="G1083" s="1" t="s">
        <v>8221</v>
      </c>
      <c r="H1083" s="1" t="s">
        <v>8243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8279</v>
      </c>
      <c r="O1083" s="5">
        <f>E1083/D1083</f>
        <v>1.7647058823529413E-4</v>
      </c>
      <c r="P1083" s="3">
        <f>ROUND(E1083/L1083,0)</f>
        <v>3</v>
      </c>
      <c r="Q1083" s="6" t="s">
        <v>8331</v>
      </c>
      <c r="R1083" s="6" t="s">
        <v>8332</v>
      </c>
      <c r="S1083" s="14">
        <f t="shared" si="32"/>
        <v>42002.718657407408</v>
      </c>
      <c r="T1083" s="14">
        <f t="shared" si="33"/>
        <v>42032.718657407408</v>
      </c>
    </row>
    <row r="1084" spans="1:20" ht="45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8306</v>
      </c>
      <c r="G1084" s="1" t="s">
        <v>8221</v>
      </c>
      <c r="H1084" s="1" t="s">
        <v>8243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8279</v>
      </c>
      <c r="O1084" s="5">
        <f>E1084/D1084</f>
        <v>5.5999999999999999E-3</v>
      </c>
      <c r="P1084" s="3">
        <f>ROUND(E1084/L1084,0)</f>
        <v>19</v>
      </c>
      <c r="Q1084" s="6" t="s">
        <v>8331</v>
      </c>
      <c r="R1084" s="6" t="s">
        <v>8332</v>
      </c>
      <c r="S1084" s="14">
        <f t="shared" si="32"/>
        <v>41101.697777777772</v>
      </c>
      <c r="T1084" s="14">
        <f t="shared" si="33"/>
        <v>41131.697777777772</v>
      </c>
    </row>
    <row r="1085" spans="1:20" ht="60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8306</v>
      </c>
      <c r="G1085" s="1" t="s">
        <v>8226</v>
      </c>
      <c r="H1085" s="1" t="s">
        <v>8248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8279</v>
      </c>
      <c r="O1085" s="5">
        <f>E1085/D1085</f>
        <v>8.2000000000000007E-3</v>
      </c>
      <c r="P1085" s="3">
        <f>ROUND(E1085/L1085,0)</f>
        <v>410</v>
      </c>
      <c r="Q1085" s="6" t="s">
        <v>8331</v>
      </c>
      <c r="R1085" s="6" t="s">
        <v>8332</v>
      </c>
      <c r="S1085" s="14">
        <f t="shared" si="32"/>
        <v>41793.451192129629</v>
      </c>
      <c r="T1085" s="14">
        <f t="shared" si="33"/>
        <v>41853.451192129629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8306</v>
      </c>
      <c r="G1086" s="1" t="s">
        <v>8221</v>
      </c>
      <c r="H1086" s="1" t="s">
        <v>8243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8279</v>
      </c>
      <c r="O1086" s="5">
        <f>E1086/D1086</f>
        <v>0</v>
      </c>
      <c r="P1086" s="3" t="e">
        <f>ROUND(E1086/L1086,0)</f>
        <v>#DIV/0!</v>
      </c>
      <c r="Q1086" s="6" t="s">
        <v>8331</v>
      </c>
      <c r="R1086" s="6" t="s">
        <v>8332</v>
      </c>
      <c r="S1086" s="14">
        <f t="shared" si="32"/>
        <v>41829.703749999993</v>
      </c>
      <c r="T1086" s="14">
        <f t="shared" si="33"/>
        <v>41859.703749999993</v>
      </c>
    </row>
    <row r="1087" spans="1:20" ht="4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8306</v>
      </c>
      <c r="G1087" s="1" t="s">
        <v>8226</v>
      </c>
      <c r="H1087" s="1" t="s">
        <v>8248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8279</v>
      </c>
      <c r="O1087" s="5">
        <f>E1087/D1087</f>
        <v>3.4200000000000001E-2</v>
      </c>
      <c r="P1087" s="3">
        <f>ROUND(E1087/L1087,0)</f>
        <v>114</v>
      </c>
      <c r="Q1087" s="6" t="s">
        <v>8331</v>
      </c>
      <c r="R1087" s="6" t="s">
        <v>8332</v>
      </c>
      <c r="S1087" s="14">
        <f t="shared" si="32"/>
        <v>42413.462673611109</v>
      </c>
      <c r="T1087" s="14">
        <f t="shared" si="33"/>
        <v>42443.421006944445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8306</v>
      </c>
      <c r="G1088" s="1" t="s">
        <v>8221</v>
      </c>
      <c r="H1088" s="1" t="s">
        <v>8243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8279</v>
      </c>
      <c r="O1088" s="5">
        <f>E1088/D1088</f>
        <v>8.3333333333333339E-4</v>
      </c>
      <c r="P1088" s="3">
        <f>ROUND(E1088/L1088,0)</f>
        <v>8</v>
      </c>
      <c r="Q1088" s="6" t="s">
        <v>8331</v>
      </c>
      <c r="R1088" s="6" t="s">
        <v>8332</v>
      </c>
      <c r="S1088" s="14">
        <f t="shared" si="32"/>
        <v>41845.658460648148</v>
      </c>
      <c r="T1088" s="14">
        <f t="shared" si="33"/>
        <v>41875.658460648148</v>
      </c>
    </row>
    <row r="1089" spans="1:20" ht="60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8306</v>
      </c>
      <c r="G1089" s="1" t="s">
        <v>8221</v>
      </c>
      <c r="H1089" s="1" t="s">
        <v>8243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8279</v>
      </c>
      <c r="O1089" s="5">
        <f>E1089/D1089</f>
        <v>0</v>
      </c>
      <c r="P1089" s="3" t="e">
        <f>ROUND(E1089/L1089,0)</f>
        <v>#DIV/0!</v>
      </c>
      <c r="Q1089" s="6" t="s">
        <v>8331</v>
      </c>
      <c r="R1089" s="6" t="s">
        <v>8332</v>
      </c>
      <c r="S1089" s="14">
        <f t="shared" si="32"/>
        <v>41775.505636574067</v>
      </c>
      <c r="T1089" s="14">
        <f t="shared" si="33"/>
        <v>41805.505636574067</v>
      </c>
    </row>
    <row r="1090" spans="1:20" ht="45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8306</v>
      </c>
      <c r="G1090" s="1" t="s">
        <v>8221</v>
      </c>
      <c r="H1090" s="1" t="s">
        <v>8243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8279</v>
      </c>
      <c r="O1090" s="5">
        <f>E1090/D1090</f>
        <v>0.14182977777777778</v>
      </c>
      <c r="P1090" s="3">
        <f>ROUND(E1090/L1090,0)</f>
        <v>43</v>
      </c>
      <c r="Q1090" s="6" t="s">
        <v>8331</v>
      </c>
      <c r="R1090" s="6" t="s">
        <v>8332</v>
      </c>
      <c r="S1090" s="14">
        <f t="shared" si="32"/>
        <v>41723.591053240736</v>
      </c>
      <c r="T1090" s="14">
        <f t="shared" si="33"/>
        <v>41753.591053240736</v>
      </c>
    </row>
    <row r="1091" spans="1:20" ht="30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8306</v>
      </c>
      <c r="G1091" s="1" t="s">
        <v>8227</v>
      </c>
      <c r="H1091" s="1" t="s">
        <v>8246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8279</v>
      </c>
      <c r="O1091" s="5">
        <f>E1091/D1091</f>
        <v>7.8266666666666665E-2</v>
      </c>
      <c r="P1091" s="3">
        <f>ROUND(E1091/L1091,0)</f>
        <v>24</v>
      </c>
      <c r="Q1091" s="6" t="s">
        <v>8331</v>
      </c>
      <c r="R1091" s="6" t="s">
        <v>8332</v>
      </c>
      <c r="S1091" s="14">
        <f t="shared" ref="S1091:S1154" si="34">(J1091/86400)+25569+(-5/24)</f>
        <v>42150.981192129628</v>
      </c>
      <c r="T1091" s="14">
        <f t="shared" ref="T1091:T1154" si="35">(I1091/86400)+25569+(-5/24)</f>
        <v>42180.981192129628</v>
      </c>
    </row>
    <row r="1092" spans="1:20" ht="60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8306</v>
      </c>
      <c r="G1092" s="1" t="s">
        <v>8223</v>
      </c>
      <c r="H1092" s="1" t="s">
        <v>8245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8279</v>
      </c>
      <c r="O1092" s="5">
        <f>E1092/D1092</f>
        <v>3.8464497269020693E-4</v>
      </c>
      <c r="P1092" s="3">
        <f>ROUND(E1092/L1092,0)</f>
        <v>5</v>
      </c>
      <c r="Q1092" s="6" t="s">
        <v>8331</v>
      </c>
      <c r="R1092" s="6" t="s">
        <v>8332</v>
      </c>
      <c r="S1092" s="14">
        <f t="shared" si="34"/>
        <v>42122.977465277778</v>
      </c>
      <c r="T1092" s="14">
        <f t="shared" si="35"/>
        <v>42152.977465277778</v>
      </c>
    </row>
    <row r="1093" spans="1:20" ht="60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8306</v>
      </c>
      <c r="G1093" s="1" t="s">
        <v>8222</v>
      </c>
      <c r="H1093" s="1" t="s">
        <v>8244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8279</v>
      </c>
      <c r="O1093" s="5">
        <f>E1093/D1093</f>
        <v>0.125</v>
      </c>
      <c r="P1093" s="3">
        <f>ROUND(E1093/L1093,0)</f>
        <v>13</v>
      </c>
      <c r="Q1093" s="6" t="s">
        <v>8331</v>
      </c>
      <c r="R1093" s="6" t="s">
        <v>8332</v>
      </c>
      <c r="S1093" s="14">
        <f t="shared" si="34"/>
        <v>42440.611944444441</v>
      </c>
      <c r="T1093" s="14">
        <f t="shared" si="35"/>
        <v>42470.570277777777</v>
      </c>
    </row>
    <row r="1094" spans="1:20" ht="60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8306</v>
      </c>
      <c r="G1094" s="1" t="s">
        <v>8221</v>
      </c>
      <c r="H1094" s="1" t="s">
        <v>8243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8279</v>
      </c>
      <c r="O1094" s="5">
        <f>E1094/D1094</f>
        <v>1.0500000000000001E-2</v>
      </c>
      <c r="P1094" s="3">
        <f>ROUND(E1094/L1094,0)</f>
        <v>3</v>
      </c>
      <c r="Q1094" s="6" t="s">
        <v>8331</v>
      </c>
      <c r="R1094" s="6" t="s">
        <v>8332</v>
      </c>
      <c r="S1094" s="14">
        <f t="shared" si="34"/>
        <v>41249.817569444444</v>
      </c>
      <c r="T1094" s="14">
        <f t="shared" si="35"/>
        <v>41279.817569444444</v>
      </c>
    </row>
    <row r="1095" spans="1:20" ht="45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8306</v>
      </c>
      <c r="G1095" s="1" t="s">
        <v>8226</v>
      </c>
      <c r="H1095" s="1" t="s">
        <v>8248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8279</v>
      </c>
      <c r="O1095" s="5">
        <f>E1095/D1095</f>
        <v>0.14083333333333334</v>
      </c>
      <c r="P1095" s="3">
        <f>ROUND(E1095/L1095,0)</f>
        <v>11</v>
      </c>
      <c r="Q1095" s="6" t="s">
        <v>8331</v>
      </c>
      <c r="R1095" s="6" t="s">
        <v>8332</v>
      </c>
      <c r="S1095" s="14">
        <f t="shared" si="34"/>
        <v>42396.765474537031</v>
      </c>
      <c r="T1095" s="14">
        <f t="shared" si="35"/>
        <v>42411.765474537031</v>
      </c>
    </row>
    <row r="1096" spans="1:20" ht="60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8306</v>
      </c>
      <c r="G1096" s="1" t="s">
        <v>8221</v>
      </c>
      <c r="H1096" s="1" t="s">
        <v>8243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8279</v>
      </c>
      <c r="O1096" s="5">
        <f>E1096/D1096</f>
        <v>0.18300055555555556</v>
      </c>
      <c r="P1096" s="3">
        <f>ROUND(E1096/L1096,0)</f>
        <v>122</v>
      </c>
      <c r="Q1096" s="6" t="s">
        <v>8331</v>
      </c>
      <c r="R1096" s="6" t="s">
        <v>8332</v>
      </c>
      <c r="S1096" s="14">
        <f t="shared" si="34"/>
        <v>40795.505011574074</v>
      </c>
      <c r="T1096" s="14">
        <f t="shared" si="35"/>
        <v>40825.505011574074</v>
      </c>
    </row>
    <row r="1097" spans="1:20" ht="60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8306</v>
      </c>
      <c r="G1097" s="1" t="s">
        <v>8221</v>
      </c>
      <c r="H1097" s="1" t="s">
        <v>8243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8279</v>
      </c>
      <c r="O1097" s="5">
        <f>E1097/D1097</f>
        <v>5.0347999999999997E-2</v>
      </c>
      <c r="P1097" s="3">
        <f>ROUND(E1097/L1097,0)</f>
        <v>268</v>
      </c>
      <c r="Q1097" s="6" t="s">
        <v>8331</v>
      </c>
      <c r="R1097" s="6" t="s">
        <v>8332</v>
      </c>
      <c r="S1097" s="14">
        <f t="shared" si="34"/>
        <v>41486.328935185185</v>
      </c>
      <c r="T1097" s="14">
        <f t="shared" si="35"/>
        <v>41516.328935185185</v>
      </c>
    </row>
    <row r="1098" spans="1:20" ht="60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8306</v>
      </c>
      <c r="G1098" s="1" t="s">
        <v>8221</v>
      </c>
      <c r="H1098" s="1" t="s">
        <v>8243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8279</v>
      </c>
      <c r="O1098" s="5">
        <f>E1098/D1098</f>
        <v>0.17933333333333334</v>
      </c>
      <c r="P1098" s="3">
        <f>ROUND(E1098/L1098,0)</f>
        <v>74</v>
      </c>
      <c r="Q1098" s="6" t="s">
        <v>8331</v>
      </c>
      <c r="R1098" s="6" t="s">
        <v>8332</v>
      </c>
      <c r="S1098" s="14">
        <f t="shared" si="34"/>
        <v>41885.309652777774</v>
      </c>
      <c r="T1098" s="14">
        <f t="shared" si="35"/>
        <v>41915.9375</v>
      </c>
    </row>
    <row r="1099" spans="1:20" ht="4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8306</v>
      </c>
      <c r="G1099" s="1" t="s">
        <v>8221</v>
      </c>
      <c r="H1099" s="1" t="s">
        <v>8243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8279</v>
      </c>
      <c r="O1099" s="5">
        <f>E1099/D1099</f>
        <v>4.6999999999999999E-4</v>
      </c>
      <c r="P1099" s="3">
        <f>ROUND(E1099/L1099,0)</f>
        <v>7</v>
      </c>
      <c r="Q1099" s="6" t="s">
        <v>8331</v>
      </c>
      <c r="R1099" s="6" t="s">
        <v>8332</v>
      </c>
      <c r="S1099" s="14">
        <f t="shared" si="34"/>
        <v>41660.584224537037</v>
      </c>
      <c r="T1099" s="14">
        <f t="shared" si="35"/>
        <v>41700.584224537037</v>
      </c>
    </row>
    <row r="1100" spans="1:20" ht="30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8306</v>
      </c>
      <c r="G1100" s="1" t="s">
        <v>8221</v>
      </c>
      <c r="H1100" s="1" t="s">
        <v>8243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8279</v>
      </c>
      <c r="O1100" s="5">
        <f>E1100/D1100</f>
        <v>7.2120000000000004E-2</v>
      </c>
      <c r="P1100" s="3">
        <f>ROUND(E1100/L1100,0)</f>
        <v>82</v>
      </c>
      <c r="Q1100" s="6" t="s">
        <v>8331</v>
      </c>
      <c r="R1100" s="6" t="s">
        <v>8332</v>
      </c>
      <c r="S1100" s="14">
        <f t="shared" si="34"/>
        <v>41712.554340277777</v>
      </c>
      <c r="T1100" s="14">
        <f t="shared" si="35"/>
        <v>41742.554340277777</v>
      </c>
    </row>
    <row r="1101" spans="1:20" ht="60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8306</v>
      </c>
      <c r="G1101" s="1" t="s">
        <v>8222</v>
      </c>
      <c r="H1101" s="1" t="s">
        <v>8244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8279</v>
      </c>
      <c r="O1101" s="5">
        <f>E1101/D1101</f>
        <v>5.0000000000000001E-3</v>
      </c>
      <c r="P1101" s="3">
        <f>ROUND(E1101/L1101,0)</f>
        <v>25</v>
      </c>
      <c r="Q1101" s="6" t="s">
        <v>8331</v>
      </c>
      <c r="R1101" s="6" t="s">
        <v>8332</v>
      </c>
      <c r="S1101" s="14">
        <f t="shared" si="34"/>
        <v>42107.628101851849</v>
      </c>
      <c r="T1101" s="14">
        <f t="shared" si="35"/>
        <v>42137.628101851849</v>
      </c>
    </row>
    <row r="1102" spans="1:20" ht="4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8306</v>
      </c>
      <c r="G1102" s="1" t="s">
        <v>8233</v>
      </c>
      <c r="H1102" s="1" t="s">
        <v>8246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8279</v>
      </c>
      <c r="O1102" s="5">
        <f>E1102/D1102</f>
        <v>2.5000000000000001E-2</v>
      </c>
      <c r="P1102" s="3">
        <f>ROUND(E1102/L1102,0)</f>
        <v>10</v>
      </c>
      <c r="Q1102" s="6" t="s">
        <v>8331</v>
      </c>
      <c r="R1102" s="6" t="s">
        <v>8332</v>
      </c>
      <c r="S1102" s="14">
        <f t="shared" si="34"/>
        <v>42383.902442129627</v>
      </c>
      <c r="T1102" s="14">
        <f t="shared" si="35"/>
        <v>42413.902442129627</v>
      </c>
    </row>
    <row r="1103" spans="1:20" ht="45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8306</v>
      </c>
      <c r="G1103" s="1" t="s">
        <v>8221</v>
      </c>
      <c r="H1103" s="1" t="s">
        <v>8243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8279</v>
      </c>
      <c r="O1103" s="5">
        <f>E1103/D1103</f>
        <v>4.0999999999999999E-4</v>
      </c>
      <c r="P1103" s="3">
        <f>ROUND(E1103/L1103,0)</f>
        <v>7</v>
      </c>
      <c r="Q1103" s="6" t="s">
        <v>8331</v>
      </c>
      <c r="R1103" s="6" t="s">
        <v>8332</v>
      </c>
      <c r="S1103" s="14">
        <f t="shared" si="34"/>
        <v>42538.564097222225</v>
      </c>
      <c r="T1103" s="14">
        <f t="shared" si="35"/>
        <v>42565.549999999996</v>
      </c>
    </row>
    <row r="1104" spans="1:20" ht="60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8306</v>
      </c>
      <c r="G1104" s="1" t="s">
        <v>8221</v>
      </c>
      <c r="H1104" s="1" t="s">
        <v>8243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8279</v>
      </c>
      <c r="O1104" s="5">
        <f>E1104/D1104</f>
        <v>5.3124999999999999E-2</v>
      </c>
      <c r="P1104" s="3">
        <f>ROUND(E1104/L1104,0)</f>
        <v>18</v>
      </c>
      <c r="Q1104" s="6" t="s">
        <v>8331</v>
      </c>
      <c r="R1104" s="6" t="s">
        <v>8332</v>
      </c>
      <c r="S1104" s="14">
        <f t="shared" si="34"/>
        <v>41576.837094907409</v>
      </c>
      <c r="T1104" s="14">
        <f t="shared" si="35"/>
        <v>41617.040972222218</v>
      </c>
    </row>
    <row r="1105" spans="1:20" ht="4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8306</v>
      </c>
      <c r="G1105" s="1" t="s">
        <v>8221</v>
      </c>
      <c r="H1105" s="1" t="s">
        <v>8243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8279</v>
      </c>
      <c r="O1105" s="5">
        <f>E1105/D1105</f>
        <v>1.6199999999999999E-2</v>
      </c>
      <c r="P1105" s="3">
        <f>ROUND(E1105/L1105,0)</f>
        <v>16</v>
      </c>
      <c r="Q1105" s="6" t="s">
        <v>8331</v>
      </c>
      <c r="R1105" s="6" t="s">
        <v>8332</v>
      </c>
      <c r="S1105" s="14">
        <f t="shared" si="34"/>
        <v>42479.013773148145</v>
      </c>
      <c r="T1105" s="14">
        <f t="shared" si="35"/>
        <v>42539.013773148145</v>
      </c>
    </row>
    <row r="1106" spans="1:20" ht="60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8306</v>
      </c>
      <c r="G1106" s="1" t="s">
        <v>8222</v>
      </c>
      <c r="H1106" s="1" t="s">
        <v>8244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8279</v>
      </c>
      <c r="O1106" s="5">
        <f>E1106/D1106</f>
        <v>4.9516666666666667E-2</v>
      </c>
      <c r="P1106" s="3">
        <f>ROUND(E1106/L1106,0)</f>
        <v>80</v>
      </c>
      <c r="Q1106" s="6" t="s">
        <v>8331</v>
      </c>
      <c r="R1106" s="6" t="s">
        <v>8332</v>
      </c>
      <c r="S1106" s="14">
        <f t="shared" si="34"/>
        <v>41771.201631944445</v>
      </c>
      <c r="T1106" s="14">
        <f t="shared" si="35"/>
        <v>41801.201631944445</v>
      </c>
    </row>
    <row r="1107" spans="1:20" ht="60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8306</v>
      </c>
      <c r="G1107" s="1" t="s">
        <v>8221</v>
      </c>
      <c r="H1107" s="1" t="s">
        <v>8243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8279</v>
      </c>
      <c r="O1107" s="5">
        <f>E1107/D1107</f>
        <v>1.5900000000000001E-3</v>
      </c>
      <c r="P1107" s="3">
        <f>ROUND(E1107/L1107,0)</f>
        <v>72</v>
      </c>
      <c r="Q1107" s="6" t="s">
        <v>8331</v>
      </c>
      <c r="R1107" s="6" t="s">
        <v>8332</v>
      </c>
      <c r="S1107" s="14">
        <f t="shared" si="34"/>
        <v>41691.927395833329</v>
      </c>
      <c r="T1107" s="14">
        <f t="shared" si="35"/>
        <v>41721.885729166665</v>
      </c>
    </row>
    <row r="1108" spans="1:20" ht="45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8306</v>
      </c>
      <c r="G1108" s="1" t="s">
        <v>8221</v>
      </c>
      <c r="H1108" s="1" t="s">
        <v>8243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8279</v>
      </c>
      <c r="O1108" s="5">
        <f>E1108/D1108</f>
        <v>0.41249999999999998</v>
      </c>
      <c r="P1108" s="3">
        <f>ROUND(E1108/L1108,0)</f>
        <v>24</v>
      </c>
      <c r="Q1108" s="6" t="s">
        <v>8331</v>
      </c>
      <c r="R1108" s="6" t="s">
        <v>8332</v>
      </c>
      <c r="S1108" s="14">
        <f t="shared" si="34"/>
        <v>40973.532118055555</v>
      </c>
      <c r="T1108" s="14">
        <f t="shared" si="35"/>
        <v>41003.490451388883</v>
      </c>
    </row>
    <row r="1109" spans="1:20" ht="60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8306</v>
      </c>
      <c r="G1109" s="1" t="s">
        <v>8221</v>
      </c>
      <c r="H1109" s="1" t="s">
        <v>8243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8279</v>
      </c>
      <c r="O1109" s="5">
        <f>E1109/D1109</f>
        <v>0</v>
      </c>
      <c r="P1109" s="3" t="e">
        <f>ROUND(E1109/L1109,0)</f>
        <v>#DIV/0!</v>
      </c>
      <c r="Q1109" s="6" t="s">
        <v>8331</v>
      </c>
      <c r="R1109" s="6" t="s">
        <v>8332</v>
      </c>
      <c r="S1109" s="14">
        <f t="shared" si="34"/>
        <v>41813.653055555551</v>
      </c>
      <c r="T1109" s="14">
        <f t="shared" si="35"/>
        <v>41843.653055555551</v>
      </c>
    </row>
    <row r="1110" spans="1:20" ht="60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8306</v>
      </c>
      <c r="G1110" s="1" t="s">
        <v>8221</v>
      </c>
      <c r="H1110" s="1" t="s">
        <v>8243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8279</v>
      </c>
      <c r="O1110" s="5">
        <f>E1110/D1110</f>
        <v>2.93E-2</v>
      </c>
      <c r="P1110" s="3">
        <f>ROUND(E1110/L1110,0)</f>
        <v>35</v>
      </c>
      <c r="Q1110" s="6" t="s">
        <v>8331</v>
      </c>
      <c r="R1110" s="6" t="s">
        <v>8332</v>
      </c>
      <c r="S1110" s="14">
        <f t="shared" si="34"/>
        <v>40952.42864583333</v>
      </c>
      <c r="T1110" s="14">
        <f t="shared" si="35"/>
        <v>41012.386979166666</v>
      </c>
    </row>
    <row r="1111" spans="1:20" ht="60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8306</v>
      </c>
      <c r="G1111" s="1" t="s">
        <v>8221</v>
      </c>
      <c r="H1111" s="1" t="s">
        <v>8243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8279</v>
      </c>
      <c r="O1111" s="5">
        <f>E1111/D1111</f>
        <v>4.4999999999999997E-3</v>
      </c>
      <c r="P1111" s="3">
        <f>ROUND(E1111/L1111,0)</f>
        <v>15</v>
      </c>
      <c r="Q1111" s="6" t="s">
        <v>8331</v>
      </c>
      <c r="R1111" s="6" t="s">
        <v>8332</v>
      </c>
      <c r="S1111" s="14">
        <f t="shared" si="34"/>
        <v>42662.543865740743</v>
      </c>
      <c r="T1111" s="14">
        <f t="shared" si="35"/>
        <v>42692.5855324074</v>
      </c>
    </row>
    <row r="1112" spans="1:20" ht="60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8306</v>
      </c>
      <c r="G1112" s="1" t="s">
        <v>8221</v>
      </c>
      <c r="H1112" s="1" t="s">
        <v>8243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8279</v>
      </c>
      <c r="O1112" s="5">
        <f>E1112/D1112</f>
        <v>5.1000000000000004E-3</v>
      </c>
      <c r="P1112" s="3">
        <f>ROUND(E1112/L1112,0)</f>
        <v>23</v>
      </c>
      <c r="Q1112" s="6" t="s">
        <v>8331</v>
      </c>
      <c r="R1112" s="6" t="s">
        <v>8332</v>
      </c>
      <c r="S1112" s="14">
        <f t="shared" si="34"/>
        <v>41220.72479166666</v>
      </c>
      <c r="T1112" s="14">
        <f t="shared" si="35"/>
        <v>41250.72479166666</v>
      </c>
    </row>
    <row r="1113" spans="1:20" ht="60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8306</v>
      </c>
      <c r="G1113" s="1" t="s">
        <v>8221</v>
      </c>
      <c r="H1113" s="1" t="s">
        <v>8243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8279</v>
      </c>
      <c r="O1113" s="5">
        <f>E1113/D1113</f>
        <v>4.0000000000000002E-4</v>
      </c>
      <c r="P1113" s="3">
        <f>ROUND(E1113/L1113,0)</f>
        <v>1</v>
      </c>
      <c r="Q1113" s="6" t="s">
        <v>8331</v>
      </c>
      <c r="R1113" s="6" t="s">
        <v>8332</v>
      </c>
      <c r="S1113" s="14">
        <f t="shared" si="34"/>
        <v>42346.995254629626</v>
      </c>
      <c r="T1113" s="14">
        <f t="shared" si="35"/>
        <v>42376.995254629626</v>
      </c>
    </row>
    <row r="1114" spans="1:20" ht="4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8306</v>
      </c>
      <c r="G1114" s="1" t="s">
        <v>8221</v>
      </c>
      <c r="H1114" s="1" t="s">
        <v>8243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8279</v>
      </c>
      <c r="O1114" s="5">
        <f>E1114/D1114</f>
        <v>0.35537409090909089</v>
      </c>
      <c r="P1114" s="3">
        <f>ROUND(E1114/L1114,0)</f>
        <v>100</v>
      </c>
      <c r="Q1114" s="6" t="s">
        <v>8331</v>
      </c>
      <c r="R1114" s="6" t="s">
        <v>8332</v>
      </c>
      <c r="S1114" s="14">
        <f t="shared" si="34"/>
        <v>41963.551053240742</v>
      </c>
      <c r="T1114" s="14">
        <f t="shared" si="35"/>
        <v>42023.145833333336</v>
      </c>
    </row>
    <row r="1115" spans="1:20" ht="60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8306</v>
      </c>
      <c r="G1115" s="1" t="s">
        <v>8222</v>
      </c>
      <c r="H1115" s="1" t="s">
        <v>8244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8279</v>
      </c>
      <c r="O1115" s="5">
        <f>E1115/D1115</f>
        <v>5.0000000000000001E-3</v>
      </c>
      <c r="P1115" s="3">
        <f>ROUND(E1115/L1115,0)</f>
        <v>5</v>
      </c>
      <c r="Q1115" s="6" t="s">
        <v>8331</v>
      </c>
      <c r="R1115" s="6" t="s">
        <v>8332</v>
      </c>
      <c r="S1115" s="14">
        <f t="shared" si="34"/>
        <v>41835.768749999996</v>
      </c>
      <c r="T1115" s="14">
        <f t="shared" si="35"/>
        <v>41865.768749999996</v>
      </c>
    </row>
    <row r="1116" spans="1:20" ht="60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8306</v>
      </c>
      <c r="G1116" s="1" t="s">
        <v>8222</v>
      </c>
      <c r="H1116" s="1" t="s">
        <v>8244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8279</v>
      </c>
      <c r="O1116" s="5">
        <f>E1116/D1116</f>
        <v>1.6666666666666668E-3</v>
      </c>
      <c r="P1116" s="3">
        <f>ROUND(E1116/L1116,0)</f>
        <v>3</v>
      </c>
      <c r="Q1116" s="6" t="s">
        <v>8331</v>
      </c>
      <c r="R1116" s="6" t="s">
        <v>8332</v>
      </c>
      <c r="S1116" s="14">
        <f t="shared" si="34"/>
        <v>41526.13758101852</v>
      </c>
      <c r="T1116" s="14">
        <f t="shared" si="35"/>
        <v>41556.13758101852</v>
      </c>
    </row>
    <row r="1117" spans="1:20" ht="60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8306</v>
      </c>
      <c r="G1117" s="1" t="s">
        <v>8221</v>
      </c>
      <c r="H1117" s="1" t="s">
        <v>8243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8279</v>
      </c>
      <c r="O1117" s="5">
        <f>E1117/D1117</f>
        <v>1.325E-3</v>
      </c>
      <c r="P1117" s="3">
        <f>ROUND(E1117/L1117,0)</f>
        <v>13</v>
      </c>
      <c r="Q1117" s="6" t="s">
        <v>8331</v>
      </c>
      <c r="R1117" s="6" t="s">
        <v>8332</v>
      </c>
      <c r="S1117" s="14">
        <f t="shared" si="34"/>
        <v>42429.487210648142</v>
      </c>
      <c r="T1117" s="14">
        <f t="shared" si="35"/>
        <v>42459.445543981477</v>
      </c>
    </row>
    <row r="1118" spans="1:20" ht="45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8306</v>
      </c>
      <c r="G1118" s="1" t="s">
        <v>8221</v>
      </c>
      <c r="H1118" s="1" t="s">
        <v>8243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8279</v>
      </c>
      <c r="O1118" s="5">
        <f>E1118/D1118</f>
        <v>3.5704000000000004E-4</v>
      </c>
      <c r="P1118" s="3">
        <f>ROUND(E1118/L1118,0)</f>
        <v>18</v>
      </c>
      <c r="Q1118" s="6" t="s">
        <v>8331</v>
      </c>
      <c r="R1118" s="6" t="s">
        <v>8332</v>
      </c>
      <c r="S1118" s="14">
        <f t="shared" si="34"/>
        <v>41009.638981481483</v>
      </c>
      <c r="T1118" s="14">
        <f t="shared" si="35"/>
        <v>41069.638981481483</v>
      </c>
    </row>
    <row r="1119" spans="1:20" ht="4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8306</v>
      </c>
      <c r="G1119" s="1" t="s">
        <v>8233</v>
      </c>
      <c r="H1119" s="1" t="s">
        <v>8246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8279</v>
      </c>
      <c r="O1119" s="5">
        <f>E1119/D1119</f>
        <v>8.3000000000000004E-2</v>
      </c>
      <c r="P1119" s="3">
        <f>ROUND(E1119/L1119,0)</f>
        <v>10</v>
      </c>
      <c r="Q1119" s="6" t="s">
        <v>8331</v>
      </c>
      <c r="R1119" s="6" t="s">
        <v>8332</v>
      </c>
      <c r="S1119" s="14">
        <f t="shared" si="34"/>
        <v>42333.390196759261</v>
      </c>
      <c r="T1119" s="14">
        <f t="shared" si="35"/>
        <v>42363.390196759261</v>
      </c>
    </row>
    <row r="1120" spans="1:20" ht="60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8306</v>
      </c>
      <c r="G1120" s="1" t="s">
        <v>8223</v>
      </c>
      <c r="H1120" s="1" t="s">
        <v>8245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8279</v>
      </c>
      <c r="O1120" s="5">
        <f>E1120/D1120</f>
        <v>2.4222222222222221E-2</v>
      </c>
      <c r="P1120" s="3">
        <f>ROUND(E1120/L1120,0)</f>
        <v>36</v>
      </c>
      <c r="Q1120" s="6" t="s">
        <v>8331</v>
      </c>
      <c r="R1120" s="6" t="s">
        <v>8332</v>
      </c>
      <c r="S1120" s="14">
        <f t="shared" si="34"/>
        <v>41703.958090277774</v>
      </c>
      <c r="T1120" s="14">
        <f t="shared" si="35"/>
        <v>41733.91642361111</v>
      </c>
    </row>
    <row r="1121" spans="1:20" ht="60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8306</v>
      </c>
      <c r="G1121" s="1" t="s">
        <v>8221</v>
      </c>
      <c r="H1121" s="1" t="s">
        <v>8243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8279</v>
      </c>
      <c r="O1121" s="5">
        <f>E1121/D1121</f>
        <v>2.3809523809523812E-3</v>
      </c>
      <c r="P1121" s="3">
        <f>ROUND(E1121/L1121,0)</f>
        <v>5</v>
      </c>
      <c r="Q1121" s="6" t="s">
        <v>8331</v>
      </c>
      <c r="R1121" s="6" t="s">
        <v>8332</v>
      </c>
      <c r="S1121" s="14">
        <f t="shared" si="34"/>
        <v>41722.584074074075</v>
      </c>
      <c r="T1121" s="14">
        <f t="shared" si="35"/>
        <v>41735.584074074075</v>
      </c>
    </row>
    <row r="1122" spans="1:20" ht="45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8306</v>
      </c>
      <c r="G1122" s="1" t="s">
        <v>8221</v>
      </c>
      <c r="H1122" s="1" t="s">
        <v>8243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8279</v>
      </c>
      <c r="O1122" s="5">
        <f>E1122/D1122</f>
        <v>0</v>
      </c>
      <c r="P1122" s="3" t="e">
        <f>ROUND(E1122/L1122,0)</f>
        <v>#DIV/0!</v>
      </c>
      <c r="Q1122" s="6" t="s">
        <v>8331</v>
      </c>
      <c r="R1122" s="6" t="s">
        <v>8332</v>
      </c>
      <c r="S1122" s="14">
        <f t="shared" si="34"/>
        <v>40799.664351851847</v>
      </c>
      <c r="T1122" s="14">
        <f t="shared" si="35"/>
        <v>40844.664351851847</v>
      </c>
    </row>
    <row r="1123" spans="1:20" ht="45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8306</v>
      </c>
      <c r="G1123" s="1" t="s">
        <v>8221</v>
      </c>
      <c r="H1123" s="1" t="s">
        <v>8243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8279</v>
      </c>
      <c r="O1123" s="5">
        <f>E1123/D1123</f>
        <v>1.16E-4</v>
      </c>
      <c r="P1123" s="3">
        <f>ROUND(E1123/L1123,0)</f>
        <v>6</v>
      </c>
      <c r="Q1123" s="6" t="s">
        <v>8331</v>
      </c>
      <c r="R1123" s="6" t="s">
        <v>8332</v>
      </c>
      <c r="S1123" s="14">
        <f t="shared" si="34"/>
        <v>42412.72587962963</v>
      </c>
      <c r="T1123" s="14">
        <f t="shared" si="35"/>
        <v>42442.684212962959</v>
      </c>
    </row>
    <row r="1124" spans="1:20" ht="60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8306</v>
      </c>
      <c r="G1124" s="1" t="s">
        <v>8222</v>
      </c>
      <c r="H1124" s="1" t="s">
        <v>8244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8279</v>
      </c>
      <c r="O1124" s="5">
        <f>E1124/D1124</f>
        <v>0</v>
      </c>
      <c r="P1124" s="3" t="e">
        <f>ROUND(E1124/L1124,0)</f>
        <v>#DIV/0!</v>
      </c>
      <c r="Q1124" s="6" t="s">
        <v>8331</v>
      </c>
      <c r="R1124" s="6" t="s">
        <v>8332</v>
      </c>
      <c r="S1124" s="14">
        <f t="shared" si="34"/>
        <v>41410.495659722219</v>
      </c>
      <c r="T1124" s="14">
        <f t="shared" si="35"/>
        <v>41424.495659722219</v>
      </c>
    </row>
    <row r="1125" spans="1:20" ht="60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8306</v>
      </c>
      <c r="G1125" s="1" t="s">
        <v>8221</v>
      </c>
      <c r="H1125" s="1" t="s">
        <v>8243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8279</v>
      </c>
      <c r="O1125" s="5">
        <f>E1125/D1125</f>
        <v>2.2000000000000001E-3</v>
      </c>
      <c r="P1125" s="3">
        <f>ROUND(E1125/L1125,0)</f>
        <v>4</v>
      </c>
      <c r="Q1125" s="6" t="s">
        <v>8331</v>
      </c>
      <c r="R1125" s="6" t="s">
        <v>8332</v>
      </c>
      <c r="S1125" s="14">
        <f t="shared" si="34"/>
        <v>41718.315370370365</v>
      </c>
      <c r="T1125" s="14">
        <f t="shared" si="35"/>
        <v>41748.315370370365</v>
      </c>
    </row>
    <row r="1126" spans="1:20" ht="60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8306</v>
      </c>
      <c r="G1126" s="1" t="s">
        <v>8221</v>
      </c>
      <c r="H1126" s="1" t="s">
        <v>8243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8280</v>
      </c>
      <c r="O1126" s="5">
        <f>E1126/D1126</f>
        <v>4.7222222222222223E-3</v>
      </c>
      <c r="P1126" s="3">
        <f>ROUND(E1126/L1126,0)</f>
        <v>61</v>
      </c>
      <c r="Q1126" s="6" t="s">
        <v>8331</v>
      </c>
      <c r="R1126" s="6" t="s">
        <v>8333</v>
      </c>
      <c r="S1126" s="14">
        <f t="shared" si="34"/>
        <v>42094.458923611113</v>
      </c>
      <c r="T1126" s="14">
        <f t="shared" si="35"/>
        <v>42124.458923611113</v>
      </c>
    </row>
    <row r="1127" spans="1:20" ht="60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8306</v>
      </c>
      <c r="G1127" s="1" t="s">
        <v>8222</v>
      </c>
      <c r="H1127" s="1" t="s">
        <v>8244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8280</v>
      </c>
      <c r="O1127" s="5">
        <f>E1127/D1127</f>
        <v>0</v>
      </c>
      <c r="P1127" s="3" t="e">
        <f>ROUND(E1127/L1127,0)</f>
        <v>#DIV/0!</v>
      </c>
      <c r="Q1127" s="6" t="s">
        <v>8331</v>
      </c>
      <c r="R1127" s="6" t="s">
        <v>8333</v>
      </c>
      <c r="S1127" s="14">
        <f t="shared" si="34"/>
        <v>42212.415856481479</v>
      </c>
      <c r="T1127" s="14">
        <f t="shared" si="35"/>
        <v>42272.415856481479</v>
      </c>
    </row>
    <row r="1128" spans="1:20" ht="4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8306</v>
      </c>
      <c r="G1128" s="1" t="s">
        <v>8221</v>
      </c>
      <c r="H1128" s="1" t="s">
        <v>8243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8280</v>
      </c>
      <c r="O1128" s="5">
        <f>E1128/D1128</f>
        <v>5.0000000000000001E-3</v>
      </c>
      <c r="P1128" s="3">
        <f>ROUND(E1128/L1128,0)</f>
        <v>5</v>
      </c>
      <c r="Q1128" s="6" t="s">
        <v>8331</v>
      </c>
      <c r="R1128" s="6" t="s">
        <v>8333</v>
      </c>
      <c r="S1128" s="14">
        <f t="shared" si="34"/>
        <v>42535.119143518517</v>
      </c>
      <c r="T1128" s="14">
        <f t="shared" si="35"/>
        <v>42565.119143518517</v>
      </c>
    </row>
    <row r="1129" spans="1:20" ht="60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8306</v>
      </c>
      <c r="G1129" s="1" t="s">
        <v>8221</v>
      </c>
      <c r="H1129" s="1" t="s">
        <v>8243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8280</v>
      </c>
      <c r="O1129" s="5">
        <f>E1129/D1129</f>
        <v>1.6714285714285713E-2</v>
      </c>
      <c r="P1129" s="3">
        <f>ROUND(E1129/L1129,0)</f>
        <v>25</v>
      </c>
      <c r="Q1129" s="6" t="s">
        <v>8331</v>
      </c>
      <c r="R1129" s="6" t="s">
        <v>8333</v>
      </c>
      <c r="S1129" s="14">
        <f t="shared" si="34"/>
        <v>41926.645833333328</v>
      </c>
      <c r="T1129" s="14">
        <f t="shared" si="35"/>
        <v>41957.687499999993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8306</v>
      </c>
      <c r="G1130" s="1" t="s">
        <v>8222</v>
      </c>
      <c r="H1130" s="1" t="s">
        <v>8244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8280</v>
      </c>
      <c r="O1130" s="5">
        <f>E1130/D1130</f>
        <v>1E-3</v>
      </c>
      <c r="P1130" s="3">
        <f>ROUND(E1130/L1130,0)</f>
        <v>1</v>
      </c>
      <c r="Q1130" s="6" t="s">
        <v>8331</v>
      </c>
      <c r="R1130" s="6" t="s">
        <v>8333</v>
      </c>
      <c r="S1130" s="14">
        <f t="shared" si="34"/>
        <v>41828.441168981481</v>
      </c>
      <c r="T1130" s="14">
        <f t="shared" si="35"/>
        <v>41858.441168981481</v>
      </c>
    </row>
    <row r="1131" spans="1:20" ht="4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8306</v>
      </c>
      <c r="G1131" s="1" t="s">
        <v>8221</v>
      </c>
      <c r="H1131" s="1" t="s">
        <v>8243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8280</v>
      </c>
      <c r="O1131" s="5">
        <f>E1131/D1131</f>
        <v>1.0499999999999999E-3</v>
      </c>
      <c r="P1131" s="3">
        <f>ROUND(E1131/L1131,0)</f>
        <v>11</v>
      </c>
      <c r="Q1131" s="6" t="s">
        <v>8331</v>
      </c>
      <c r="R1131" s="6" t="s">
        <v>8333</v>
      </c>
      <c r="S1131" s="14">
        <f t="shared" si="34"/>
        <v>42496.056631944441</v>
      </c>
      <c r="T1131" s="14">
        <f t="shared" si="35"/>
        <v>42526.056631944441</v>
      </c>
    </row>
    <row r="1132" spans="1:20" ht="60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8306</v>
      </c>
      <c r="G1132" s="1" t="s">
        <v>8221</v>
      </c>
      <c r="H1132" s="1" t="s">
        <v>8243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8280</v>
      </c>
      <c r="O1132" s="5">
        <f>E1132/D1132</f>
        <v>2.2000000000000001E-3</v>
      </c>
      <c r="P1132" s="3">
        <f>ROUND(E1132/L1132,0)</f>
        <v>4</v>
      </c>
      <c r="Q1132" s="6" t="s">
        <v>8331</v>
      </c>
      <c r="R1132" s="6" t="s">
        <v>8333</v>
      </c>
      <c r="S1132" s="14">
        <f t="shared" si="34"/>
        <v>41908.788194444445</v>
      </c>
      <c r="T1132" s="14">
        <f t="shared" si="35"/>
        <v>41968.829861111109</v>
      </c>
    </row>
    <row r="1133" spans="1:20" ht="60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8306</v>
      </c>
      <c r="G1133" s="1" t="s">
        <v>8223</v>
      </c>
      <c r="H1133" s="1" t="s">
        <v>8245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8280</v>
      </c>
      <c r="O1133" s="5">
        <f>E1133/D1133</f>
        <v>0</v>
      </c>
      <c r="P1133" s="3" t="e">
        <f>ROUND(E1133/L1133,0)</f>
        <v>#DIV/0!</v>
      </c>
      <c r="Q1133" s="6" t="s">
        <v>8331</v>
      </c>
      <c r="R1133" s="6" t="s">
        <v>8333</v>
      </c>
      <c r="S1133" s="14">
        <f t="shared" si="34"/>
        <v>42332.699861111112</v>
      </c>
      <c r="T1133" s="14">
        <f t="shared" si="35"/>
        <v>42362.699861111112</v>
      </c>
    </row>
    <row r="1134" spans="1:20" ht="4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8306</v>
      </c>
      <c r="G1134" s="1" t="s">
        <v>8226</v>
      </c>
      <c r="H1134" s="1" t="s">
        <v>8248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8280</v>
      </c>
      <c r="O1134" s="5">
        <f>E1134/D1134</f>
        <v>0.14380000000000001</v>
      </c>
      <c r="P1134" s="3">
        <f>ROUND(E1134/L1134,0)</f>
        <v>111</v>
      </c>
      <c r="Q1134" s="6" t="s">
        <v>8331</v>
      </c>
      <c r="R1134" s="6" t="s">
        <v>8333</v>
      </c>
      <c r="S1134" s="14">
        <f t="shared" si="34"/>
        <v>42705.907071759262</v>
      </c>
      <c r="T1134" s="14">
        <f t="shared" si="35"/>
        <v>42735.907071759262</v>
      </c>
    </row>
    <row r="1135" spans="1:20" ht="60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8306</v>
      </c>
      <c r="G1135" s="1" t="s">
        <v>8222</v>
      </c>
      <c r="H1135" s="1" t="s">
        <v>8244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8280</v>
      </c>
      <c r="O1135" s="5">
        <f>E1135/D1135</f>
        <v>6.6666666666666671E-3</v>
      </c>
      <c r="P1135" s="3">
        <f>ROUND(E1135/L1135,0)</f>
        <v>20</v>
      </c>
      <c r="Q1135" s="6" t="s">
        <v>8331</v>
      </c>
      <c r="R1135" s="6" t="s">
        <v>8333</v>
      </c>
      <c r="S1135" s="14">
        <f t="shared" si="34"/>
        <v>41821.198854166665</v>
      </c>
      <c r="T1135" s="14">
        <f t="shared" si="35"/>
        <v>41851.198854166665</v>
      </c>
    </row>
    <row r="1136" spans="1:20" ht="4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8306</v>
      </c>
      <c r="G1136" s="1" t="s">
        <v>8223</v>
      </c>
      <c r="H1136" s="1" t="s">
        <v>8245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8280</v>
      </c>
      <c r="O1136" s="5">
        <f>E1136/D1136</f>
        <v>4.0000000000000003E-5</v>
      </c>
      <c r="P1136" s="3">
        <f>ROUND(E1136/L1136,0)</f>
        <v>1</v>
      </c>
      <c r="Q1136" s="6" t="s">
        <v>8331</v>
      </c>
      <c r="R1136" s="6" t="s">
        <v>8333</v>
      </c>
      <c r="S1136" s="14">
        <f t="shared" si="34"/>
        <v>41958.07671296296</v>
      </c>
      <c r="T1136" s="14">
        <f t="shared" si="35"/>
        <v>41971.981249999997</v>
      </c>
    </row>
    <row r="1137" spans="1:20" ht="60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8306</v>
      </c>
      <c r="G1137" s="1" t="s">
        <v>8233</v>
      </c>
      <c r="H1137" s="1" t="s">
        <v>8246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8280</v>
      </c>
      <c r="O1137" s="5">
        <f>E1137/D1137</f>
        <v>0.05</v>
      </c>
      <c r="P1137" s="3">
        <f>ROUND(E1137/L1137,0)</f>
        <v>50</v>
      </c>
      <c r="Q1137" s="6" t="s">
        <v>8331</v>
      </c>
      <c r="R1137" s="6" t="s">
        <v>8333</v>
      </c>
      <c r="S1137" s="14">
        <f t="shared" si="34"/>
        <v>42558.781180555554</v>
      </c>
      <c r="T1137" s="14">
        <f t="shared" si="35"/>
        <v>42588.781180555554</v>
      </c>
    </row>
    <row r="1138" spans="1:20" ht="45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8306</v>
      </c>
      <c r="G1138" s="1" t="s">
        <v>8227</v>
      </c>
      <c r="H1138" s="1" t="s">
        <v>8246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8280</v>
      </c>
      <c r="O1138" s="5">
        <f>E1138/D1138</f>
        <v>6.4439140811455853E-2</v>
      </c>
      <c r="P1138" s="3">
        <f>ROUND(E1138/L1138,0)</f>
        <v>45</v>
      </c>
      <c r="Q1138" s="6" t="s">
        <v>8331</v>
      </c>
      <c r="R1138" s="6" t="s">
        <v>8333</v>
      </c>
      <c r="S1138" s="14">
        <f t="shared" si="34"/>
        <v>42327.46329861111</v>
      </c>
      <c r="T1138" s="14">
        <f t="shared" si="35"/>
        <v>42357.46329861111</v>
      </c>
    </row>
    <row r="1139" spans="1:20" ht="60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8306</v>
      </c>
      <c r="G1139" s="1" t="s">
        <v>8221</v>
      </c>
      <c r="H1139" s="1" t="s">
        <v>8243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8280</v>
      </c>
      <c r="O1139" s="5">
        <f>E1139/D1139</f>
        <v>0.39500000000000002</v>
      </c>
      <c r="P1139" s="3">
        <f>ROUND(E1139/L1139,0)</f>
        <v>253</v>
      </c>
      <c r="Q1139" s="6" t="s">
        <v>8331</v>
      </c>
      <c r="R1139" s="6" t="s">
        <v>8333</v>
      </c>
      <c r="S1139" s="14">
        <f t="shared" si="34"/>
        <v>42453.611354166664</v>
      </c>
      <c r="T1139" s="14">
        <f t="shared" si="35"/>
        <v>42483.611354166664</v>
      </c>
    </row>
    <row r="1140" spans="1:20" ht="60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8306</v>
      </c>
      <c r="G1140" s="1" t="s">
        <v>8221</v>
      </c>
      <c r="H1140" s="1" t="s">
        <v>8243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8280</v>
      </c>
      <c r="O1140" s="5">
        <f>E1140/D1140</f>
        <v>3.5714285714285713E-3</v>
      </c>
      <c r="P1140" s="3">
        <f>ROUND(E1140/L1140,0)</f>
        <v>31</v>
      </c>
      <c r="Q1140" s="6" t="s">
        <v>8331</v>
      </c>
      <c r="R1140" s="6" t="s">
        <v>8333</v>
      </c>
      <c r="S1140" s="14">
        <f t="shared" si="34"/>
        <v>42736.698275462964</v>
      </c>
      <c r="T1140" s="14">
        <f t="shared" si="35"/>
        <v>42756.698275462964</v>
      </c>
    </row>
    <row r="1141" spans="1:20" ht="60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8306</v>
      </c>
      <c r="G1141" s="1" t="s">
        <v>8221</v>
      </c>
      <c r="H1141" s="1" t="s">
        <v>8243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8280</v>
      </c>
      <c r="O1141" s="5">
        <f>E1141/D1141</f>
        <v>6.2500000000000001E-4</v>
      </c>
      <c r="P1141" s="3">
        <f>ROUND(E1141/L1141,0)</f>
        <v>5</v>
      </c>
      <c r="Q1141" s="6" t="s">
        <v>8331</v>
      </c>
      <c r="R1141" s="6" t="s">
        <v>8333</v>
      </c>
      <c r="S1141" s="14">
        <f t="shared" si="34"/>
        <v>41975.139189814814</v>
      </c>
      <c r="T1141" s="14">
        <f t="shared" si="35"/>
        <v>42005.139189814814</v>
      </c>
    </row>
    <row r="1142" spans="1:20" ht="4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8306</v>
      </c>
      <c r="G1142" s="1" t="s">
        <v>8222</v>
      </c>
      <c r="H1142" s="1" t="s">
        <v>8244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8280</v>
      </c>
      <c r="O1142" s="5">
        <f>E1142/D1142</f>
        <v>0</v>
      </c>
      <c r="P1142" s="3" t="e">
        <f>ROUND(E1142/L1142,0)</f>
        <v>#DIV/0!</v>
      </c>
      <c r="Q1142" s="6" t="s">
        <v>8331</v>
      </c>
      <c r="R1142" s="6" t="s">
        <v>8333</v>
      </c>
      <c r="S1142" s="14">
        <f t="shared" si="34"/>
        <v>42192.253715277773</v>
      </c>
      <c r="T1142" s="14">
        <f t="shared" si="35"/>
        <v>42222.253715277773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8306</v>
      </c>
      <c r="G1143" s="1" t="s">
        <v>8233</v>
      </c>
      <c r="H1143" s="1" t="s">
        <v>8246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8280</v>
      </c>
      <c r="O1143" s="5">
        <f>E1143/D1143</f>
        <v>0</v>
      </c>
      <c r="P1143" s="3" t="e">
        <f>ROUND(E1143/L1143,0)</f>
        <v>#DIV/0!</v>
      </c>
      <c r="Q1143" s="6" t="s">
        <v>8331</v>
      </c>
      <c r="R1143" s="6" t="s">
        <v>8333</v>
      </c>
      <c r="S1143" s="14">
        <f t="shared" si="34"/>
        <v>42164.491319444445</v>
      </c>
      <c r="T1143" s="14">
        <f t="shared" si="35"/>
        <v>42194.491319444445</v>
      </c>
    </row>
    <row r="1144" spans="1:20" ht="4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8306</v>
      </c>
      <c r="G1144" s="1" t="s">
        <v>8221</v>
      </c>
      <c r="H1144" s="1" t="s">
        <v>8243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8280</v>
      </c>
      <c r="O1144" s="5">
        <f>E1144/D1144</f>
        <v>0</v>
      </c>
      <c r="P1144" s="3" t="e">
        <f>ROUND(E1144/L1144,0)</f>
        <v>#DIV/0!</v>
      </c>
      <c r="Q1144" s="6" t="s">
        <v>8331</v>
      </c>
      <c r="R1144" s="6" t="s">
        <v>8333</v>
      </c>
      <c r="S1144" s="14">
        <f t="shared" si="34"/>
        <v>42021.797766203701</v>
      </c>
      <c r="T1144" s="14">
        <f t="shared" si="35"/>
        <v>42051.797766203701</v>
      </c>
    </row>
    <row r="1145" spans="1:20" ht="60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8306</v>
      </c>
      <c r="G1145" s="1" t="s">
        <v>8221</v>
      </c>
      <c r="H1145" s="1" t="s">
        <v>8243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8280</v>
      </c>
      <c r="O1145" s="5">
        <f>E1145/D1145</f>
        <v>4.1333333333333335E-3</v>
      </c>
      <c r="P1145" s="3">
        <f>ROUND(E1145/L1145,0)</f>
        <v>23</v>
      </c>
      <c r="Q1145" s="6" t="s">
        <v>8331</v>
      </c>
      <c r="R1145" s="6" t="s">
        <v>8333</v>
      </c>
      <c r="S1145" s="14">
        <f t="shared" si="34"/>
        <v>42324.985254629624</v>
      </c>
      <c r="T1145" s="14">
        <f t="shared" si="35"/>
        <v>42354.985254629624</v>
      </c>
    </row>
    <row r="1146" spans="1:20" ht="4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8306</v>
      </c>
      <c r="G1146" s="1" t="s">
        <v>8221</v>
      </c>
      <c r="H1146" s="1" t="s">
        <v>8243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8281</v>
      </c>
      <c r="O1146" s="5">
        <f>E1146/D1146</f>
        <v>0</v>
      </c>
      <c r="P1146" s="3" t="e">
        <f>ROUND(E1146/L1146,0)</f>
        <v>#DIV/0!</v>
      </c>
      <c r="Q1146" s="6" t="s">
        <v>8334</v>
      </c>
      <c r="R1146" s="6" t="s">
        <v>8335</v>
      </c>
      <c r="S1146" s="14">
        <f t="shared" si="34"/>
        <v>42092.973611111105</v>
      </c>
      <c r="T1146" s="14">
        <f t="shared" si="35"/>
        <v>42122.973611111105</v>
      </c>
    </row>
    <row r="1147" spans="1:20" ht="4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8306</v>
      </c>
      <c r="G1147" s="1" t="s">
        <v>8221</v>
      </c>
      <c r="H1147" s="1" t="s">
        <v>8243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8281</v>
      </c>
      <c r="O1147" s="5">
        <f>E1147/D1147</f>
        <v>1.25E-3</v>
      </c>
      <c r="P1147" s="3">
        <f>ROUND(E1147/L1147,0)</f>
        <v>100</v>
      </c>
      <c r="Q1147" s="6" t="s">
        <v>8334</v>
      </c>
      <c r="R1147" s="6" t="s">
        <v>8335</v>
      </c>
      <c r="S1147" s="14">
        <f t="shared" si="34"/>
        <v>41854.539259259254</v>
      </c>
      <c r="T1147" s="14">
        <f t="shared" si="35"/>
        <v>41914.539259259254</v>
      </c>
    </row>
    <row r="1148" spans="1:20" ht="4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8306</v>
      </c>
      <c r="G1148" s="1" t="s">
        <v>8221</v>
      </c>
      <c r="H1148" s="1" t="s">
        <v>8243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8281</v>
      </c>
      <c r="O1148" s="5">
        <f>E1148/D1148</f>
        <v>8.8333333333333333E-2</v>
      </c>
      <c r="P1148" s="3">
        <f>ROUND(E1148/L1148,0)</f>
        <v>44</v>
      </c>
      <c r="Q1148" s="6" t="s">
        <v>8334</v>
      </c>
      <c r="R1148" s="6" t="s">
        <v>8335</v>
      </c>
      <c r="S1148" s="14">
        <f t="shared" si="34"/>
        <v>41723.745057870365</v>
      </c>
      <c r="T1148" s="14">
        <f t="shared" si="35"/>
        <v>41761.745057870365</v>
      </c>
    </row>
    <row r="1149" spans="1:20" ht="60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8306</v>
      </c>
      <c r="G1149" s="1" t="s">
        <v>8226</v>
      </c>
      <c r="H1149" s="1" t="s">
        <v>8248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8281</v>
      </c>
      <c r="O1149" s="5">
        <f>E1149/D1149</f>
        <v>0</v>
      </c>
      <c r="P1149" s="3" t="e">
        <f>ROUND(E1149/L1149,0)</f>
        <v>#DIV/0!</v>
      </c>
      <c r="Q1149" s="6" t="s">
        <v>8334</v>
      </c>
      <c r="R1149" s="6" t="s">
        <v>8335</v>
      </c>
      <c r="S1149" s="14">
        <f t="shared" si="34"/>
        <v>41871.763692129629</v>
      </c>
      <c r="T1149" s="14">
        <f t="shared" si="35"/>
        <v>41931.763692129629</v>
      </c>
    </row>
    <row r="1150" spans="1:20" ht="30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8306</v>
      </c>
      <c r="G1150" s="1" t="s">
        <v>8221</v>
      </c>
      <c r="H1150" s="1" t="s">
        <v>8243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8281</v>
      </c>
      <c r="O1150" s="5">
        <f>E1150/D1150</f>
        <v>4.8666666666666667E-3</v>
      </c>
      <c r="P1150" s="3">
        <f>ROUND(E1150/L1150,0)</f>
        <v>24</v>
      </c>
      <c r="Q1150" s="6" t="s">
        <v>8334</v>
      </c>
      <c r="R1150" s="6" t="s">
        <v>8335</v>
      </c>
      <c r="S1150" s="14">
        <f t="shared" si="34"/>
        <v>42674.962743055548</v>
      </c>
      <c r="T1150" s="14">
        <f t="shared" si="35"/>
        <v>42705.00440972222</v>
      </c>
    </row>
    <row r="1151" spans="1:20" ht="3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8306</v>
      </c>
      <c r="G1151" s="1" t="s">
        <v>8221</v>
      </c>
      <c r="H1151" s="1" t="s">
        <v>8243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8281</v>
      </c>
      <c r="O1151" s="5">
        <f>E1151/D1151</f>
        <v>1.5E-3</v>
      </c>
      <c r="P1151" s="3">
        <f>ROUND(E1151/L1151,0)</f>
        <v>38</v>
      </c>
      <c r="Q1151" s="6" t="s">
        <v>8334</v>
      </c>
      <c r="R1151" s="6" t="s">
        <v>8335</v>
      </c>
      <c r="S1151" s="14">
        <f t="shared" si="34"/>
        <v>42507.501921296294</v>
      </c>
      <c r="T1151" s="14">
        <f t="shared" si="35"/>
        <v>42537.501921296294</v>
      </c>
    </row>
    <row r="1152" spans="1:20" ht="30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8306</v>
      </c>
      <c r="G1152" s="1" t="s">
        <v>8221</v>
      </c>
      <c r="H1152" s="1" t="s">
        <v>8243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8281</v>
      </c>
      <c r="O1152" s="5">
        <f>E1152/D1152</f>
        <v>0.1008</v>
      </c>
      <c r="P1152" s="3">
        <f>ROUND(E1152/L1152,0)</f>
        <v>42</v>
      </c>
      <c r="Q1152" s="6" t="s">
        <v>8334</v>
      </c>
      <c r="R1152" s="6" t="s">
        <v>8335</v>
      </c>
      <c r="S1152" s="14">
        <f t="shared" si="34"/>
        <v>42317.74623842592</v>
      </c>
      <c r="T1152" s="14">
        <f t="shared" si="35"/>
        <v>42377.74623842592</v>
      </c>
    </row>
    <row r="1153" spans="1:20" ht="60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8306</v>
      </c>
      <c r="G1153" s="1" t="s">
        <v>8221</v>
      </c>
      <c r="H1153" s="1" t="s">
        <v>8243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8281</v>
      </c>
      <c r="O1153" s="5">
        <f>E1153/D1153</f>
        <v>0</v>
      </c>
      <c r="P1153" s="3" t="e">
        <f>ROUND(E1153/L1153,0)</f>
        <v>#DIV/0!</v>
      </c>
      <c r="Q1153" s="6" t="s">
        <v>8334</v>
      </c>
      <c r="R1153" s="6" t="s">
        <v>8335</v>
      </c>
      <c r="S1153" s="14">
        <f t="shared" si="34"/>
        <v>42223.894247685188</v>
      </c>
      <c r="T1153" s="14">
        <f t="shared" si="35"/>
        <v>42253.894247685188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8306</v>
      </c>
      <c r="G1154" s="1" t="s">
        <v>8221</v>
      </c>
      <c r="H1154" s="1" t="s">
        <v>8243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8281</v>
      </c>
      <c r="O1154" s="5">
        <f>E1154/D1154</f>
        <v>5.6937500000000002E-2</v>
      </c>
      <c r="P1154" s="3">
        <f>ROUND(E1154/L1154,0)</f>
        <v>61</v>
      </c>
      <c r="Q1154" s="6" t="s">
        <v>8334</v>
      </c>
      <c r="R1154" s="6" t="s">
        <v>8335</v>
      </c>
      <c r="S1154" s="14">
        <f t="shared" si="34"/>
        <v>42109.501296296294</v>
      </c>
      <c r="T1154" s="14">
        <f t="shared" si="35"/>
        <v>42139.501296296294</v>
      </c>
    </row>
    <row r="1155" spans="1:20" ht="30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8306</v>
      </c>
      <c r="G1155" s="1" t="s">
        <v>8221</v>
      </c>
      <c r="H1155" s="1" t="s">
        <v>8243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8281</v>
      </c>
      <c r="O1155" s="5">
        <f>E1155/D1155</f>
        <v>6.2500000000000003E-3</v>
      </c>
      <c r="P1155" s="3">
        <f>ROUND(E1155/L1155,0)</f>
        <v>50</v>
      </c>
      <c r="Q1155" s="6" t="s">
        <v>8334</v>
      </c>
      <c r="R1155" s="6" t="s">
        <v>8335</v>
      </c>
      <c r="S1155" s="14">
        <f t="shared" ref="S1155:S1218" si="36">(J1155/86400)+25569+(-5/24)</f>
        <v>42143.505844907406</v>
      </c>
      <c r="T1155" s="14">
        <f t="shared" ref="T1155:T1218" si="37">(I1155/86400)+25569+(-5/24)</f>
        <v>42173.505844907406</v>
      </c>
    </row>
    <row r="1156" spans="1:20" ht="4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8306</v>
      </c>
      <c r="G1156" s="1" t="s">
        <v>8221</v>
      </c>
      <c r="H1156" s="1" t="s">
        <v>8243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8281</v>
      </c>
      <c r="O1156" s="5">
        <f>E1156/D1156</f>
        <v>6.5000000000000002E-2</v>
      </c>
      <c r="P1156" s="3">
        <f>ROUND(E1156/L1156,0)</f>
        <v>108</v>
      </c>
      <c r="Q1156" s="6" t="s">
        <v>8334</v>
      </c>
      <c r="R1156" s="6" t="s">
        <v>8335</v>
      </c>
      <c r="S1156" s="14">
        <f t="shared" si="36"/>
        <v>42222.900532407402</v>
      </c>
      <c r="T1156" s="14">
        <f t="shared" si="37"/>
        <v>42252.900532407402</v>
      </c>
    </row>
    <row r="1157" spans="1:20" ht="60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8306</v>
      </c>
      <c r="G1157" s="1" t="s">
        <v>8221</v>
      </c>
      <c r="H1157" s="1" t="s">
        <v>8243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8281</v>
      </c>
      <c r="O1157" s="5">
        <f>E1157/D1157</f>
        <v>7.5199999999999998E-3</v>
      </c>
      <c r="P1157" s="3">
        <f>ROUND(E1157/L1157,0)</f>
        <v>24</v>
      </c>
      <c r="Q1157" s="6" t="s">
        <v>8334</v>
      </c>
      <c r="R1157" s="6" t="s">
        <v>8335</v>
      </c>
      <c r="S1157" s="14">
        <f t="shared" si="36"/>
        <v>41835.555648148147</v>
      </c>
      <c r="T1157" s="14">
        <f t="shared" si="37"/>
        <v>41865.555648148147</v>
      </c>
    </row>
    <row r="1158" spans="1:20" ht="45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8306</v>
      </c>
      <c r="G1158" s="1" t="s">
        <v>8221</v>
      </c>
      <c r="H1158" s="1" t="s">
        <v>8243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8281</v>
      </c>
      <c r="O1158" s="5">
        <f>E1158/D1158</f>
        <v>0</v>
      </c>
      <c r="P1158" s="3" t="e">
        <f>ROUND(E1158/L1158,0)</f>
        <v>#DIV/0!</v>
      </c>
      <c r="Q1158" s="6" t="s">
        <v>8334</v>
      </c>
      <c r="R1158" s="6" t="s">
        <v>8335</v>
      </c>
      <c r="S1158" s="14">
        <f t="shared" si="36"/>
        <v>42028.862986111104</v>
      </c>
      <c r="T1158" s="14">
        <f t="shared" si="37"/>
        <v>42058.862986111104</v>
      </c>
    </row>
    <row r="1159" spans="1:20" ht="60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8306</v>
      </c>
      <c r="G1159" s="1" t="s">
        <v>8221</v>
      </c>
      <c r="H1159" s="1" t="s">
        <v>8243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8281</v>
      </c>
      <c r="O1159" s="5">
        <f>E1159/D1159</f>
        <v>1.5100000000000001E-2</v>
      </c>
      <c r="P1159" s="3">
        <f>ROUND(E1159/L1159,0)</f>
        <v>50</v>
      </c>
      <c r="Q1159" s="6" t="s">
        <v>8334</v>
      </c>
      <c r="R1159" s="6" t="s">
        <v>8335</v>
      </c>
      <c r="S1159" s="14">
        <f t="shared" si="36"/>
        <v>41918.419907407406</v>
      </c>
      <c r="T1159" s="14">
        <f t="shared" si="37"/>
        <v>41978.46157407407</v>
      </c>
    </row>
    <row r="1160" spans="1:20" ht="60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8306</v>
      </c>
      <c r="G1160" s="1" t="s">
        <v>8221</v>
      </c>
      <c r="H1160" s="1" t="s">
        <v>8243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8281</v>
      </c>
      <c r="O1160" s="5">
        <f>E1160/D1160</f>
        <v>4.6666666666666671E-3</v>
      </c>
      <c r="P1160" s="3">
        <f>ROUND(E1160/L1160,0)</f>
        <v>12</v>
      </c>
      <c r="Q1160" s="6" t="s">
        <v>8334</v>
      </c>
      <c r="R1160" s="6" t="s">
        <v>8335</v>
      </c>
      <c r="S1160" s="14">
        <f t="shared" si="36"/>
        <v>41951.883425925924</v>
      </c>
      <c r="T1160" s="14">
        <f t="shared" si="37"/>
        <v>41981.883425925924</v>
      </c>
    </row>
    <row r="1161" spans="1:20" ht="60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8306</v>
      </c>
      <c r="G1161" s="1" t="s">
        <v>8221</v>
      </c>
      <c r="H1161" s="1" t="s">
        <v>8243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8281</v>
      </c>
      <c r="O1161" s="5">
        <f>E1161/D1161</f>
        <v>0</v>
      </c>
      <c r="P1161" s="3" t="e">
        <f>ROUND(E1161/L1161,0)</f>
        <v>#DIV/0!</v>
      </c>
      <c r="Q1161" s="6" t="s">
        <v>8334</v>
      </c>
      <c r="R1161" s="6" t="s">
        <v>8335</v>
      </c>
      <c r="S1161" s="14">
        <f t="shared" si="36"/>
        <v>42154.518113425926</v>
      </c>
      <c r="T1161" s="14">
        <f t="shared" si="37"/>
        <v>42185.447916666664</v>
      </c>
    </row>
    <row r="1162" spans="1:20" ht="45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8306</v>
      </c>
      <c r="G1162" s="1" t="s">
        <v>8221</v>
      </c>
      <c r="H1162" s="1" t="s">
        <v>8243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8281</v>
      </c>
      <c r="O1162" s="5">
        <f>E1162/D1162</f>
        <v>3.85E-2</v>
      </c>
      <c r="P1162" s="3">
        <f>ROUND(E1162/L1162,0)</f>
        <v>61</v>
      </c>
      <c r="Q1162" s="6" t="s">
        <v>8334</v>
      </c>
      <c r="R1162" s="6" t="s">
        <v>8335</v>
      </c>
      <c r="S1162" s="14">
        <f t="shared" si="36"/>
        <v>42060.946597222217</v>
      </c>
      <c r="T1162" s="14">
        <f t="shared" si="37"/>
        <v>42090.904930555553</v>
      </c>
    </row>
    <row r="1163" spans="1:20" ht="60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8306</v>
      </c>
      <c r="G1163" s="1" t="s">
        <v>8221</v>
      </c>
      <c r="H1163" s="1" t="s">
        <v>8243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8281</v>
      </c>
      <c r="O1163" s="5">
        <f>E1163/D1163</f>
        <v>0</v>
      </c>
      <c r="P1163" s="3" t="e">
        <f>ROUND(E1163/L1163,0)</f>
        <v>#DIV/0!</v>
      </c>
      <c r="Q1163" s="6" t="s">
        <v>8334</v>
      </c>
      <c r="R1163" s="6" t="s">
        <v>8335</v>
      </c>
      <c r="S1163" s="14">
        <f t="shared" si="36"/>
        <v>42122.421168981477</v>
      </c>
      <c r="T1163" s="14">
        <f t="shared" si="37"/>
        <v>42143.421168981477</v>
      </c>
    </row>
    <row r="1164" spans="1:20" ht="60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8306</v>
      </c>
      <c r="G1164" s="1" t="s">
        <v>8221</v>
      </c>
      <c r="H1164" s="1" t="s">
        <v>8243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8281</v>
      </c>
      <c r="O1164" s="5">
        <f>E1164/D1164</f>
        <v>5.8333333333333338E-4</v>
      </c>
      <c r="P1164" s="3">
        <f>ROUND(E1164/L1164,0)</f>
        <v>18</v>
      </c>
      <c r="Q1164" s="6" t="s">
        <v>8334</v>
      </c>
      <c r="R1164" s="6" t="s">
        <v>8335</v>
      </c>
      <c r="S1164" s="14">
        <f t="shared" si="36"/>
        <v>41876.475277777776</v>
      </c>
      <c r="T1164" s="14">
        <f t="shared" si="37"/>
        <v>41907.475277777776</v>
      </c>
    </row>
    <row r="1165" spans="1:20" ht="60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8306</v>
      </c>
      <c r="G1165" s="1" t="s">
        <v>8221</v>
      </c>
      <c r="H1165" s="1" t="s">
        <v>8243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8281</v>
      </c>
      <c r="O1165" s="5">
        <f>E1165/D1165</f>
        <v>0</v>
      </c>
      <c r="P1165" s="3" t="e">
        <f>ROUND(E1165/L1165,0)</f>
        <v>#DIV/0!</v>
      </c>
      <c r="Q1165" s="6" t="s">
        <v>8334</v>
      </c>
      <c r="R1165" s="6" t="s">
        <v>8335</v>
      </c>
      <c r="S1165" s="14">
        <f t="shared" si="36"/>
        <v>41830.515277777777</v>
      </c>
      <c r="T1165" s="14">
        <f t="shared" si="37"/>
        <v>41860.515277777777</v>
      </c>
    </row>
    <row r="1166" spans="1:20" ht="60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8306</v>
      </c>
      <c r="G1166" s="1" t="s">
        <v>8221</v>
      </c>
      <c r="H1166" s="1" t="s">
        <v>8243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8281</v>
      </c>
      <c r="O1166" s="5">
        <f>E1166/D1166</f>
        <v>0</v>
      </c>
      <c r="P1166" s="3" t="e">
        <f>ROUND(E1166/L1166,0)</f>
        <v>#DIV/0!</v>
      </c>
      <c r="Q1166" s="6" t="s">
        <v>8334</v>
      </c>
      <c r="R1166" s="6" t="s">
        <v>8335</v>
      </c>
      <c r="S1166" s="14">
        <f t="shared" si="36"/>
        <v>42509.51599537037</v>
      </c>
      <c r="T1166" s="14">
        <f t="shared" si="37"/>
        <v>42539.51599537037</v>
      </c>
    </row>
    <row r="1167" spans="1:20" ht="60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8306</v>
      </c>
      <c r="G1167" s="1" t="s">
        <v>8221</v>
      </c>
      <c r="H1167" s="1" t="s">
        <v>8243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8281</v>
      </c>
      <c r="O1167" s="5">
        <f>E1167/D1167</f>
        <v>0.20705000000000001</v>
      </c>
      <c r="P1167" s="3">
        <f>ROUND(E1167/L1167,0)</f>
        <v>83</v>
      </c>
      <c r="Q1167" s="6" t="s">
        <v>8334</v>
      </c>
      <c r="R1167" s="6" t="s">
        <v>8335</v>
      </c>
      <c r="S1167" s="14">
        <f t="shared" si="36"/>
        <v>41792.00613425926</v>
      </c>
      <c r="T1167" s="14">
        <f t="shared" si="37"/>
        <v>41826.00613425926</v>
      </c>
    </row>
    <row r="1168" spans="1:20" ht="60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8306</v>
      </c>
      <c r="G1168" s="1" t="s">
        <v>8221</v>
      </c>
      <c r="H1168" s="1" t="s">
        <v>8243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8281</v>
      </c>
      <c r="O1168" s="5">
        <f>E1168/D1168</f>
        <v>0.19139999999999999</v>
      </c>
      <c r="P1168" s="3">
        <f>ROUND(E1168/L1168,0)</f>
        <v>359</v>
      </c>
      <c r="Q1168" s="6" t="s">
        <v>8334</v>
      </c>
      <c r="R1168" s="6" t="s">
        <v>8335</v>
      </c>
      <c r="S1168" s="14">
        <f t="shared" si="36"/>
        <v>42150.277106481481</v>
      </c>
      <c r="T1168" s="14">
        <f t="shared" si="37"/>
        <v>42180.958333333336</v>
      </c>
    </row>
    <row r="1169" spans="1:20" ht="4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8306</v>
      </c>
      <c r="G1169" s="1" t="s">
        <v>8221</v>
      </c>
      <c r="H1169" s="1" t="s">
        <v>8243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8281</v>
      </c>
      <c r="O1169" s="5">
        <f>E1169/D1169</f>
        <v>1.6316666666666667E-2</v>
      </c>
      <c r="P1169" s="3">
        <f>ROUND(E1169/L1169,0)</f>
        <v>61</v>
      </c>
      <c r="Q1169" s="6" t="s">
        <v>8334</v>
      </c>
      <c r="R1169" s="6" t="s">
        <v>8335</v>
      </c>
      <c r="S1169" s="14">
        <f t="shared" si="36"/>
        <v>41863.526562499996</v>
      </c>
      <c r="T1169" s="14">
        <f t="shared" si="37"/>
        <v>41894.526562499996</v>
      </c>
    </row>
    <row r="1170" spans="1:20" ht="4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8306</v>
      </c>
      <c r="G1170" s="1" t="s">
        <v>8221</v>
      </c>
      <c r="H1170" s="1" t="s">
        <v>8243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8281</v>
      </c>
      <c r="O1170" s="5">
        <f>E1170/D1170</f>
        <v>5.6666666666666664E-2</v>
      </c>
      <c r="P1170" s="3">
        <f>ROUND(E1170/L1170,0)</f>
        <v>340</v>
      </c>
      <c r="Q1170" s="6" t="s">
        <v>8334</v>
      </c>
      <c r="R1170" s="6" t="s">
        <v>8335</v>
      </c>
      <c r="S1170" s="14">
        <f t="shared" si="36"/>
        <v>42604.845659722218</v>
      </c>
      <c r="T1170" s="14">
        <f t="shared" si="37"/>
        <v>42634.845659722218</v>
      </c>
    </row>
    <row r="1171" spans="1:20" ht="45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8306</v>
      </c>
      <c r="G1171" s="1" t="s">
        <v>8221</v>
      </c>
      <c r="H1171" s="1" t="s">
        <v>8243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8281</v>
      </c>
      <c r="O1171" s="5">
        <f>E1171/D1171</f>
        <v>1.6999999999999999E-3</v>
      </c>
      <c r="P1171" s="3">
        <f>ROUND(E1171/L1171,0)</f>
        <v>6</v>
      </c>
      <c r="Q1171" s="6" t="s">
        <v>8334</v>
      </c>
      <c r="R1171" s="6" t="s">
        <v>8335</v>
      </c>
      <c r="S1171" s="14">
        <f t="shared" si="36"/>
        <v>42027.145405092589</v>
      </c>
      <c r="T1171" s="14">
        <f t="shared" si="37"/>
        <v>42057.145405092589</v>
      </c>
    </row>
    <row r="1172" spans="1:20" ht="45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8306</v>
      </c>
      <c r="G1172" s="1" t="s">
        <v>8222</v>
      </c>
      <c r="H1172" s="1" t="s">
        <v>8244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8281</v>
      </c>
      <c r="O1172" s="5">
        <f>E1172/D1172</f>
        <v>4.0000000000000001E-3</v>
      </c>
      <c r="P1172" s="3">
        <f>ROUND(E1172/L1172,0)</f>
        <v>50</v>
      </c>
      <c r="Q1172" s="6" t="s">
        <v>8334</v>
      </c>
      <c r="R1172" s="6" t="s">
        <v>8335</v>
      </c>
      <c r="S1172" s="14">
        <f t="shared" si="36"/>
        <v>42124.684849537036</v>
      </c>
      <c r="T1172" s="14">
        <f t="shared" si="37"/>
        <v>42154.684849537036</v>
      </c>
    </row>
    <row r="1173" spans="1:20" ht="4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8306</v>
      </c>
      <c r="G1173" s="1" t="s">
        <v>8221</v>
      </c>
      <c r="H1173" s="1" t="s">
        <v>8243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8281</v>
      </c>
      <c r="O1173" s="5">
        <f>E1173/D1173</f>
        <v>1E-3</v>
      </c>
      <c r="P1173" s="3">
        <f>ROUND(E1173/L1173,0)</f>
        <v>25</v>
      </c>
      <c r="Q1173" s="6" t="s">
        <v>8334</v>
      </c>
      <c r="R1173" s="6" t="s">
        <v>8335</v>
      </c>
      <c r="S1173" s="14">
        <f t="shared" si="36"/>
        <v>41938.596377314811</v>
      </c>
      <c r="T1173" s="14">
        <f t="shared" si="37"/>
        <v>41956.638043981475</v>
      </c>
    </row>
    <row r="1174" spans="1:20" ht="3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8306</v>
      </c>
      <c r="G1174" s="1" t="s">
        <v>8221</v>
      </c>
      <c r="H1174" s="1" t="s">
        <v>8243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8281</v>
      </c>
      <c r="O1174" s="5">
        <f>E1174/D1174</f>
        <v>0</v>
      </c>
      <c r="P1174" s="3" t="e">
        <f>ROUND(E1174/L1174,0)</f>
        <v>#DIV/0!</v>
      </c>
      <c r="Q1174" s="6" t="s">
        <v>8334</v>
      </c>
      <c r="R1174" s="6" t="s">
        <v>8335</v>
      </c>
      <c r="S1174" s="14">
        <f t="shared" si="36"/>
        <v>41841.473981481475</v>
      </c>
      <c r="T1174" s="14">
        <f t="shared" si="37"/>
        <v>41871.473981481475</v>
      </c>
    </row>
    <row r="1175" spans="1:20" ht="60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8306</v>
      </c>
      <c r="G1175" s="1" t="s">
        <v>8221</v>
      </c>
      <c r="H1175" s="1" t="s">
        <v>8243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8281</v>
      </c>
      <c r="O1175" s="5">
        <f>E1175/D1175</f>
        <v>2.4000000000000001E-4</v>
      </c>
      <c r="P1175" s="3">
        <f>ROUND(E1175/L1175,0)</f>
        <v>30</v>
      </c>
      <c r="Q1175" s="6" t="s">
        <v>8334</v>
      </c>
      <c r="R1175" s="6" t="s">
        <v>8335</v>
      </c>
      <c r="S1175" s="14">
        <f t="shared" si="36"/>
        <v>42183.97751157407</v>
      </c>
      <c r="T1175" s="14">
        <f t="shared" si="37"/>
        <v>42218.97751157407</v>
      </c>
    </row>
    <row r="1176" spans="1:20" ht="4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8306</v>
      </c>
      <c r="G1176" s="1" t="s">
        <v>8221</v>
      </c>
      <c r="H1176" s="1" t="s">
        <v>8243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8281</v>
      </c>
      <c r="O1176" s="5">
        <f>E1176/D1176</f>
        <v>5.906666666666667E-2</v>
      </c>
      <c r="P1176" s="3">
        <f>ROUND(E1176/L1176,0)</f>
        <v>47</v>
      </c>
      <c r="Q1176" s="6" t="s">
        <v>8334</v>
      </c>
      <c r="R1176" s="6" t="s">
        <v>8335</v>
      </c>
      <c r="S1176" s="14">
        <f t="shared" si="36"/>
        <v>42468.633414351854</v>
      </c>
      <c r="T1176" s="14">
        <f t="shared" si="37"/>
        <v>42498.633414351854</v>
      </c>
    </row>
    <row r="1177" spans="1:20" ht="4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8306</v>
      </c>
      <c r="G1177" s="1" t="s">
        <v>8221</v>
      </c>
      <c r="H1177" s="1" t="s">
        <v>8243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8281</v>
      </c>
      <c r="O1177" s="5">
        <f>E1177/D1177</f>
        <v>2.9250000000000002E-2</v>
      </c>
      <c r="P1177" s="3">
        <f>ROUND(E1177/L1177,0)</f>
        <v>65</v>
      </c>
      <c r="Q1177" s="6" t="s">
        <v>8334</v>
      </c>
      <c r="R1177" s="6" t="s">
        <v>8335</v>
      </c>
      <c r="S1177" s="14">
        <f t="shared" si="36"/>
        <v>42170.520127314812</v>
      </c>
      <c r="T1177" s="14">
        <f t="shared" si="37"/>
        <v>42200.520127314812</v>
      </c>
    </row>
    <row r="1178" spans="1:20" ht="60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8306</v>
      </c>
      <c r="G1178" s="1" t="s">
        <v>8223</v>
      </c>
      <c r="H1178" s="1" t="s">
        <v>8245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8281</v>
      </c>
      <c r="O1178" s="5">
        <f>E1178/D1178</f>
        <v>5.7142857142857142E-5</v>
      </c>
      <c r="P1178" s="3">
        <f>ROUND(E1178/L1178,0)</f>
        <v>10</v>
      </c>
      <c r="Q1178" s="6" t="s">
        <v>8334</v>
      </c>
      <c r="R1178" s="6" t="s">
        <v>8335</v>
      </c>
      <c r="S1178" s="14">
        <f t="shared" si="36"/>
        <v>42745.811319444438</v>
      </c>
      <c r="T1178" s="14">
        <f t="shared" si="37"/>
        <v>42800.333333333336</v>
      </c>
    </row>
    <row r="1179" spans="1:20" ht="60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8306</v>
      </c>
      <c r="G1179" s="1" t="s">
        <v>8222</v>
      </c>
      <c r="H1179" s="1" t="s">
        <v>8244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8281</v>
      </c>
      <c r="O1179" s="5">
        <f>E1179/D1179</f>
        <v>0</v>
      </c>
      <c r="P1179" s="3" t="e">
        <f>ROUND(E1179/L1179,0)</f>
        <v>#DIV/0!</v>
      </c>
      <c r="Q1179" s="6" t="s">
        <v>8334</v>
      </c>
      <c r="R1179" s="6" t="s">
        <v>8335</v>
      </c>
      <c r="S1179" s="14">
        <f t="shared" si="36"/>
        <v>41897.452499999999</v>
      </c>
      <c r="T1179" s="14">
        <f t="shared" si="37"/>
        <v>41927.452499999999</v>
      </c>
    </row>
    <row r="1180" spans="1:20" ht="60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8306</v>
      </c>
      <c r="G1180" s="1" t="s">
        <v>8221</v>
      </c>
      <c r="H1180" s="1" t="s">
        <v>8243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8281</v>
      </c>
      <c r="O1180" s="5">
        <f>E1180/D1180</f>
        <v>6.666666666666667E-5</v>
      </c>
      <c r="P1180" s="3">
        <f>ROUND(E1180/L1180,0)</f>
        <v>5</v>
      </c>
      <c r="Q1180" s="6" t="s">
        <v>8334</v>
      </c>
      <c r="R1180" s="6" t="s">
        <v>8335</v>
      </c>
      <c r="S1180" s="14">
        <f t="shared" si="36"/>
        <v>41837.69736111111</v>
      </c>
      <c r="T1180" s="14">
        <f t="shared" si="37"/>
        <v>41867.69736111111</v>
      </c>
    </row>
    <row r="1181" spans="1:20" ht="45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8306</v>
      </c>
      <c r="G1181" s="1" t="s">
        <v>8226</v>
      </c>
      <c r="H1181" s="1" t="s">
        <v>8248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8281</v>
      </c>
      <c r="O1181" s="5">
        <f>E1181/D1181</f>
        <v>5.3333333333333337E-2</v>
      </c>
      <c r="P1181" s="3">
        <f>ROUND(E1181/L1181,0)</f>
        <v>640</v>
      </c>
      <c r="Q1181" s="6" t="s">
        <v>8334</v>
      </c>
      <c r="R1181" s="6" t="s">
        <v>8335</v>
      </c>
      <c r="S1181" s="14">
        <f t="shared" si="36"/>
        <v>42275.511886574073</v>
      </c>
      <c r="T1181" s="14">
        <f t="shared" si="37"/>
        <v>42305.511886574073</v>
      </c>
    </row>
    <row r="1182" spans="1:20" ht="45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8306</v>
      </c>
      <c r="G1182" s="1" t="s">
        <v>8221</v>
      </c>
      <c r="H1182" s="1" t="s">
        <v>8243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8281</v>
      </c>
      <c r="O1182" s="5">
        <f>E1182/D1182</f>
        <v>0.11749999999999999</v>
      </c>
      <c r="P1182" s="3">
        <f>ROUND(E1182/L1182,0)</f>
        <v>69</v>
      </c>
      <c r="Q1182" s="6" t="s">
        <v>8334</v>
      </c>
      <c r="R1182" s="6" t="s">
        <v>8335</v>
      </c>
      <c r="S1182" s="14">
        <f t="shared" si="36"/>
        <v>41781.598541666666</v>
      </c>
      <c r="T1182" s="14">
        <f t="shared" si="37"/>
        <v>41818.598541666666</v>
      </c>
    </row>
    <row r="1183" spans="1:20" ht="3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8306</v>
      </c>
      <c r="G1183" s="1" t="s">
        <v>8221</v>
      </c>
      <c r="H1183" s="1" t="s">
        <v>8243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8281</v>
      </c>
      <c r="O1183" s="5">
        <f>E1183/D1183</f>
        <v>8.0000000000000007E-5</v>
      </c>
      <c r="P1183" s="3">
        <f>ROUND(E1183/L1183,0)</f>
        <v>1</v>
      </c>
      <c r="Q1183" s="6" t="s">
        <v>8334</v>
      </c>
      <c r="R1183" s="6" t="s">
        <v>8335</v>
      </c>
      <c r="S1183" s="14">
        <f t="shared" si="36"/>
        <v>42034.131030092591</v>
      </c>
      <c r="T1183" s="14">
        <f t="shared" si="37"/>
        <v>42064.131030092591</v>
      </c>
    </row>
    <row r="1184" spans="1:20" ht="60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8306</v>
      </c>
      <c r="G1184" s="1" t="s">
        <v>8221</v>
      </c>
      <c r="H1184" s="1" t="s">
        <v>8243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8281</v>
      </c>
      <c r="O1184" s="5">
        <f>E1184/D1184</f>
        <v>4.2000000000000003E-2</v>
      </c>
      <c r="P1184" s="3">
        <f>ROUND(E1184/L1184,0)</f>
        <v>11</v>
      </c>
      <c r="Q1184" s="6" t="s">
        <v>8334</v>
      </c>
      <c r="R1184" s="6" t="s">
        <v>8335</v>
      </c>
      <c r="S1184" s="14">
        <f t="shared" si="36"/>
        <v>42728.619074074071</v>
      </c>
      <c r="T1184" s="14">
        <f t="shared" si="37"/>
        <v>42747.487499999996</v>
      </c>
    </row>
    <row r="1185" spans="1:20" ht="60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8306</v>
      </c>
      <c r="G1185" s="1" t="s">
        <v>8221</v>
      </c>
      <c r="H1185" s="1" t="s">
        <v>8243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8281</v>
      </c>
      <c r="O1185" s="5">
        <f>E1185/D1185</f>
        <v>0.04</v>
      </c>
      <c r="P1185" s="3">
        <f>ROUND(E1185/L1185,0)</f>
        <v>33</v>
      </c>
      <c r="Q1185" s="6" t="s">
        <v>8334</v>
      </c>
      <c r="R1185" s="6" t="s">
        <v>8335</v>
      </c>
      <c r="S1185" s="14">
        <f t="shared" si="36"/>
        <v>42656.653043981474</v>
      </c>
      <c r="T1185" s="14">
        <f t="shared" si="37"/>
        <v>42675.957638888889</v>
      </c>
    </row>
    <row r="1186" spans="1:20" ht="60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8222</v>
      </c>
      <c r="H1186" s="1" t="s">
        <v>8244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8282</v>
      </c>
      <c r="O1186" s="5">
        <f>E1186/D1186</f>
        <v>1.0493636363636363</v>
      </c>
      <c r="P1186" s="3">
        <f>ROUND(E1186/L1186,0)</f>
        <v>62</v>
      </c>
      <c r="Q1186" s="6" t="s">
        <v>8336</v>
      </c>
      <c r="R1186" s="6" t="s">
        <v>8337</v>
      </c>
      <c r="S1186" s="14">
        <f t="shared" si="36"/>
        <v>42741.391331018516</v>
      </c>
      <c r="T1186" s="14">
        <f t="shared" si="37"/>
        <v>42772.391331018516</v>
      </c>
    </row>
    <row r="1187" spans="1:20" ht="60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8221</v>
      </c>
      <c r="H1187" s="1" t="s">
        <v>8243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8282</v>
      </c>
      <c r="O1187" s="5">
        <f>E1187/D1187</f>
        <v>1.0544</v>
      </c>
      <c r="P1187" s="3">
        <f>ROUND(E1187/L1187,0)</f>
        <v>119</v>
      </c>
      <c r="Q1187" s="6" t="s">
        <v>8336</v>
      </c>
      <c r="R1187" s="6" t="s">
        <v>8337</v>
      </c>
      <c r="S1187" s="14">
        <f t="shared" si="36"/>
        <v>42130.656817129631</v>
      </c>
      <c r="T1187" s="14">
        <f t="shared" si="37"/>
        <v>42162.958333333336</v>
      </c>
    </row>
    <row r="1188" spans="1:20" ht="60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8222</v>
      </c>
      <c r="H1188" s="1" t="s">
        <v>8244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8282</v>
      </c>
      <c r="O1188" s="5">
        <f>E1188/D1188</f>
        <v>1.0673333333333332</v>
      </c>
      <c r="P1188" s="3">
        <f>ROUND(E1188/L1188,0)</f>
        <v>65</v>
      </c>
      <c r="Q1188" s="6" t="s">
        <v>8336</v>
      </c>
      <c r="R1188" s="6" t="s">
        <v>8337</v>
      </c>
      <c r="S1188" s="14">
        <f t="shared" si="36"/>
        <v>42123.655034722215</v>
      </c>
      <c r="T1188" s="14">
        <f t="shared" si="37"/>
        <v>42156.737499999996</v>
      </c>
    </row>
    <row r="1189" spans="1:20" ht="60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8221</v>
      </c>
      <c r="H1189" s="1" t="s">
        <v>8243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8282</v>
      </c>
      <c r="O1189" s="5">
        <f>E1189/D1189</f>
        <v>1.0412571428571429</v>
      </c>
      <c r="P1189" s="3">
        <f>ROUND(E1189/L1189,0)</f>
        <v>130</v>
      </c>
      <c r="Q1189" s="6" t="s">
        <v>8336</v>
      </c>
      <c r="R1189" s="6" t="s">
        <v>8337</v>
      </c>
      <c r="S1189" s="14">
        <f t="shared" si="36"/>
        <v>42109.686608796292</v>
      </c>
      <c r="T1189" s="14">
        <f t="shared" si="37"/>
        <v>42141.541666666664</v>
      </c>
    </row>
    <row r="1190" spans="1:20" ht="4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8226</v>
      </c>
      <c r="H1190" s="1" t="s">
        <v>8248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8282</v>
      </c>
      <c r="O1190" s="5">
        <f>E1190/D1190</f>
        <v>1.6054999999999999</v>
      </c>
      <c r="P1190" s="3">
        <f>ROUND(E1190/L1190,0)</f>
        <v>38</v>
      </c>
      <c r="Q1190" s="6" t="s">
        <v>8336</v>
      </c>
      <c r="R1190" s="6" t="s">
        <v>8337</v>
      </c>
      <c r="S1190" s="14">
        <f t="shared" si="36"/>
        <v>42711.492361111108</v>
      </c>
      <c r="T1190" s="14">
        <f t="shared" si="37"/>
        <v>42732.492361111108</v>
      </c>
    </row>
    <row r="1191" spans="1:20" ht="60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8221</v>
      </c>
      <c r="H1191" s="1" t="s">
        <v>8243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8282</v>
      </c>
      <c r="O1191" s="5">
        <f>E1191/D1191</f>
        <v>1.0777777777777777</v>
      </c>
      <c r="P1191" s="3">
        <f>ROUND(E1191/L1191,0)</f>
        <v>113</v>
      </c>
      <c r="Q1191" s="6" t="s">
        <v>8336</v>
      </c>
      <c r="R1191" s="6" t="s">
        <v>8337</v>
      </c>
      <c r="S1191" s="14">
        <f t="shared" si="36"/>
        <v>42529.770775462959</v>
      </c>
      <c r="T1191" s="14">
        <f t="shared" si="37"/>
        <v>42550.770775462959</v>
      </c>
    </row>
    <row r="1192" spans="1:20" ht="45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8221</v>
      </c>
      <c r="H1192" s="1" t="s">
        <v>8243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8282</v>
      </c>
      <c r="O1192" s="5">
        <f>E1192/D1192</f>
        <v>1.35</v>
      </c>
      <c r="P1192" s="3">
        <f>ROUND(E1192/L1192,0)</f>
        <v>52</v>
      </c>
      <c r="Q1192" s="6" t="s">
        <v>8336</v>
      </c>
      <c r="R1192" s="6" t="s">
        <v>8337</v>
      </c>
      <c r="S1192" s="14">
        <f t="shared" si="36"/>
        <v>41852.457465277774</v>
      </c>
      <c r="T1192" s="14">
        <f t="shared" si="37"/>
        <v>41882.457465277774</v>
      </c>
    </row>
    <row r="1193" spans="1:20" ht="60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8221</v>
      </c>
      <c r="H1193" s="1" t="s">
        <v>8243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8282</v>
      </c>
      <c r="O1193" s="5">
        <f>E1193/D1193</f>
        <v>1.0907407407407408</v>
      </c>
      <c r="P1193" s="3">
        <f>ROUND(E1193/L1193,0)</f>
        <v>89</v>
      </c>
      <c r="Q1193" s="6" t="s">
        <v>8336</v>
      </c>
      <c r="R1193" s="6" t="s">
        <v>8337</v>
      </c>
      <c r="S1193" s="14">
        <f t="shared" si="36"/>
        <v>42419.395370370366</v>
      </c>
      <c r="T1193" s="14">
        <f t="shared" si="37"/>
        <v>42449.353703703702</v>
      </c>
    </row>
    <row r="1194" spans="1:20" ht="30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8222</v>
      </c>
      <c r="H1194" s="1" t="s">
        <v>8244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8282</v>
      </c>
      <c r="O1194" s="5">
        <f>E1194/D1194</f>
        <v>2.9</v>
      </c>
      <c r="P1194" s="3">
        <f>ROUND(E1194/L1194,0)</f>
        <v>19</v>
      </c>
      <c r="Q1194" s="6" t="s">
        <v>8336</v>
      </c>
      <c r="R1194" s="6" t="s">
        <v>8337</v>
      </c>
      <c r="S1194" s="14">
        <f t="shared" si="36"/>
        <v>42747.298356481479</v>
      </c>
      <c r="T1194" s="14">
        <f t="shared" si="37"/>
        <v>42777.298356481479</v>
      </c>
    </row>
    <row r="1195" spans="1:20" ht="60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8221</v>
      </c>
      <c r="H1195" s="1" t="s">
        <v>8243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8282</v>
      </c>
      <c r="O1195" s="5">
        <f>E1195/D1195</f>
        <v>1.0395714285714286</v>
      </c>
      <c r="P1195" s="3">
        <f>ROUND(E1195/L1195,0)</f>
        <v>80</v>
      </c>
      <c r="Q1195" s="6" t="s">
        <v>8336</v>
      </c>
      <c r="R1195" s="6" t="s">
        <v>8337</v>
      </c>
      <c r="S1195" s="14">
        <f t="shared" si="36"/>
        <v>42409.567743055552</v>
      </c>
      <c r="T1195" s="14">
        <f t="shared" si="37"/>
        <v>42469.526076388887</v>
      </c>
    </row>
    <row r="1196" spans="1:20" ht="60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8238</v>
      </c>
      <c r="H1196" s="1" t="s">
        <v>8246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8282</v>
      </c>
      <c r="O1196" s="5">
        <f>E1196/D1196</f>
        <v>3.2223999999999999</v>
      </c>
      <c r="P1196" s="3">
        <f>ROUND(E1196/L1196,0)</f>
        <v>56</v>
      </c>
      <c r="Q1196" s="6" t="s">
        <v>8336</v>
      </c>
      <c r="R1196" s="6" t="s">
        <v>8337</v>
      </c>
      <c r="S1196" s="14">
        <f t="shared" si="36"/>
        <v>42072.27984953703</v>
      </c>
      <c r="T1196" s="14">
        <f t="shared" si="37"/>
        <v>42102.27984953703</v>
      </c>
    </row>
    <row r="1197" spans="1:20" ht="60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8234</v>
      </c>
      <c r="H1197" s="1" t="s">
        <v>8246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8282</v>
      </c>
      <c r="O1197" s="5">
        <f>E1197/D1197</f>
        <v>1.35</v>
      </c>
      <c r="P1197" s="3">
        <f>ROUND(E1197/L1197,0)</f>
        <v>79</v>
      </c>
      <c r="Q1197" s="6" t="s">
        <v>8336</v>
      </c>
      <c r="R1197" s="6" t="s">
        <v>8337</v>
      </c>
      <c r="S1197" s="14">
        <f t="shared" si="36"/>
        <v>42298.139502314814</v>
      </c>
      <c r="T1197" s="14">
        <f t="shared" si="37"/>
        <v>42358.166666666664</v>
      </c>
    </row>
    <row r="1198" spans="1:20" ht="30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8222</v>
      </c>
      <c r="H1198" s="1" t="s">
        <v>8244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8282</v>
      </c>
      <c r="O1198" s="5">
        <f>E1198/D1198</f>
        <v>2.6991034482758622</v>
      </c>
      <c r="P1198" s="3">
        <f>ROUND(E1198/L1198,0)</f>
        <v>76</v>
      </c>
      <c r="Q1198" s="6" t="s">
        <v>8336</v>
      </c>
      <c r="R1198" s="6" t="s">
        <v>8337</v>
      </c>
      <c r="S1198" s="14">
        <f t="shared" si="36"/>
        <v>42326.610405092586</v>
      </c>
      <c r="T1198" s="14">
        <f t="shared" si="37"/>
        <v>42356.610405092586</v>
      </c>
    </row>
    <row r="1199" spans="1:20" ht="60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8221</v>
      </c>
      <c r="H1199" s="1" t="s">
        <v>8243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8282</v>
      </c>
      <c r="O1199" s="5">
        <f>E1199/D1199</f>
        <v>2.5329333333333333</v>
      </c>
      <c r="P1199" s="3">
        <f>ROUND(E1199/L1199,0)</f>
        <v>121</v>
      </c>
      <c r="Q1199" s="6" t="s">
        <v>8336</v>
      </c>
      <c r="R1199" s="6" t="s">
        <v>8337</v>
      </c>
      <c r="S1199" s="14">
        <f t="shared" si="36"/>
        <v>42503.456412037034</v>
      </c>
      <c r="T1199" s="14">
        <f t="shared" si="37"/>
        <v>42534.040972222218</v>
      </c>
    </row>
    <row r="1200" spans="1:20" ht="60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8221</v>
      </c>
      <c r="H1200" s="1" t="s">
        <v>8243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8282</v>
      </c>
      <c r="O1200" s="5">
        <f>E1200/D1200</f>
        <v>2.6059999999999999</v>
      </c>
      <c r="P1200" s="3">
        <f>ROUND(E1200/L1200,0)</f>
        <v>55</v>
      </c>
      <c r="Q1200" s="6" t="s">
        <v>8336</v>
      </c>
      <c r="R1200" s="6" t="s">
        <v>8337</v>
      </c>
      <c r="S1200" s="14">
        <f t="shared" si="36"/>
        <v>42333.410717592589</v>
      </c>
      <c r="T1200" s="14">
        <f t="shared" si="37"/>
        <v>42368.916666666664</v>
      </c>
    </row>
    <row r="1201" spans="1:20" ht="60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8222</v>
      </c>
      <c r="H1201" s="1" t="s">
        <v>8244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8282</v>
      </c>
      <c r="O1201" s="5">
        <f>E1201/D1201</f>
        <v>1.0131677953348381</v>
      </c>
      <c r="P1201" s="3">
        <f>ROUND(E1201/L1201,0)</f>
        <v>299</v>
      </c>
      <c r="Q1201" s="6" t="s">
        <v>8336</v>
      </c>
      <c r="R1201" s="6" t="s">
        <v>8337</v>
      </c>
      <c r="S1201" s="14">
        <f t="shared" si="36"/>
        <v>42161.562499999993</v>
      </c>
      <c r="T1201" s="14">
        <f t="shared" si="37"/>
        <v>42193.562499999993</v>
      </c>
    </row>
    <row r="1202" spans="1:20" ht="60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8221</v>
      </c>
      <c r="H1202" s="1" t="s">
        <v>8243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8282</v>
      </c>
      <c r="O1202" s="5">
        <f>E1202/D1202</f>
        <v>1.2560416666666667</v>
      </c>
      <c r="P1202" s="3">
        <f>ROUND(E1202/L1202,0)</f>
        <v>59</v>
      </c>
      <c r="Q1202" s="6" t="s">
        <v>8336</v>
      </c>
      <c r="R1202" s="6" t="s">
        <v>8337</v>
      </c>
      <c r="S1202" s="14">
        <f t="shared" si="36"/>
        <v>42089.269166666665</v>
      </c>
      <c r="T1202" s="14">
        <f t="shared" si="37"/>
        <v>42110.269166666665</v>
      </c>
    </row>
    <row r="1203" spans="1:20" ht="60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8222</v>
      </c>
      <c r="H1203" s="1" t="s">
        <v>8244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8282</v>
      </c>
      <c r="O1203" s="5">
        <f>E1203/D1203</f>
        <v>1.0243783333333334</v>
      </c>
      <c r="P1203" s="3">
        <f>ROUND(E1203/L1203,0)</f>
        <v>55</v>
      </c>
      <c r="Q1203" s="6" t="s">
        <v>8336</v>
      </c>
      <c r="R1203" s="6" t="s">
        <v>8337</v>
      </c>
      <c r="S1203" s="14">
        <f t="shared" si="36"/>
        <v>42536.398680555554</v>
      </c>
      <c r="T1203" s="14">
        <f t="shared" si="37"/>
        <v>42566.398680555554</v>
      </c>
    </row>
    <row r="1204" spans="1:20" ht="60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8223</v>
      </c>
      <c r="H1204" s="1" t="s">
        <v>8245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8282</v>
      </c>
      <c r="O1204" s="5">
        <f>E1204/D1204</f>
        <v>1.99244</v>
      </c>
      <c r="P1204" s="3">
        <f>ROUND(E1204/L1204,0)</f>
        <v>184</v>
      </c>
      <c r="Q1204" s="6" t="s">
        <v>8336</v>
      </c>
      <c r="R1204" s="6" t="s">
        <v>8337</v>
      </c>
      <c r="S1204" s="14">
        <f t="shared" si="36"/>
        <v>42152.08048611111</v>
      </c>
      <c r="T1204" s="14">
        <f t="shared" si="37"/>
        <v>42182.08048611111</v>
      </c>
    </row>
    <row r="1205" spans="1:20" ht="45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8221</v>
      </c>
      <c r="H1205" s="1" t="s">
        <v>8243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8282</v>
      </c>
      <c r="O1205" s="5">
        <f>E1205/D1205</f>
        <v>1.0245398773006136</v>
      </c>
      <c r="P1205" s="3">
        <f>ROUND(E1205/L1205,0)</f>
        <v>165</v>
      </c>
      <c r="Q1205" s="6" t="s">
        <v>8336</v>
      </c>
      <c r="R1205" s="6" t="s">
        <v>8337</v>
      </c>
      <c r="S1205" s="14">
        <f t="shared" si="36"/>
        <v>42125.4065625</v>
      </c>
      <c r="T1205" s="14">
        <f t="shared" si="37"/>
        <v>42155.4065625</v>
      </c>
    </row>
    <row r="1206" spans="1:20" ht="4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8221</v>
      </c>
      <c r="H1206" s="1" t="s">
        <v>8243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8282</v>
      </c>
      <c r="O1206" s="5">
        <f>E1206/D1206</f>
        <v>1.0294615384615384</v>
      </c>
      <c r="P1206" s="3">
        <f>ROUND(E1206/L1206,0)</f>
        <v>235</v>
      </c>
      <c r="Q1206" s="6" t="s">
        <v>8336</v>
      </c>
      <c r="R1206" s="6" t="s">
        <v>8337</v>
      </c>
      <c r="S1206" s="14">
        <f t="shared" si="36"/>
        <v>42297.539733796293</v>
      </c>
      <c r="T1206" s="14">
        <f t="shared" si="37"/>
        <v>42341.999999999993</v>
      </c>
    </row>
    <row r="1207" spans="1:20" ht="60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8233</v>
      </c>
      <c r="H1207" s="1" t="s">
        <v>8246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8282</v>
      </c>
      <c r="O1207" s="5">
        <f>E1207/D1207</f>
        <v>1.0086153846153847</v>
      </c>
      <c r="P1207" s="3">
        <f>ROUND(E1207/L1207,0)</f>
        <v>211</v>
      </c>
      <c r="Q1207" s="6" t="s">
        <v>8336</v>
      </c>
      <c r="R1207" s="6" t="s">
        <v>8337</v>
      </c>
      <c r="S1207" s="14">
        <f t="shared" si="36"/>
        <v>42138.298043981478</v>
      </c>
      <c r="T1207" s="14">
        <f t="shared" si="37"/>
        <v>42168.298043981478</v>
      </c>
    </row>
    <row r="1208" spans="1:20" ht="60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8236</v>
      </c>
      <c r="H1208" s="1" t="s">
        <v>8246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8282</v>
      </c>
      <c r="O1208" s="5">
        <f>E1208/D1208</f>
        <v>1.1499999999999999</v>
      </c>
      <c r="P1208" s="3">
        <f>ROUND(E1208/L1208,0)</f>
        <v>32</v>
      </c>
      <c r="Q1208" s="6" t="s">
        <v>8336</v>
      </c>
      <c r="R1208" s="6" t="s">
        <v>8337</v>
      </c>
      <c r="S1208" s="14">
        <f t="shared" si="36"/>
        <v>42772.567743055552</v>
      </c>
      <c r="T1208" s="14">
        <f t="shared" si="37"/>
        <v>42805.353472222218</v>
      </c>
    </row>
    <row r="1209" spans="1:20" ht="30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8234</v>
      </c>
      <c r="H1209" s="1" t="s">
        <v>8246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8282</v>
      </c>
      <c r="O1209" s="5">
        <f>E1209/D1209</f>
        <v>1.0416766467065868</v>
      </c>
      <c r="P1209" s="3">
        <f>ROUND(E1209/L1209,0)</f>
        <v>123</v>
      </c>
      <c r="Q1209" s="6" t="s">
        <v>8336</v>
      </c>
      <c r="R1209" s="6" t="s">
        <v>8337</v>
      </c>
      <c r="S1209" s="14">
        <f t="shared" si="36"/>
        <v>42430.221909722219</v>
      </c>
      <c r="T1209" s="14">
        <f t="shared" si="37"/>
        <v>42460.208333333336</v>
      </c>
    </row>
    <row r="1210" spans="1:20" ht="60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8221</v>
      </c>
      <c r="H1210" s="1" t="s">
        <v>8243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8282</v>
      </c>
      <c r="O1210" s="5">
        <f>E1210/D1210</f>
        <v>1.5529999999999999</v>
      </c>
      <c r="P1210" s="3">
        <f>ROUND(E1210/L1210,0)</f>
        <v>207</v>
      </c>
      <c r="Q1210" s="6" t="s">
        <v>8336</v>
      </c>
      <c r="R1210" s="6" t="s">
        <v>8337</v>
      </c>
      <c r="S1210" s="14">
        <f t="shared" si="36"/>
        <v>42423.500740740739</v>
      </c>
      <c r="T1210" s="14">
        <f t="shared" si="37"/>
        <v>42453.459074074075</v>
      </c>
    </row>
    <row r="1211" spans="1:20" ht="60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8221</v>
      </c>
      <c r="H1211" s="1" t="s">
        <v>8243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8282</v>
      </c>
      <c r="O1211" s="5">
        <f>E1211/D1211</f>
        <v>1.06</v>
      </c>
      <c r="P1211" s="3">
        <f>ROUND(E1211/L1211,0)</f>
        <v>138</v>
      </c>
      <c r="Q1211" s="6" t="s">
        <v>8336</v>
      </c>
      <c r="R1211" s="6" t="s">
        <v>8337</v>
      </c>
      <c r="S1211" s="14">
        <f t="shared" si="36"/>
        <v>42761.637789351851</v>
      </c>
      <c r="T1211" s="14">
        <f t="shared" si="37"/>
        <v>42791.637789351851</v>
      </c>
    </row>
    <row r="1212" spans="1:20" ht="30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8232</v>
      </c>
      <c r="H1212" s="1" t="s">
        <v>8252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8282</v>
      </c>
      <c r="O1212" s="5">
        <f>E1212/D1212</f>
        <v>2.5431499999999998</v>
      </c>
      <c r="P1212" s="3">
        <f>ROUND(E1212/L1212,0)</f>
        <v>494</v>
      </c>
      <c r="Q1212" s="6" t="s">
        <v>8336</v>
      </c>
      <c r="R1212" s="6" t="s">
        <v>8337</v>
      </c>
      <c r="S1212" s="14">
        <f t="shared" si="36"/>
        <v>42132.733472222222</v>
      </c>
      <c r="T1212" s="14">
        <f t="shared" si="37"/>
        <v>42155.666666666664</v>
      </c>
    </row>
    <row r="1213" spans="1:20" ht="60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8226</v>
      </c>
      <c r="H1213" s="1" t="s">
        <v>8248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8282</v>
      </c>
      <c r="O1213" s="5">
        <f>E1213/D1213</f>
        <v>1.0109999999999999</v>
      </c>
      <c r="P1213" s="3">
        <f>ROUND(E1213/L1213,0)</f>
        <v>169</v>
      </c>
      <c r="Q1213" s="6" t="s">
        <v>8336</v>
      </c>
      <c r="R1213" s="6" t="s">
        <v>8337</v>
      </c>
      <c r="S1213" s="14">
        <f t="shared" si="36"/>
        <v>42515.658113425925</v>
      </c>
      <c r="T1213" s="14">
        <f t="shared" si="37"/>
        <v>42530.658113425925</v>
      </c>
    </row>
    <row r="1214" spans="1:20" ht="60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8221</v>
      </c>
      <c r="H1214" s="1" t="s">
        <v>8243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8282</v>
      </c>
      <c r="O1214" s="5">
        <f>E1214/D1214</f>
        <v>1.2904</v>
      </c>
      <c r="P1214" s="3">
        <f>ROUND(E1214/L1214,0)</f>
        <v>39</v>
      </c>
      <c r="Q1214" s="6" t="s">
        <v>8336</v>
      </c>
      <c r="R1214" s="6" t="s">
        <v>8337</v>
      </c>
      <c r="S1214" s="14">
        <f t="shared" si="36"/>
        <v>42318.741840277777</v>
      </c>
      <c r="T1214" s="14">
        <f t="shared" si="37"/>
        <v>42334.833333333336</v>
      </c>
    </row>
    <row r="1215" spans="1:20" ht="60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8222</v>
      </c>
      <c r="H1215" s="1" t="s">
        <v>8244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8282</v>
      </c>
      <c r="O1215" s="5">
        <f>E1215/D1215</f>
        <v>1.0223076923076924</v>
      </c>
      <c r="P1215" s="3">
        <f>ROUND(E1215/L1215,0)</f>
        <v>62</v>
      </c>
      <c r="Q1215" s="6" t="s">
        <v>8336</v>
      </c>
      <c r="R1215" s="6" t="s">
        <v>8337</v>
      </c>
      <c r="S1215" s="14">
        <f t="shared" si="36"/>
        <v>42731.547453703701</v>
      </c>
      <c r="T1215" s="14">
        <f t="shared" si="37"/>
        <v>42766.547453703701</v>
      </c>
    </row>
    <row r="1216" spans="1:20" ht="60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8221</v>
      </c>
      <c r="H1216" s="1" t="s">
        <v>8243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8282</v>
      </c>
      <c r="O1216" s="5">
        <f>E1216/D1216</f>
        <v>1.3180000000000001</v>
      </c>
      <c r="P1216" s="3">
        <f>ROUND(E1216/L1216,0)</f>
        <v>105</v>
      </c>
      <c r="Q1216" s="6" t="s">
        <v>8336</v>
      </c>
      <c r="R1216" s="6" t="s">
        <v>8337</v>
      </c>
      <c r="S1216" s="14">
        <f t="shared" si="36"/>
        <v>42104.632002314807</v>
      </c>
      <c r="T1216" s="14">
        <f t="shared" si="37"/>
        <v>42164.632002314807</v>
      </c>
    </row>
    <row r="1217" spans="1:20" ht="60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8221</v>
      </c>
      <c r="H1217" s="1" t="s">
        <v>8243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8282</v>
      </c>
      <c r="O1217" s="5">
        <f>E1217/D1217</f>
        <v>7.8608020000000005</v>
      </c>
      <c r="P1217" s="3">
        <f>ROUND(E1217/L1217,0)</f>
        <v>72</v>
      </c>
      <c r="Q1217" s="6" t="s">
        <v>8336</v>
      </c>
      <c r="R1217" s="6" t="s">
        <v>8337</v>
      </c>
      <c r="S1217" s="14">
        <f t="shared" si="36"/>
        <v>41759.714768518512</v>
      </c>
      <c r="T1217" s="14">
        <f t="shared" si="37"/>
        <v>41789.714768518512</v>
      </c>
    </row>
    <row r="1218" spans="1:20" ht="30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8221</v>
      </c>
      <c r="H1218" s="1" t="s">
        <v>8243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8282</v>
      </c>
      <c r="O1218" s="5">
        <f>E1218/D1218</f>
        <v>1.4570000000000001</v>
      </c>
      <c r="P1218" s="3">
        <f>ROUND(E1218/L1218,0)</f>
        <v>92</v>
      </c>
      <c r="Q1218" s="6" t="s">
        <v>8336</v>
      </c>
      <c r="R1218" s="6" t="s">
        <v>8337</v>
      </c>
      <c r="S1218" s="14">
        <f t="shared" si="36"/>
        <v>42247.408067129632</v>
      </c>
      <c r="T1218" s="14">
        <f t="shared" si="37"/>
        <v>42279.752083333333</v>
      </c>
    </row>
    <row r="1219" spans="1:20" ht="45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8221</v>
      </c>
      <c r="H1219" s="1" t="s">
        <v>8243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8282</v>
      </c>
      <c r="O1219" s="5">
        <f>E1219/D1219</f>
        <v>1.026</v>
      </c>
      <c r="P1219" s="3">
        <f>ROUND(E1219/L1219,0)</f>
        <v>149</v>
      </c>
      <c r="Q1219" s="6" t="s">
        <v>8336</v>
      </c>
      <c r="R1219" s="6" t="s">
        <v>8337</v>
      </c>
      <c r="S1219" s="14">
        <f t="shared" ref="S1219:S1282" si="38">(J1219/86400)+25569+(-5/24)</f>
        <v>42535.6011574074</v>
      </c>
      <c r="T1219" s="14">
        <f t="shared" ref="T1219:T1282" si="39">(I1219/86400)+25569+(-5/24)</f>
        <v>42565.6011574074</v>
      </c>
    </row>
    <row r="1220" spans="1:20" ht="60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8221</v>
      </c>
      <c r="H1220" s="1" t="s">
        <v>8243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8282</v>
      </c>
      <c r="O1220" s="5">
        <f>E1220/D1220</f>
        <v>1.7227777777777777</v>
      </c>
      <c r="P1220" s="3">
        <f>ROUND(E1220/L1220,0)</f>
        <v>174</v>
      </c>
      <c r="Q1220" s="6" t="s">
        <v>8336</v>
      </c>
      <c r="R1220" s="6" t="s">
        <v>8337</v>
      </c>
      <c r="S1220" s="14">
        <f t="shared" si="38"/>
        <v>42278.453703703701</v>
      </c>
      <c r="T1220" s="14">
        <f t="shared" si="39"/>
        <v>42308.916666666664</v>
      </c>
    </row>
    <row r="1221" spans="1:20" ht="45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8221</v>
      </c>
      <c r="H1221" s="1" t="s">
        <v>8243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8282</v>
      </c>
      <c r="O1221" s="5">
        <f>E1221/D1221</f>
        <v>1.5916819571865444</v>
      </c>
      <c r="P1221" s="3">
        <f>ROUND(E1221/L1221,0)</f>
        <v>103</v>
      </c>
      <c r="Q1221" s="6" t="s">
        <v>8336</v>
      </c>
      <c r="R1221" s="6" t="s">
        <v>8337</v>
      </c>
      <c r="S1221" s="14">
        <f t="shared" si="38"/>
        <v>42633.253622685188</v>
      </c>
      <c r="T1221" s="14">
        <f t="shared" si="39"/>
        <v>42663.253622685188</v>
      </c>
    </row>
    <row r="1222" spans="1:20" ht="4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8233</v>
      </c>
      <c r="H1222" s="1" t="s">
        <v>8246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8282</v>
      </c>
      <c r="O1222" s="5">
        <f>E1222/D1222</f>
        <v>1.0376666666666667</v>
      </c>
      <c r="P1222" s="3">
        <f>ROUND(E1222/L1222,0)</f>
        <v>111</v>
      </c>
      <c r="Q1222" s="6" t="s">
        <v>8336</v>
      </c>
      <c r="R1222" s="6" t="s">
        <v>8337</v>
      </c>
      <c r="S1222" s="14">
        <f t="shared" si="38"/>
        <v>42211.420277777775</v>
      </c>
      <c r="T1222" s="14">
        <f t="shared" si="39"/>
        <v>42241.420277777775</v>
      </c>
    </row>
    <row r="1223" spans="1:20" ht="60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8222</v>
      </c>
      <c r="H1223" s="1" t="s">
        <v>8244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8282</v>
      </c>
      <c r="O1223" s="5">
        <f>E1223/D1223</f>
        <v>1.1140954545454547</v>
      </c>
      <c r="P1223" s="3">
        <f>ROUND(E1223/L1223,0)</f>
        <v>24</v>
      </c>
      <c r="Q1223" s="6" t="s">
        <v>8336</v>
      </c>
      <c r="R1223" s="6" t="s">
        <v>8337</v>
      </c>
      <c r="S1223" s="14">
        <f t="shared" si="38"/>
        <v>42680.267222222225</v>
      </c>
      <c r="T1223" s="14">
        <f t="shared" si="39"/>
        <v>42707.791666666664</v>
      </c>
    </row>
    <row r="1224" spans="1:20" ht="30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8226</v>
      </c>
      <c r="H1224" s="1" t="s">
        <v>8248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8282</v>
      </c>
      <c r="O1224" s="5">
        <f>E1224/D1224</f>
        <v>2.80375</v>
      </c>
      <c r="P1224" s="3">
        <f>ROUND(E1224/L1224,0)</f>
        <v>81</v>
      </c>
      <c r="Q1224" s="6" t="s">
        <v>8336</v>
      </c>
      <c r="R1224" s="6" t="s">
        <v>8337</v>
      </c>
      <c r="S1224" s="14">
        <f t="shared" si="38"/>
        <v>42430.512118055551</v>
      </c>
      <c r="T1224" s="14">
        <f t="shared" si="39"/>
        <v>42460.958333333336</v>
      </c>
    </row>
    <row r="1225" spans="1:20" ht="45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8221</v>
      </c>
      <c r="H1225" s="1" t="s">
        <v>8243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8282</v>
      </c>
      <c r="O1225" s="5">
        <f>E1225/D1225</f>
        <v>1.1210606060606061</v>
      </c>
      <c r="P1225" s="3">
        <f>ROUND(E1225/L1225,0)</f>
        <v>116</v>
      </c>
      <c r="Q1225" s="6" t="s">
        <v>8336</v>
      </c>
      <c r="R1225" s="6" t="s">
        <v>8337</v>
      </c>
      <c r="S1225" s="14">
        <f t="shared" si="38"/>
        <v>42653.968854166662</v>
      </c>
      <c r="T1225" s="14">
        <f t="shared" si="39"/>
        <v>42684.010520833333</v>
      </c>
    </row>
    <row r="1226" spans="1:20" ht="30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8305</v>
      </c>
      <c r="G1226" s="1" t="s">
        <v>8221</v>
      </c>
      <c r="H1226" s="1" t="s">
        <v>8243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8283</v>
      </c>
      <c r="O1226" s="5">
        <f>E1226/D1226</f>
        <v>7.0666666666666669E-2</v>
      </c>
      <c r="P1226" s="3">
        <f>ROUND(E1226/L1226,0)</f>
        <v>59</v>
      </c>
      <c r="Q1226" s="6" t="s">
        <v>8323</v>
      </c>
      <c r="R1226" s="6" t="s">
        <v>8338</v>
      </c>
      <c r="S1226" s="14">
        <f t="shared" si="38"/>
        <v>41736.341458333329</v>
      </c>
      <c r="T1226" s="14">
        <f t="shared" si="39"/>
        <v>41796.341458333329</v>
      </c>
    </row>
    <row r="1227" spans="1:20" ht="60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8305</v>
      </c>
      <c r="G1227" s="1" t="s">
        <v>8221</v>
      </c>
      <c r="H1227" s="1" t="s">
        <v>8243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8283</v>
      </c>
      <c r="O1227" s="5">
        <f>E1227/D1227</f>
        <v>4.3999999999999997E-2</v>
      </c>
      <c r="P1227" s="3">
        <f>ROUND(E1227/L1227,0)</f>
        <v>44</v>
      </c>
      <c r="Q1227" s="6" t="s">
        <v>8323</v>
      </c>
      <c r="R1227" s="6" t="s">
        <v>8338</v>
      </c>
      <c r="S1227" s="14">
        <f t="shared" si="38"/>
        <v>41509.697662037033</v>
      </c>
      <c r="T1227" s="14">
        <f t="shared" si="39"/>
        <v>41569.697662037033</v>
      </c>
    </row>
    <row r="1228" spans="1:20" ht="4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8305</v>
      </c>
      <c r="G1228" s="1" t="s">
        <v>8221</v>
      </c>
      <c r="H1228" s="1" t="s">
        <v>8243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8283</v>
      </c>
      <c r="O1228" s="5">
        <f>E1228/D1228</f>
        <v>3.8739999999999997E-2</v>
      </c>
      <c r="P1228" s="3">
        <f>ROUND(E1228/L1228,0)</f>
        <v>48</v>
      </c>
      <c r="Q1228" s="6" t="s">
        <v>8323</v>
      </c>
      <c r="R1228" s="6" t="s">
        <v>8338</v>
      </c>
      <c r="S1228" s="14">
        <f t="shared" si="38"/>
        <v>41715.666446759256</v>
      </c>
      <c r="T1228" s="14">
        <f t="shared" si="39"/>
        <v>41749.833333333328</v>
      </c>
    </row>
    <row r="1229" spans="1:20" ht="60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8305</v>
      </c>
      <c r="G1229" s="1" t="s">
        <v>8221</v>
      </c>
      <c r="H1229" s="1" t="s">
        <v>8243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8283</v>
      </c>
      <c r="O1229" s="5">
        <f>E1229/D1229</f>
        <v>0</v>
      </c>
      <c r="P1229" s="3" t="e">
        <f>ROUND(E1229/L1229,0)</f>
        <v>#DIV/0!</v>
      </c>
      <c r="Q1229" s="6" t="s">
        <v>8323</v>
      </c>
      <c r="R1229" s="6" t="s">
        <v>8338</v>
      </c>
      <c r="S1229" s="14">
        <f t="shared" si="38"/>
        <v>41827.710833333331</v>
      </c>
      <c r="T1229" s="14">
        <f t="shared" si="39"/>
        <v>41858.083333333328</v>
      </c>
    </row>
    <row r="1230" spans="1:20" ht="4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8305</v>
      </c>
      <c r="G1230" s="1" t="s">
        <v>8221</v>
      </c>
      <c r="H1230" s="1" t="s">
        <v>8243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8283</v>
      </c>
      <c r="O1230" s="5">
        <f>E1230/D1230</f>
        <v>0.29299999999999998</v>
      </c>
      <c r="P1230" s="3">
        <f>ROUND(E1230/L1230,0)</f>
        <v>61</v>
      </c>
      <c r="Q1230" s="6" t="s">
        <v>8323</v>
      </c>
      <c r="R1230" s="6" t="s">
        <v>8338</v>
      </c>
      <c r="S1230" s="14">
        <f t="shared" si="38"/>
        <v>40754.520925925921</v>
      </c>
      <c r="T1230" s="14">
        <f t="shared" si="39"/>
        <v>40814.520925925921</v>
      </c>
    </row>
    <row r="1231" spans="1:20" ht="60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8305</v>
      </c>
      <c r="G1231" s="1" t="s">
        <v>8221</v>
      </c>
      <c r="H1231" s="1" t="s">
        <v>8243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8283</v>
      </c>
      <c r="O1231" s="5">
        <f>E1231/D1231</f>
        <v>9.0909090909090905E-3</v>
      </c>
      <c r="P1231" s="3">
        <f>ROUND(E1231/L1231,0)</f>
        <v>25</v>
      </c>
      <c r="Q1231" s="6" t="s">
        <v>8323</v>
      </c>
      <c r="R1231" s="6" t="s">
        <v>8338</v>
      </c>
      <c r="S1231" s="14">
        <f t="shared" si="38"/>
        <v>40985.251469907402</v>
      </c>
      <c r="T1231" s="14">
        <f t="shared" si="39"/>
        <v>41015.458333333328</v>
      </c>
    </row>
    <row r="1232" spans="1:20" ht="45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8305</v>
      </c>
      <c r="G1232" s="1" t="s">
        <v>8221</v>
      </c>
      <c r="H1232" s="1" t="s">
        <v>8243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8283</v>
      </c>
      <c r="O1232" s="5">
        <f>E1232/D1232</f>
        <v>0</v>
      </c>
      <c r="P1232" s="3" t="e">
        <f>ROUND(E1232/L1232,0)</f>
        <v>#DIV/0!</v>
      </c>
      <c r="Q1232" s="6" t="s">
        <v>8323</v>
      </c>
      <c r="R1232" s="6" t="s">
        <v>8338</v>
      </c>
      <c r="S1232" s="14">
        <f t="shared" si="38"/>
        <v>40568.764236111107</v>
      </c>
      <c r="T1232" s="14">
        <f t="shared" si="39"/>
        <v>40598.764236111107</v>
      </c>
    </row>
    <row r="1233" spans="1:20" ht="45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8305</v>
      </c>
      <c r="G1233" s="1" t="s">
        <v>8221</v>
      </c>
      <c r="H1233" s="1" t="s">
        <v>8243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8283</v>
      </c>
      <c r="O1233" s="5">
        <f>E1233/D1233</f>
        <v>0</v>
      </c>
      <c r="P1233" s="3" t="e">
        <f>ROUND(E1233/L1233,0)</f>
        <v>#DIV/0!</v>
      </c>
      <c r="Q1233" s="6" t="s">
        <v>8323</v>
      </c>
      <c r="R1233" s="6" t="s">
        <v>8338</v>
      </c>
      <c r="S1233" s="14">
        <f t="shared" si="38"/>
        <v>42193.733425925922</v>
      </c>
      <c r="T1233" s="14">
        <f t="shared" si="39"/>
        <v>42243.833333333336</v>
      </c>
    </row>
    <row r="1234" spans="1:20" ht="60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8305</v>
      </c>
      <c r="G1234" s="1" t="s">
        <v>8221</v>
      </c>
      <c r="H1234" s="1" t="s">
        <v>8243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8283</v>
      </c>
      <c r="O1234" s="5">
        <f>E1234/D1234</f>
        <v>8.0000000000000002E-3</v>
      </c>
      <c r="P1234" s="3">
        <f>ROUND(E1234/L1234,0)</f>
        <v>40</v>
      </c>
      <c r="Q1234" s="6" t="s">
        <v>8323</v>
      </c>
      <c r="R1234" s="6" t="s">
        <v>8338</v>
      </c>
      <c r="S1234" s="14">
        <f t="shared" si="38"/>
        <v>41506.639699074069</v>
      </c>
      <c r="T1234" s="14">
        <f t="shared" si="39"/>
        <v>41553.639699074069</v>
      </c>
    </row>
    <row r="1235" spans="1:20" ht="60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8305</v>
      </c>
      <c r="G1235" s="1" t="s">
        <v>8221</v>
      </c>
      <c r="H1235" s="1" t="s">
        <v>8243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8283</v>
      </c>
      <c r="O1235" s="5">
        <f>E1235/D1235</f>
        <v>0.11600000000000001</v>
      </c>
      <c r="P1235" s="3">
        <f>ROUND(E1235/L1235,0)</f>
        <v>19</v>
      </c>
      <c r="Q1235" s="6" t="s">
        <v>8323</v>
      </c>
      <c r="R1235" s="6" t="s">
        <v>8338</v>
      </c>
      <c r="S1235" s="14">
        <f t="shared" si="38"/>
        <v>40939.740439814814</v>
      </c>
      <c r="T1235" s="14">
        <f t="shared" si="39"/>
        <v>40960.740439814814</v>
      </c>
    </row>
    <row r="1236" spans="1:20" ht="45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8305</v>
      </c>
      <c r="G1236" s="1" t="s">
        <v>8222</v>
      </c>
      <c r="H1236" s="1" t="s">
        <v>8244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8283</v>
      </c>
      <c r="O1236" s="5">
        <f>E1236/D1236</f>
        <v>0</v>
      </c>
      <c r="P1236" s="3" t="e">
        <f>ROUND(E1236/L1236,0)</f>
        <v>#DIV/0!</v>
      </c>
      <c r="Q1236" s="6" t="s">
        <v>8323</v>
      </c>
      <c r="R1236" s="6" t="s">
        <v>8338</v>
      </c>
      <c r="S1236" s="14">
        <f t="shared" si="38"/>
        <v>42007.580347222225</v>
      </c>
      <c r="T1236" s="14">
        <f t="shared" si="39"/>
        <v>42037.580347222225</v>
      </c>
    </row>
    <row r="1237" spans="1:20" ht="60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8305</v>
      </c>
      <c r="G1237" s="1" t="s">
        <v>8221</v>
      </c>
      <c r="H1237" s="1" t="s">
        <v>8243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8283</v>
      </c>
      <c r="O1237" s="5">
        <f>E1237/D1237</f>
        <v>2.787363950092912E-2</v>
      </c>
      <c r="P1237" s="3">
        <f>ROUND(E1237/L1237,0)</f>
        <v>35</v>
      </c>
      <c r="Q1237" s="6" t="s">
        <v>8323</v>
      </c>
      <c r="R1237" s="6" t="s">
        <v>8338</v>
      </c>
      <c r="S1237" s="14">
        <f t="shared" si="38"/>
        <v>41582.927071759259</v>
      </c>
      <c r="T1237" s="14">
        <f t="shared" si="39"/>
        <v>41622.927071759259</v>
      </c>
    </row>
    <row r="1238" spans="1:20" ht="3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8305</v>
      </c>
      <c r="G1238" s="1" t="s">
        <v>8221</v>
      </c>
      <c r="H1238" s="1" t="s">
        <v>8243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8283</v>
      </c>
      <c r="O1238" s="5">
        <f>E1238/D1238</f>
        <v>0</v>
      </c>
      <c r="P1238" s="3" t="e">
        <f>ROUND(E1238/L1238,0)</f>
        <v>#DIV/0!</v>
      </c>
      <c r="Q1238" s="6" t="s">
        <v>8323</v>
      </c>
      <c r="R1238" s="6" t="s">
        <v>8338</v>
      </c>
      <c r="S1238" s="14">
        <f t="shared" si="38"/>
        <v>41110.47180555555</v>
      </c>
      <c r="T1238" s="14">
        <f t="shared" si="39"/>
        <v>41118.458333333328</v>
      </c>
    </row>
    <row r="1239" spans="1:20" ht="60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8305</v>
      </c>
      <c r="G1239" s="1" t="s">
        <v>8221</v>
      </c>
      <c r="H1239" s="1" t="s">
        <v>8243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8283</v>
      </c>
      <c r="O1239" s="5">
        <f>E1239/D1239</f>
        <v>0</v>
      </c>
      <c r="P1239" s="3" t="e">
        <f>ROUND(E1239/L1239,0)</f>
        <v>#DIV/0!</v>
      </c>
      <c r="Q1239" s="6" t="s">
        <v>8323</v>
      </c>
      <c r="R1239" s="6" t="s">
        <v>8338</v>
      </c>
      <c r="S1239" s="14">
        <f t="shared" si="38"/>
        <v>41125.074826388889</v>
      </c>
      <c r="T1239" s="14">
        <f t="shared" si="39"/>
        <v>41145.074826388889</v>
      </c>
    </row>
    <row r="1240" spans="1:20" ht="60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8305</v>
      </c>
      <c r="G1240" s="1" t="s">
        <v>8221</v>
      </c>
      <c r="H1240" s="1" t="s">
        <v>8243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8283</v>
      </c>
      <c r="O1240" s="5">
        <f>E1240/D1240</f>
        <v>0.17799999999999999</v>
      </c>
      <c r="P1240" s="3">
        <f>ROUND(E1240/L1240,0)</f>
        <v>59</v>
      </c>
      <c r="Q1240" s="6" t="s">
        <v>8323</v>
      </c>
      <c r="R1240" s="6" t="s">
        <v>8338</v>
      </c>
      <c r="S1240" s="14">
        <f t="shared" si="38"/>
        <v>40731.402037037034</v>
      </c>
      <c r="T1240" s="14">
        <f t="shared" si="39"/>
        <v>40761.402037037034</v>
      </c>
    </row>
    <row r="1241" spans="1:20" ht="30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8305</v>
      </c>
      <c r="G1241" s="1" t="s">
        <v>8221</v>
      </c>
      <c r="H1241" s="1" t="s">
        <v>8243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8283</v>
      </c>
      <c r="O1241" s="5">
        <f>E1241/D1241</f>
        <v>0</v>
      </c>
      <c r="P1241" s="3" t="e">
        <f>ROUND(E1241/L1241,0)</f>
        <v>#DIV/0!</v>
      </c>
      <c r="Q1241" s="6" t="s">
        <v>8323</v>
      </c>
      <c r="R1241" s="6" t="s">
        <v>8338</v>
      </c>
      <c r="S1241" s="14">
        <f t="shared" si="38"/>
        <v>40883.754247685181</v>
      </c>
      <c r="T1241" s="14">
        <f t="shared" si="39"/>
        <v>40913.754247685181</v>
      </c>
    </row>
    <row r="1242" spans="1:20" ht="45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8305</v>
      </c>
      <c r="G1242" s="1" t="s">
        <v>8221</v>
      </c>
      <c r="H1242" s="1" t="s">
        <v>8243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8283</v>
      </c>
      <c r="O1242" s="5">
        <f>E1242/D1242</f>
        <v>3.0124999999999999E-2</v>
      </c>
      <c r="P1242" s="3">
        <f>ROUND(E1242/L1242,0)</f>
        <v>30</v>
      </c>
      <c r="Q1242" s="6" t="s">
        <v>8323</v>
      </c>
      <c r="R1242" s="6" t="s">
        <v>8338</v>
      </c>
      <c r="S1242" s="14">
        <f t="shared" si="38"/>
        <v>41408.831678240742</v>
      </c>
      <c r="T1242" s="14">
        <f t="shared" si="39"/>
        <v>41467.70208333333</v>
      </c>
    </row>
    <row r="1243" spans="1:20" ht="60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8305</v>
      </c>
      <c r="G1243" s="1" t="s">
        <v>8221</v>
      </c>
      <c r="H1243" s="1" t="s">
        <v>8243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8283</v>
      </c>
      <c r="O1243" s="5">
        <f>E1243/D1243</f>
        <v>0.50739999999999996</v>
      </c>
      <c r="P1243" s="3">
        <f>ROUND(E1243/L1243,0)</f>
        <v>75</v>
      </c>
      <c r="Q1243" s="6" t="s">
        <v>8323</v>
      </c>
      <c r="R1243" s="6" t="s">
        <v>8338</v>
      </c>
      <c r="S1243" s="14">
        <f t="shared" si="38"/>
        <v>41923.629398148143</v>
      </c>
      <c r="T1243" s="14">
        <f t="shared" si="39"/>
        <v>41946.040972222218</v>
      </c>
    </row>
    <row r="1244" spans="1:20" ht="60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8305</v>
      </c>
      <c r="G1244" s="1" t="s">
        <v>8221</v>
      </c>
      <c r="H1244" s="1" t="s">
        <v>8243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8283</v>
      </c>
      <c r="O1244" s="5">
        <f>E1244/D1244</f>
        <v>5.4884742041712408E-3</v>
      </c>
      <c r="P1244" s="3">
        <f>ROUND(E1244/L1244,0)</f>
        <v>5</v>
      </c>
      <c r="Q1244" s="6" t="s">
        <v>8323</v>
      </c>
      <c r="R1244" s="6" t="s">
        <v>8338</v>
      </c>
      <c r="S1244" s="14">
        <f t="shared" si="38"/>
        <v>40781.957199074073</v>
      </c>
      <c r="T1244" s="14">
        <f t="shared" si="39"/>
        <v>40797.345833333333</v>
      </c>
    </row>
    <row r="1245" spans="1:20" ht="45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8305</v>
      </c>
      <c r="G1245" s="1" t="s">
        <v>8221</v>
      </c>
      <c r="H1245" s="1" t="s">
        <v>8243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8283</v>
      </c>
      <c r="O1245" s="5">
        <f>E1245/D1245</f>
        <v>0.14091666666666666</v>
      </c>
      <c r="P1245" s="3">
        <f>ROUND(E1245/L1245,0)</f>
        <v>45</v>
      </c>
      <c r="Q1245" s="6" t="s">
        <v>8323</v>
      </c>
      <c r="R1245" s="6" t="s">
        <v>8338</v>
      </c>
      <c r="S1245" s="14">
        <f t="shared" si="38"/>
        <v>40671.670960648145</v>
      </c>
      <c r="T1245" s="14">
        <f t="shared" si="39"/>
        <v>40732.666666666664</v>
      </c>
    </row>
    <row r="1246" spans="1:20" ht="4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8221</v>
      </c>
      <c r="H1246" s="1" t="s">
        <v>8243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8273</v>
      </c>
      <c r="O1246" s="5">
        <f>E1246/D1246</f>
        <v>1.038</v>
      </c>
      <c r="P1246" s="3">
        <f>ROUND(E1246/L1246,0)</f>
        <v>46</v>
      </c>
      <c r="Q1246" s="6" t="s">
        <v>8323</v>
      </c>
      <c r="R1246" s="6" t="s">
        <v>8324</v>
      </c>
      <c r="S1246" s="14">
        <f t="shared" si="38"/>
        <v>41355.617164351854</v>
      </c>
      <c r="T1246" s="14">
        <f t="shared" si="39"/>
        <v>41386.666666666664</v>
      </c>
    </row>
    <row r="1247" spans="1:20" ht="45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8221</v>
      </c>
      <c r="H1247" s="1" t="s">
        <v>8243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8273</v>
      </c>
      <c r="O1247" s="5">
        <f>E1247/D1247</f>
        <v>1.2024999999999999</v>
      </c>
      <c r="P1247" s="3">
        <f>ROUND(E1247/L1247,0)</f>
        <v>141</v>
      </c>
      <c r="Q1247" s="6" t="s">
        <v>8323</v>
      </c>
      <c r="R1247" s="6" t="s">
        <v>8324</v>
      </c>
      <c r="S1247" s="14">
        <f t="shared" si="38"/>
        <v>41774.391597222224</v>
      </c>
      <c r="T1247" s="14">
        <f t="shared" si="39"/>
        <v>41804.391597222224</v>
      </c>
    </row>
    <row r="1248" spans="1:20" ht="60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8221</v>
      </c>
      <c r="H1248" s="1" t="s">
        <v>8243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8273</v>
      </c>
      <c r="O1248" s="5">
        <f>E1248/D1248</f>
        <v>1.17</v>
      </c>
      <c r="P1248" s="3">
        <f>ROUND(E1248/L1248,0)</f>
        <v>75</v>
      </c>
      <c r="Q1248" s="6" t="s">
        <v>8323</v>
      </c>
      <c r="R1248" s="6" t="s">
        <v>8324</v>
      </c>
      <c r="S1248" s="14">
        <f t="shared" si="38"/>
        <v>40837.835057870368</v>
      </c>
      <c r="T1248" s="14">
        <f t="shared" si="39"/>
        <v>40882.876724537033</v>
      </c>
    </row>
    <row r="1249" spans="1:20" ht="30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8221</v>
      </c>
      <c r="H1249" s="1" t="s">
        <v>8243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8273</v>
      </c>
      <c r="O1249" s="5">
        <f>E1249/D1249</f>
        <v>1.2214285714285715</v>
      </c>
      <c r="P1249" s="3">
        <f>ROUND(E1249/L1249,0)</f>
        <v>86</v>
      </c>
      <c r="Q1249" s="6" t="s">
        <v>8323</v>
      </c>
      <c r="R1249" s="6" t="s">
        <v>8324</v>
      </c>
      <c r="S1249" s="14">
        <f t="shared" si="38"/>
        <v>41370.083969907406</v>
      </c>
      <c r="T1249" s="14">
        <f t="shared" si="39"/>
        <v>41400.083969907406</v>
      </c>
    </row>
    <row r="1250" spans="1:20" ht="45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8221</v>
      </c>
      <c r="H1250" s="1" t="s">
        <v>8243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8273</v>
      </c>
      <c r="O1250" s="5">
        <f>E1250/D1250</f>
        <v>1.5164</v>
      </c>
      <c r="P1250" s="3">
        <f>ROUND(E1250/L1250,0)</f>
        <v>64</v>
      </c>
      <c r="Q1250" s="6" t="s">
        <v>8323</v>
      </c>
      <c r="R1250" s="6" t="s">
        <v>8324</v>
      </c>
      <c r="S1250" s="14">
        <f t="shared" si="38"/>
        <v>41767.448530092588</v>
      </c>
      <c r="T1250" s="14">
        <f t="shared" si="39"/>
        <v>41803.082638888889</v>
      </c>
    </row>
    <row r="1251" spans="1:20" ht="4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8221</v>
      </c>
      <c r="H1251" s="1" t="s">
        <v>8243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8273</v>
      </c>
      <c r="O1251" s="5">
        <f>E1251/D1251</f>
        <v>1.0444</v>
      </c>
      <c r="P1251" s="3">
        <f>ROUND(E1251/L1251,0)</f>
        <v>64</v>
      </c>
      <c r="Q1251" s="6" t="s">
        <v>8323</v>
      </c>
      <c r="R1251" s="6" t="s">
        <v>8324</v>
      </c>
      <c r="S1251" s="14">
        <f t="shared" si="38"/>
        <v>41067.532534722217</v>
      </c>
      <c r="T1251" s="14">
        <f t="shared" si="39"/>
        <v>41097.532534722217</v>
      </c>
    </row>
    <row r="1252" spans="1:20" ht="60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8221</v>
      </c>
      <c r="H1252" s="1" t="s">
        <v>8243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8273</v>
      </c>
      <c r="O1252" s="5">
        <f>E1252/D1252</f>
        <v>2.0015333333333332</v>
      </c>
      <c r="P1252" s="3">
        <f>ROUND(E1252/L1252,0)</f>
        <v>118</v>
      </c>
      <c r="Q1252" s="6" t="s">
        <v>8323</v>
      </c>
      <c r="R1252" s="6" t="s">
        <v>8324</v>
      </c>
      <c r="S1252" s="14">
        <f t="shared" si="38"/>
        <v>41843.434386574074</v>
      </c>
      <c r="T1252" s="14">
        <f t="shared" si="39"/>
        <v>41888.434386574074</v>
      </c>
    </row>
    <row r="1253" spans="1:20" ht="45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8221</v>
      </c>
      <c r="H1253" s="1" t="s">
        <v>8243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8273</v>
      </c>
      <c r="O1253" s="5">
        <f>E1253/D1253</f>
        <v>1.018</v>
      </c>
      <c r="P1253" s="3">
        <f>ROUND(E1253/L1253,0)</f>
        <v>83</v>
      </c>
      <c r="Q1253" s="6" t="s">
        <v>8323</v>
      </c>
      <c r="R1253" s="6" t="s">
        <v>8324</v>
      </c>
      <c r="S1253" s="14">
        <f t="shared" si="38"/>
        <v>40751.606099537035</v>
      </c>
      <c r="T1253" s="14">
        <f t="shared" si="39"/>
        <v>40811.606099537035</v>
      </c>
    </row>
    <row r="1254" spans="1:20" ht="45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8221</v>
      </c>
      <c r="H1254" s="1" t="s">
        <v>8243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8273</v>
      </c>
      <c r="O1254" s="5">
        <f>E1254/D1254</f>
        <v>1.3765714285714286</v>
      </c>
      <c r="P1254" s="3">
        <f>ROUND(E1254/L1254,0)</f>
        <v>34</v>
      </c>
      <c r="Q1254" s="6" t="s">
        <v>8323</v>
      </c>
      <c r="R1254" s="6" t="s">
        <v>8324</v>
      </c>
      <c r="S1254" s="14">
        <f t="shared" si="38"/>
        <v>41543.779733796291</v>
      </c>
      <c r="T1254" s="14">
        <f t="shared" si="39"/>
        <v>41571.779733796291</v>
      </c>
    </row>
    <row r="1255" spans="1:20" ht="60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8221</v>
      </c>
      <c r="H1255" s="1" t="s">
        <v>8243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8273</v>
      </c>
      <c r="O1255" s="5">
        <f>E1255/D1255</f>
        <v>3038.3319999999999</v>
      </c>
      <c r="P1255" s="3">
        <f>ROUND(E1255/L1255,0)</f>
        <v>43</v>
      </c>
      <c r="Q1255" s="6" t="s">
        <v>8323</v>
      </c>
      <c r="R1255" s="6" t="s">
        <v>8324</v>
      </c>
      <c r="S1255" s="14">
        <f t="shared" si="38"/>
        <v>41855.575312499997</v>
      </c>
      <c r="T1255" s="14">
        <f t="shared" si="39"/>
        <v>41885.575312499997</v>
      </c>
    </row>
    <row r="1256" spans="1:20" ht="60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8221</v>
      </c>
      <c r="H1256" s="1" t="s">
        <v>8243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8273</v>
      </c>
      <c r="O1256" s="5">
        <f>E1256/D1256</f>
        <v>1.9885074626865671</v>
      </c>
      <c r="P1256" s="3">
        <f>ROUND(E1256/L1256,0)</f>
        <v>94</v>
      </c>
      <c r="Q1256" s="6" t="s">
        <v>8323</v>
      </c>
      <c r="R1256" s="6" t="s">
        <v>8324</v>
      </c>
      <c r="S1256" s="14">
        <f t="shared" si="38"/>
        <v>40487.413032407407</v>
      </c>
      <c r="T1256" s="14">
        <f t="shared" si="39"/>
        <v>40543.999305555553</v>
      </c>
    </row>
    <row r="1257" spans="1:20" ht="4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8221</v>
      </c>
      <c r="H1257" s="1" t="s">
        <v>8243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8273</v>
      </c>
      <c r="O1257" s="5">
        <f>E1257/D1257</f>
        <v>2.0236666666666667</v>
      </c>
      <c r="P1257" s="3">
        <f>ROUND(E1257/L1257,0)</f>
        <v>56</v>
      </c>
      <c r="Q1257" s="6" t="s">
        <v>8323</v>
      </c>
      <c r="R1257" s="6" t="s">
        <v>8324</v>
      </c>
      <c r="S1257" s="14">
        <f t="shared" si="38"/>
        <v>41579.637175925927</v>
      </c>
      <c r="T1257" s="14">
        <f t="shared" si="39"/>
        <v>41609.678842592592</v>
      </c>
    </row>
    <row r="1258" spans="1:20" ht="60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8221</v>
      </c>
      <c r="H1258" s="1" t="s">
        <v>8243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8273</v>
      </c>
      <c r="O1258" s="5">
        <f>E1258/D1258</f>
        <v>1.1796376666666666</v>
      </c>
      <c r="P1258" s="3">
        <f>ROUND(E1258/L1258,0)</f>
        <v>98</v>
      </c>
      <c r="Q1258" s="6" t="s">
        <v>8323</v>
      </c>
      <c r="R1258" s="6" t="s">
        <v>8324</v>
      </c>
      <c r="S1258" s="14">
        <f t="shared" si="38"/>
        <v>40921.711006944439</v>
      </c>
      <c r="T1258" s="14">
        <f t="shared" si="39"/>
        <v>40951.711006944439</v>
      </c>
    </row>
    <row r="1259" spans="1:20" ht="60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8221</v>
      </c>
      <c r="H1259" s="1" t="s">
        <v>8243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8273</v>
      </c>
      <c r="O1259" s="5">
        <f>E1259/D1259</f>
        <v>2.9472727272727273</v>
      </c>
      <c r="P1259" s="3">
        <f>ROUND(E1259/L1259,0)</f>
        <v>92</v>
      </c>
      <c r="Q1259" s="6" t="s">
        <v>8323</v>
      </c>
      <c r="R1259" s="6" t="s">
        <v>8324</v>
      </c>
      <c r="S1259" s="14">
        <f t="shared" si="38"/>
        <v>40586.877199074072</v>
      </c>
      <c r="T1259" s="14">
        <f t="shared" si="39"/>
        <v>40635.835532407407</v>
      </c>
    </row>
    <row r="1260" spans="1:20" ht="4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8221</v>
      </c>
      <c r="H1260" s="1" t="s">
        <v>8243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8273</v>
      </c>
      <c r="O1260" s="5">
        <f>E1260/D1260</f>
        <v>2.1314633333333335</v>
      </c>
      <c r="P1260" s="3">
        <f>ROUND(E1260/L1260,0)</f>
        <v>38</v>
      </c>
      <c r="Q1260" s="6" t="s">
        <v>8323</v>
      </c>
      <c r="R1260" s="6" t="s">
        <v>8324</v>
      </c>
      <c r="S1260" s="14">
        <f t="shared" si="38"/>
        <v>41487.402916666666</v>
      </c>
      <c r="T1260" s="14">
        <f t="shared" si="39"/>
        <v>41517.402916666666</v>
      </c>
    </row>
    <row r="1261" spans="1:20" ht="45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8221</v>
      </c>
      <c r="H1261" s="1" t="s">
        <v>8243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8273</v>
      </c>
      <c r="O1261" s="5">
        <f>E1261/D1261</f>
        <v>1.0424</v>
      </c>
      <c r="P1261" s="3">
        <f>ROUND(E1261/L1261,0)</f>
        <v>27</v>
      </c>
      <c r="Q1261" s="6" t="s">
        <v>8323</v>
      </c>
      <c r="R1261" s="6" t="s">
        <v>8324</v>
      </c>
      <c r="S1261" s="14">
        <f t="shared" si="38"/>
        <v>41766.762314814812</v>
      </c>
      <c r="T1261" s="14">
        <f t="shared" si="39"/>
        <v>41798.957638888889</v>
      </c>
    </row>
    <row r="1262" spans="1:20" ht="45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8221</v>
      </c>
      <c r="H1262" s="1" t="s">
        <v>8243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8273</v>
      </c>
      <c r="O1262" s="5">
        <f>E1262/D1262</f>
        <v>1.1366666666666667</v>
      </c>
      <c r="P1262" s="3">
        <f>ROUND(E1262/L1262,0)</f>
        <v>51</v>
      </c>
      <c r="Q1262" s="6" t="s">
        <v>8323</v>
      </c>
      <c r="R1262" s="6" t="s">
        <v>8324</v>
      </c>
      <c r="S1262" s="14">
        <f t="shared" si="38"/>
        <v>41666.63449074074</v>
      </c>
      <c r="T1262" s="14">
        <f t="shared" si="39"/>
        <v>41696.63449074074</v>
      </c>
    </row>
    <row r="1263" spans="1:20" ht="45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8221</v>
      </c>
      <c r="H1263" s="1" t="s">
        <v>8243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8273</v>
      </c>
      <c r="O1263" s="5">
        <f>E1263/D1263</f>
        <v>1.0125</v>
      </c>
      <c r="P1263" s="3">
        <f>ROUND(E1263/L1263,0)</f>
        <v>39</v>
      </c>
      <c r="Q1263" s="6" t="s">
        <v>8323</v>
      </c>
      <c r="R1263" s="6" t="s">
        <v>8324</v>
      </c>
      <c r="S1263" s="14">
        <f t="shared" si="38"/>
        <v>41638.134571759256</v>
      </c>
      <c r="T1263" s="14">
        <f t="shared" si="39"/>
        <v>41668.134571759256</v>
      </c>
    </row>
    <row r="1264" spans="1:20" ht="60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8226</v>
      </c>
      <c r="H1264" s="1" t="s">
        <v>8248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8273</v>
      </c>
      <c r="O1264" s="5">
        <f>E1264/D1264</f>
        <v>1.2541538461538462</v>
      </c>
      <c r="P1264" s="3">
        <f>ROUND(E1264/L1264,0)</f>
        <v>78</v>
      </c>
      <c r="Q1264" s="6" t="s">
        <v>8323</v>
      </c>
      <c r="R1264" s="6" t="s">
        <v>8324</v>
      </c>
      <c r="S1264" s="14">
        <f t="shared" si="38"/>
        <v>41656.554305555554</v>
      </c>
      <c r="T1264" s="14">
        <f t="shared" si="39"/>
        <v>41686.554305555554</v>
      </c>
    </row>
    <row r="1265" spans="1:20" ht="30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8221</v>
      </c>
      <c r="H1265" s="1" t="s">
        <v>8243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8273</v>
      </c>
      <c r="O1265" s="5">
        <f>E1265/D1265</f>
        <v>1.19</v>
      </c>
      <c r="P1265" s="3">
        <f>ROUND(E1265/L1265,0)</f>
        <v>44</v>
      </c>
      <c r="Q1265" s="6" t="s">
        <v>8323</v>
      </c>
      <c r="R1265" s="6" t="s">
        <v>8324</v>
      </c>
      <c r="S1265" s="14">
        <f t="shared" si="38"/>
        <v>41691.875810185185</v>
      </c>
      <c r="T1265" s="14">
        <f t="shared" si="39"/>
        <v>41726.833333333328</v>
      </c>
    </row>
    <row r="1266" spans="1:20" ht="60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8221</v>
      </c>
      <c r="H1266" s="1" t="s">
        <v>8243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8273</v>
      </c>
      <c r="O1266" s="5">
        <f>E1266/D1266</f>
        <v>1.6646153846153846</v>
      </c>
      <c r="P1266" s="3">
        <f>ROUND(E1266/L1266,0)</f>
        <v>32</v>
      </c>
      <c r="Q1266" s="6" t="s">
        <v>8323</v>
      </c>
      <c r="R1266" s="6" t="s">
        <v>8324</v>
      </c>
      <c r="S1266" s="14">
        <f t="shared" si="38"/>
        <v>41547.454664351848</v>
      </c>
      <c r="T1266" s="14">
        <f t="shared" si="39"/>
        <v>41576.454664351848</v>
      </c>
    </row>
    <row r="1267" spans="1:20" ht="60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8221</v>
      </c>
      <c r="H1267" s="1" t="s">
        <v>8243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8273</v>
      </c>
      <c r="O1267" s="5">
        <f>E1267/D1267</f>
        <v>1.1914771428571429</v>
      </c>
      <c r="P1267" s="3">
        <f>ROUND(E1267/L1267,0)</f>
        <v>63</v>
      </c>
      <c r="Q1267" s="6" t="s">
        <v>8323</v>
      </c>
      <c r="R1267" s="6" t="s">
        <v>8324</v>
      </c>
      <c r="S1267" s="14">
        <f t="shared" si="38"/>
        <v>40465.446932870364</v>
      </c>
      <c r="T1267" s="14">
        <f t="shared" si="39"/>
        <v>40512.446932870364</v>
      </c>
    </row>
    <row r="1268" spans="1:20" ht="45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8221</v>
      </c>
      <c r="H1268" s="1" t="s">
        <v>8243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8273</v>
      </c>
      <c r="O1268" s="5">
        <f>E1268/D1268</f>
        <v>1.0047368421052632</v>
      </c>
      <c r="P1268" s="3">
        <f>ROUND(E1268/L1268,0)</f>
        <v>191</v>
      </c>
      <c r="Q1268" s="6" t="s">
        <v>8323</v>
      </c>
      <c r="R1268" s="6" t="s">
        <v>8324</v>
      </c>
      <c r="S1268" s="14">
        <f t="shared" si="38"/>
        <v>41620.668344907404</v>
      </c>
      <c r="T1268" s="14">
        <f t="shared" si="39"/>
        <v>41650.668344907404</v>
      </c>
    </row>
    <row r="1269" spans="1:20" ht="60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8221</v>
      </c>
      <c r="H1269" s="1" t="s">
        <v>8243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8273</v>
      </c>
      <c r="O1269" s="5">
        <f>E1269/D1269</f>
        <v>1.018</v>
      </c>
      <c r="P1269" s="3">
        <f>ROUND(E1269/L1269,0)</f>
        <v>141</v>
      </c>
      <c r="Q1269" s="6" t="s">
        <v>8323</v>
      </c>
      <c r="R1269" s="6" t="s">
        <v>8324</v>
      </c>
      <c r="S1269" s="14">
        <f t="shared" si="38"/>
        <v>41449.376828703702</v>
      </c>
      <c r="T1269" s="14">
        <f t="shared" si="39"/>
        <v>41479.376828703702</v>
      </c>
    </row>
    <row r="1270" spans="1:20" ht="45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8221</v>
      </c>
      <c r="H1270" s="1" t="s">
        <v>8243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8273</v>
      </c>
      <c r="O1270" s="5">
        <f>E1270/D1270</f>
        <v>1.1666666666666667</v>
      </c>
      <c r="P1270" s="3">
        <f>ROUND(E1270/L1270,0)</f>
        <v>77</v>
      </c>
      <c r="Q1270" s="6" t="s">
        <v>8323</v>
      </c>
      <c r="R1270" s="6" t="s">
        <v>8324</v>
      </c>
      <c r="S1270" s="14">
        <f t="shared" si="38"/>
        <v>41507.637118055551</v>
      </c>
      <c r="T1270" s="14">
        <f t="shared" si="39"/>
        <v>41537.637118055551</v>
      </c>
    </row>
    <row r="1271" spans="1:20" ht="60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8221</v>
      </c>
      <c r="H1271" s="1" t="s">
        <v>8243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8273</v>
      </c>
      <c r="O1271" s="5">
        <f>E1271/D1271</f>
        <v>1.0864893617021276</v>
      </c>
      <c r="P1271" s="3">
        <f>ROUND(E1271/L1271,0)</f>
        <v>99</v>
      </c>
      <c r="Q1271" s="6" t="s">
        <v>8323</v>
      </c>
      <c r="R1271" s="6" t="s">
        <v>8324</v>
      </c>
      <c r="S1271" s="14">
        <f t="shared" si="38"/>
        <v>42445.614722222221</v>
      </c>
      <c r="T1271" s="14">
        <f t="shared" si="39"/>
        <v>42475.791666666664</v>
      </c>
    </row>
    <row r="1272" spans="1:20" ht="45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8221</v>
      </c>
      <c r="H1272" s="1" t="s">
        <v>8243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8273</v>
      </c>
      <c r="O1272" s="5">
        <f>E1272/D1272</f>
        <v>1.1472</v>
      </c>
      <c r="P1272" s="3">
        <f>ROUND(E1272/L1272,0)</f>
        <v>68</v>
      </c>
      <c r="Q1272" s="6" t="s">
        <v>8323</v>
      </c>
      <c r="R1272" s="6" t="s">
        <v>8324</v>
      </c>
      <c r="S1272" s="14">
        <f t="shared" si="38"/>
        <v>40933.648634259254</v>
      </c>
      <c r="T1272" s="14">
        <f t="shared" si="39"/>
        <v>40993.60696759259</v>
      </c>
    </row>
    <row r="1273" spans="1:20" ht="60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8221</v>
      </c>
      <c r="H1273" s="1" t="s">
        <v>8243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8273</v>
      </c>
      <c r="O1273" s="5">
        <f>E1273/D1273</f>
        <v>1.018</v>
      </c>
      <c r="P1273" s="3">
        <f>ROUND(E1273/L1273,0)</f>
        <v>246</v>
      </c>
      <c r="Q1273" s="6" t="s">
        <v>8323</v>
      </c>
      <c r="R1273" s="6" t="s">
        <v>8324</v>
      </c>
      <c r="S1273" s="14">
        <f t="shared" si="38"/>
        <v>41561.475219907406</v>
      </c>
      <c r="T1273" s="14">
        <f t="shared" si="39"/>
        <v>41591.516886574071</v>
      </c>
    </row>
    <row r="1274" spans="1:20" ht="60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8221</v>
      </c>
      <c r="H1274" s="1" t="s">
        <v>8243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8273</v>
      </c>
      <c r="O1274" s="5">
        <f>E1274/D1274</f>
        <v>1.06</v>
      </c>
      <c r="P1274" s="3">
        <f>ROUND(E1274/L1274,0)</f>
        <v>189</v>
      </c>
      <c r="Q1274" s="6" t="s">
        <v>8323</v>
      </c>
      <c r="R1274" s="6" t="s">
        <v>8324</v>
      </c>
      <c r="S1274" s="14">
        <f t="shared" si="38"/>
        <v>40274.536793981482</v>
      </c>
      <c r="T1274" s="14">
        <f t="shared" si="39"/>
        <v>40343.958333333328</v>
      </c>
    </row>
    <row r="1275" spans="1:20" ht="4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8226</v>
      </c>
      <c r="H1275" s="1" t="s">
        <v>8248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8273</v>
      </c>
      <c r="O1275" s="5">
        <f>E1275/D1275</f>
        <v>1.0349999999999999</v>
      </c>
      <c r="P1275" s="3">
        <f>ROUND(E1275/L1275,0)</f>
        <v>77</v>
      </c>
      <c r="Q1275" s="6" t="s">
        <v>8323</v>
      </c>
      <c r="R1275" s="6" t="s">
        <v>8324</v>
      </c>
      <c r="S1275" s="14">
        <f t="shared" si="38"/>
        <v>41852.521886574068</v>
      </c>
      <c r="T1275" s="14">
        <f t="shared" si="39"/>
        <v>41882.521886574068</v>
      </c>
    </row>
    <row r="1276" spans="1:20" ht="4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8221</v>
      </c>
      <c r="H1276" s="1" t="s">
        <v>8243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8273</v>
      </c>
      <c r="O1276" s="5">
        <f>E1276/D1276</f>
        <v>1.5497535999999998</v>
      </c>
      <c r="P1276" s="3">
        <f>ROUND(E1276/L1276,0)</f>
        <v>83</v>
      </c>
      <c r="Q1276" s="6" t="s">
        <v>8323</v>
      </c>
      <c r="R1276" s="6" t="s">
        <v>8324</v>
      </c>
      <c r="S1276" s="14">
        <f t="shared" si="38"/>
        <v>41116.481770833328</v>
      </c>
      <c r="T1276" s="14">
        <f t="shared" si="39"/>
        <v>41151.481770833328</v>
      </c>
    </row>
    <row r="1277" spans="1:20" ht="45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8221</v>
      </c>
      <c r="H1277" s="1" t="s">
        <v>8243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8273</v>
      </c>
      <c r="O1277" s="5">
        <f>E1277/D1277</f>
        <v>1.6214066666666667</v>
      </c>
      <c r="P1277" s="3">
        <f>ROUND(E1277/L1277,0)</f>
        <v>63</v>
      </c>
      <c r="Q1277" s="6" t="s">
        <v>8323</v>
      </c>
      <c r="R1277" s="6" t="s">
        <v>8324</v>
      </c>
      <c r="S1277" s="14">
        <f t="shared" si="38"/>
        <v>41458.659571759257</v>
      </c>
      <c r="T1277" s="14">
        <f t="shared" si="39"/>
        <v>41493.659571759257</v>
      </c>
    </row>
    <row r="1278" spans="1:20" ht="30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8221</v>
      </c>
      <c r="H1278" s="1" t="s">
        <v>8243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8273</v>
      </c>
      <c r="O1278" s="5">
        <f>E1278/D1278</f>
        <v>1.0442100000000001</v>
      </c>
      <c r="P1278" s="3">
        <f>ROUND(E1278/L1278,0)</f>
        <v>46</v>
      </c>
      <c r="Q1278" s="6" t="s">
        <v>8323</v>
      </c>
      <c r="R1278" s="6" t="s">
        <v>8324</v>
      </c>
      <c r="S1278" s="14">
        <f t="shared" si="38"/>
        <v>40007.49591435185</v>
      </c>
      <c r="T1278" s="14">
        <f t="shared" si="39"/>
        <v>40056.958333333328</v>
      </c>
    </row>
    <row r="1279" spans="1:20" ht="60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8221</v>
      </c>
      <c r="H1279" s="1" t="s">
        <v>8243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8273</v>
      </c>
      <c r="O1279" s="5">
        <f>E1279/D1279</f>
        <v>1.0612433333333333</v>
      </c>
      <c r="P1279" s="3">
        <f>ROUND(E1279/L1279,0)</f>
        <v>39</v>
      </c>
      <c r="Q1279" s="6" t="s">
        <v>8323</v>
      </c>
      <c r="R1279" s="6" t="s">
        <v>8324</v>
      </c>
      <c r="S1279" s="14">
        <f t="shared" si="38"/>
        <v>41121.35355324074</v>
      </c>
      <c r="T1279" s="14">
        <f t="shared" si="39"/>
        <v>41156.35355324074</v>
      </c>
    </row>
    <row r="1280" spans="1:20" ht="60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8221</v>
      </c>
      <c r="H1280" s="1" t="s">
        <v>8243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8273</v>
      </c>
      <c r="O1280" s="5">
        <f>E1280/D1280</f>
        <v>1.5493846153846154</v>
      </c>
      <c r="P1280" s="3">
        <f>ROUND(E1280/L1280,0)</f>
        <v>53</v>
      </c>
      <c r="Q1280" s="6" t="s">
        <v>8323</v>
      </c>
      <c r="R1280" s="6" t="s">
        <v>8324</v>
      </c>
      <c r="S1280" s="14">
        <f t="shared" si="38"/>
        <v>41786.346828703703</v>
      </c>
      <c r="T1280" s="14">
        <f t="shared" si="39"/>
        <v>41814.875</v>
      </c>
    </row>
    <row r="1281" spans="1:20" ht="60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8221</v>
      </c>
      <c r="H1281" s="1" t="s">
        <v>8243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8273</v>
      </c>
      <c r="O1281" s="5">
        <f>E1281/D1281</f>
        <v>1.1077157238734421</v>
      </c>
      <c r="P1281" s="3">
        <f>ROUND(E1281/L1281,0)</f>
        <v>73</v>
      </c>
      <c r="Q1281" s="6" t="s">
        <v>8323</v>
      </c>
      <c r="R1281" s="6" t="s">
        <v>8324</v>
      </c>
      <c r="S1281" s="14">
        <f t="shared" si="38"/>
        <v>41681.890856481477</v>
      </c>
      <c r="T1281" s="14">
        <f t="shared" si="39"/>
        <v>41721.849189814813</v>
      </c>
    </row>
    <row r="1282" spans="1:20" ht="45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8221</v>
      </c>
      <c r="H1282" s="1" t="s">
        <v>8243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8273</v>
      </c>
      <c r="O1282" s="5">
        <f>E1282/D1282</f>
        <v>1.1091186666666666</v>
      </c>
      <c r="P1282" s="3">
        <f>ROUND(E1282/L1282,0)</f>
        <v>128</v>
      </c>
      <c r="Q1282" s="6" t="s">
        <v>8323</v>
      </c>
      <c r="R1282" s="6" t="s">
        <v>8324</v>
      </c>
      <c r="S1282" s="14">
        <f t="shared" si="38"/>
        <v>40513.54923611111</v>
      </c>
      <c r="T1282" s="14">
        <f t="shared" si="39"/>
        <v>40603.54923611111</v>
      </c>
    </row>
    <row r="1283" spans="1:20" ht="60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8221</v>
      </c>
      <c r="H1283" s="1" t="s">
        <v>8243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8273</v>
      </c>
      <c r="O1283" s="5">
        <f>E1283/D1283</f>
        <v>1.1071428571428572</v>
      </c>
      <c r="P1283" s="3">
        <f>ROUND(E1283/L1283,0)</f>
        <v>105</v>
      </c>
      <c r="Q1283" s="6" t="s">
        <v>8323</v>
      </c>
      <c r="R1283" s="6" t="s">
        <v>8324</v>
      </c>
      <c r="S1283" s="14">
        <f t="shared" ref="S1283:S1346" si="40">(J1283/86400)+25569+(-5/24)</f>
        <v>41463.535138888888</v>
      </c>
      <c r="T1283" s="14">
        <f t="shared" ref="T1283:T1346" si="41">(I1283/86400)+25569+(-5/24)</f>
        <v>41483.535138888888</v>
      </c>
    </row>
    <row r="1284" spans="1:20" ht="60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8221</v>
      </c>
      <c r="H1284" s="1" t="s">
        <v>8243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8273</v>
      </c>
      <c r="O1284" s="5">
        <f>E1284/D1284</f>
        <v>1.2361333333333333</v>
      </c>
      <c r="P1284" s="3">
        <f>ROUND(E1284/L1284,0)</f>
        <v>68</v>
      </c>
      <c r="Q1284" s="6" t="s">
        <v>8323</v>
      </c>
      <c r="R1284" s="6" t="s">
        <v>8324</v>
      </c>
      <c r="S1284" s="14">
        <f t="shared" si="40"/>
        <v>41586.266840277771</v>
      </c>
      <c r="T1284" s="14">
        <f t="shared" si="41"/>
        <v>41616.999305555553</v>
      </c>
    </row>
    <row r="1285" spans="1:20" ht="4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8221</v>
      </c>
      <c r="H1285" s="1" t="s">
        <v>8243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8273</v>
      </c>
      <c r="O1285" s="5">
        <f>E1285/D1285</f>
        <v>2.1105</v>
      </c>
      <c r="P1285" s="3">
        <f>ROUND(E1285/L1285,0)</f>
        <v>96</v>
      </c>
      <c r="Q1285" s="6" t="s">
        <v>8323</v>
      </c>
      <c r="R1285" s="6" t="s">
        <v>8324</v>
      </c>
      <c r="S1285" s="14">
        <f t="shared" si="40"/>
        <v>41320.50913194444</v>
      </c>
      <c r="T1285" s="14">
        <f t="shared" si="41"/>
        <v>41343.958333333328</v>
      </c>
    </row>
    <row r="1286" spans="1:20" ht="60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8221</v>
      </c>
      <c r="H1286" s="1" t="s">
        <v>8243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8268</v>
      </c>
      <c r="O1286" s="5">
        <f>E1286/D1286</f>
        <v>1.01</v>
      </c>
      <c r="P1286" s="3">
        <f>ROUND(E1286/L1286,0)</f>
        <v>65</v>
      </c>
      <c r="Q1286" s="6" t="s">
        <v>8315</v>
      </c>
      <c r="R1286" s="6" t="s">
        <v>8316</v>
      </c>
      <c r="S1286" s="14">
        <f t="shared" si="40"/>
        <v>42712.026412037034</v>
      </c>
      <c r="T1286" s="14">
        <f t="shared" si="41"/>
        <v>42735.499305555553</v>
      </c>
    </row>
    <row r="1287" spans="1:20" ht="60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8222</v>
      </c>
      <c r="H1287" s="1" t="s">
        <v>8244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8268</v>
      </c>
      <c r="O1287" s="5">
        <f>E1287/D1287</f>
        <v>1.0165</v>
      </c>
      <c r="P1287" s="3">
        <f>ROUND(E1287/L1287,0)</f>
        <v>32</v>
      </c>
      <c r="Q1287" s="6" t="s">
        <v>8315</v>
      </c>
      <c r="R1287" s="6" t="s">
        <v>8316</v>
      </c>
      <c r="S1287" s="14">
        <f t="shared" si="40"/>
        <v>42160.374710648146</v>
      </c>
      <c r="T1287" s="14">
        <f t="shared" si="41"/>
        <v>42175.374710648146</v>
      </c>
    </row>
    <row r="1288" spans="1:20" ht="4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8222</v>
      </c>
      <c r="H1288" s="1" t="s">
        <v>8244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8268</v>
      </c>
      <c r="O1288" s="5">
        <f>E1288/D1288</f>
        <v>1.0833333333333333</v>
      </c>
      <c r="P1288" s="3">
        <f>ROUND(E1288/L1288,0)</f>
        <v>81</v>
      </c>
      <c r="Q1288" s="6" t="s">
        <v>8315</v>
      </c>
      <c r="R1288" s="6" t="s">
        <v>8316</v>
      </c>
      <c r="S1288" s="14">
        <f t="shared" si="40"/>
        <v>42039.176238425927</v>
      </c>
      <c r="T1288" s="14">
        <f t="shared" si="41"/>
        <v>42052.374999999993</v>
      </c>
    </row>
    <row r="1289" spans="1:20" ht="90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8222</v>
      </c>
      <c r="H1289" s="1" t="s">
        <v>8244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8268</v>
      </c>
      <c r="O1289" s="5">
        <f>E1289/D1289</f>
        <v>2.42</v>
      </c>
      <c r="P1289" s="3">
        <f>ROUND(E1289/L1289,0)</f>
        <v>24</v>
      </c>
      <c r="Q1289" s="6" t="s">
        <v>8315</v>
      </c>
      <c r="R1289" s="6" t="s">
        <v>8316</v>
      </c>
      <c r="S1289" s="14">
        <f t="shared" si="40"/>
        <v>42107.412685185183</v>
      </c>
      <c r="T1289" s="14">
        <f t="shared" si="41"/>
        <v>42167.412685185183</v>
      </c>
    </row>
    <row r="1290" spans="1:20" ht="60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8221</v>
      </c>
      <c r="H1290" s="1" t="s">
        <v>8243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8268</v>
      </c>
      <c r="O1290" s="5">
        <f>E1290/D1290</f>
        <v>1.0044999999999999</v>
      </c>
      <c r="P1290" s="3">
        <f>ROUND(E1290/L1290,0)</f>
        <v>66</v>
      </c>
      <c r="Q1290" s="6" t="s">
        <v>8315</v>
      </c>
      <c r="R1290" s="6" t="s">
        <v>8316</v>
      </c>
      <c r="S1290" s="14">
        <f t="shared" si="40"/>
        <v>42560.946331018517</v>
      </c>
      <c r="T1290" s="14">
        <f t="shared" si="41"/>
        <v>42591.958333333336</v>
      </c>
    </row>
    <row r="1291" spans="1:20" ht="4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8221</v>
      </c>
      <c r="H1291" s="1" t="s">
        <v>8243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8268</v>
      </c>
      <c r="O1291" s="5">
        <f>E1291/D1291</f>
        <v>1.2506666666666666</v>
      </c>
      <c r="P1291" s="3">
        <f>ROUND(E1291/L1291,0)</f>
        <v>36</v>
      </c>
      <c r="Q1291" s="6" t="s">
        <v>8315</v>
      </c>
      <c r="R1291" s="6" t="s">
        <v>8316</v>
      </c>
      <c r="S1291" s="14">
        <f t="shared" si="40"/>
        <v>42708.926446759258</v>
      </c>
      <c r="T1291" s="14">
        <f t="shared" si="41"/>
        <v>42738.926446759258</v>
      </c>
    </row>
    <row r="1292" spans="1:20" ht="30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8221</v>
      </c>
      <c r="H1292" s="1" t="s">
        <v>8243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8268</v>
      </c>
      <c r="O1292" s="5">
        <f>E1292/D1292</f>
        <v>1.0857142857142856</v>
      </c>
      <c r="P1292" s="3">
        <f>ROUND(E1292/L1292,0)</f>
        <v>44</v>
      </c>
      <c r="Q1292" s="6" t="s">
        <v>8315</v>
      </c>
      <c r="R1292" s="6" t="s">
        <v>8316</v>
      </c>
      <c r="S1292" s="14">
        <f t="shared" si="40"/>
        <v>42086.406608796293</v>
      </c>
      <c r="T1292" s="14">
        <f t="shared" si="41"/>
        <v>42117.082638888889</v>
      </c>
    </row>
    <row r="1293" spans="1:20" ht="60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8221</v>
      </c>
      <c r="H1293" s="1" t="s">
        <v>8243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8268</v>
      </c>
      <c r="O1293" s="5">
        <f>E1293/D1293</f>
        <v>1.4570000000000001</v>
      </c>
      <c r="P1293" s="3">
        <f>ROUND(E1293/L1293,0)</f>
        <v>104</v>
      </c>
      <c r="Q1293" s="6" t="s">
        <v>8315</v>
      </c>
      <c r="R1293" s="6" t="s">
        <v>8316</v>
      </c>
      <c r="S1293" s="14">
        <f t="shared" si="40"/>
        <v>42064.444340277776</v>
      </c>
      <c r="T1293" s="14">
        <f t="shared" si="41"/>
        <v>42101.083333333336</v>
      </c>
    </row>
    <row r="1294" spans="1:20" ht="60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8222</v>
      </c>
      <c r="H1294" s="1" t="s">
        <v>8244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8268</v>
      </c>
      <c r="O1294" s="5">
        <f>E1294/D1294</f>
        <v>1.1000000000000001</v>
      </c>
      <c r="P1294" s="3">
        <f>ROUND(E1294/L1294,0)</f>
        <v>36</v>
      </c>
      <c r="Q1294" s="6" t="s">
        <v>8315</v>
      </c>
      <c r="R1294" s="6" t="s">
        <v>8316</v>
      </c>
      <c r="S1294" s="14">
        <f t="shared" si="40"/>
        <v>42256.555879629632</v>
      </c>
      <c r="T1294" s="14">
        <f t="shared" si="41"/>
        <v>42283.749305555553</v>
      </c>
    </row>
    <row r="1295" spans="1:20" ht="60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8221</v>
      </c>
      <c r="H1295" s="1" t="s">
        <v>8243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8268</v>
      </c>
      <c r="O1295" s="5">
        <f>E1295/D1295</f>
        <v>1.0223333333333333</v>
      </c>
      <c r="P1295" s="3">
        <f>ROUND(E1295/L1295,0)</f>
        <v>128</v>
      </c>
      <c r="Q1295" s="6" t="s">
        <v>8315</v>
      </c>
      <c r="R1295" s="6" t="s">
        <v>8316</v>
      </c>
      <c r="S1295" s="14">
        <f t="shared" si="40"/>
        <v>42292.492719907408</v>
      </c>
      <c r="T1295" s="14">
        <f t="shared" si="41"/>
        <v>42322.534386574072</v>
      </c>
    </row>
    <row r="1296" spans="1:20" ht="60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8222</v>
      </c>
      <c r="H1296" s="1" t="s">
        <v>8244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8268</v>
      </c>
      <c r="O1296" s="5">
        <f>E1296/D1296</f>
        <v>1.22</v>
      </c>
      <c r="P1296" s="3">
        <f>ROUND(E1296/L1296,0)</f>
        <v>28</v>
      </c>
      <c r="Q1296" s="6" t="s">
        <v>8315</v>
      </c>
      <c r="R1296" s="6" t="s">
        <v>8316</v>
      </c>
      <c r="S1296" s="14">
        <f t="shared" si="40"/>
        <v>42278.245335648149</v>
      </c>
      <c r="T1296" s="14">
        <f t="shared" si="41"/>
        <v>42296.249999999993</v>
      </c>
    </row>
    <row r="1297" spans="1:20" ht="60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8222</v>
      </c>
      <c r="H1297" s="1" t="s">
        <v>8244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8268</v>
      </c>
      <c r="O1297" s="5">
        <f>E1297/D1297</f>
        <v>1.0196000000000001</v>
      </c>
      <c r="P1297" s="3">
        <f>ROUND(E1297/L1297,0)</f>
        <v>40</v>
      </c>
      <c r="Q1297" s="6" t="s">
        <v>8315</v>
      </c>
      <c r="R1297" s="6" t="s">
        <v>8316</v>
      </c>
      <c r="S1297" s="14">
        <f t="shared" si="40"/>
        <v>42184.364548611113</v>
      </c>
      <c r="T1297" s="14">
        <f t="shared" si="41"/>
        <v>42214.499999999993</v>
      </c>
    </row>
    <row r="1298" spans="1:20" ht="60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8222</v>
      </c>
      <c r="H1298" s="1" t="s">
        <v>8244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8268</v>
      </c>
      <c r="O1298" s="5">
        <f>E1298/D1298</f>
        <v>1.411764705882353</v>
      </c>
      <c r="P1298" s="3">
        <f>ROUND(E1298/L1298,0)</f>
        <v>52</v>
      </c>
      <c r="Q1298" s="6" t="s">
        <v>8315</v>
      </c>
      <c r="R1298" s="6" t="s">
        <v>8316</v>
      </c>
      <c r="S1298" s="14">
        <f t="shared" si="40"/>
        <v>42422.842280092591</v>
      </c>
      <c r="T1298" s="14">
        <f t="shared" si="41"/>
        <v>42442.800613425927</v>
      </c>
    </row>
    <row r="1299" spans="1:20" ht="60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8221</v>
      </c>
      <c r="H1299" s="1" t="s">
        <v>8243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8268</v>
      </c>
      <c r="O1299" s="5">
        <f>E1299/D1299</f>
        <v>1.0952500000000001</v>
      </c>
      <c r="P1299" s="3">
        <f>ROUND(E1299/L1299,0)</f>
        <v>92</v>
      </c>
      <c r="Q1299" s="6" t="s">
        <v>8315</v>
      </c>
      <c r="R1299" s="6" t="s">
        <v>8316</v>
      </c>
      <c r="S1299" s="14">
        <f t="shared" si="40"/>
        <v>42461.538865740738</v>
      </c>
      <c r="T1299" s="14">
        <f t="shared" si="41"/>
        <v>42491.538865740738</v>
      </c>
    </row>
    <row r="1300" spans="1:20" ht="60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8222</v>
      </c>
      <c r="H1300" s="1" t="s">
        <v>8244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8268</v>
      </c>
      <c r="O1300" s="5">
        <f>E1300/D1300</f>
        <v>1.0465</v>
      </c>
      <c r="P1300" s="3">
        <f>ROUND(E1300/L1300,0)</f>
        <v>63</v>
      </c>
      <c r="Q1300" s="6" t="s">
        <v>8315</v>
      </c>
      <c r="R1300" s="6" t="s">
        <v>8316</v>
      </c>
      <c r="S1300" s="14">
        <f t="shared" si="40"/>
        <v>42458.472592592589</v>
      </c>
      <c r="T1300" s="14">
        <f t="shared" si="41"/>
        <v>42488.472592592589</v>
      </c>
    </row>
    <row r="1301" spans="1:20" ht="4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8221</v>
      </c>
      <c r="H1301" s="1" t="s">
        <v>8243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8268</v>
      </c>
      <c r="O1301" s="5">
        <f>E1301/D1301</f>
        <v>1.24</v>
      </c>
      <c r="P1301" s="3">
        <f>ROUND(E1301/L1301,0)</f>
        <v>136</v>
      </c>
      <c r="Q1301" s="6" t="s">
        <v>8315</v>
      </c>
      <c r="R1301" s="6" t="s">
        <v>8316</v>
      </c>
      <c r="S1301" s="14">
        <f t="shared" si="40"/>
        <v>42169.606006944443</v>
      </c>
      <c r="T1301" s="14">
        <f t="shared" si="41"/>
        <v>42199.606006944443</v>
      </c>
    </row>
    <row r="1302" spans="1:20" ht="60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8221</v>
      </c>
      <c r="H1302" s="1" t="s">
        <v>8243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8268</v>
      </c>
      <c r="O1302" s="5">
        <f>E1302/D1302</f>
        <v>1.35</v>
      </c>
      <c r="P1302" s="3">
        <f>ROUND(E1302/L1302,0)</f>
        <v>169</v>
      </c>
      <c r="Q1302" s="6" t="s">
        <v>8315</v>
      </c>
      <c r="R1302" s="6" t="s">
        <v>8316</v>
      </c>
      <c r="S1302" s="14">
        <f t="shared" si="40"/>
        <v>42483.466874999998</v>
      </c>
      <c r="T1302" s="14">
        <f t="shared" si="41"/>
        <v>42522.581249999996</v>
      </c>
    </row>
    <row r="1303" spans="1:20" ht="60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8221</v>
      </c>
      <c r="H1303" s="1" t="s">
        <v>8243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8268</v>
      </c>
      <c r="O1303" s="5">
        <f>E1303/D1303</f>
        <v>1.0275000000000001</v>
      </c>
      <c r="P1303" s="3">
        <f>ROUND(E1303/L1303,0)</f>
        <v>71</v>
      </c>
      <c r="Q1303" s="6" t="s">
        <v>8315</v>
      </c>
      <c r="R1303" s="6" t="s">
        <v>8316</v>
      </c>
      <c r="S1303" s="14">
        <f t="shared" si="40"/>
        <v>42195.541412037033</v>
      </c>
      <c r="T1303" s="14">
        <f t="shared" si="41"/>
        <v>42205.916666666664</v>
      </c>
    </row>
    <row r="1304" spans="1:20" ht="4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8221</v>
      </c>
      <c r="H1304" s="1" t="s">
        <v>8243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8268</v>
      </c>
      <c r="O1304" s="5">
        <f>E1304/D1304</f>
        <v>1</v>
      </c>
      <c r="P1304" s="3">
        <f>ROUND(E1304/L1304,0)</f>
        <v>50</v>
      </c>
      <c r="Q1304" s="6" t="s">
        <v>8315</v>
      </c>
      <c r="R1304" s="6" t="s">
        <v>8316</v>
      </c>
      <c r="S1304" s="14">
        <f t="shared" si="40"/>
        <v>42674.849664351852</v>
      </c>
      <c r="T1304" s="14">
        <f t="shared" si="41"/>
        <v>42704.891331018516</v>
      </c>
    </row>
    <row r="1305" spans="1:20" ht="3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8222</v>
      </c>
      <c r="H1305" s="1" t="s">
        <v>8244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8268</v>
      </c>
      <c r="O1305" s="5">
        <f>E1305/D1305</f>
        <v>1.3026085714285716</v>
      </c>
      <c r="P1305" s="3">
        <f>ROUND(E1305/L1305,0)</f>
        <v>42</v>
      </c>
      <c r="Q1305" s="6" t="s">
        <v>8315</v>
      </c>
      <c r="R1305" s="6" t="s">
        <v>8316</v>
      </c>
      <c r="S1305" s="14">
        <f t="shared" si="40"/>
        <v>42566.232870370368</v>
      </c>
      <c r="T1305" s="14">
        <f t="shared" si="41"/>
        <v>42582.249999999993</v>
      </c>
    </row>
    <row r="1306" spans="1:20" ht="45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8305</v>
      </c>
      <c r="G1306" s="1" t="s">
        <v>8222</v>
      </c>
      <c r="H1306" s="1" t="s">
        <v>8244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8270</v>
      </c>
      <c r="O1306" s="5">
        <f>E1306/D1306</f>
        <v>0.39627499999999999</v>
      </c>
      <c r="P1306" s="3">
        <f>ROUND(E1306/L1306,0)</f>
        <v>152</v>
      </c>
      <c r="Q1306" s="6" t="s">
        <v>8317</v>
      </c>
      <c r="R1306" s="6" t="s">
        <v>8319</v>
      </c>
      <c r="S1306" s="14">
        <f t="shared" si="40"/>
        <v>42746.986168981479</v>
      </c>
      <c r="T1306" s="14">
        <f t="shared" si="41"/>
        <v>42806.944502314807</v>
      </c>
    </row>
    <row r="1307" spans="1:20" ht="60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8305</v>
      </c>
      <c r="G1307" s="1" t="s">
        <v>8221</v>
      </c>
      <c r="H1307" s="1" t="s">
        <v>8243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8270</v>
      </c>
      <c r="O1307" s="5">
        <f>E1307/D1307</f>
        <v>0.25976666666666665</v>
      </c>
      <c r="P1307" s="3">
        <f>ROUND(E1307/L1307,0)</f>
        <v>91</v>
      </c>
      <c r="Q1307" s="6" t="s">
        <v>8317</v>
      </c>
      <c r="R1307" s="6" t="s">
        <v>8319</v>
      </c>
      <c r="S1307" s="14">
        <f t="shared" si="40"/>
        <v>42543.457268518519</v>
      </c>
      <c r="T1307" s="14">
        <f t="shared" si="41"/>
        <v>42572.520833333336</v>
      </c>
    </row>
    <row r="1308" spans="1:20" ht="60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8305</v>
      </c>
      <c r="G1308" s="1" t="s">
        <v>8221</v>
      </c>
      <c r="H1308" s="1" t="s">
        <v>8243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8270</v>
      </c>
      <c r="O1308" s="5">
        <f>E1308/D1308</f>
        <v>0.65246363636363636</v>
      </c>
      <c r="P1308" s="3">
        <f>ROUND(E1308/L1308,0)</f>
        <v>202</v>
      </c>
      <c r="Q1308" s="6" t="s">
        <v>8317</v>
      </c>
      <c r="R1308" s="6" t="s">
        <v>8319</v>
      </c>
      <c r="S1308" s="14">
        <f t="shared" si="40"/>
        <v>41947.249236111107</v>
      </c>
      <c r="T1308" s="14">
        <f t="shared" si="41"/>
        <v>41977.249236111107</v>
      </c>
    </row>
    <row r="1309" spans="1:20" ht="30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8305</v>
      </c>
      <c r="G1309" s="1" t="s">
        <v>8221</v>
      </c>
      <c r="H1309" s="1" t="s">
        <v>8243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8270</v>
      </c>
      <c r="O1309" s="5">
        <f>E1309/D1309</f>
        <v>0.11514000000000001</v>
      </c>
      <c r="P1309" s="3">
        <f>ROUND(E1309/L1309,0)</f>
        <v>128</v>
      </c>
      <c r="Q1309" s="6" t="s">
        <v>8317</v>
      </c>
      <c r="R1309" s="6" t="s">
        <v>8319</v>
      </c>
      <c r="S1309" s="14">
        <f t="shared" si="40"/>
        <v>42387.294895833336</v>
      </c>
      <c r="T1309" s="14">
        <f t="shared" si="41"/>
        <v>42417.294895833336</v>
      </c>
    </row>
    <row r="1310" spans="1:20" ht="3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8305</v>
      </c>
      <c r="G1310" s="1" t="s">
        <v>8221</v>
      </c>
      <c r="H1310" s="1" t="s">
        <v>8243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8270</v>
      </c>
      <c r="O1310" s="5">
        <f>E1310/D1310</f>
        <v>0.11360000000000001</v>
      </c>
      <c r="P1310" s="3">
        <f>ROUND(E1310/L1310,0)</f>
        <v>30</v>
      </c>
      <c r="Q1310" s="6" t="s">
        <v>8317</v>
      </c>
      <c r="R1310" s="6" t="s">
        <v>8319</v>
      </c>
      <c r="S1310" s="14">
        <f t="shared" si="40"/>
        <v>42611.405231481483</v>
      </c>
      <c r="T1310" s="14">
        <f t="shared" si="41"/>
        <v>42651.405231481483</v>
      </c>
    </row>
    <row r="1311" spans="1:20" ht="4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8305</v>
      </c>
      <c r="G1311" s="1" t="s">
        <v>8221</v>
      </c>
      <c r="H1311" s="1" t="s">
        <v>8243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8270</v>
      </c>
      <c r="O1311" s="5">
        <f>E1311/D1311</f>
        <v>1.1199130434782609</v>
      </c>
      <c r="P1311" s="3">
        <f>ROUND(E1311/L1311,0)</f>
        <v>368</v>
      </c>
      <c r="Q1311" s="6" t="s">
        <v>8317</v>
      </c>
      <c r="R1311" s="6" t="s">
        <v>8319</v>
      </c>
      <c r="S1311" s="14">
        <f t="shared" si="40"/>
        <v>42257.674398148149</v>
      </c>
      <c r="T1311" s="14">
        <f t="shared" si="41"/>
        <v>42292.674398148149</v>
      </c>
    </row>
    <row r="1312" spans="1:20" ht="4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8305</v>
      </c>
      <c r="G1312" s="1" t="s">
        <v>8221</v>
      </c>
      <c r="H1312" s="1" t="s">
        <v>8243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8270</v>
      </c>
      <c r="O1312" s="5">
        <f>E1312/D1312</f>
        <v>0.155</v>
      </c>
      <c r="P1312" s="3">
        <f>ROUND(E1312/L1312,0)</f>
        <v>129</v>
      </c>
      <c r="Q1312" s="6" t="s">
        <v>8317</v>
      </c>
      <c r="R1312" s="6" t="s">
        <v>8319</v>
      </c>
      <c r="S1312" s="14">
        <f t="shared" si="40"/>
        <v>42556.458912037029</v>
      </c>
      <c r="T1312" s="14">
        <f t="shared" si="41"/>
        <v>42601.458912037029</v>
      </c>
    </row>
    <row r="1313" spans="1:20" ht="60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8305</v>
      </c>
      <c r="G1313" s="1" t="s">
        <v>8221</v>
      </c>
      <c r="H1313" s="1" t="s">
        <v>8243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8270</v>
      </c>
      <c r="O1313" s="5">
        <f>E1313/D1313</f>
        <v>0.32028000000000001</v>
      </c>
      <c r="P1313" s="3">
        <f>ROUND(E1313/L1313,0)</f>
        <v>801</v>
      </c>
      <c r="Q1313" s="6" t="s">
        <v>8317</v>
      </c>
      <c r="R1313" s="6" t="s">
        <v>8319</v>
      </c>
      <c r="S1313" s="14">
        <f t="shared" si="40"/>
        <v>42669.593969907401</v>
      </c>
      <c r="T1313" s="14">
        <f t="shared" si="41"/>
        <v>42704.635636574072</v>
      </c>
    </row>
    <row r="1314" spans="1:20" ht="4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8305</v>
      </c>
      <c r="G1314" s="1" t="s">
        <v>8221</v>
      </c>
      <c r="H1314" s="1" t="s">
        <v>8243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8270</v>
      </c>
      <c r="O1314" s="5">
        <f>E1314/D1314</f>
        <v>6.0869565217391303E-3</v>
      </c>
      <c r="P1314" s="3">
        <f>ROUND(E1314/L1314,0)</f>
        <v>28</v>
      </c>
      <c r="Q1314" s="6" t="s">
        <v>8317</v>
      </c>
      <c r="R1314" s="6" t="s">
        <v>8319</v>
      </c>
      <c r="S1314" s="14">
        <f t="shared" si="40"/>
        <v>42082.494467592587</v>
      </c>
      <c r="T1314" s="14">
        <f t="shared" si="41"/>
        <v>42112.494467592587</v>
      </c>
    </row>
    <row r="1315" spans="1:20" ht="60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8305</v>
      </c>
      <c r="G1315" s="1" t="s">
        <v>8221</v>
      </c>
      <c r="H1315" s="1" t="s">
        <v>8243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8270</v>
      </c>
      <c r="O1315" s="5">
        <f>E1315/D1315</f>
        <v>0.31114999999999998</v>
      </c>
      <c r="P1315" s="3">
        <f>ROUND(E1315/L1315,0)</f>
        <v>102</v>
      </c>
      <c r="Q1315" s="6" t="s">
        <v>8317</v>
      </c>
      <c r="R1315" s="6" t="s">
        <v>8319</v>
      </c>
      <c r="S1315" s="14">
        <f t="shared" si="40"/>
        <v>42402.50131944444</v>
      </c>
      <c r="T1315" s="14">
        <f t="shared" si="41"/>
        <v>42432.50131944444</v>
      </c>
    </row>
    <row r="1316" spans="1:20" ht="60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8305</v>
      </c>
      <c r="G1316" s="1" t="s">
        <v>8221</v>
      </c>
      <c r="H1316" s="1" t="s">
        <v>8243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8270</v>
      </c>
      <c r="O1316" s="5">
        <f>E1316/D1316</f>
        <v>1.1266666666666666E-2</v>
      </c>
      <c r="P1316" s="3">
        <f>ROUND(E1316/L1316,0)</f>
        <v>184</v>
      </c>
      <c r="Q1316" s="6" t="s">
        <v>8317</v>
      </c>
      <c r="R1316" s="6" t="s">
        <v>8319</v>
      </c>
      <c r="S1316" s="14">
        <f t="shared" si="40"/>
        <v>42604.461342592585</v>
      </c>
      <c r="T1316" s="14">
        <f t="shared" si="41"/>
        <v>42664.461342592585</v>
      </c>
    </row>
    <row r="1317" spans="1:20" ht="30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8305</v>
      </c>
      <c r="G1317" s="1" t="s">
        <v>8221</v>
      </c>
      <c r="H1317" s="1" t="s">
        <v>8243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8270</v>
      </c>
      <c r="O1317" s="5">
        <f>E1317/D1317</f>
        <v>0.40404000000000001</v>
      </c>
      <c r="P1317" s="3">
        <f>ROUND(E1317/L1317,0)</f>
        <v>163</v>
      </c>
      <c r="Q1317" s="6" t="s">
        <v>8317</v>
      </c>
      <c r="R1317" s="6" t="s">
        <v>8319</v>
      </c>
      <c r="S1317" s="14">
        <f t="shared" si="40"/>
        <v>42278.289907407401</v>
      </c>
      <c r="T1317" s="14">
        <f t="shared" si="41"/>
        <v>42313.833333333336</v>
      </c>
    </row>
    <row r="1318" spans="1:20" ht="45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8305</v>
      </c>
      <c r="G1318" s="1" t="s">
        <v>8221</v>
      </c>
      <c r="H1318" s="1" t="s">
        <v>8243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8270</v>
      </c>
      <c r="O1318" s="5">
        <f>E1318/D1318</f>
        <v>1.3333333333333333E-5</v>
      </c>
      <c r="P1318" s="3">
        <f>ROUND(E1318/L1318,0)</f>
        <v>1</v>
      </c>
      <c r="Q1318" s="6" t="s">
        <v>8317</v>
      </c>
      <c r="R1318" s="6" t="s">
        <v>8319</v>
      </c>
      <c r="S1318" s="14">
        <f t="shared" si="40"/>
        <v>42393.753576388888</v>
      </c>
      <c r="T1318" s="14">
        <f t="shared" si="41"/>
        <v>42428.753576388888</v>
      </c>
    </row>
    <row r="1319" spans="1:20" ht="60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8305</v>
      </c>
      <c r="G1319" s="1" t="s">
        <v>8229</v>
      </c>
      <c r="H1319" s="1" t="s">
        <v>8250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8270</v>
      </c>
      <c r="O1319" s="5">
        <f>E1319/D1319</f>
        <v>5.7334999999999997E-2</v>
      </c>
      <c r="P1319" s="3">
        <f>ROUND(E1319/L1319,0)</f>
        <v>604</v>
      </c>
      <c r="Q1319" s="6" t="s">
        <v>8317</v>
      </c>
      <c r="R1319" s="6" t="s">
        <v>8319</v>
      </c>
      <c r="S1319" s="14">
        <f t="shared" si="40"/>
        <v>42520.027152777773</v>
      </c>
      <c r="T1319" s="14">
        <f t="shared" si="41"/>
        <v>42572.374999999993</v>
      </c>
    </row>
    <row r="1320" spans="1:20" ht="4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8305</v>
      </c>
      <c r="G1320" s="1" t="s">
        <v>8221</v>
      </c>
      <c r="H1320" s="1" t="s">
        <v>8243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8270</v>
      </c>
      <c r="O1320" s="5">
        <f>E1320/D1320</f>
        <v>0.15325</v>
      </c>
      <c r="P1320" s="3">
        <f>ROUND(E1320/L1320,0)</f>
        <v>45</v>
      </c>
      <c r="Q1320" s="6" t="s">
        <v>8317</v>
      </c>
      <c r="R1320" s="6" t="s">
        <v>8319</v>
      </c>
      <c r="S1320" s="14">
        <f t="shared" si="40"/>
        <v>41984.835324074076</v>
      </c>
      <c r="T1320" s="14">
        <f t="shared" si="41"/>
        <v>42014.835324074076</v>
      </c>
    </row>
    <row r="1321" spans="1:20" ht="60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8305</v>
      </c>
      <c r="G1321" s="1" t="s">
        <v>8222</v>
      </c>
      <c r="H1321" s="1" t="s">
        <v>8244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8270</v>
      </c>
      <c r="O1321" s="5">
        <f>E1321/D1321</f>
        <v>0.15103448275862069</v>
      </c>
      <c r="P1321" s="3">
        <f>ROUND(E1321/L1321,0)</f>
        <v>97</v>
      </c>
      <c r="Q1321" s="6" t="s">
        <v>8317</v>
      </c>
      <c r="R1321" s="6" t="s">
        <v>8319</v>
      </c>
      <c r="S1321" s="14">
        <f t="shared" si="40"/>
        <v>41816.603761574072</v>
      </c>
      <c r="T1321" s="14">
        <f t="shared" si="41"/>
        <v>41831.458333333328</v>
      </c>
    </row>
    <row r="1322" spans="1:20" ht="60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8305</v>
      </c>
      <c r="G1322" s="1" t="s">
        <v>8230</v>
      </c>
      <c r="H1322" s="1" t="s">
        <v>8246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8270</v>
      </c>
      <c r="O1322" s="5">
        <f>E1322/D1322</f>
        <v>5.0299999999999997E-3</v>
      </c>
      <c r="P1322" s="3">
        <f>ROUND(E1322/L1322,0)</f>
        <v>168</v>
      </c>
      <c r="Q1322" s="6" t="s">
        <v>8317</v>
      </c>
      <c r="R1322" s="6" t="s">
        <v>8319</v>
      </c>
      <c r="S1322" s="14">
        <f t="shared" si="40"/>
        <v>42705.482013888883</v>
      </c>
      <c r="T1322" s="14">
        <f t="shared" si="41"/>
        <v>42734.749999999993</v>
      </c>
    </row>
    <row r="1323" spans="1:20" ht="60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8305</v>
      </c>
      <c r="G1323" s="1" t="s">
        <v>8232</v>
      </c>
      <c r="H1323" s="1" t="s">
        <v>8252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8270</v>
      </c>
      <c r="O1323" s="5">
        <f>E1323/D1323</f>
        <v>1.3028138528138528E-2</v>
      </c>
      <c r="P1323" s="3">
        <f>ROUND(E1323/L1323,0)</f>
        <v>860</v>
      </c>
      <c r="Q1323" s="6" t="s">
        <v>8317</v>
      </c>
      <c r="R1323" s="6" t="s">
        <v>8319</v>
      </c>
      <c r="S1323" s="14">
        <f t="shared" si="40"/>
        <v>42697.540937499994</v>
      </c>
      <c r="T1323" s="14">
        <f t="shared" si="41"/>
        <v>42727.540937499994</v>
      </c>
    </row>
    <row r="1324" spans="1:20" ht="60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8305</v>
      </c>
      <c r="G1324" s="1" t="s">
        <v>8222</v>
      </c>
      <c r="H1324" s="1" t="s">
        <v>8244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8270</v>
      </c>
      <c r="O1324" s="5">
        <f>E1324/D1324</f>
        <v>3.0285714285714286E-3</v>
      </c>
      <c r="P1324" s="3">
        <f>ROUND(E1324/L1324,0)</f>
        <v>27</v>
      </c>
      <c r="Q1324" s="6" t="s">
        <v>8317</v>
      </c>
      <c r="R1324" s="6" t="s">
        <v>8319</v>
      </c>
      <c r="S1324" s="14">
        <f t="shared" si="40"/>
        <v>42115.448206018518</v>
      </c>
      <c r="T1324" s="14">
        <f t="shared" si="41"/>
        <v>42145.448206018518</v>
      </c>
    </row>
    <row r="1325" spans="1:20" ht="60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8305</v>
      </c>
      <c r="G1325" s="1" t="s">
        <v>8221</v>
      </c>
      <c r="H1325" s="1" t="s">
        <v>8243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8270</v>
      </c>
      <c r="O1325" s="5">
        <f>E1325/D1325</f>
        <v>8.8800000000000004E-2</v>
      </c>
      <c r="P1325" s="3">
        <f>ROUND(E1325/L1325,0)</f>
        <v>30</v>
      </c>
      <c r="Q1325" s="6" t="s">
        <v>8317</v>
      </c>
      <c r="R1325" s="6" t="s">
        <v>8319</v>
      </c>
      <c r="S1325" s="14">
        <f t="shared" si="40"/>
        <v>42451.490115740737</v>
      </c>
      <c r="T1325" s="14">
        <f t="shared" si="41"/>
        <v>42486.079861111109</v>
      </c>
    </row>
    <row r="1326" spans="1:20" ht="60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8305</v>
      </c>
      <c r="G1326" s="1" t="s">
        <v>8221</v>
      </c>
      <c r="H1326" s="1" t="s">
        <v>8243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8270</v>
      </c>
      <c r="O1326" s="5">
        <f>E1326/D1326</f>
        <v>9.8400000000000001E-2</v>
      </c>
      <c r="P1326" s="3">
        <f>ROUND(E1326/L1326,0)</f>
        <v>55</v>
      </c>
      <c r="Q1326" s="6" t="s">
        <v>8317</v>
      </c>
      <c r="R1326" s="6" t="s">
        <v>8319</v>
      </c>
      <c r="S1326" s="14">
        <f t="shared" si="40"/>
        <v>42626.425370370365</v>
      </c>
      <c r="T1326" s="14">
        <f t="shared" si="41"/>
        <v>42656.425370370365</v>
      </c>
    </row>
    <row r="1327" spans="1:20" ht="60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8305</v>
      </c>
      <c r="G1327" s="1" t="s">
        <v>8221</v>
      </c>
      <c r="H1327" s="1" t="s">
        <v>8243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8270</v>
      </c>
      <c r="O1327" s="5">
        <f>E1327/D1327</f>
        <v>2.4299999999999999E-2</v>
      </c>
      <c r="P1327" s="3">
        <f>ROUND(E1327/L1327,0)</f>
        <v>61</v>
      </c>
      <c r="Q1327" s="6" t="s">
        <v>8317</v>
      </c>
      <c r="R1327" s="6" t="s">
        <v>8319</v>
      </c>
      <c r="S1327" s="14">
        <f t="shared" si="40"/>
        <v>42703.877719907403</v>
      </c>
      <c r="T1327" s="14">
        <f t="shared" si="41"/>
        <v>42733.877719907403</v>
      </c>
    </row>
    <row r="1328" spans="1:20" ht="60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8305</v>
      </c>
      <c r="G1328" s="1" t="s">
        <v>8221</v>
      </c>
      <c r="H1328" s="1" t="s">
        <v>8243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8270</v>
      </c>
      <c r="O1328" s="5">
        <f>E1328/D1328</f>
        <v>1.1299999999999999E-2</v>
      </c>
      <c r="P1328" s="3">
        <f>ROUND(E1328/L1328,0)</f>
        <v>103</v>
      </c>
      <c r="Q1328" s="6" t="s">
        <v>8317</v>
      </c>
      <c r="R1328" s="6" t="s">
        <v>8319</v>
      </c>
      <c r="S1328" s="14">
        <f t="shared" si="40"/>
        <v>41974.583657407406</v>
      </c>
      <c r="T1328" s="14">
        <f t="shared" si="41"/>
        <v>42019.583657407406</v>
      </c>
    </row>
    <row r="1329" spans="1:20" ht="45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8305</v>
      </c>
      <c r="G1329" s="1" t="s">
        <v>8221</v>
      </c>
      <c r="H1329" s="1" t="s">
        <v>8243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8270</v>
      </c>
      <c r="O1329" s="5">
        <f>E1329/D1329</f>
        <v>3.5520833333333335E-2</v>
      </c>
      <c r="P1329" s="3">
        <f>ROUND(E1329/L1329,0)</f>
        <v>42</v>
      </c>
      <c r="Q1329" s="6" t="s">
        <v>8317</v>
      </c>
      <c r="R1329" s="6" t="s">
        <v>8319</v>
      </c>
      <c r="S1329" s="14">
        <f t="shared" si="40"/>
        <v>42123.470312500001</v>
      </c>
      <c r="T1329" s="14">
        <f t="shared" si="41"/>
        <v>42153.470312500001</v>
      </c>
    </row>
    <row r="1330" spans="1:20" ht="60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8305</v>
      </c>
      <c r="G1330" s="1" t="s">
        <v>8221</v>
      </c>
      <c r="H1330" s="1" t="s">
        <v>8243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8270</v>
      </c>
      <c r="O1330" s="5">
        <f>E1330/D1330</f>
        <v>2.3306666666666667E-2</v>
      </c>
      <c r="P1330" s="3">
        <f>ROUND(E1330/L1330,0)</f>
        <v>117</v>
      </c>
      <c r="Q1330" s="6" t="s">
        <v>8317</v>
      </c>
      <c r="R1330" s="6" t="s">
        <v>8319</v>
      </c>
      <c r="S1330" s="14">
        <f t="shared" si="40"/>
        <v>42612.434421296297</v>
      </c>
      <c r="T1330" s="14">
        <f t="shared" si="41"/>
        <v>42657.434421296297</v>
      </c>
    </row>
    <row r="1331" spans="1:20" ht="45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8305</v>
      </c>
      <c r="G1331" s="1" t="s">
        <v>8221</v>
      </c>
      <c r="H1331" s="1" t="s">
        <v>8243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8270</v>
      </c>
      <c r="O1331" s="5">
        <f>E1331/D1331</f>
        <v>8.1600000000000006E-3</v>
      </c>
      <c r="P1331" s="3">
        <f>ROUND(E1331/L1331,0)</f>
        <v>45</v>
      </c>
      <c r="Q1331" s="6" t="s">
        <v>8317</v>
      </c>
      <c r="R1331" s="6" t="s">
        <v>8319</v>
      </c>
      <c r="S1331" s="14">
        <f t="shared" si="40"/>
        <v>41935.013252314813</v>
      </c>
      <c r="T1331" s="14">
        <f t="shared" si="41"/>
        <v>41975.054918981477</v>
      </c>
    </row>
    <row r="1332" spans="1:20" ht="4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8305</v>
      </c>
      <c r="G1332" s="1" t="s">
        <v>8221</v>
      </c>
      <c r="H1332" s="1" t="s">
        <v>8243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8270</v>
      </c>
      <c r="O1332" s="5">
        <f>E1332/D1332</f>
        <v>0.22494285714285714</v>
      </c>
      <c r="P1332" s="3">
        <f>ROUND(E1332/L1332,0)</f>
        <v>157</v>
      </c>
      <c r="Q1332" s="6" t="s">
        <v>8317</v>
      </c>
      <c r="R1332" s="6" t="s">
        <v>8319</v>
      </c>
      <c r="S1332" s="14">
        <f t="shared" si="40"/>
        <v>42522.068391203698</v>
      </c>
      <c r="T1332" s="14">
        <f t="shared" si="41"/>
        <v>42552.958333333336</v>
      </c>
    </row>
    <row r="1333" spans="1:20" ht="4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8305</v>
      </c>
      <c r="G1333" s="1" t="s">
        <v>8221</v>
      </c>
      <c r="H1333" s="1" t="s">
        <v>8243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8270</v>
      </c>
      <c r="O1333" s="5">
        <f>E1333/D1333</f>
        <v>1.3668E-2</v>
      </c>
      <c r="P1333" s="3">
        <f>ROUND(E1333/L1333,0)</f>
        <v>101</v>
      </c>
      <c r="Q1333" s="6" t="s">
        <v>8317</v>
      </c>
      <c r="R1333" s="6" t="s">
        <v>8319</v>
      </c>
      <c r="S1333" s="14">
        <f t="shared" si="40"/>
        <v>42569.295763888884</v>
      </c>
      <c r="T1333" s="14">
        <f t="shared" si="41"/>
        <v>42599.295763888884</v>
      </c>
    </row>
    <row r="1334" spans="1:20" ht="60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8305</v>
      </c>
      <c r="G1334" s="1" t="s">
        <v>8237</v>
      </c>
      <c r="H1334" s="1" t="s">
        <v>8254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8270</v>
      </c>
      <c r="O1334" s="5">
        <f>E1334/D1334</f>
        <v>0</v>
      </c>
      <c r="P1334" s="3" t="e">
        <f>ROUND(E1334/L1334,0)</f>
        <v>#DIV/0!</v>
      </c>
      <c r="Q1334" s="6" t="s">
        <v>8317</v>
      </c>
      <c r="R1334" s="6" t="s">
        <v>8319</v>
      </c>
      <c r="S1334" s="14">
        <f t="shared" si="40"/>
        <v>42731.851944444446</v>
      </c>
      <c r="T1334" s="14">
        <f t="shared" si="41"/>
        <v>42761.851944444446</v>
      </c>
    </row>
    <row r="1335" spans="1:20" ht="60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8305</v>
      </c>
      <c r="G1335" s="1" t="s">
        <v>8223</v>
      </c>
      <c r="H1335" s="1" t="s">
        <v>8245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8270</v>
      </c>
      <c r="O1335" s="5">
        <f>E1335/D1335</f>
        <v>0</v>
      </c>
      <c r="P1335" s="3" t="e">
        <f>ROUND(E1335/L1335,0)</f>
        <v>#DIV/0!</v>
      </c>
      <c r="Q1335" s="6" t="s">
        <v>8317</v>
      </c>
      <c r="R1335" s="6" t="s">
        <v>8319</v>
      </c>
      <c r="S1335" s="14">
        <f t="shared" si="40"/>
        <v>41805.8984375</v>
      </c>
      <c r="T1335" s="14">
        <f t="shared" si="41"/>
        <v>41835.8984375</v>
      </c>
    </row>
    <row r="1336" spans="1:20" ht="4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8305</v>
      </c>
      <c r="G1336" s="1" t="s">
        <v>8221</v>
      </c>
      <c r="H1336" s="1" t="s">
        <v>8243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8270</v>
      </c>
      <c r="O1336" s="5">
        <f>E1336/D1336</f>
        <v>0.10754135338345865</v>
      </c>
      <c r="P1336" s="3">
        <f>ROUND(E1336/L1336,0)</f>
        <v>52</v>
      </c>
      <c r="Q1336" s="6" t="s">
        <v>8317</v>
      </c>
      <c r="R1336" s="6" t="s">
        <v>8319</v>
      </c>
      <c r="S1336" s="14">
        <f t="shared" si="40"/>
        <v>42410.565821759257</v>
      </c>
      <c r="T1336" s="14">
        <f t="shared" si="41"/>
        <v>42440.565821759257</v>
      </c>
    </row>
    <row r="1337" spans="1:20" ht="60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8305</v>
      </c>
      <c r="G1337" s="1" t="s">
        <v>8221</v>
      </c>
      <c r="H1337" s="1" t="s">
        <v>8243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8270</v>
      </c>
      <c r="O1337" s="5">
        <f>E1337/D1337</f>
        <v>0.1976</v>
      </c>
      <c r="P1337" s="3">
        <f>ROUND(E1337/L1337,0)</f>
        <v>309</v>
      </c>
      <c r="Q1337" s="6" t="s">
        <v>8317</v>
      </c>
      <c r="R1337" s="6" t="s">
        <v>8319</v>
      </c>
      <c r="S1337" s="14">
        <f t="shared" si="40"/>
        <v>42313.728032407402</v>
      </c>
      <c r="T1337" s="14">
        <f t="shared" si="41"/>
        <v>42343.728032407402</v>
      </c>
    </row>
    <row r="1338" spans="1:20" ht="60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8305</v>
      </c>
      <c r="G1338" s="1" t="s">
        <v>8221</v>
      </c>
      <c r="H1338" s="1" t="s">
        <v>8243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8270</v>
      </c>
      <c r="O1338" s="5">
        <f>E1338/D1338</f>
        <v>0.84946999999999995</v>
      </c>
      <c r="P1338" s="3">
        <f>ROUND(E1338/L1338,0)</f>
        <v>379</v>
      </c>
      <c r="Q1338" s="6" t="s">
        <v>8317</v>
      </c>
      <c r="R1338" s="6" t="s">
        <v>8319</v>
      </c>
      <c r="S1338" s="14">
        <f t="shared" si="40"/>
        <v>41955.655416666668</v>
      </c>
      <c r="T1338" s="14">
        <f t="shared" si="41"/>
        <v>41990.655416666668</v>
      </c>
    </row>
    <row r="1339" spans="1:20" ht="45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8305</v>
      </c>
      <c r="G1339" s="1" t="s">
        <v>8221</v>
      </c>
      <c r="H1339" s="1" t="s">
        <v>8243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8270</v>
      </c>
      <c r="O1339" s="5">
        <f>E1339/D1339</f>
        <v>0.49381999999999998</v>
      </c>
      <c r="P1339" s="3">
        <f>ROUND(E1339/L1339,0)</f>
        <v>176</v>
      </c>
      <c r="Q1339" s="6" t="s">
        <v>8317</v>
      </c>
      <c r="R1339" s="6" t="s">
        <v>8319</v>
      </c>
      <c r="S1339" s="14">
        <f t="shared" si="40"/>
        <v>42767.368969907409</v>
      </c>
      <c r="T1339" s="14">
        <f t="shared" si="41"/>
        <v>42797.368969907409</v>
      </c>
    </row>
    <row r="1340" spans="1:20" ht="60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8305</v>
      </c>
      <c r="G1340" s="1" t="s">
        <v>8221</v>
      </c>
      <c r="H1340" s="1" t="s">
        <v>8243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8270</v>
      </c>
      <c r="O1340" s="5">
        <f>E1340/D1340</f>
        <v>3.3033333333333331E-2</v>
      </c>
      <c r="P1340" s="3">
        <f>ROUND(E1340/L1340,0)</f>
        <v>66</v>
      </c>
      <c r="Q1340" s="6" t="s">
        <v>8317</v>
      </c>
      <c r="R1340" s="6" t="s">
        <v>8319</v>
      </c>
      <c r="S1340" s="14">
        <f t="shared" si="40"/>
        <v>42188.595289351848</v>
      </c>
      <c r="T1340" s="14">
        <f t="shared" si="41"/>
        <v>42218.595289351848</v>
      </c>
    </row>
    <row r="1341" spans="1:20" ht="30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8305</v>
      </c>
      <c r="G1341" s="1" t="s">
        <v>8221</v>
      </c>
      <c r="H1341" s="1" t="s">
        <v>8243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8270</v>
      </c>
      <c r="O1341" s="5">
        <f>E1341/D1341</f>
        <v>6.6339999999999996E-2</v>
      </c>
      <c r="P1341" s="3">
        <f>ROUND(E1341/L1341,0)</f>
        <v>90</v>
      </c>
      <c r="Q1341" s="6" t="s">
        <v>8317</v>
      </c>
      <c r="R1341" s="6" t="s">
        <v>8319</v>
      </c>
      <c r="S1341" s="14">
        <f t="shared" si="40"/>
        <v>41936.438831018517</v>
      </c>
      <c r="T1341" s="14">
        <f t="shared" si="41"/>
        <v>41981.480497685181</v>
      </c>
    </row>
    <row r="1342" spans="1:20" ht="4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8305</v>
      </c>
      <c r="G1342" s="1" t="s">
        <v>8221</v>
      </c>
      <c r="H1342" s="1" t="s">
        <v>8243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8270</v>
      </c>
      <c r="O1342" s="5">
        <f>E1342/D1342</f>
        <v>0</v>
      </c>
      <c r="P1342" s="3" t="e">
        <f>ROUND(E1342/L1342,0)</f>
        <v>#DIV/0!</v>
      </c>
      <c r="Q1342" s="6" t="s">
        <v>8317</v>
      </c>
      <c r="R1342" s="6" t="s">
        <v>8319</v>
      </c>
      <c r="S1342" s="14">
        <f t="shared" si="40"/>
        <v>41836.387187499997</v>
      </c>
      <c r="T1342" s="14">
        <f t="shared" si="41"/>
        <v>41866.387187499997</v>
      </c>
    </row>
    <row r="1343" spans="1:20" ht="60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8305</v>
      </c>
      <c r="G1343" s="1" t="s">
        <v>8222</v>
      </c>
      <c r="H1343" s="1" t="s">
        <v>8244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8270</v>
      </c>
      <c r="O1343" s="5">
        <f>E1343/D1343</f>
        <v>0.7036</v>
      </c>
      <c r="P1343" s="3">
        <f>ROUND(E1343/L1343,0)</f>
        <v>382</v>
      </c>
      <c r="Q1343" s="6" t="s">
        <v>8317</v>
      </c>
      <c r="R1343" s="6" t="s">
        <v>8319</v>
      </c>
      <c r="S1343" s="14">
        <f t="shared" si="40"/>
        <v>42612.415706018517</v>
      </c>
      <c r="T1343" s="14">
        <f t="shared" si="41"/>
        <v>42644.415706018517</v>
      </c>
    </row>
    <row r="1344" spans="1:20" ht="60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8305</v>
      </c>
      <c r="G1344" s="1" t="s">
        <v>8221</v>
      </c>
      <c r="H1344" s="1" t="s">
        <v>8243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8270</v>
      </c>
      <c r="O1344" s="5">
        <f>E1344/D1344</f>
        <v>2E-3</v>
      </c>
      <c r="P1344" s="3">
        <f>ROUND(E1344/L1344,0)</f>
        <v>100</v>
      </c>
      <c r="Q1344" s="6" t="s">
        <v>8317</v>
      </c>
      <c r="R1344" s="6" t="s">
        <v>8319</v>
      </c>
      <c r="S1344" s="14">
        <f t="shared" si="40"/>
        <v>42172.608090277776</v>
      </c>
      <c r="T1344" s="14">
        <f t="shared" si="41"/>
        <v>42202.608090277776</v>
      </c>
    </row>
    <row r="1345" spans="1:20" ht="60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8305</v>
      </c>
      <c r="G1345" s="1" t="s">
        <v>8221</v>
      </c>
      <c r="H1345" s="1" t="s">
        <v>8243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8270</v>
      </c>
      <c r="O1345" s="5">
        <f>E1345/D1345</f>
        <v>1.02298</v>
      </c>
      <c r="P1345" s="3">
        <f>ROUND(E1345/L1345,0)</f>
        <v>158</v>
      </c>
      <c r="Q1345" s="6" t="s">
        <v>8317</v>
      </c>
      <c r="R1345" s="6" t="s">
        <v>8319</v>
      </c>
      <c r="S1345" s="14">
        <f t="shared" si="40"/>
        <v>42542.318090277775</v>
      </c>
      <c r="T1345" s="14">
        <f t="shared" si="41"/>
        <v>42600.957638888889</v>
      </c>
    </row>
    <row r="1346" spans="1:20" ht="60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8226</v>
      </c>
      <c r="H1346" s="1" t="s">
        <v>8248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8271</v>
      </c>
      <c r="O1346" s="5">
        <f>E1346/D1346</f>
        <v>3.7773333333333334</v>
      </c>
      <c r="P1346" s="3">
        <f>ROUND(E1346/L1346,0)</f>
        <v>41</v>
      </c>
      <c r="Q1346" s="6" t="s">
        <v>8320</v>
      </c>
      <c r="R1346" s="6" t="s">
        <v>8321</v>
      </c>
      <c r="S1346" s="14">
        <f t="shared" si="40"/>
        <v>42522.581469907404</v>
      </c>
      <c r="T1346" s="14">
        <f t="shared" si="41"/>
        <v>42551.581469907404</v>
      </c>
    </row>
    <row r="1347" spans="1:20" ht="45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8221</v>
      </c>
      <c r="H1347" s="1" t="s">
        <v>8243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8271</v>
      </c>
      <c r="O1347" s="5">
        <f>E1347/D1347</f>
        <v>1.25</v>
      </c>
      <c r="P1347" s="3">
        <f>ROUND(E1347/L1347,0)</f>
        <v>54</v>
      </c>
      <c r="Q1347" s="6" t="s">
        <v>8320</v>
      </c>
      <c r="R1347" s="6" t="s">
        <v>8321</v>
      </c>
      <c r="S1347" s="14">
        <f t="shared" ref="S1347:S1410" si="42">(J1347/86400)+25569+(-5/24)</f>
        <v>41799.606006944443</v>
      </c>
      <c r="T1347" s="14">
        <f t="shared" ref="T1347:T1410" si="43">(I1347/86400)+25569+(-5/24)</f>
        <v>41834.606006944443</v>
      </c>
    </row>
    <row r="1348" spans="1:20" ht="45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8221</v>
      </c>
      <c r="H1348" s="1" t="s">
        <v>8243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8271</v>
      </c>
      <c r="O1348" s="5">
        <f>E1348/D1348</f>
        <v>1.473265306122449</v>
      </c>
      <c r="P1348" s="3">
        <f>ROUND(E1348/L1348,0)</f>
        <v>48</v>
      </c>
      <c r="Q1348" s="6" t="s">
        <v>8320</v>
      </c>
      <c r="R1348" s="6" t="s">
        <v>8321</v>
      </c>
      <c r="S1348" s="14">
        <f t="shared" si="42"/>
        <v>41421.867488425924</v>
      </c>
      <c r="T1348" s="14">
        <f t="shared" si="43"/>
        <v>41451.867488425924</v>
      </c>
    </row>
    <row r="1349" spans="1:20" ht="60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8221</v>
      </c>
      <c r="H1349" s="1" t="s">
        <v>8243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8271</v>
      </c>
      <c r="O1349" s="5">
        <f>E1349/D1349</f>
        <v>1.022</v>
      </c>
      <c r="P1349" s="3">
        <f>ROUND(E1349/L1349,0)</f>
        <v>82</v>
      </c>
      <c r="Q1349" s="6" t="s">
        <v>8320</v>
      </c>
      <c r="R1349" s="6" t="s">
        <v>8321</v>
      </c>
      <c r="S1349" s="14">
        <f t="shared" si="42"/>
        <v>42040.429687499993</v>
      </c>
      <c r="T1349" s="14">
        <f t="shared" si="43"/>
        <v>42070.429687499993</v>
      </c>
    </row>
    <row r="1350" spans="1:20" ht="60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8221</v>
      </c>
      <c r="H1350" s="1" t="s">
        <v>8243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8271</v>
      </c>
      <c r="O1350" s="5">
        <f>E1350/D1350</f>
        <v>1.018723404255319</v>
      </c>
      <c r="P1350" s="3">
        <f>ROUND(E1350/L1350,0)</f>
        <v>230</v>
      </c>
      <c r="Q1350" s="6" t="s">
        <v>8320</v>
      </c>
      <c r="R1350" s="6" t="s">
        <v>8321</v>
      </c>
      <c r="S1350" s="14">
        <f t="shared" si="42"/>
        <v>41963.297835648147</v>
      </c>
      <c r="T1350" s="14">
        <f t="shared" si="43"/>
        <v>41991.297835648147</v>
      </c>
    </row>
    <row r="1351" spans="1:20" ht="60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8226</v>
      </c>
      <c r="H1351" s="1" t="s">
        <v>8248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8271</v>
      </c>
      <c r="O1351" s="5">
        <f>E1351/D1351</f>
        <v>2.0419999999999998</v>
      </c>
      <c r="P1351" s="3">
        <f>ROUND(E1351/L1351,0)</f>
        <v>59</v>
      </c>
      <c r="Q1351" s="6" t="s">
        <v>8320</v>
      </c>
      <c r="R1351" s="6" t="s">
        <v>8321</v>
      </c>
      <c r="S1351" s="14">
        <f t="shared" si="42"/>
        <v>42317.124247685184</v>
      </c>
      <c r="T1351" s="14">
        <f t="shared" si="43"/>
        <v>42354.082638888889</v>
      </c>
    </row>
    <row r="1352" spans="1:20" ht="60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8221</v>
      </c>
      <c r="H1352" s="1" t="s">
        <v>8243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8271</v>
      </c>
      <c r="O1352" s="5">
        <f>E1352/D1352</f>
        <v>1.0405</v>
      </c>
      <c r="P1352" s="3">
        <f>ROUND(E1352/L1352,0)</f>
        <v>67</v>
      </c>
      <c r="Q1352" s="6" t="s">
        <v>8320</v>
      </c>
      <c r="R1352" s="6" t="s">
        <v>8321</v>
      </c>
      <c r="S1352" s="14">
        <f t="shared" si="42"/>
        <v>42333.804791666662</v>
      </c>
      <c r="T1352" s="14">
        <f t="shared" si="43"/>
        <v>42363.804791666662</v>
      </c>
    </row>
    <row r="1353" spans="1:20" ht="45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8221</v>
      </c>
      <c r="H1353" s="1" t="s">
        <v>8243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8271</v>
      </c>
      <c r="O1353" s="5">
        <f>E1353/D1353</f>
        <v>1.0126500000000001</v>
      </c>
      <c r="P1353" s="3">
        <f>ROUND(E1353/L1353,0)</f>
        <v>169</v>
      </c>
      <c r="Q1353" s="6" t="s">
        <v>8320</v>
      </c>
      <c r="R1353" s="6" t="s">
        <v>8321</v>
      </c>
      <c r="S1353" s="14">
        <f t="shared" si="42"/>
        <v>42382.531759259255</v>
      </c>
      <c r="T1353" s="14">
        <f t="shared" si="43"/>
        <v>42412.531759259255</v>
      </c>
    </row>
    <row r="1354" spans="1:20" ht="60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8221</v>
      </c>
      <c r="H1354" s="1" t="s">
        <v>8243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8271</v>
      </c>
      <c r="O1354" s="5">
        <f>E1354/D1354</f>
        <v>1.3613999999999999</v>
      </c>
      <c r="P1354" s="3">
        <f>ROUND(E1354/L1354,0)</f>
        <v>60</v>
      </c>
      <c r="Q1354" s="6" t="s">
        <v>8320</v>
      </c>
      <c r="R1354" s="6" t="s">
        <v>8321</v>
      </c>
      <c r="S1354" s="14">
        <f t="shared" si="42"/>
        <v>42200.369976851849</v>
      </c>
      <c r="T1354" s="14">
        <f t="shared" si="43"/>
        <v>42251.957638888889</v>
      </c>
    </row>
    <row r="1355" spans="1:20" ht="45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8221</v>
      </c>
      <c r="H1355" s="1" t="s">
        <v>8243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8271</v>
      </c>
      <c r="O1355" s="5">
        <f>E1355/D1355</f>
        <v>1.3360000000000001</v>
      </c>
      <c r="P1355" s="3">
        <f>ROUND(E1355/L1355,0)</f>
        <v>32</v>
      </c>
      <c r="Q1355" s="6" t="s">
        <v>8320</v>
      </c>
      <c r="R1355" s="6" t="s">
        <v>8321</v>
      </c>
      <c r="S1355" s="14">
        <f t="shared" si="42"/>
        <v>41308.909583333334</v>
      </c>
      <c r="T1355" s="14">
        <f t="shared" si="43"/>
        <v>41343.791666666664</v>
      </c>
    </row>
    <row r="1356" spans="1:20" ht="60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8222</v>
      </c>
      <c r="H1356" s="1" t="s">
        <v>8244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8271</v>
      </c>
      <c r="O1356" s="5">
        <f>E1356/D1356</f>
        <v>1.3025</v>
      </c>
      <c r="P1356" s="3">
        <f>ROUND(E1356/L1356,0)</f>
        <v>24</v>
      </c>
      <c r="Q1356" s="6" t="s">
        <v>8320</v>
      </c>
      <c r="R1356" s="6" t="s">
        <v>8321</v>
      </c>
      <c r="S1356" s="14">
        <f t="shared" si="42"/>
        <v>42502.599293981482</v>
      </c>
      <c r="T1356" s="14">
        <f t="shared" si="43"/>
        <v>42532.599293981482</v>
      </c>
    </row>
    <row r="1357" spans="1:20" ht="60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8222</v>
      </c>
      <c r="H1357" s="1" t="s">
        <v>8244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8271</v>
      </c>
      <c r="O1357" s="5">
        <f>E1357/D1357</f>
        <v>1.2267999999999999</v>
      </c>
      <c r="P1357" s="3">
        <f>ROUND(E1357/L1357,0)</f>
        <v>25</v>
      </c>
      <c r="Q1357" s="6" t="s">
        <v>8320</v>
      </c>
      <c r="R1357" s="6" t="s">
        <v>8321</v>
      </c>
      <c r="S1357" s="14">
        <f t="shared" si="42"/>
        <v>41213.046354166661</v>
      </c>
      <c r="T1357" s="14">
        <f t="shared" si="43"/>
        <v>41243.208333333328</v>
      </c>
    </row>
    <row r="1358" spans="1:20" ht="60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8221</v>
      </c>
      <c r="H1358" s="1" t="s">
        <v>8243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8271</v>
      </c>
      <c r="O1358" s="5">
        <f>E1358/D1358</f>
        <v>1.8281058823529412</v>
      </c>
      <c r="P1358" s="3">
        <f>ROUND(E1358/L1358,0)</f>
        <v>71</v>
      </c>
      <c r="Q1358" s="6" t="s">
        <v>8320</v>
      </c>
      <c r="R1358" s="6" t="s">
        <v>8321</v>
      </c>
      <c r="S1358" s="14">
        <f t="shared" si="42"/>
        <v>41429.830555555549</v>
      </c>
      <c r="T1358" s="14">
        <f t="shared" si="43"/>
        <v>41459.830555555549</v>
      </c>
    </row>
    <row r="1359" spans="1:20" ht="45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8221</v>
      </c>
      <c r="H1359" s="1" t="s">
        <v>8243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8271</v>
      </c>
      <c r="O1359" s="5">
        <f>E1359/D1359</f>
        <v>1.2529999999999999</v>
      </c>
      <c r="P1359" s="3">
        <f>ROUND(E1359/L1359,0)</f>
        <v>39</v>
      </c>
      <c r="Q1359" s="6" t="s">
        <v>8320</v>
      </c>
      <c r="R1359" s="6" t="s">
        <v>8321</v>
      </c>
      <c r="S1359" s="14">
        <f t="shared" si="42"/>
        <v>41304.753900462958</v>
      </c>
      <c r="T1359" s="14">
        <f t="shared" si="43"/>
        <v>41334.040972222218</v>
      </c>
    </row>
    <row r="1360" spans="1:20" ht="4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8221</v>
      </c>
      <c r="H1360" s="1" t="s">
        <v>8243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8271</v>
      </c>
      <c r="O1360" s="5">
        <f>E1360/D1360</f>
        <v>1.1166666666666667</v>
      </c>
      <c r="P1360" s="3">
        <f>ROUND(E1360/L1360,0)</f>
        <v>68</v>
      </c>
      <c r="Q1360" s="6" t="s">
        <v>8320</v>
      </c>
      <c r="R1360" s="6" t="s">
        <v>8321</v>
      </c>
      <c r="S1360" s="14">
        <f t="shared" si="42"/>
        <v>40689.362534722219</v>
      </c>
      <c r="T1360" s="14">
        <f t="shared" si="43"/>
        <v>40719.362534722219</v>
      </c>
    </row>
    <row r="1361" spans="1:20" ht="60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8221</v>
      </c>
      <c r="H1361" s="1" t="s">
        <v>8243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8271</v>
      </c>
      <c r="O1361" s="5">
        <f>E1361/D1361</f>
        <v>1.1575757575757575</v>
      </c>
      <c r="P1361" s="3">
        <f>ROUND(E1361/L1361,0)</f>
        <v>40</v>
      </c>
      <c r="Q1361" s="6" t="s">
        <v>8320</v>
      </c>
      <c r="R1361" s="6" t="s">
        <v>8321</v>
      </c>
      <c r="S1361" s="14">
        <f t="shared" si="42"/>
        <v>40668.606365740736</v>
      </c>
      <c r="T1361" s="14">
        <f t="shared" si="43"/>
        <v>40730.606365740736</v>
      </c>
    </row>
    <row r="1362" spans="1:20" ht="30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8221</v>
      </c>
      <c r="H1362" s="1" t="s">
        <v>8243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8271</v>
      </c>
      <c r="O1362" s="5">
        <f>E1362/D1362</f>
        <v>1.732</v>
      </c>
      <c r="P1362" s="3">
        <f>ROUND(E1362/L1362,0)</f>
        <v>32</v>
      </c>
      <c r="Q1362" s="6" t="s">
        <v>8320</v>
      </c>
      <c r="R1362" s="6" t="s">
        <v>8321</v>
      </c>
      <c r="S1362" s="14">
        <f t="shared" si="42"/>
        <v>41095.692361111105</v>
      </c>
      <c r="T1362" s="14">
        <f t="shared" si="43"/>
        <v>41123.692361111105</v>
      </c>
    </row>
    <row r="1363" spans="1:20" ht="4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8222</v>
      </c>
      <c r="H1363" s="1" t="s">
        <v>8244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8271</v>
      </c>
      <c r="O1363" s="5">
        <f>E1363/D1363</f>
        <v>1.2598333333333334</v>
      </c>
      <c r="P1363" s="3">
        <f>ROUND(E1363/L1363,0)</f>
        <v>29</v>
      </c>
      <c r="Q1363" s="6" t="s">
        <v>8320</v>
      </c>
      <c r="R1363" s="6" t="s">
        <v>8321</v>
      </c>
      <c r="S1363" s="14">
        <f t="shared" si="42"/>
        <v>41781.508935185186</v>
      </c>
      <c r="T1363" s="14">
        <f t="shared" si="43"/>
        <v>41811.508935185186</v>
      </c>
    </row>
    <row r="1364" spans="1:20" ht="45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8221</v>
      </c>
      <c r="H1364" s="1" t="s">
        <v>8243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8271</v>
      </c>
      <c r="O1364" s="5">
        <f>E1364/D1364</f>
        <v>1.091</v>
      </c>
      <c r="P1364" s="3">
        <f>ROUND(E1364/L1364,0)</f>
        <v>44</v>
      </c>
      <c r="Q1364" s="6" t="s">
        <v>8320</v>
      </c>
      <c r="R1364" s="6" t="s">
        <v>8321</v>
      </c>
      <c r="S1364" s="14">
        <f t="shared" si="42"/>
        <v>41464.726053240738</v>
      </c>
      <c r="T1364" s="14">
        <f t="shared" si="43"/>
        <v>41524.726053240738</v>
      </c>
    </row>
    <row r="1365" spans="1:20" ht="60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8221</v>
      </c>
      <c r="H1365" s="1" t="s">
        <v>8243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8271</v>
      </c>
      <c r="O1365" s="5">
        <f>E1365/D1365</f>
        <v>1</v>
      </c>
      <c r="P1365" s="3">
        <f>ROUND(E1365/L1365,0)</f>
        <v>40</v>
      </c>
      <c r="Q1365" s="6" t="s">
        <v>8320</v>
      </c>
      <c r="R1365" s="6" t="s">
        <v>8321</v>
      </c>
      <c r="S1365" s="14">
        <f t="shared" si="42"/>
        <v>42396.635729166665</v>
      </c>
      <c r="T1365" s="14">
        <f t="shared" si="43"/>
        <v>42415.124305555553</v>
      </c>
    </row>
    <row r="1366" spans="1:20" ht="60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8229</v>
      </c>
      <c r="H1366" s="1" t="s">
        <v>8250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8273</v>
      </c>
      <c r="O1366" s="5">
        <f>E1366/D1366</f>
        <v>1.1864285714285714</v>
      </c>
      <c r="P1366" s="3">
        <f>ROUND(E1366/L1366,0)</f>
        <v>346</v>
      </c>
      <c r="Q1366" s="6" t="s">
        <v>8323</v>
      </c>
      <c r="R1366" s="6" t="s">
        <v>8324</v>
      </c>
      <c r="S1366" s="14">
        <f t="shared" si="42"/>
        <v>41951.487337962964</v>
      </c>
      <c r="T1366" s="14">
        <f t="shared" si="43"/>
        <v>42011.487337962964</v>
      </c>
    </row>
    <row r="1367" spans="1:20" ht="60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8221</v>
      </c>
      <c r="H1367" s="1" t="s">
        <v>8243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8273</v>
      </c>
      <c r="O1367" s="5">
        <f>E1367/D1367</f>
        <v>1.0026666666666666</v>
      </c>
      <c r="P1367" s="3">
        <f>ROUND(E1367/L1367,0)</f>
        <v>82</v>
      </c>
      <c r="Q1367" s="6" t="s">
        <v>8323</v>
      </c>
      <c r="R1367" s="6" t="s">
        <v>8324</v>
      </c>
      <c r="S1367" s="14">
        <f t="shared" si="42"/>
        <v>42049.524907407402</v>
      </c>
      <c r="T1367" s="14">
        <f t="shared" si="43"/>
        <v>42079.483240740738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8221</v>
      </c>
      <c r="H1368" s="1" t="s">
        <v>8243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8273</v>
      </c>
      <c r="O1368" s="5">
        <f>E1368/D1368</f>
        <v>1.2648920000000001</v>
      </c>
      <c r="P1368" s="3">
        <f>ROUND(E1368/L1368,0)</f>
        <v>65</v>
      </c>
      <c r="Q1368" s="6" t="s">
        <v>8323</v>
      </c>
      <c r="R1368" s="6" t="s">
        <v>8324</v>
      </c>
      <c r="S1368" s="14">
        <f t="shared" si="42"/>
        <v>41924.787766203699</v>
      </c>
      <c r="T1368" s="14">
        <f t="shared" si="43"/>
        <v>41969.829432870371</v>
      </c>
    </row>
    <row r="1369" spans="1:20" ht="45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8221</v>
      </c>
      <c r="H1369" s="1" t="s">
        <v>8243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8273</v>
      </c>
      <c r="O1369" s="5">
        <f>E1369/D1369</f>
        <v>1.1426000000000001</v>
      </c>
      <c r="P1369" s="3">
        <f>ROUND(E1369/L1369,0)</f>
        <v>63</v>
      </c>
      <c r="Q1369" s="6" t="s">
        <v>8323</v>
      </c>
      <c r="R1369" s="6" t="s">
        <v>8324</v>
      </c>
      <c r="S1369" s="14">
        <f t="shared" si="42"/>
        <v>42291.794560185182</v>
      </c>
      <c r="T1369" s="14">
        <f t="shared" si="43"/>
        <v>42321.836226851847</v>
      </c>
    </row>
    <row r="1370" spans="1:20" ht="45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8221</v>
      </c>
      <c r="H1370" s="1" t="s">
        <v>8243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8273</v>
      </c>
      <c r="O1370" s="5">
        <f>E1370/D1370</f>
        <v>1.107</v>
      </c>
      <c r="P1370" s="3">
        <f>ROUND(E1370/L1370,0)</f>
        <v>64</v>
      </c>
      <c r="Q1370" s="6" t="s">
        <v>8323</v>
      </c>
      <c r="R1370" s="6" t="s">
        <v>8324</v>
      </c>
      <c r="S1370" s="14">
        <f t="shared" si="42"/>
        <v>42145.982569444437</v>
      </c>
      <c r="T1370" s="14">
        <f t="shared" si="43"/>
        <v>42169.982569444437</v>
      </c>
    </row>
    <row r="1371" spans="1:20" ht="60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8221</v>
      </c>
      <c r="H1371" s="1" t="s">
        <v>8243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8273</v>
      </c>
      <c r="O1371" s="5">
        <f>E1371/D1371</f>
        <v>1.0534805315203954</v>
      </c>
      <c r="P1371" s="3">
        <f>ROUND(E1371/L1371,0)</f>
        <v>84</v>
      </c>
      <c r="Q1371" s="6" t="s">
        <v>8323</v>
      </c>
      <c r="R1371" s="6" t="s">
        <v>8324</v>
      </c>
      <c r="S1371" s="14">
        <f t="shared" si="42"/>
        <v>41710.385949074072</v>
      </c>
      <c r="T1371" s="14">
        <f t="shared" si="43"/>
        <v>41740.385949074072</v>
      </c>
    </row>
    <row r="1372" spans="1:20" ht="30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8221</v>
      </c>
      <c r="H1372" s="1" t="s">
        <v>8243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8273</v>
      </c>
      <c r="O1372" s="5">
        <f>E1372/D1372</f>
        <v>1.0366666666666666</v>
      </c>
      <c r="P1372" s="3">
        <f>ROUND(E1372/L1372,0)</f>
        <v>78</v>
      </c>
      <c r="Q1372" s="6" t="s">
        <v>8323</v>
      </c>
      <c r="R1372" s="6" t="s">
        <v>8324</v>
      </c>
      <c r="S1372" s="14">
        <f t="shared" si="42"/>
        <v>41547.795023148145</v>
      </c>
      <c r="T1372" s="14">
        <f t="shared" si="43"/>
        <v>41562.795023148145</v>
      </c>
    </row>
    <row r="1373" spans="1:20" ht="60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8221</v>
      </c>
      <c r="H1373" s="1" t="s">
        <v>8243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8273</v>
      </c>
      <c r="O1373" s="5">
        <f>E1373/D1373</f>
        <v>1.0708672667523933</v>
      </c>
      <c r="P1373" s="3">
        <f>ROUND(E1373/L1373,0)</f>
        <v>107</v>
      </c>
      <c r="Q1373" s="6" t="s">
        <v>8323</v>
      </c>
      <c r="R1373" s="6" t="s">
        <v>8324</v>
      </c>
      <c r="S1373" s="14">
        <f t="shared" si="42"/>
        <v>42101.550254629627</v>
      </c>
      <c r="T1373" s="14">
        <f t="shared" si="43"/>
        <v>42131.550254629627</v>
      </c>
    </row>
    <row r="1374" spans="1:20" ht="3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8221</v>
      </c>
      <c r="H1374" s="1" t="s">
        <v>8243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8273</v>
      </c>
      <c r="O1374" s="5">
        <f>E1374/D1374</f>
        <v>1.24</v>
      </c>
      <c r="P1374" s="3">
        <f>ROUND(E1374/L1374,0)</f>
        <v>39</v>
      </c>
      <c r="Q1374" s="6" t="s">
        <v>8323</v>
      </c>
      <c r="R1374" s="6" t="s">
        <v>8324</v>
      </c>
      <c r="S1374" s="14">
        <f t="shared" si="42"/>
        <v>41072.53162037037</v>
      </c>
      <c r="T1374" s="14">
        <f t="shared" si="43"/>
        <v>41102.53162037037</v>
      </c>
    </row>
    <row r="1375" spans="1:20" ht="45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8221</v>
      </c>
      <c r="H1375" s="1" t="s">
        <v>8243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8273</v>
      </c>
      <c r="O1375" s="5">
        <f>E1375/D1375</f>
        <v>1.0501</v>
      </c>
      <c r="P1375" s="3">
        <f>ROUND(E1375/L1375,0)</f>
        <v>202</v>
      </c>
      <c r="Q1375" s="6" t="s">
        <v>8323</v>
      </c>
      <c r="R1375" s="6" t="s">
        <v>8324</v>
      </c>
      <c r="S1375" s="14">
        <f t="shared" si="42"/>
        <v>42704.743437499994</v>
      </c>
      <c r="T1375" s="14">
        <f t="shared" si="43"/>
        <v>42734.743437499994</v>
      </c>
    </row>
    <row r="1376" spans="1:20" ht="60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8221</v>
      </c>
      <c r="H1376" s="1" t="s">
        <v>8243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8273</v>
      </c>
      <c r="O1376" s="5">
        <f>E1376/D1376</f>
        <v>1.8946666666666667</v>
      </c>
      <c r="P1376" s="3">
        <f>ROUND(E1376/L1376,0)</f>
        <v>43</v>
      </c>
      <c r="Q1376" s="6" t="s">
        <v>8323</v>
      </c>
      <c r="R1376" s="6" t="s">
        <v>8324</v>
      </c>
      <c r="S1376" s="14">
        <f t="shared" si="42"/>
        <v>42423.953564814808</v>
      </c>
      <c r="T1376" s="14">
        <f t="shared" si="43"/>
        <v>42453.911898148144</v>
      </c>
    </row>
    <row r="1377" spans="1:20" ht="60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8227</v>
      </c>
      <c r="H1377" s="1" t="s">
        <v>8246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8273</v>
      </c>
      <c r="O1377" s="5">
        <f>E1377/D1377</f>
        <v>1.7132499999999999</v>
      </c>
      <c r="P1377" s="3">
        <f>ROUND(E1377/L1377,0)</f>
        <v>63</v>
      </c>
      <c r="Q1377" s="6" t="s">
        <v>8323</v>
      </c>
      <c r="R1377" s="6" t="s">
        <v>8324</v>
      </c>
      <c r="S1377" s="14">
        <f t="shared" si="42"/>
        <v>42719.857858796291</v>
      </c>
      <c r="T1377" s="14">
        <f t="shared" si="43"/>
        <v>42749.857858796291</v>
      </c>
    </row>
    <row r="1378" spans="1:20" ht="30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8222</v>
      </c>
      <c r="H1378" s="1" t="s">
        <v>8244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8273</v>
      </c>
      <c r="O1378" s="5">
        <f>E1378/D1378</f>
        <v>2.5248648648648651</v>
      </c>
      <c r="P1378" s="3">
        <f>ROUND(E1378/L1378,0)</f>
        <v>56</v>
      </c>
      <c r="Q1378" s="6" t="s">
        <v>8323</v>
      </c>
      <c r="R1378" s="6" t="s">
        <v>8324</v>
      </c>
      <c r="S1378" s="14">
        <f t="shared" si="42"/>
        <v>42677.460717592585</v>
      </c>
      <c r="T1378" s="14">
        <f t="shared" si="43"/>
        <v>42707.502384259256</v>
      </c>
    </row>
    <row r="1379" spans="1:20" ht="60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8221</v>
      </c>
      <c r="H1379" s="1" t="s">
        <v>8243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8273</v>
      </c>
      <c r="O1379" s="5">
        <f>E1379/D1379</f>
        <v>1.1615384615384616</v>
      </c>
      <c r="P1379" s="3">
        <f>ROUND(E1379/L1379,0)</f>
        <v>49</v>
      </c>
      <c r="Q1379" s="6" t="s">
        <v>8323</v>
      </c>
      <c r="R1379" s="6" t="s">
        <v>8324</v>
      </c>
      <c r="S1379" s="14">
        <f t="shared" si="42"/>
        <v>42747.01122685185</v>
      </c>
      <c r="T1379" s="14">
        <f t="shared" si="43"/>
        <v>42768.96597222222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8222</v>
      </c>
      <c r="H1380" s="1" t="s">
        <v>8244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8273</v>
      </c>
      <c r="O1380" s="5">
        <f>E1380/D1380</f>
        <v>2.0335000000000001</v>
      </c>
      <c r="P1380" s="3">
        <f>ROUND(E1380/L1380,0)</f>
        <v>31</v>
      </c>
      <c r="Q1380" s="6" t="s">
        <v>8323</v>
      </c>
      <c r="R1380" s="6" t="s">
        <v>8324</v>
      </c>
      <c r="S1380" s="14">
        <f t="shared" si="42"/>
        <v>42568.551041666666</v>
      </c>
      <c r="T1380" s="14">
        <f t="shared" si="43"/>
        <v>42583.551041666666</v>
      </c>
    </row>
    <row r="1381" spans="1:20" ht="30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8221</v>
      </c>
      <c r="H1381" s="1" t="s">
        <v>8243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8273</v>
      </c>
      <c r="O1381" s="5">
        <f>E1381/D1381</f>
        <v>1.1160000000000001</v>
      </c>
      <c r="P1381" s="3">
        <f>ROUND(E1381/L1381,0)</f>
        <v>74</v>
      </c>
      <c r="Q1381" s="6" t="s">
        <v>8323</v>
      </c>
      <c r="R1381" s="6" t="s">
        <v>8324</v>
      </c>
      <c r="S1381" s="14">
        <f t="shared" si="42"/>
        <v>42130.283287037033</v>
      </c>
      <c r="T1381" s="14">
        <f t="shared" si="43"/>
        <v>42160.283287037033</v>
      </c>
    </row>
    <row r="1382" spans="1:20" ht="45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8221</v>
      </c>
      <c r="H1382" s="1" t="s">
        <v>8243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8273</v>
      </c>
      <c r="O1382" s="5">
        <f>E1382/D1382</f>
        <v>4.24</v>
      </c>
      <c r="P1382" s="3">
        <f>ROUND(E1382/L1382,0)</f>
        <v>21</v>
      </c>
      <c r="Q1382" s="6" t="s">
        <v>8323</v>
      </c>
      <c r="R1382" s="6" t="s">
        <v>8324</v>
      </c>
      <c r="S1382" s="14">
        <f t="shared" si="42"/>
        <v>42141.554467592585</v>
      </c>
      <c r="T1382" s="14">
        <f t="shared" si="43"/>
        <v>42163.874999999993</v>
      </c>
    </row>
    <row r="1383" spans="1:20" ht="60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8221</v>
      </c>
      <c r="H1383" s="1" t="s">
        <v>8243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8273</v>
      </c>
      <c r="O1383" s="5">
        <f>E1383/D1383</f>
        <v>1.071</v>
      </c>
      <c r="P1383" s="3">
        <f>ROUND(E1383/L1383,0)</f>
        <v>73</v>
      </c>
      <c r="Q1383" s="6" t="s">
        <v>8323</v>
      </c>
      <c r="R1383" s="6" t="s">
        <v>8324</v>
      </c>
      <c r="S1383" s="14">
        <f t="shared" si="42"/>
        <v>42703.006076388883</v>
      </c>
      <c r="T1383" s="14">
        <f t="shared" si="43"/>
        <v>42733.006076388883</v>
      </c>
    </row>
    <row r="1384" spans="1:20" ht="45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8221</v>
      </c>
      <c r="H1384" s="1" t="s">
        <v>8243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8273</v>
      </c>
      <c r="O1384" s="5">
        <f>E1384/D1384</f>
        <v>1.043625</v>
      </c>
      <c r="P1384" s="3">
        <f>ROUND(E1384/L1384,0)</f>
        <v>56</v>
      </c>
      <c r="Q1384" s="6" t="s">
        <v>8323</v>
      </c>
      <c r="R1384" s="6" t="s">
        <v>8324</v>
      </c>
      <c r="S1384" s="14">
        <f t="shared" si="42"/>
        <v>41370.591851851852</v>
      </c>
      <c r="T1384" s="14">
        <f t="shared" si="43"/>
        <v>41400.591851851852</v>
      </c>
    </row>
    <row r="1385" spans="1:20" ht="60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8226</v>
      </c>
      <c r="H1385" s="1" t="s">
        <v>8248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8273</v>
      </c>
      <c r="O1385" s="5">
        <f>E1385/D1385</f>
        <v>2.124090909090909</v>
      </c>
      <c r="P1385" s="3">
        <f>ROUND(E1385/L1385,0)</f>
        <v>50</v>
      </c>
      <c r="Q1385" s="6" t="s">
        <v>8323</v>
      </c>
      <c r="R1385" s="6" t="s">
        <v>8324</v>
      </c>
      <c r="S1385" s="14">
        <f t="shared" si="42"/>
        <v>42706.866643518515</v>
      </c>
      <c r="T1385" s="14">
        <f t="shared" si="43"/>
        <v>42726.866643518515</v>
      </c>
    </row>
    <row r="1386" spans="1:20" ht="4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8221</v>
      </c>
      <c r="H1386" s="1" t="s">
        <v>8243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8273</v>
      </c>
      <c r="O1386" s="5">
        <f>E1386/D1386</f>
        <v>1.2408571428571429</v>
      </c>
      <c r="P1386" s="3">
        <f>ROUND(E1386/L1386,0)</f>
        <v>69</v>
      </c>
      <c r="Q1386" s="6" t="s">
        <v>8323</v>
      </c>
      <c r="R1386" s="6" t="s">
        <v>8324</v>
      </c>
      <c r="S1386" s="14">
        <f t="shared" si="42"/>
        <v>42160.526874999996</v>
      </c>
      <c r="T1386" s="14">
        <f t="shared" si="43"/>
        <v>42190.526874999996</v>
      </c>
    </row>
    <row r="1387" spans="1:20" ht="45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8233</v>
      </c>
      <c r="H1387" s="1" t="s">
        <v>8246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8273</v>
      </c>
      <c r="O1387" s="5">
        <f>E1387/D1387</f>
        <v>1.10406125</v>
      </c>
      <c r="P1387" s="3">
        <f>ROUND(E1387/L1387,0)</f>
        <v>66</v>
      </c>
      <c r="Q1387" s="6" t="s">
        <v>8323</v>
      </c>
      <c r="R1387" s="6" t="s">
        <v>8324</v>
      </c>
      <c r="S1387" s="14">
        <f t="shared" si="42"/>
        <v>42433.480567129627</v>
      </c>
      <c r="T1387" s="14">
        <f t="shared" si="43"/>
        <v>42489.299305555549</v>
      </c>
    </row>
    <row r="1388" spans="1:20" ht="30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8221</v>
      </c>
      <c r="H1388" s="1" t="s">
        <v>8243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8273</v>
      </c>
      <c r="O1388" s="5">
        <f>E1388/D1388</f>
        <v>2.1875</v>
      </c>
      <c r="P1388" s="3">
        <f>ROUND(E1388/L1388,0)</f>
        <v>63</v>
      </c>
      <c r="Q1388" s="6" t="s">
        <v>8323</v>
      </c>
      <c r="R1388" s="6" t="s">
        <v>8324</v>
      </c>
      <c r="S1388" s="14">
        <f t="shared" si="42"/>
        <v>42184.438530092586</v>
      </c>
      <c r="T1388" s="14">
        <f t="shared" si="43"/>
        <v>42214.438530092586</v>
      </c>
    </row>
    <row r="1389" spans="1:20" ht="60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8221</v>
      </c>
      <c r="H1389" s="1" t="s">
        <v>8243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8273</v>
      </c>
      <c r="O1389" s="5">
        <f>E1389/D1389</f>
        <v>1.36625</v>
      </c>
      <c r="P1389" s="3">
        <f>ROUND(E1389/L1389,0)</f>
        <v>70</v>
      </c>
      <c r="Q1389" s="6" t="s">
        <v>8323</v>
      </c>
      <c r="R1389" s="6" t="s">
        <v>8324</v>
      </c>
      <c r="S1389" s="14">
        <f t="shared" si="42"/>
        <v>42126.712905092594</v>
      </c>
      <c r="T1389" s="14">
        <f t="shared" si="43"/>
        <v>42157.979166666664</v>
      </c>
    </row>
    <row r="1390" spans="1:20" ht="60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8221</v>
      </c>
      <c r="H1390" s="1" t="s">
        <v>8243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8273</v>
      </c>
      <c r="O1390" s="5">
        <f>E1390/D1390</f>
        <v>1.348074</v>
      </c>
      <c r="P1390" s="3">
        <f>ROUND(E1390/L1390,0)</f>
        <v>60</v>
      </c>
      <c r="Q1390" s="6" t="s">
        <v>8323</v>
      </c>
      <c r="R1390" s="6" t="s">
        <v>8324</v>
      </c>
      <c r="S1390" s="14">
        <f t="shared" si="42"/>
        <v>42634.406446759262</v>
      </c>
      <c r="T1390" s="14">
        <f t="shared" si="43"/>
        <v>42660.468055555553</v>
      </c>
    </row>
    <row r="1391" spans="1:20" ht="30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8222</v>
      </c>
      <c r="H1391" s="1" t="s">
        <v>8244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8273</v>
      </c>
      <c r="O1391" s="5">
        <f>E1391/D1391</f>
        <v>1.454</v>
      </c>
      <c r="P1391" s="3">
        <f>ROUND(E1391/L1391,0)</f>
        <v>21</v>
      </c>
      <c r="Q1391" s="6" t="s">
        <v>8323</v>
      </c>
      <c r="R1391" s="6" t="s">
        <v>8324</v>
      </c>
      <c r="S1391" s="14">
        <f t="shared" si="42"/>
        <v>42565.272650462961</v>
      </c>
      <c r="T1391" s="14">
        <f t="shared" si="43"/>
        <v>42595.272650462961</v>
      </c>
    </row>
    <row r="1392" spans="1:20" ht="4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8221</v>
      </c>
      <c r="H1392" s="1" t="s">
        <v>8243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8273</v>
      </c>
      <c r="O1392" s="5">
        <f>E1392/D1392</f>
        <v>1.0910714285714285</v>
      </c>
      <c r="P1392" s="3">
        <f>ROUND(E1392/L1392,0)</f>
        <v>161</v>
      </c>
      <c r="Q1392" s="6" t="s">
        <v>8323</v>
      </c>
      <c r="R1392" s="6" t="s">
        <v>8324</v>
      </c>
      <c r="S1392" s="14">
        <f t="shared" si="42"/>
        <v>42087.594976851855</v>
      </c>
      <c r="T1392" s="14">
        <f t="shared" si="43"/>
        <v>42121.508333333331</v>
      </c>
    </row>
    <row r="1393" spans="1:20" ht="4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8221</v>
      </c>
      <c r="H1393" s="1" t="s">
        <v>8243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8273</v>
      </c>
      <c r="O1393" s="5">
        <f>E1393/D1393</f>
        <v>1.1020000000000001</v>
      </c>
      <c r="P1393" s="3">
        <f>ROUND(E1393/L1393,0)</f>
        <v>42</v>
      </c>
      <c r="Q1393" s="6" t="s">
        <v>8323</v>
      </c>
      <c r="R1393" s="6" t="s">
        <v>8324</v>
      </c>
      <c r="S1393" s="14">
        <f t="shared" si="42"/>
        <v>42193.442337962959</v>
      </c>
      <c r="T1393" s="14">
        <f t="shared" si="43"/>
        <v>42237.999305555553</v>
      </c>
    </row>
    <row r="1394" spans="1:20" ht="4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8221</v>
      </c>
      <c r="H1394" s="1" t="s">
        <v>8243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8273</v>
      </c>
      <c r="O1394" s="5">
        <f>E1394/D1394</f>
        <v>1.1364000000000001</v>
      </c>
      <c r="P1394" s="3">
        <f>ROUND(E1394/L1394,0)</f>
        <v>27</v>
      </c>
      <c r="Q1394" s="6" t="s">
        <v>8323</v>
      </c>
      <c r="R1394" s="6" t="s">
        <v>8324</v>
      </c>
      <c r="S1394" s="14">
        <f t="shared" si="42"/>
        <v>42400.946597222217</v>
      </c>
      <c r="T1394" s="14">
        <f t="shared" si="43"/>
        <v>42431.946597222217</v>
      </c>
    </row>
    <row r="1395" spans="1:20" ht="3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8221</v>
      </c>
      <c r="H1395" s="1" t="s">
        <v>8243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8273</v>
      </c>
      <c r="O1395" s="5">
        <f>E1395/D1395</f>
        <v>1.0235000000000001</v>
      </c>
      <c r="P1395" s="3">
        <f>ROUND(E1395/L1395,0)</f>
        <v>197</v>
      </c>
      <c r="Q1395" s="6" t="s">
        <v>8323</v>
      </c>
      <c r="R1395" s="6" t="s">
        <v>8324</v>
      </c>
      <c r="S1395" s="14">
        <f t="shared" si="42"/>
        <v>42553.473645833328</v>
      </c>
      <c r="T1395" s="14">
        <f t="shared" si="43"/>
        <v>42583.473645833328</v>
      </c>
    </row>
    <row r="1396" spans="1:20" ht="45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8221</v>
      </c>
      <c r="H1396" s="1" t="s">
        <v>8243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8273</v>
      </c>
      <c r="O1396" s="5">
        <f>E1396/D1396</f>
        <v>1.2213333333333334</v>
      </c>
      <c r="P1396" s="3">
        <f>ROUND(E1396/L1396,0)</f>
        <v>54</v>
      </c>
      <c r="Q1396" s="6" t="s">
        <v>8323</v>
      </c>
      <c r="R1396" s="6" t="s">
        <v>8324</v>
      </c>
      <c r="S1396" s="14">
        <f t="shared" si="42"/>
        <v>42751.936643518515</v>
      </c>
      <c r="T1396" s="14">
        <f t="shared" si="43"/>
        <v>42794.916666666664</v>
      </c>
    </row>
    <row r="1397" spans="1:20" ht="3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8221</v>
      </c>
      <c r="H1397" s="1" t="s">
        <v>8243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8273</v>
      </c>
      <c r="O1397" s="5">
        <f>E1397/D1397</f>
        <v>1.1188571428571428</v>
      </c>
      <c r="P1397" s="3">
        <f>ROUND(E1397/L1397,0)</f>
        <v>48</v>
      </c>
      <c r="Q1397" s="6" t="s">
        <v>8323</v>
      </c>
      <c r="R1397" s="6" t="s">
        <v>8324</v>
      </c>
      <c r="S1397" s="14">
        <f t="shared" si="42"/>
        <v>42719.700011574074</v>
      </c>
      <c r="T1397" s="14">
        <f t="shared" si="43"/>
        <v>42749.700011574074</v>
      </c>
    </row>
    <row r="1398" spans="1:20" ht="60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8221</v>
      </c>
      <c r="H1398" s="1" t="s">
        <v>8243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8273</v>
      </c>
      <c r="O1398" s="5">
        <f>E1398/D1398</f>
        <v>1.073</v>
      </c>
      <c r="P1398" s="3">
        <f>ROUND(E1398/L1398,0)</f>
        <v>88</v>
      </c>
      <c r="Q1398" s="6" t="s">
        <v>8323</v>
      </c>
      <c r="R1398" s="6" t="s">
        <v>8324</v>
      </c>
      <c r="S1398" s="14">
        <f t="shared" si="42"/>
        <v>42018.790300925924</v>
      </c>
      <c r="T1398" s="14">
        <f t="shared" si="43"/>
        <v>42048.790300925924</v>
      </c>
    </row>
    <row r="1399" spans="1:20" ht="45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8221</v>
      </c>
      <c r="H1399" s="1" t="s">
        <v>8243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8273</v>
      </c>
      <c r="O1399" s="5">
        <f>E1399/D1399</f>
        <v>1.1385000000000001</v>
      </c>
      <c r="P1399" s="3">
        <f>ROUND(E1399/L1399,0)</f>
        <v>72</v>
      </c>
      <c r="Q1399" s="6" t="s">
        <v>8323</v>
      </c>
      <c r="R1399" s="6" t="s">
        <v>8324</v>
      </c>
      <c r="S1399" s="14">
        <f t="shared" si="42"/>
        <v>42640.709606481476</v>
      </c>
      <c r="T1399" s="14">
        <f t="shared" si="43"/>
        <v>42670.679861111108</v>
      </c>
    </row>
    <row r="1400" spans="1:20" ht="45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8221</v>
      </c>
      <c r="H1400" s="1" t="s">
        <v>8243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8273</v>
      </c>
      <c r="O1400" s="5">
        <f>E1400/D1400</f>
        <v>1.0968181818181819</v>
      </c>
      <c r="P1400" s="3">
        <f>ROUND(E1400/L1400,0)</f>
        <v>74</v>
      </c>
      <c r="Q1400" s="6" t="s">
        <v>8323</v>
      </c>
      <c r="R1400" s="6" t="s">
        <v>8324</v>
      </c>
      <c r="S1400" s="14">
        <f t="shared" si="42"/>
        <v>42526.665902777771</v>
      </c>
      <c r="T1400" s="14">
        <f t="shared" si="43"/>
        <v>42556.665902777771</v>
      </c>
    </row>
    <row r="1401" spans="1:20" ht="45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8221</v>
      </c>
      <c r="H1401" s="1" t="s">
        <v>8243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8273</v>
      </c>
      <c r="O1401" s="5">
        <f>E1401/D1401</f>
        <v>1.2614444444444444</v>
      </c>
      <c r="P1401" s="3">
        <f>ROUND(E1401/L1401,0)</f>
        <v>62</v>
      </c>
      <c r="Q1401" s="6" t="s">
        <v>8323</v>
      </c>
      <c r="R1401" s="6" t="s">
        <v>8324</v>
      </c>
      <c r="S1401" s="14">
        <f t="shared" si="42"/>
        <v>41888.795983796292</v>
      </c>
      <c r="T1401" s="14">
        <f t="shared" si="43"/>
        <v>41918.795983796292</v>
      </c>
    </row>
    <row r="1402" spans="1:20" ht="45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8222</v>
      </c>
      <c r="H1402" s="1" t="s">
        <v>8244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8273</v>
      </c>
      <c r="O1402" s="5">
        <f>E1402/D1402</f>
        <v>1.6742857142857144</v>
      </c>
      <c r="P1402" s="3">
        <f>ROUND(E1402/L1402,0)</f>
        <v>17</v>
      </c>
      <c r="Q1402" s="6" t="s">
        <v>8323</v>
      </c>
      <c r="R1402" s="6" t="s">
        <v>8324</v>
      </c>
      <c r="S1402" s="14">
        <f t="shared" si="42"/>
        <v>42498.132789351854</v>
      </c>
      <c r="T1402" s="14">
        <f t="shared" si="43"/>
        <v>42533.020833333336</v>
      </c>
    </row>
    <row r="1403" spans="1:20" ht="60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8221</v>
      </c>
      <c r="H1403" s="1" t="s">
        <v>8243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8273</v>
      </c>
      <c r="O1403" s="5">
        <f>E1403/D1403</f>
        <v>4.9652000000000003</v>
      </c>
      <c r="P1403" s="3">
        <f>ROUND(E1403/L1403,0)</f>
        <v>52</v>
      </c>
      <c r="Q1403" s="6" t="s">
        <v>8323</v>
      </c>
      <c r="R1403" s="6" t="s">
        <v>8324</v>
      </c>
      <c r="S1403" s="14">
        <f t="shared" si="42"/>
        <v>41399.787893518514</v>
      </c>
      <c r="T1403" s="14">
        <f t="shared" si="43"/>
        <v>41420.787893518514</v>
      </c>
    </row>
    <row r="1404" spans="1:20" ht="60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8222</v>
      </c>
      <c r="H1404" s="1" t="s">
        <v>8244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8273</v>
      </c>
      <c r="O1404" s="5">
        <f>E1404/D1404</f>
        <v>1.0915999999999999</v>
      </c>
      <c r="P1404" s="3">
        <f>ROUND(E1404/L1404,0)</f>
        <v>24</v>
      </c>
      <c r="Q1404" s="6" t="s">
        <v>8323</v>
      </c>
      <c r="R1404" s="6" t="s">
        <v>8324</v>
      </c>
      <c r="S1404" s="14">
        <f t="shared" si="42"/>
        <v>42064.845034722217</v>
      </c>
      <c r="T1404" s="14">
        <f t="shared" si="43"/>
        <v>42124.803368055553</v>
      </c>
    </row>
    <row r="1405" spans="1:20" ht="60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8221</v>
      </c>
      <c r="H1405" s="1" t="s">
        <v>8243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8273</v>
      </c>
      <c r="O1405" s="5">
        <f>E1405/D1405</f>
        <v>1.0257499999999999</v>
      </c>
      <c r="P1405" s="3">
        <f>ROUND(E1405/L1405,0)</f>
        <v>62</v>
      </c>
      <c r="Q1405" s="6" t="s">
        <v>8323</v>
      </c>
      <c r="R1405" s="6" t="s">
        <v>8324</v>
      </c>
      <c r="S1405" s="14">
        <f t="shared" si="42"/>
        <v>41450.854571759257</v>
      </c>
      <c r="T1405" s="14">
        <f t="shared" si="43"/>
        <v>41480.854571759257</v>
      </c>
    </row>
    <row r="1406" spans="1:20" ht="60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8306</v>
      </c>
      <c r="G1406" s="1" t="s">
        <v>8222</v>
      </c>
      <c r="H1406" s="1" t="s">
        <v>8244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8284</v>
      </c>
      <c r="O1406" s="5">
        <f>E1406/D1406</f>
        <v>1.6620689655172414E-2</v>
      </c>
      <c r="P1406" s="3">
        <f>ROUND(E1406/L1406,0)</f>
        <v>48</v>
      </c>
      <c r="Q1406" s="6" t="s">
        <v>8320</v>
      </c>
      <c r="R1406" s="6" t="s">
        <v>8339</v>
      </c>
      <c r="S1406" s="14">
        <f t="shared" si="42"/>
        <v>42032.30190972222</v>
      </c>
      <c r="T1406" s="14">
        <f t="shared" si="43"/>
        <v>42057.30190972222</v>
      </c>
    </row>
    <row r="1407" spans="1:20" ht="30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8306</v>
      </c>
      <c r="G1407" s="1" t="s">
        <v>8221</v>
      </c>
      <c r="H1407" s="1" t="s">
        <v>8243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8284</v>
      </c>
      <c r="O1407" s="5">
        <f>E1407/D1407</f>
        <v>4.1999999999999997E-3</v>
      </c>
      <c r="P1407" s="3">
        <f>ROUND(E1407/L1407,0)</f>
        <v>6</v>
      </c>
      <c r="Q1407" s="6" t="s">
        <v>8320</v>
      </c>
      <c r="R1407" s="6" t="s">
        <v>8339</v>
      </c>
      <c r="S1407" s="14">
        <f t="shared" si="42"/>
        <v>41941.472233796296</v>
      </c>
      <c r="T1407" s="14">
        <f t="shared" si="43"/>
        <v>41971.51390046296</v>
      </c>
    </row>
    <row r="1408" spans="1:20" ht="3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8306</v>
      </c>
      <c r="G1408" s="1" t="s">
        <v>8234</v>
      </c>
      <c r="H1408" s="1" t="s">
        <v>8246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8284</v>
      </c>
      <c r="O1408" s="5">
        <f>E1408/D1408</f>
        <v>1.25E-3</v>
      </c>
      <c r="P1408" s="3">
        <f>ROUND(E1408/L1408,0)</f>
        <v>5</v>
      </c>
      <c r="Q1408" s="6" t="s">
        <v>8320</v>
      </c>
      <c r="R1408" s="6" t="s">
        <v>8339</v>
      </c>
      <c r="S1408" s="14">
        <f t="shared" si="42"/>
        <v>42297.224618055552</v>
      </c>
      <c r="T1408" s="14">
        <f t="shared" si="43"/>
        <v>42350.208333333336</v>
      </c>
    </row>
    <row r="1409" spans="1:20" ht="45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8306</v>
      </c>
      <c r="G1409" s="1" t="s">
        <v>8221</v>
      </c>
      <c r="H1409" s="1" t="s">
        <v>8243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8284</v>
      </c>
      <c r="O1409" s="5">
        <f>E1409/D1409</f>
        <v>5.0000000000000001E-3</v>
      </c>
      <c r="P1409" s="3">
        <f>ROUND(E1409/L1409,0)</f>
        <v>8</v>
      </c>
      <c r="Q1409" s="6" t="s">
        <v>8320</v>
      </c>
      <c r="R1409" s="6" t="s">
        <v>8339</v>
      </c>
      <c r="S1409" s="14">
        <f t="shared" si="42"/>
        <v>41838.32844907407</v>
      </c>
      <c r="T1409" s="14">
        <f t="shared" si="43"/>
        <v>41863.32844907407</v>
      </c>
    </row>
    <row r="1410" spans="1:20" ht="60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8306</v>
      </c>
      <c r="G1410" s="1" t="s">
        <v>8222</v>
      </c>
      <c r="H1410" s="1" t="s">
        <v>8244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8284</v>
      </c>
      <c r="O1410" s="5">
        <f>E1410/D1410</f>
        <v>7.1999999999999995E-2</v>
      </c>
      <c r="P1410" s="3">
        <f>ROUND(E1410/L1410,0)</f>
        <v>12</v>
      </c>
      <c r="Q1410" s="6" t="s">
        <v>8320</v>
      </c>
      <c r="R1410" s="6" t="s">
        <v>8339</v>
      </c>
      <c r="S1410" s="14">
        <f t="shared" si="42"/>
        <v>42291.663842592585</v>
      </c>
      <c r="T1410" s="14">
        <f t="shared" si="43"/>
        <v>42321.705509259256</v>
      </c>
    </row>
    <row r="1411" spans="1:20" ht="45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8306</v>
      </c>
      <c r="G1411" s="1" t="s">
        <v>8221</v>
      </c>
      <c r="H1411" s="1" t="s">
        <v>8243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8284</v>
      </c>
      <c r="O1411" s="5">
        <f>E1411/D1411</f>
        <v>0</v>
      </c>
      <c r="P1411" s="3" t="e">
        <f>ROUND(E1411/L1411,0)</f>
        <v>#DIV/0!</v>
      </c>
      <c r="Q1411" s="6" t="s">
        <v>8320</v>
      </c>
      <c r="R1411" s="6" t="s">
        <v>8339</v>
      </c>
      <c r="S1411" s="14">
        <f t="shared" ref="S1411:S1474" si="44">(J1411/86400)+25569+(-5/24)</f>
        <v>41944.925173611111</v>
      </c>
      <c r="T1411" s="14">
        <f t="shared" ref="T1411:T1474" si="45">(I1411/86400)+25569+(-5/24)</f>
        <v>42004.966840277775</v>
      </c>
    </row>
    <row r="1412" spans="1:20" ht="60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8306</v>
      </c>
      <c r="G1412" s="1" t="s">
        <v>8234</v>
      </c>
      <c r="H1412" s="1" t="s">
        <v>8246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8284</v>
      </c>
      <c r="O1412" s="5">
        <f>E1412/D1412</f>
        <v>1.6666666666666666E-4</v>
      </c>
      <c r="P1412" s="3">
        <f>ROUND(E1412/L1412,0)</f>
        <v>1</v>
      </c>
      <c r="Q1412" s="6" t="s">
        <v>8320</v>
      </c>
      <c r="R1412" s="6" t="s">
        <v>8339</v>
      </c>
      <c r="S1412" s="14">
        <f t="shared" si="44"/>
        <v>42479.110185185178</v>
      </c>
      <c r="T1412" s="14">
        <f t="shared" si="45"/>
        <v>42524.110185185178</v>
      </c>
    </row>
    <row r="1413" spans="1:20" ht="60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8306</v>
      </c>
      <c r="G1413" s="1" t="s">
        <v>8222</v>
      </c>
      <c r="H1413" s="1" t="s">
        <v>8244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8284</v>
      </c>
      <c r="O1413" s="5">
        <f>E1413/D1413</f>
        <v>2.3333333333333335E-3</v>
      </c>
      <c r="P1413" s="3">
        <f>ROUND(E1413/L1413,0)</f>
        <v>2</v>
      </c>
      <c r="Q1413" s="6" t="s">
        <v>8320</v>
      </c>
      <c r="R1413" s="6" t="s">
        <v>8339</v>
      </c>
      <c r="S1413" s="14">
        <f t="shared" si="44"/>
        <v>42012.850694444445</v>
      </c>
      <c r="T1413" s="14">
        <f t="shared" si="45"/>
        <v>42040.850694444445</v>
      </c>
    </row>
    <row r="1414" spans="1:20" ht="45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8306</v>
      </c>
      <c r="G1414" s="1" t="s">
        <v>8221</v>
      </c>
      <c r="H1414" s="1" t="s">
        <v>8243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8284</v>
      </c>
      <c r="O1414" s="5">
        <f>E1414/D1414</f>
        <v>4.5714285714285714E-2</v>
      </c>
      <c r="P1414" s="3">
        <f>ROUND(E1414/L1414,0)</f>
        <v>25</v>
      </c>
      <c r="Q1414" s="6" t="s">
        <v>8320</v>
      </c>
      <c r="R1414" s="6" t="s">
        <v>8339</v>
      </c>
      <c r="S1414" s="14">
        <f t="shared" si="44"/>
        <v>41946.855312499996</v>
      </c>
      <c r="T1414" s="14">
        <f t="shared" si="45"/>
        <v>41976.855312499996</v>
      </c>
    </row>
    <row r="1415" spans="1:20" ht="60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8306</v>
      </c>
      <c r="G1415" s="1" t="s">
        <v>8234</v>
      </c>
      <c r="H1415" s="1" t="s">
        <v>8246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8284</v>
      </c>
      <c r="O1415" s="5">
        <f>E1415/D1415</f>
        <v>0.05</v>
      </c>
      <c r="P1415" s="3">
        <f>ROUND(E1415/L1415,0)</f>
        <v>100</v>
      </c>
      <c r="Q1415" s="6" t="s">
        <v>8320</v>
      </c>
      <c r="R1415" s="6" t="s">
        <v>8339</v>
      </c>
      <c r="S1415" s="14">
        <f t="shared" si="44"/>
        <v>42360.228819444441</v>
      </c>
      <c r="T1415" s="14">
        <f t="shared" si="45"/>
        <v>42420.228819444441</v>
      </c>
    </row>
    <row r="1416" spans="1:20" ht="60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8306</v>
      </c>
      <c r="G1416" s="1" t="s">
        <v>8221</v>
      </c>
      <c r="H1416" s="1" t="s">
        <v>8243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8284</v>
      </c>
      <c r="O1416" s="5">
        <f>E1416/D1416</f>
        <v>2E-3</v>
      </c>
      <c r="P1416" s="3">
        <f>ROUND(E1416/L1416,0)</f>
        <v>1</v>
      </c>
      <c r="Q1416" s="6" t="s">
        <v>8320</v>
      </c>
      <c r="R1416" s="6" t="s">
        <v>8339</v>
      </c>
      <c r="S1416" s="14">
        <f t="shared" si="44"/>
        <v>42708.044756944444</v>
      </c>
      <c r="T1416" s="14">
        <f t="shared" si="45"/>
        <v>42738.044756944444</v>
      </c>
    </row>
    <row r="1417" spans="1:20" ht="45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8306</v>
      </c>
      <c r="G1417" s="1" t="s">
        <v>8221</v>
      </c>
      <c r="H1417" s="1" t="s">
        <v>8243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8284</v>
      </c>
      <c r="O1417" s="5">
        <f>E1417/D1417</f>
        <v>0.18181818181818182</v>
      </c>
      <c r="P1417" s="3">
        <f>ROUND(E1417/L1417,0)</f>
        <v>89</v>
      </c>
      <c r="Q1417" s="6" t="s">
        <v>8320</v>
      </c>
      <c r="R1417" s="6" t="s">
        <v>8339</v>
      </c>
      <c r="S1417" s="14">
        <f t="shared" si="44"/>
        <v>42192.467488425922</v>
      </c>
      <c r="T1417" s="14">
        <f t="shared" si="45"/>
        <v>42232.467488425922</v>
      </c>
    </row>
    <row r="1418" spans="1:20" ht="45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8306</v>
      </c>
      <c r="G1418" s="1" t="s">
        <v>8221</v>
      </c>
      <c r="H1418" s="1" t="s">
        <v>8243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8284</v>
      </c>
      <c r="O1418" s="5">
        <f>E1418/D1418</f>
        <v>0</v>
      </c>
      <c r="P1418" s="3" t="e">
        <f>ROUND(E1418/L1418,0)</f>
        <v>#DIV/0!</v>
      </c>
      <c r="Q1418" s="6" t="s">
        <v>8320</v>
      </c>
      <c r="R1418" s="6" t="s">
        <v>8339</v>
      </c>
      <c r="S1418" s="14">
        <f t="shared" si="44"/>
        <v>42299.717812499999</v>
      </c>
      <c r="T1418" s="14">
        <f t="shared" si="45"/>
        <v>42329.759479166663</v>
      </c>
    </row>
    <row r="1419" spans="1:20" ht="45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8306</v>
      </c>
      <c r="G1419" s="1" t="s">
        <v>8221</v>
      </c>
      <c r="H1419" s="1" t="s">
        <v>8243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8284</v>
      </c>
      <c r="O1419" s="5">
        <f>E1419/D1419</f>
        <v>1.2222222222222223E-2</v>
      </c>
      <c r="P1419" s="3">
        <f>ROUND(E1419/L1419,0)</f>
        <v>28</v>
      </c>
      <c r="Q1419" s="6" t="s">
        <v>8320</v>
      </c>
      <c r="R1419" s="6" t="s">
        <v>8339</v>
      </c>
      <c r="S1419" s="14">
        <f t="shared" si="44"/>
        <v>42231.941828703704</v>
      </c>
      <c r="T1419" s="14">
        <f t="shared" si="45"/>
        <v>42262.257638888885</v>
      </c>
    </row>
    <row r="1420" spans="1:20" ht="60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8306</v>
      </c>
      <c r="G1420" s="1" t="s">
        <v>8224</v>
      </c>
      <c r="H1420" s="1" t="s">
        <v>8246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8284</v>
      </c>
      <c r="O1420" s="5">
        <f>E1420/D1420</f>
        <v>2E-3</v>
      </c>
      <c r="P1420" s="3">
        <f>ROUND(E1420/L1420,0)</f>
        <v>6</v>
      </c>
      <c r="Q1420" s="6" t="s">
        <v>8320</v>
      </c>
      <c r="R1420" s="6" t="s">
        <v>8339</v>
      </c>
      <c r="S1420" s="14">
        <f t="shared" si="44"/>
        <v>42395.248078703698</v>
      </c>
      <c r="T1420" s="14">
        <f t="shared" si="45"/>
        <v>42425.248078703698</v>
      </c>
    </row>
    <row r="1421" spans="1:20" ht="60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8306</v>
      </c>
      <c r="G1421" s="1" t="s">
        <v>8221</v>
      </c>
      <c r="H1421" s="1" t="s">
        <v>8243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8284</v>
      </c>
      <c r="O1421" s="5">
        <f>E1421/D1421</f>
        <v>7.0634920634920634E-2</v>
      </c>
      <c r="P1421" s="3">
        <f>ROUND(E1421/L1421,0)</f>
        <v>45</v>
      </c>
      <c r="Q1421" s="6" t="s">
        <v>8320</v>
      </c>
      <c r="R1421" s="6" t="s">
        <v>8339</v>
      </c>
      <c r="S1421" s="14">
        <f t="shared" si="44"/>
        <v>42622.24790509259</v>
      </c>
      <c r="T1421" s="14">
        <f t="shared" si="45"/>
        <v>42652.24790509259</v>
      </c>
    </row>
    <row r="1422" spans="1:20" ht="3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8306</v>
      </c>
      <c r="G1422" s="1" t="s">
        <v>8221</v>
      </c>
      <c r="H1422" s="1" t="s">
        <v>8243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8284</v>
      </c>
      <c r="O1422" s="5">
        <f>E1422/D1422</f>
        <v>2.7272727272727271E-2</v>
      </c>
      <c r="P1422" s="3">
        <f>ROUND(E1422/L1422,0)</f>
        <v>1</v>
      </c>
      <c r="Q1422" s="6" t="s">
        <v>8320</v>
      </c>
      <c r="R1422" s="6" t="s">
        <v>8339</v>
      </c>
      <c r="S1422" s="14">
        <f t="shared" si="44"/>
        <v>42524.459328703706</v>
      </c>
      <c r="T1422" s="14">
        <f t="shared" si="45"/>
        <v>42549.459328703706</v>
      </c>
    </row>
    <row r="1423" spans="1:20" ht="60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8306</v>
      </c>
      <c r="G1423" s="1" t="s">
        <v>8232</v>
      </c>
      <c r="H1423" s="1" t="s">
        <v>8252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8284</v>
      </c>
      <c r="O1423" s="5">
        <f>E1423/D1423</f>
        <v>1E-3</v>
      </c>
      <c r="P1423" s="3">
        <f>ROUND(E1423/L1423,0)</f>
        <v>100</v>
      </c>
      <c r="Q1423" s="6" t="s">
        <v>8320</v>
      </c>
      <c r="R1423" s="6" t="s">
        <v>8339</v>
      </c>
      <c r="S1423" s="14">
        <f t="shared" si="44"/>
        <v>42013.707280092589</v>
      </c>
      <c r="T1423" s="14">
        <f t="shared" si="45"/>
        <v>42043.707280092589</v>
      </c>
    </row>
    <row r="1424" spans="1:20" ht="60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8306</v>
      </c>
      <c r="G1424" s="1" t="s">
        <v>8225</v>
      </c>
      <c r="H1424" s="1" t="s">
        <v>8247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8284</v>
      </c>
      <c r="O1424" s="5">
        <f>E1424/D1424</f>
        <v>1.0399999999999999E-3</v>
      </c>
      <c r="P1424" s="3">
        <f>ROUND(E1424/L1424,0)</f>
        <v>13</v>
      </c>
      <c r="Q1424" s="6" t="s">
        <v>8320</v>
      </c>
      <c r="R1424" s="6" t="s">
        <v>8339</v>
      </c>
      <c r="S1424" s="14">
        <f t="shared" si="44"/>
        <v>42604.031296296293</v>
      </c>
      <c r="T1424" s="14">
        <f t="shared" si="45"/>
        <v>42634.031296296293</v>
      </c>
    </row>
    <row r="1425" spans="1:20" ht="60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8306</v>
      </c>
      <c r="G1425" s="1" t="s">
        <v>8223</v>
      </c>
      <c r="H1425" s="1" t="s">
        <v>8245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8284</v>
      </c>
      <c r="O1425" s="5">
        <f>E1425/D1425</f>
        <v>3.3333333333333335E-3</v>
      </c>
      <c r="P1425" s="3">
        <f>ROUND(E1425/L1425,0)</f>
        <v>100</v>
      </c>
      <c r="Q1425" s="6" t="s">
        <v>8320</v>
      </c>
      <c r="R1425" s="6" t="s">
        <v>8339</v>
      </c>
      <c r="S1425" s="14">
        <f t="shared" si="44"/>
        <v>42340.151979166665</v>
      </c>
      <c r="T1425" s="14">
        <f t="shared" si="45"/>
        <v>42370.151979166665</v>
      </c>
    </row>
    <row r="1426" spans="1:20" ht="45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8306</v>
      </c>
      <c r="G1426" s="1" t="s">
        <v>8221</v>
      </c>
      <c r="H1426" s="1" t="s">
        <v>8243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8284</v>
      </c>
      <c r="O1426" s="5">
        <f>E1426/D1426</f>
        <v>0.2036</v>
      </c>
      <c r="P1426" s="3">
        <f>ROUND(E1426/L1426,0)</f>
        <v>109</v>
      </c>
      <c r="Q1426" s="6" t="s">
        <v>8320</v>
      </c>
      <c r="R1426" s="6" t="s">
        <v>8339</v>
      </c>
      <c r="S1426" s="14">
        <f t="shared" si="44"/>
        <v>42676.509282407402</v>
      </c>
      <c r="T1426" s="14">
        <f t="shared" si="45"/>
        <v>42689.550949074073</v>
      </c>
    </row>
    <row r="1427" spans="1:20" ht="60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8306</v>
      </c>
      <c r="G1427" s="1" t="s">
        <v>8221</v>
      </c>
      <c r="H1427" s="1" t="s">
        <v>8243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8284</v>
      </c>
      <c r="O1427" s="5">
        <f>E1427/D1427</f>
        <v>0</v>
      </c>
      <c r="P1427" s="3" t="e">
        <f>ROUND(E1427/L1427,0)</f>
        <v>#DIV/0!</v>
      </c>
      <c r="Q1427" s="6" t="s">
        <v>8320</v>
      </c>
      <c r="R1427" s="6" t="s">
        <v>8339</v>
      </c>
      <c r="S1427" s="14">
        <f t="shared" si="44"/>
        <v>42092.923136574071</v>
      </c>
      <c r="T1427" s="14">
        <f t="shared" si="45"/>
        <v>42122.923136574071</v>
      </c>
    </row>
    <row r="1428" spans="1:20" ht="60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8306</v>
      </c>
      <c r="G1428" s="1" t="s">
        <v>8233</v>
      </c>
      <c r="H1428" s="1" t="s">
        <v>8246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8284</v>
      </c>
      <c r="O1428" s="5">
        <f>E1428/D1428</f>
        <v>0</v>
      </c>
      <c r="P1428" s="3" t="e">
        <f>ROUND(E1428/L1428,0)</f>
        <v>#DIV/0!</v>
      </c>
      <c r="Q1428" s="6" t="s">
        <v>8320</v>
      </c>
      <c r="R1428" s="6" t="s">
        <v>8339</v>
      </c>
      <c r="S1428" s="14">
        <f t="shared" si="44"/>
        <v>42180.181944444441</v>
      </c>
      <c r="T1428" s="14">
        <f t="shared" si="45"/>
        <v>42240.181944444441</v>
      </c>
    </row>
    <row r="1429" spans="1:20" ht="60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8306</v>
      </c>
      <c r="G1429" s="1" t="s">
        <v>8233</v>
      </c>
      <c r="H1429" s="1" t="s">
        <v>8246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8284</v>
      </c>
      <c r="O1429" s="5">
        <f>E1429/D1429</f>
        <v>8.3799999999999999E-2</v>
      </c>
      <c r="P1429" s="3">
        <f>ROUND(E1429/L1429,0)</f>
        <v>105</v>
      </c>
      <c r="Q1429" s="6" t="s">
        <v>8320</v>
      </c>
      <c r="R1429" s="6" t="s">
        <v>8339</v>
      </c>
      <c r="S1429" s="14">
        <f t="shared" si="44"/>
        <v>42601.643344907403</v>
      </c>
      <c r="T1429" s="14">
        <f t="shared" si="45"/>
        <v>42631.643344907403</v>
      </c>
    </row>
    <row r="1430" spans="1:20" ht="60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8306</v>
      </c>
      <c r="G1430" s="1" t="s">
        <v>8224</v>
      </c>
      <c r="H1430" s="1" t="s">
        <v>8246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8284</v>
      </c>
      <c r="O1430" s="5">
        <f>E1430/D1430</f>
        <v>4.4999999999999998E-2</v>
      </c>
      <c r="P1430" s="3">
        <f>ROUND(E1430/L1430,0)</f>
        <v>15</v>
      </c>
      <c r="Q1430" s="6" t="s">
        <v>8320</v>
      </c>
      <c r="R1430" s="6" t="s">
        <v>8339</v>
      </c>
      <c r="S1430" s="14">
        <f t="shared" si="44"/>
        <v>42432.171493055554</v>
      </c>
      <c r="T1430" s="14">
        <f t="shared" si="45"/>
        <v>42462.129826388882</v>
      </c>
    </row>
    <row r="1431" spans="1:20" ht="4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8306</v>
      </c>
      <c r="G1431" s="1" t="s">
        <v>8221</v>
      </c>
      <c r="H1431" s="1" t="s">
        <v>8243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8284</v>
      </c>
      <c r="O1431" s="5">
        <f>E1431/D1431</f>
        <v>0</v>
      </c>
      <c r="P1431" s="3" t="e">
        <f>ROUND(E1431/L1431,0)</f>
        <v>#DIV/0!</v>
      </c>
      <c r="Q1431" s="6" t="s">
        <v>8320</v>
      </c>
      <c r="R1431" s="6" t="s">
        <v>8339</v>
      </c>
      <c r="S1431" s="14">
        <f t="shared" si="44"/>
        <v>42073.852337962962</v>
      </c>
      <c r="T1431" s="14">
        <f t="shared" si="45"/>
        <v>42103.852337962962</v>
      </c>
    </row>
    <row r="1432" spans="1:20" ht="4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8306</v>
      </c>
      <c r="G1432" s="1" t="s">
        <v>8221</v>
      </c>
      <c r="H1432" s="1" t="s">
        <v>8243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8284</v>
      </c>
      <c r="O1432" s="5">
        <f>E1432/D1432</f>
        <v>8.0600000000000005E-2</v>
      </c>
      <c r="P1432" s="3">
        <f>ROUND(E1432/L1432,0)</f>
        <v>81</v>
      </c>
      <c r="Q1432" s="6" t="s">
        <v>8320</v>
      </c>
      <c r="R1432" s="6" t="s">
        <v>8339</v>
      </c>
      <c r="S1432" s="14">
        <f t="shared" si="44"/>
        <v>41961.605185185188</v>
      </c>
      <c r="T1432" s="14">
        <f t="shared" si="45"/>
        <v>41992.605185185188</v>
      </c>
    </row>
    <row r="1433" spans="1:20" ht="60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8306</v>
      </c>
      <c r="G1433" s="1" t="s">
        <v>8221</v>
      </c>
      <c r="H1433" s="1" t="s">
        <v>8243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8284</v>
      </c>
      <c r="O1433" s="5">
        <f>E1433/D1433</f>
        <v>0.31947058823529412</v>
      </c>
      <c r="P1433" s="3">
        <f>ROUND(E1433/L1433,0)</f>
        <v>116</v>
      </c>
      <c r="Q1433" s="6" t="s">
        <v>8320</v>
      </c>
      <c r="R1433" s="6" t="s">
        <v>8339</v>
      </c>
      <c r="S1433" s="14">
        <f t="shared" si="44"/>
        <v>42304.002499999995</v>
      </c>
      <c r="T1433" s="14">
        <f t="shared" si="45"/>
        <v>42334.044166666667</v>
      </c>
    </row>
    <row r="1434" spans="1:20" ht="60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8306</v>
      </c>
      <c r="G1434" s="1" t="s">
        <v>8221</v>
      </c>
      <c r="H1434" s="1" t="s">
        <v>8243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8284</v>
      </c>
      <c r="O1434" s="5">
        <f>E1434/D1434</f>
        <v>0</v>
      </c>
      <c r="P1434" s="3" t="e">
        <f>ROUND(E1434/L1434,0)</f>
        <v>#DIV/0!</v>
      </c>
      <c r="Q1434" s="6" t="s">
        <v>8320</v>
      </c>
      <c r="R1434" s="6" t="s">
        <v>8339</v>
      </c>
      <c r="S1434" s="14">
        <f t="shared" si="44"/>
        <v>42175.572083333333</v>
      </c>
      <c r="T1434" s="14">
        <f t="shared" si="45"/>
        <v>42205.572083333333</v>
      </c>
    </row>
    <row r="1435" spans="1:20" ht="60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8306</v>
      </c>
      <c r="G1435" s="1" t="s">
        <v>8234</v>
      </c>
      <c r="H1435" s="1" t="s">
        <v>8246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8284</v>
      </c>
      <c r="O1435" s="5">
        <f>E1435/D1435</f>
        <v>6.7083333333333328E-2</v>
      </c>
      <c r="P1435" s="3">
        <f>ROUND(E1435/L1435,0)</f>
        <v>81</v>
      </c>
      <c r="Q1435" s="6" t="s">
        <v>8320</v>
      </c>
      <c r="R1435" s="6" t="s">
        <v>8339</v>
      </c>
      <c r="S1435" s="14">
        <f t="shared" si="44"/>
        <v>42673.417534722219</v>
      </c>
      <c r="T1435" s="14">
        <f t="shared" si="45"/>
        <v>42714.249999999993</v>
      </c>
    </row>
    <row r="1436" spans="1:20" ht="4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8306</v>
      </c>
      <c r="G1436" s="1" t="s">
        <v>8229</v>
      </c>
      <c r="H1436" s="1" t="s">
        <v>8250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8284</v>
      </c>
      <c r="O1436" s="5">
        <f>E1436/D1436</f>
        <v>9.987804878048781E-2</v>
      </c>
      <c r="P1436" s="3">
        <f>ROUND(E1436/L1436,0)</f>
        <v>745</v>
      </c>
      <c r="Q1436" s="6" t="s">
        <v>8320</v>
      </c>
      <c r="R1436" s="6" t="s">
        <v>8339</v>
      </c>
      <c r="S1436" s="14">
        <f t="shared" si="44"/>
        <v>42142.558773148143</v>
      </c>
      <c r="T1436" s="14">
        <f t="shared" si="45"/>
        <v>42163.416666666664</v>
      </c>
    </row>
    <row r="1437" spans="1:20" ht="45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8306</v>
      </c>
      <c r="G1437" s="1" t="s">
        <v>8234</v>
      </c>
      <c r="H1437" s="1" t="s">
        <v>8246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8284</v>
      </c>
      <c r="O1437" s="5">
        <f>E1437/D1437</f>
        <v>1E-3</v>
      </c>
      <c r="P1437" s="3">
        <f>ROUND(E1437/L1437,0)</f>
        <v>8</v>
      </c>
      <c r="Q1437" s="6" t="s">
        <v>8320</v>
      </c>
      <c r="R1437" s="6" t="s">
        <v>8339</v>
      </c>
      <c r="S1437" s="14">
        <f t="shared" si="44"/>
        <v>42258.57199074074</v>
      </c>
      <c r="T1437" s="14">
        <f t="shared" si="45"/>
        <v>42288.57199074074</v>
      </c>
    </row>
    <row r="1438" spans="1:20" ht="60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8306</v>
      </c>
      <c r="G1438" s="1" t="s">
        <v>8233</v>
      </c>
      <c r="H1438" s="1" t="s">
        <v>8246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8284</v>
      </c>
      <c r="O1438" s="5">
        <f>E1438/D1438</f>
        <v>7.7000000000000002E-3</v>
      </c>
      <c r="P1438" s="3">
        <f>ROUND(E1438/L1438,0)</f>
        <v>39</v>
      </c>
      <c r="Q1438" s="6" t="s">
        <v>8320</v>
      </c>
      <c r="R1438" s="6" t="s">
        <v>8339</v>
      </c>
      <c r="S1438" s="14">
        <f t="shared" si="44"/>
        <v>42391.141863425924</v>
      </c>
      <c r="T1438" s="14">
        <f t="shared" si="45"/>
        <v>42421.141863425924</v>
      </c>
    </row>
    <row r="1439" spans="1:20" ht="60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8306</v>
      </c>
      <c r="G1439" s="1" t="s">
        <v>8221</v>
      </c>
      <c r="H1439" s="1" t="s">
        <v>8243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8284</v>
      </c>
      <c r="O1439" s="5">
        <f>E1439/D1439</f>
        <v>0.26900000000000002</v>
      </c>
      <c r="P1439" s="3">
        <f>ROUND(E1439/L1439,0)</f>
        <v>37</v>
      </c>
      <c r="Q1439" s="6" t="s">
        <v>8320</v>
      </c>
      <c r="R1439" s="6" t="s">
        <v>8339</v>
      </c>
      <c r="S1439" s="14">
        <f t="shared" si="44"/>
        <v>41796.32336805555</v>
      </c>
      <c r="T1439" s="14">
        <f t="shared" si="45"/>
        <v>41832.999305555553</v>
      </c>
    </row>
    <row r="1440" spans="1:20" ht="60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8306</v>
      </c>
      <c r="G1440" s="1" t="s">
        <v>8229</v>
      </c>
      <c r="H1440" s="1" t="s">
        <v>8250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8284</v>
      </c>
      <c r="O1440" s="5">
        <f>E1440/D1440</f>
        <v>0.03</v>
      </c>
      <c r="P1440" s="3">
        <f>ROUND(E1440/L1440,0)</f>
        <v>75</v>
      </c>
      <c r="Q1440" s="6" t="s">
        <v>8320</v>
      </c>
      <c r="R1440" s="6" t="s">
        <v>8339</v>
      </c>
      <c r="S1440" s="14">
        <f t="shared" si="44"/>
        <v>42457.663182870368</v>
      </c>
      <c r="T1440" s="14">
        <f t="shared" si="45"/>
        <v>42487.371527777774</v>
      </c>
    </row>
    <row r="1441" spans="1:20" ht="45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8306</v>
      </c>
      <c r="G1441" s="1" t="s">
        <v>8226</v>
      </c>
      <c r="H1441" s="1" t="s">
        <v>8248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8284</v>
      </c>
      <c r="O1441" s="5">
        <f>E1441/D1441</f>
        <v>6.6055045871559637E-2</v>
      </c>
      <c r="P1441" s="3">
        <f>ROUND(E1441/L1441,0)</f>
        <v>30</v>
      </c>
      <c r="Q1441" s="6" t="s">
        <v>8320</v>
      </c>
      <c r="R1441" s="6" t="s">
        <v>8339</v>
      </c>
      <c r="S1441" s="14">
        <f t="shared" si="44"/>
        <v>42040.621539351851</v>
      </c>
      <c r="T1441" s="14">
        <f t="shared" si="45"/>
        <v>42070.621539351851</v>
      </c>
    </row>
    <row r="1442" spans="1:20" ht="60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8306</v>
      </c>
      <c r="G1442" s="1" t="s">
        <v>8234</v>
      </c>
      <c r="H1442" s="1" t="s">
        <v>8246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8284</v>
      </c>
      <c r="O1442" s="5">
        <f>E1442/D1442</f>
        <v>7.6923076923076926E-5</v>
      </c>
      <c r="P1442" s="3">
        <f>ROUND(E1442/L1442,0)</f>
        <v>1</v>
      </c>
      <c r="Q1442" s="6" t="s">
        <v>8320</v>
      </c>
      <c r="R1442" s="6" t="s">
        <v>8339</v>
      </c>
      <c r="S1442" s="14">
        <f t="shared" si="44"/>
        <v>42486.540081018517</v>
      </c>
      <c r="T1442" s="14">
        <f t="shared" si="45"/>
        <v>42516.540081018517</v>
      </c>
    </row>
    <row r="1443" spans="1:20" ht="60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8306</v>
      </c>
      <c r="G1443" s="1" t="s">
        <v>8222</v>
      </c>
      <c r="H1443" s="1" t="s">
        <v>8244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8284</v>
      </c>
      <c r="O1443" s="5">
        <f>E1443/D1443</f>
        <v>1.1222222222222222E-2</v>
      </c>
      <c r="P1443" s="3">
        <f>ROUND(E1443/L1443,0)</f>
        <v>673</v>
      </c>
      <c r="Q1443" s="6" t="s">
        <v>8320</v>
      </c>
      <c r="R1443" s="6" t="s">
        <v>8339</v>
      </c>
      <c r="S1443" s="14">
        <f t="shared" si="44"/>
        <v>42198.557511574072</v>
      </c>
      <c r="T1443" s="14">
        <f t="shared" si="45"/>
        <v>42258.557511574072</v>
      </c>
    </row>
    <row r="1444" spans="1:20" ht="60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8306</v>
      </c>
      <c r="G1444" s="1" t="s">
        <v>8221</v>
      </c>
      <c r="H1444" s="1" t="s">
        <v>8243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8284</v>
      </c>
      <c r="O1444" s="5">
        <f>E1444/D1444</f>
        <v>0</v>
      </c>
      <c r="P1444" s="3" t="e">
        <f>ROUND(E1444/L1444,0)</f>
        <v>#DIV/0!</v>
      </c>
      <c r="Q1444" s="6" t="s">
        <v>8320</v>
      </c>
      <c r="R1444" s="6" t="s">
        <v>8339</v>
      </c>
      <c r="S1444" s="14">
        <f t="shared" si="44"/>
        <v>42485.437013888884</v>
      </c>
      <c r="T1444" s="14">
        <f t="shared" si="45"/>
        <v>42515.437013888884</v>
      </c>
    </row>
    <row r="1445" spans="1:20" ht="60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8306</v>
      </c>
      <c r="G1445" s="1" t="s">
        <v>8227</v>
      </c>
      <c r="H1445" s="1" t="s">
        <v>8246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8284</v>
      </c>
      <c r="O1445" s="5">
        <f>E1445/D1445</f>
        <v>0</v>
      </c>
      <c r="P1445" s="3" t="e">
        <f>ROUND(E1445/L1445,0)</f>
        <v>#DIV/0!</v>
      </c>
      <c r="Q1445" s="6" t="s">
        <v>8320</v>
      </c>
      <c r="R1445" s="6" t="s">
        <v>8339</v>
      </c>
      <c r="S1445" s="14">
        <f t="shared" si="44"/>
        <v>42707.71769675926</v>
      </c>
      <c r="T1445" s="14">
        <f t="shared" si="45"/>
        <v>42737.71769675926</v>
      </c>
    </row>
    <row r="1446" spans="1:20" ht="4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8306</v>
      </c>
      <c r="G1446" s="1" t="s">
        <v>8233</v>
      </c>
      <c r="H1446" s="1" t="s">
        <v>8246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8284</v>
      </c>
      <c r="O1446" s="5">
        <f>E1446/D1446</f>
        <v>0</v>
      </c>
      <c r="P1446" s="3" t="e">
        <f>ROUND(E1446/L1446,0)</f>
        <v>#DIV/0!</v>
      </c>
      <c r="Q1446" s="6" t="s">
        <v>8320</v>
      </c>
      <c r="R1446" s="6" t="s">
        <v>8339</v>
      </c>
      <c r="S1446" s="14">
        <f t="shared" si="44"/>
        <v>42199.665069444447</v>
      </c>
      <c r="T1446" s="14">
        <f t="shared" si="45"/>
        <v>42259.665069444447</v>
      </c>
    </row>
    <row r="1447" spans="1:20" ht="60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8306</v>
      </c>
      <c r="G1447" s="1" t="s">
        <v>8233</v>
      </c>
      <c r="H1447" s="1" t="s">
        <v>8246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8284</v>
      </c>
      <c r="O1447" s="5">
        <f>E1447/D1447</f>
        <v>0</v>
      </c>
      <c r="P1447" s="3" t="e">
        <f>ROUND(E1447/L1447,0)</f>
        <v>#DIV/0!</v>
      </c>
      <c r="Q1447" s="6" t="s">
        <v>8320</v>
      </c>
      <c r="R1447" s="6" t="s">
        <v>8339</v>
      </c>
      <c r="S1447" s="14">
        <f t="shared" si="44"/>
        <v>42139.333969907406</v>
      </c>
      <c r="T1447" s="14">
        <f t="shared" si="45"/>
        <v>42169.333969907406</v>
      </c>
    </row>
    <row r="1448" spans="1:20" ht="60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8306</v>
      </c>
      <c r="G1448" s="1" t="s">
        <v>8234</v>
      </c>
      <c r="H1448" s="1" t="s">
        <v>8246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8284</v>
      </c>
      <c r="O1448" s="5">
        <f>E1448/D1448</f>
        <v>0</v>
      </c>
      <c r="P1448" s="3" t="e">
        <f>ROUND(E1448/L1448,0)</f>
        <v>#DIV/0!</v>
      </c>
      <c r="Q1448" s="6" t="s">
        <v>8320</v>
      </c>
      <c r="R1448" s="6" t="s">
        <v>8339</v>
      </c>
      <c r="S1448" s="14">
        <f t="shared" si="44"/>
        <v>42461.239328703705</v>
      </c>
      <c r="T1448" s="14">
        <f t="shared" si="45"/>
        <v>42481.239328703705</v>
      </c>
    </row>
    <row r="1449" spans="1:20" ht="3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8306</v>
      </c>
      <c r="G1449" s="1" t="s">
        <v>8221</v>
      </c>
      <c r="H1449" s="1" t="s">
        <v>8243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8284</v>
      </c>
      <c r="O1449" s="5">
        <f>E1449/D1449</f>
        <v>1.4999999999999999E-4</v>
      </c>
      <c r="P1449" s="3">
        <f>ROUND(E1449/L1449,0)</f>
        <v>25</v>
      </c>
      <c r="Q1449" s="6" t="s">
        <v>8320</v>
      </c>
      <c r="R1449" s="6" t="s">
        <v>8339</v>
      </c>
      <c r="S1449" s="14">
        <f t="shared" si="44"/>
        <v>42529.52238425926</v>
      </c>
      <c r="T1449" s="14">
        <f t="shared" si="45"/>
        <v>42559.52238425926</v>
      </c>
    </row>
    <row r="1450" spans="1:20" ht="60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8306</v>
      </c>
      <c r="G1450" s="1" t="s">
        <v>8223</v>
      </c>
      <c r="H1450" s="1" t="s">
        <v>8245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8284</v>
      </c>
      <c r="O1450" s="5">
        <f>E1450/D1450</f>
        <v>0</v>
      </c>
      <c r="P1450" s="3" t="e">
        <f>ROUND(E1450/L1450,0)</f>
        <v>#DIV/0!</v>
      </c>
      <c r="Q1450" s="6" t="s">
        <v>8320</v>
      </c>
      <c r="R1450" s="6" t="s">
        <v>8339</v>
      </c>
      <c r="S1450" s="14">
        <f t="shared" si="44"/>
        <v>42115.728217592587</v>
      </c>
      <c r="T1450" s="14">
        <f t="shared" si="45"/>
        <v>42146.017361111109</v>
      </c>
    </row>
    <row r="1451" spans="1:20" ht="60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8306</v>
      </c>
      <c r="G1451" s="1" t="s">
        <v>8221</v>
      </c>
      <c r="H1451" s="1" t="s">
        <v>8243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8284</v>
      </c>
      <c r="O1451" s="5">
        <f>E1451/D1451</f>
        <v>0</v>
      </c>
      <c r="P1451" s="3" t="e">
        <f>ROUND(E1451/L1451,0)</f>
        <v>#DIV/0!</v>
      </c>
      <c r="Q1451" s="6" t="s">
        <v>8320</v>
      </c>
      <c r="R1451" s="6" t="s">
        <v>8339</v>
      </c>
      <c r="S1451" s="14">
        <f t="shared" si="44"/>
        <v>42086.603067129625</v>
      </c>
      <c r="T1451" s="14">
        <f t="shared" si="45"/>
        <v>42134.603067129625</v>
      </c>
    </row>
    <row r="1452" spans="1:20" ht="60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8306</v>
      </c>
      <c r="G1452" s="1" t="s">
        <v>8221</v>
      </c>
      <c r="H1452" s="1" t="s">
        <v>8243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8284</v>
      </c>
      <c r="O1452" s="5">
        <f>E1452/D1452</f>
        <v>1.0000000000000001E-5</v>
      </c>
      <c r="P1452" s="3">
        <f>ROUND(E1452/L1452,0)</f>
        <v>1</v>
      </c>
      <c r="Q1452" s="6" t="s">
        <v>8320</v>
      </c>
      <c r="R1452" s="6" t="s">
        <v>8339</v>
      </c>
      <c r="S1452" s="14">
        <f t="shared" si="44"/>
        <v>42389.962928240733</v>
      </c>
      <c r="T1452" s="14">
        <f t="shared" si="45"/>
        <v>42419.962928240733</v>
      </c>
    </row>
    <row r="1453" spans="1:20" ht="4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8305</v>
      </c>
      <c r="G1453" s="1" t="s">
        <v>8221</v>
      </c>
      <c r="H1453" s="1" t="s">
        <v>8243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8284</v>
      </c>
      <c r="O1453" s="5">
        <f>E1453/D1453</f>
        <v>1.0554089709762533E-4</v>
      </c>
      <c r="P1453" s="3">
        <f>ROUND(E1453/L1453,0)</f>
        <v>1</v>
      </c>
      <c r="Q1453" s="6" t="s">
        <v>8320</v>
      </c>
      <c r="R1453" s="6" t="s">
        <v>8339</v>
      </c>
      <c r="S1453" s="14">
        <f t="shared" si="44"/>
        <v>41931.75068287037</v>
      </c>
      <c r="T1453" s="14">
        <f t="shared" si="45"/>
        <v>41961.792349537034</v>
      </c>
    </row>
    <row r="1454" spans="1:20" ht="45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8305</v>
      </c>
      <c r="G1454" s="1" t="s">
        <v>8221</v>
      </c>
      <c r="H1454" s="1" t="s">
        <v>8243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8284</v>
      </c>
      <c r="O1454" s="5">
        <f>E1454/D1454</f>
        <v>0</v>
      </c>
      <c r="P1454" s="3" t="e">
        <f>ROUND(E1454/L1454,0)</f>
        <v>#DIV/0!</v>
      </c>
      <c r="Q1454" s="6" t="s">
        <v>8320</v>
      </c>
      <c r="R1454" s="6" t="s">
        <v>8339</v>
      </c>
      <c r="S1454" s="14">
        <f t="shared" si="44"/>
        <v>41818.494942129626</v>
      </c>
      <c r="T1454" s="14">
        <f t="shared" si="45"/>
        <v>41848.494942129626</v>
      </c>
    </row>
    <row r="1455" spans="1:20" ht="60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8305</v>
      </c>
      <c r="G1455" s="1" t="s">
        <v>8227</v>
      </c>
      <c r="H1455" s="1" t="s">
        <v>8246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8284</v>
      </c>
      <c r="O1455" s="5">
        <f>E1455/D1455</f>
        <v>0</v>
      </c>
      <c r="P1455" s="3" t="e">
        <f>ROUND(E1455/L1455,0)</f>
        <v>#DIV/0!</v>
      </c>
      <c r="Q1455" s="6" t="s">
        <v>8320</v>
      </c>
      <c r="R1455" s="6" t="s">
        <v>8339</v>
      </c>
      <c r="S1455" s="14">
        <f t="shared" si="44"/>
        <v>42795.487812499996</v>
      </c>
      <c r="T1455" s="14">
        <f t="shared" si="45"/>
        <v>42840.446145833332</v>
      </c>
    </row>
    <row r="1456" spans="1:20" ht="60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8305</v>
      </c>
      <c r="G1456" s="1" t="s">
        <v>8224</v>
      </c>
      <c r="H1456" s="1" t="s">
        <v>8246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8284</v>
      </c>
      <c r="O1456" s="5">
        <f>E1456/D1456</f>
        <v>8.5714285714285719E-3</v>
      </c>
      <c r="P1456" s="3">
        <f>ROUND(E1456/L1456,0)</f>
        <v>15</v>
      </c>
      <c r="Q1456" s="6" t="s">
        <v>8320</v>
      </c>
      <c r="R1456" s="6" t="s">
        <v>8339</v>
      </c>
      <c r="S1456" s="14">
        <f t="shared" si="44"/>
        <v>42463.658333333333</v>
      </c>
      <c r="T1456" s="14">
        <f t="shared" si="45"/>
        <v>42484.707638888889</v>
      </c>
    </row>
    <row r="1457" spans="1:20" ht="60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8305</v>
      </c>
      <c r="G1457" s="1" t="s">
        <v>8221</v>
      </c>
      <c r="H1457" s="1" t="s">
        <v>8243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8284</v>
      </c>
      <c r="O1457" s="5">
        <f>E1457/D1457</f>
        <v>0.105</v>
      </c>
      <c r="P1457" s="3">
        <f>ROUND(E1457/L1457,0)</f>
        <v>225</v>
      </c>
      <c r="Q1457" s="6" t="s">
        <v>8320</v>
      </c>
      <c r="R1457" s="6" t="s">
        <v>8339</v>
      </c>
      <c r="S1457" s="14">
        <f t="shared" si="44"/>
        <v>41832.46435185185</v>
      </c>
      <c r="T1457" s="14">
        <f t="shared" si="45"/>
        <v>41887.360416666663</v>
      </c>
    </row>
    <row r="1458" spans="1:20" ht="3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8305</v>
      </c>
      <c r="G1458" s="1" t="s">
        <v>8234</v>
      </c>
      <c r="H1458" s="1" t="s">
        <v>8246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8284</v>
      </c>
      <c r="O1458" s="5">
        <f>E1458/D1458</f>
        <v>2.9000000000000001E-2</v>
      </c>
      <c r="P1458" s="3">
        <f>ROUND(E1458/L1458,0)</f>
        <v>48</v>
      </c>
      <c r="Q1458" s="6" t="s">
        <v>8320</v>
      </c>
      <c r="R1458" s="6" t="s">
        <v>8339</v>
      </c>
      <c r="S1458" s="14">
        <f t="shared" si="44"/>
        <v>42708.460243055553</v>
      </c>
      <c r="T1458" s="14">
        <f t="shared" si="45"/>
        <v>42738.460243055553</v>
      </c>
    </row>
    <row r="1459" spans="1:20" ht="30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8305</v>
      </c>
      <c r="G1459" s="1" t="s">
        <v>8221</v>
      </c>
      <c r="H1459" s="1" t="s">
        <v>8243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8284</v>
      </c>
      <c r="O1459" s="5">
        <f>E1459/D1459</f>
        <v>0</v>
      </c>
      <c r="P1459" s="3" t="e">
        <f>ROUND(E1459/L1459,0)</f>
        <v>#DIV/0!</v>
      </c>
      <c r="Q1459" s="6" t="s">
        <v>8320</v>
      </c>
      <c r="R1459" s="6" t="s">
        <v>8339</v>
      </c>
      <c r="S1459" s="14">
        <f t="shared" si="44"/>
        <v>42289.688009259255</v>
      </c>
      <c r="T1459" s="14">
        <f t="shared" si="45"/>
        <v>42319.729675925926</v>
      </c>
    </row>
    <row r="1460" spans="1:20" ht="60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8305</v>
      </c>
      <c r="G1460" s="1" t="s">
        <v>8221</v>
      </c>
      <c r="H1460" s="1" t="s">
        <v>8243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8284</v>
      </c>
      <c r="O1460" s="5">
        <f>E1460/D1460</f>
        <v>0</v>
      </c>
      <c r="P1460" s="3" t="e">
        <f>ROUND(E1460/L1460,0)</f>
        <v>#DIV/0!</v>
      </c>
      <c r="Q1460" s="6" t="s">
        <v>8320</v>
      </c>
      <c r="R1460" s="6" t="s">
        <v>8339</v>
      </c>
      <c r="S1460" s="14">
        <f t="shared" si="44"/>
        <v>41831.49722222222</v>
      </c>
      <c r="T1460" s="14">
        <f t="shared" si="45"/>
        <v>41861.958333333328</v>
      </c>
    </row>
    <row r="1461" spans="1:20" ht="45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8305</v>
      </c>
      <c r="G1461" s="1" t="s">
        <v>8229</v>
      </c>
      <c r="H1461" s="1" t="s">
        <v>8250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8284</v>
      </c>
      <c r="O1461" s="5">
        <f>E1461/D1461</f>
        <v>0</v>
      </c>
      <c r="P1461" s="3" t="e">
        <f>ROUND(E1461/L1461,0)</f>
        <v>#DIV/0!</v>
      </c>
      <c r="Q1461" s="6" t="s">
        <v>8320</v>
      </c>
      <c r="R1461" s="6" t="s">
        <v>8339</v>
      </c>
      <c r="S1461" s="14">
        <f t="shared" si="44"/>
        <v>42311.996481481481</v>
      </c>
      <c r="T1461" s="14">
        <f t="shared" si="45"/>
        <v>42340.517361111109</v>
      </c>
    </row>
    <row r="1462" spans="1:20" ht="4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8305</v>
      </c>
      <c r="G1462" s="1" t="s">
        <v>8221</v>
      </c>
      <c r="H1462" s="1" t="s">
        <v>8243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8284</v>
      </c>
      <c r="O1462" s="5">
        <f>E1462/D1462</f>
        <v>0</v>
      </c>
      <c r="P1462" s="3" t="e">
        <f>ROUND(E1462/L1462,0)</f>
        <v>#DIV/0!</v>
      </c>
      <c r="Q1462" s="6" t="s">
        <v>8320</v>
      </c>
      <c r="R1462" s="6" t="s">
        <v>8339</v>
      </c>
      <c r="S1462" s="14">
        <f t="shared" si="44"/>
        <v>41915.688634259255</v>
      </c>
      <c r="T1462" s="14">
        <f t="shared" si="45"/>
        <v>41973.781249999993</v>
      </c>
    </row>
    <row r="1463" spans="1:20" ht="30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8221</v>
      </c>
      <c r="H1463" s="1" t="s">
        <v>8243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8285</v>
      </c>
      <c r="O1463" s="5">
        <f>E1463/D1463</f>
        <v>1.012446</v>
      </c>
      <c r="P1463" s="3">
        <f>ROUND(E1463/L1463,0)</f>
        <v>45</v>
      </c>
      <c r="Q1463" s="6" t="s">
        <v>8320</v>
      </c>
      <c r="R1463" s="6" t="s">
        <v>8340</v>
      </c>
      <c r="S1463" s="14">
        <f t="shared" si="44"/>
        <v>41899.436967592592</v>
      </c>
      <c r="T1463" s="14">
        <f t="shared" si="45"/>
        <v>41932.791666666664</v>
      </c>
    </row>
    <row r="1464" spans="1:20" ht="30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8221</v>
      </c>
      <c r="H1464" s="1" t="s">
        <v>8243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8285</v>
      </c>
      <c r="O1464" s="5">
        <f>E1464/D1464</f>
        <v>1.085175</v>
      </c>
      <c r="P1464" s="3">
        <f>ROUND(E1464/L1464,0)</f>
        <v>29</v>
      </c>
      <c r="Q1464" s="6" t="s">
        <v>8320</v>
      </c>
      <c r="R1464" s="6" t="s">
        <v>8340</v>
      </c>
      <c r="S1464" s="14">
        <f t="shared" si="44"/>
        <v>41344.454525462963</v>
      </c>
      <c r="T1464" s="14">
        <f t="shared" si="45"/>
        <v>41374.454525462963</v>
      </c>
    </row>
    <row r="1465" spans="1:20" ht="60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8221</v>
      </c>
      <c r="H1465" s="1" t="s">
        <v>8243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8285</v>
      </c>
      <c r="O1465" s="5">
        <f>E1465/D1465</f>
        <v>1.4766666666666666</v>
      </c>
      <c r="P1465" s="3">
        <f>ROUND(E1465/L1465,0)</f>
        <v>35</v>
      </c>
      <c r="Q1465" s="6" t="s">
        <v>8320</v>
      </c>
      <c r="R1465" s="6" t="s">
        <v>8340</v>
      </c>
      <c r="S1465" s="14">
        <f t="shared" si="44"/>
        <v>41326.702986111108</v>
      </c>
      <c r="T1465" s="14">
        <f t="shared" si="45"/>
        <v>41371.661319444444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8221</v>
      </c>
      <c r="H1466" s="1" t="s">
        <v>8243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8285</v>
      </c>
      <c r="O1466" s="5">
        <f>E1466/D1466</f>
        <v>1.6319999999999999</v>
      </c>
      <c r="P1466" s="3">
        <f>ROUND(E1466/L1466,0)</f>
        <v>35</v>
      </c>
      <c r="Q1466" s="6" t="s">
        <v>8320</v>
      </c>
      <c r="R1466" s="6" t="s">
        <v>8340</v>
      </c>
      <c r="S1466" s="14">
        <f t="shared" si="44"/>
        <v>41291.453217592592</v>
      </c>
      <c r="T1466" s="14">
        <f t="shared" si="45"/>
        <v>41321.453217592592</v>
      </c>
    </row>
    <row r="1467" spans="1:20" ht="60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8221</v>
      </c>
      <c r="H1467" s="1" t="s">
        <v>8243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8285</v>
      </c>
      <c r="O1467" s="5">
        <f>E1467/D1467</f>
        <v>4.5641449999999999</v>
      </c>
      <c r="P1467" s="3">
        <f>ROUND(E1467/L1467,0)</f>
        <v>53</v>
      </c>
      <c r="Q1467" s="6" t="s">
        <v>8320</v>
      </c>
      <c r="R1467" s="6" t="s">
        <v>8340</v>
      </c>
      <c r="S1467" s="14">
        <f t="shared" si="44"/>
        <v>40959.526064814811</v>
      </c>
      <c r="T1467" s="14">
        <f t="shared" si="45"/>
        <v>40989.916666666664</v>
      </c>
    </row>
    <row r="1468" spans="1:20" ht="60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8221</v>
      </c>
      <c r="H1468" s="1" t="s">
        <v>8243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8285</v>
      </c>
      <c r="O1468" s="5">
        <f>E1468/D1468</f>
        <v>1.0787731249999999</v>
      </c>
      <c r="P1468" s="3">
        <f>ROUND(E1468/L1468,0)</f>
        <v>70</v>
      </c>
      <c r="Q1468" s="6" t="s">
        <v>8320</v>
      </c>
      <c r="R1468" s="6" t="s">
        <v>8340</v>
      </c>
      <c r="S1468" s="14">
        <f t="shared" si="44"/>
        <v>42339.963726851849</v>
      </c>
      <c r="T1468" s="14">
        <f t="shared" si="45"/>
        <v>42380.999999999993</v>
      </c>
    </row>
    <row r="1469" spans="1:20" ht="30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8221</v>
      </c>
      <c r="H1469" s="1" t="s">
        <v>8243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8285</v>
      </c>
      <c r="O1469" s="5">
        <f>E1469/D1469</f>
        <v>1.1508</v>
      </c>
      <c r="P1469" s="3">
        <f>ROUND(E1469/L1469,0)</f>
        <v>77</v>
      </c>
      <c r="Q1469" s="6" t="s">
        <v>8320</v>
      </c>
      <c r="R1469" s="6" t="s">
        <v>8340</v>
      </c>
      <c r="S1469" s="14">
        <f t="shared" si="44"/>
        <v>40933.593576388885</v>
      </c>
      <c r="T1469" s="14">
        <f t="shared" si="45"/>
        <v>40993.55190972222</v>
      </c>
    </row>
    <row r="1470" spans="1:20" ht="60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8221</v>
      </c>
      <c r="H1470" s="1" t="s">
        <v>8243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8285</v>
      </c>
      <c r="O1470" s="5">
        <f>E1470/D1470</f>
        <v>1.0236842105263158</v>
      </c>
      <c r="P1470" s="3">
        <f>ROUND(E1470/L1470,0)</f>
        <v>33</v>
      </c>
      <c r="Q1470" s="6" t="s">
        <v>8320</v>
      </c>
      <c r="R1470" s="6" t="s">
        <v>8340</v>
      </c>
      <c r="S1470" s="14">
        <f t="shared" si="44"/>
        <v>40645.806122685179</v>
      </c>
      <c r="T1470" s="14">
        <f t="shared" si="45"/>
        <v>40705.806122685179</v>
      </c>
    </row>
    <row r="1471" spans="1:20" ht="45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8221</v>
      </c>
      <c r="H1471" s="1" t="s">
        <v>8243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8285</v>
      </c>
      <c r="O1471" s="5">
        <f>E1471/D1471</f>
        <v>1.0842485875706214</v>
      </c>
      <c r="P1471" s="3">
        <f>ROUND(E1471/L1471,0)</f>
        <v>149</v>
      </c>
      <c r="Q1471" s="6" t="s">
        <v>8320</v>
      </c>
      <c r="R1471" s="6" t="s">
        <v>8340</v>
      </c>
      <c r="S1471" s="14">
        <f t="shared" si="44"/>
        <v>41290.390150462961</v>
      </c>
      <c r="T1471" s="14">
        <f t="shared" si="45"/>
        <v>41320.390150462961</v>
      </c>
    </row>
    <row r="1472" spans="1:20" ht="60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8221</v>
      </c>
      <c r="H1472" s="1" t="s">
        <v>8243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8285</v>
      </c>
      <c r="O1472" s="5">
        <f>E1472/D1472</f>
        <v>1.2513333333333334</v>
      </c>
      <c r="P1472" s="3">
        <f>ROUND(E1472/L1472,0)</f>
        <v>23</v>
      </c>
      <c r="Q1472" s="6" t="s">
        <v>8320</v>
      </c>
      <c r="R1472" s="6" t="s">
        <v>8340</v>
      </c>
      <c r="S1472" s="14">
        <f t="shared" si="44"/>
        <v>41250.618784722217</v>
      </c>
      <c r="T1472" s="14">
        <f t="shared" si="45"/>
        <v>41271.618784722217</v>
      </c>
    </row>
    <row r="1473" spans="1:20" ht="60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8221</v>
      </c>
      <c r="H1473" s="1" t="s">
        <v>8243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8285</v>
      </c>
      <c r="O1473" s="5">
        <f>E1473/D1473</f>
        <v>1.03840625</v>
      </c>
      <c r="P1473" s="3">
        <f>ROUND(E1473/L1473,0)</f>
        <v>97</v>
      </c>
      <c r="Q1473" s="6" t="s">
        <v>8320</v>
      </c>
      <c r="R1473" s="6" t="s">
        <v>8340</v>
      </c>
      <c r="S1473" s="14">
        <f t="shared" si="44"/>
        <v>42073.749236111107</v>
      </c>
      <c r="T1473" s="14">
        <f t="shared" si="45"/>
        <v>42103.749236111107</v>
      </c>
    </row>
    <row r="1474" spans="1:20" ht="60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8221</v>
      </c>
      <c r="H1474" s="1" t="s">
        <v>8243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8285</v>
      </c>
      <c r="O1474" s="5">
        <f>E1474/D1474</f>
        <v>1.3870400000000001</v>
      </c>
      <c r="P1474" s="3">
        <f>ROUND(E1474/L1474,0)</f>
        <v>103</v>
      </c>
      <c r="Q1474" s="6" t="s">
        <v>8320</v>
      </c>
      <c r="R1474" s="6" t="s">
        <v>8340</v>
      </c>
      <c r="S1474" s="14">
        <f t="shared" si="44"/>
        <v>41533.33452546296</v>
      </c>
      <c r="T1474" s="14">
        <f t="shared" si="45"/>
        <v>41563.33452546296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8221</v>
      </c>
      <c r="H1475" s="1" t="s">
        <v>8243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8285</v>
      </c>
      <c r="O1475" s="5">
        <f>E1475/D1475</f>
        <v>1.20516</v>
      </c>
      <c r="P1475" s="3">
        <f>ROUND(E1475/L1475,0)</f>
        <v>38</v>
      </c>
      <c r="Q1475" s="6" t="s">
        <v>8320</v>
      </c>
      <c r="R1475" s="6" t="s">
        <v>8340</v>
      </c>
      <c r="S1475" s="14">
        <f t="shared" ref="S1475:S1538" si="46">(J1475/86400)+25569+(-5/24)</f>
        <v>40939.771284722221</v>
      </c>
      <c r="T1475" s="14">
        <f t="shared" ref="T1475:T1538" si="47">(I1475/86400)+25569+(-5/24)</f>
        <v>40969.771284722221</v>
      </c>
    </row>
    <row r="1476" spans="1:20" ht="60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8221</v>
      </c>
      <c r="H1476" s="1" t="s">
        <v>8243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8285</v>
      </c>
      <c r="O1476" s="5">
        <f>E1476/D1476</f>
        <v>1.1226666666666667</v>
      </c>
      <c r="P1476" s="3">
        <f>ROUND(E1476/L1476,0)</f>
        <v>44</v>
      </c>
      <c r="Q1476" s="6" t="s">
        <v>8320</v>
      </c>
      <c r="R1476" s="6" t="s">
        <v>8340</v>
      </c>
      <c r="S1476" s="14">
        <f t="shared" si="46"/>
        <v>41500.519583333335</v>
      </c>
      <c r="T1476" s="14">
        <f t="shared" si="47"/>
        <v>41530.519583333335</v>
      </c>
    </row>
    <row r="1477" spans="1:20" ht="45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8221</v>
      </c>
      <c r="H1477" s="1" t="s">
        <v>8243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8285</v>
      </c>
      <c r="O1477" s="5">
        <f>E1477/D1477</f>
        <v>1.8866966666666667</v>
      </c>
      <c r="P1477" s="3">
        <f>ROUND(E1477/L1477,0)</f>
        <v>64</v>
      </c>
      <c r="Q1477" s="6" t="s">
        <v>8320</v>
      </c>
      <c r="R1477" s="6" t="s">
        <v>8340</v>
      </c>
      <c r="S1477" s="14">
        <f t="shared" si="46"/>
        <v>41960.514618055553</v>
      </c>
      <c r="T1477" s="14">
        <f t="shared" si="47"/>
        <v>41992.999305555553</v>
      </c>
    </row>
    <row r="1478" spans="1:20" ht="45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8221</v>
      </c>
      <c r="H1478" s="1" t="s">
        <v>8243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8285</v>
      </c>
      <c r="O1478" s="5">
        <f>E1478/D1478</f>
        <v>6.6155466666666669</v>
      </c>
      <c r="P1478" s="3">
        <f>ROUND(E1478/L1478,0)</f>
        <v>43</v>
      </c>
      <c r="Q1478" s="6" t="s">
        <v>8320</v>
      </c>
      <c r="R1478" s="6" t="s">
        <v>8340</v>
      </c>
      <c r="S1478" s="14">
        <f t="shared" si="46"/>
        <v>40765.833587962959</v>
      </c>
      <c r="T1478" s="14">
        <f t="shared" si="47"/>
        <v>40795.833587962959</v>
      </c>
    </row>
    <row r="1479" spans="1:20" ht="60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8221</v>
      </c>
      <c r="H1479" s="1" t="s">
        <v>8243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8285</v>
      </c>
      <c r="O1479" s="5">
        <f>E1479/D1479</f>
        <v>1.1131</v>
      </c>
      <c r="P1479" s="3">
        <f>ROUND(E1479/L1479,0)</f>
        <v>90</v>
      </c>
      <c r="Q1479" s="6" t="s">
        <v>8320</v>
      </c>
      <c r="R1479" s="6" t="s">
        <v>8340</v>
      </c>
      <c r="S1479" s="14">
        <f t="shared" si="46"/>
        <v>40840.407453703701</v>
      </c>
      <c r="T1479" s="14">
        <f t="shared" si="47"/>
        <v>40899.916666666664</v>
      </c>
    </row>
    <row r="1480" spans="1:20" ht="60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8221</v>
      </c>
      <c r="H1480" s="1" t="s">
        <v>8243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8285</v>
      </c>
      <c r="O1480" s="5">
        <f>E1480/D1480</f>
        <v>11.8161422</v>
      </c>
      <c r="P1480" s="3">
        <f>ROUND(E1480/L1480,0)</f>
        <v>29</v>
      </c>
      <c r="Q1480" s="6" t="s">
        <v>8320</v>
      </c>
      <c r="R1480" s="6" t="s">
        <v>8340</v>
      </c>
      <c r="S1480" s="14">
        <f t="shared" si="46"/>
        <v>41394.663344907407</v>
      </c>
      <c r="T1480" s="14">
        <f t="shared" si="47"/>
        <v>41408.663344907407</v>
      </c>
    </row>
    <row r="1481" spans="1:20" ht="60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8221</v>
      </c>
      <c r="H1481" s="1" t="s">
        <v>8243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8285</v>
      </c>
      <c r="O1481" s="5">
        <f>E1481/D1481</f>
        <v>1.37375</v>
      </c>
      <c r="P1481" s="3">
        <f>ROUND(E1481/L1481,0)</f>
        <v>31</v>
      </c>
      <c r="Q1481" s="6" t="s">
        <v>8320</v>
      </c>
      <c r="R1481" s="6" t="s">
        <v>8340</v>
      </c>
      <c r="S1481" s="14">
        <f t="shared" si="46"/>
        <v>41754.536909722221</v>
      </c>
      <c r="T1481" s="14">
        <f t="shared" si="47"/>
        <v>41768.957638888889</v>
      </c>
    </row>
    <row r="1482" spans="1:20" ht="60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8221</v>
      </c>
      <c r="H1482" s="1" t="s">
        <v>8243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8285</v>
      </c>
      <c r="O1482" s="5">
        <f>E1482/D1482</f>
        <v>1.170404</v>
      </c>
      <c r="P1482" s="3">
        <f>ROUND(E1482/L1482,0)</f>
        <v>92</v>
      </c>
      <c r="Q1482" s="6" t="s">
        <v>8320</v>
      </c>
      <c r="R1482" s="6" t="s">
        <v>8340</v>
      </c>
      <c r="S1482" s="14">
        <f t="shared" si="46"/>
        <v>41464.725682870368</v>
      </c>
      <c r="T1482" s="14">
        <f t="shared" si="47"/>
        <v>41481.5</v>
      </c>
    </row>
    <row r="1483" spans="1:20" ht="60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8306</v>
      </c>
      <c r="G1483" s="1" t="s">
        <v>8226</v>
      </c>
      <c r="H1483" s="1" t="s">
        <v>8248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8272</v>
      </c>
      <c r="O1483" s="5">
        <f>E1483/D1483</f>
        <v>2.1000000000000001E-2</v>
      </c>
      <c r="P1483" s="3">
        <f>ROUND(E1483/L1483,0)</f>
        <v>18</v>
      </c>
      <c r="Q1483" s="6" t="s">
        <v>8320</v>
      </c>
      <c r="R1483" s="6" t="s">
        <v>8322</v>
      </c>
      <c r="S1483" s="14">
        <f t="shared" si="46"/>
        <v>41550.714641203704</v>
      </c>
      <c r="T1483" s="14">
        <f t="shared" si="47"/>
        <v>41580.714641203704</v>
      </c>
    </row>
    <row r="1484" spans="1:20" ht="45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8306</v>
      </c>
      <c r="G1484" s="1" t="s">
        <v>8221</v>
      </c>
      <c r="H1484" s="1" t="s">
        <v>8243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8272</v>
      </c>
      <c r="O1484" s="5">
        <f>E1484/D1484</f>
        <v>1E-3</v>
      </c>
      <c r="P1484" s="3">
        <f>ROUND(E1484/L1484,0)</f>
        <v>5</v>
      </c>
      <c r="Q1484" s="6" t="s">
        <v>8320</v>
      </c>
      <c r="R1484" s="6" t="s">
        <v>8322</v>
      </c>
      <c r="S1484" s="14">
        <f t="shared" si="46"/>
        <v>41136.649722222217</v>
      </c>
      <c r="T1484" s="14">
        <f t="shared" si="47"/>
        <v>41159.118750000001</v>
      </c>
    </row>
    <row r="1485" spans="1:20" ht="60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8306</v>
      </c>
      <c r="G1485" s="1" t="s">
        <v>8221</v>
      </c>
      <c r="H1485" s="1" t="s">
        <v>8243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8272</v>
      </c>
      <c r="O1485" s="5">
        <f>E1485/D1485</f>
        <v>7.1428571428571426E-3</v>
      </c>
      <c r="P1485" s="3">
        <f>ROUND(E1485/L1485,0)</f>
        <v>25</v>
      </c>
      <c r="Q1485" s="6" t="s">
        <v>8320</v>
      </c>
      <c r="R1485" s="6" t="s">
        <v>8322</v>
      </c>
      <c r="S1485" s="14">
        <f t="shared" si="46"/>
        <v>42547.984664351847</v>
      </c>
      <c r="T1485" s="14">
        <f t="shared" si="47"/>
        <v>42572.984664351847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8306</v>
      </c>
      <c r="G1486" s="1" t="s">
        <v>8221</v>
      </c>
      <c r="H1486" s="1" t="s">
        <v>8243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8272</v>
      </c>
      <c r="O1486" s="5">
        <f>E1486/D1486</f>
        <v>0</v>
      </c>
      <c r="P1486" s="3" t="e">
        <f>ROUND(E1486/L1486,0)</f>
        <v>#DIV/0!</v>
      </c>
      <c r="Q1486" s="6" t="s">
        <v>8320</v>
      </c>
      <c r="R1486" s="6" t="s">
        <v>8322</v>
      </c>
      <c r="S1486" s="14">
        <f t="shared" si="46"/>
        <v>41052.992627314808</v>
      </c>
      <c r="T1486" s="14">
        <f t="shared" si="47"/>
        <v>41111.410416666666</v>
      </c>
    </row>
    <row r="1487" spans="1:20" ht="60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8306</v>
      </c>
      <c r="G1487" s="1" t="s">
        <v>8221</v>
      </c>
      <c r="H1487" s="1" t="s">
        <v>8243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8272</v>
      </c>
      <c r="O1487" s="5">
        <f>E1487/D1487</f>
        <v>2.2388059701492536E-2</v>
      </c>
      <c r="P1487" s="3">
        <f>ROUND(E1487/L1487,0)</f>
        <v>50</v>
      </c>
      <c r="Q1487" s="6" t="s">
        <v>8320</v>
      </c>
      <c r="R1487" s="6" t="s">
        <v>8322</v>
      </c>
      <c r="S1487" s="14">
        <f t="shared" si="46"/>
        <v>42130.587650462963</v>
      </c>
      <c r="T1487" s="14">
        <f t="shared" si="47"/>
        <v>42175.587650462963</v>
      </c>
    </row>
    <row r="1488" spans="1:20" ht="60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8306</v>
      </c>
      <c r="G1488" s="1" t="s">
        <v>8221</v>
      </c>
      <c r="H1488" s="1" t="s">
        <v>8243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8272</v>
      </c>
      <c r="O1488" s="5">
        <f>E1488/D1488</f>
        <v>2.3999999999999998E-3</v>
      </c>
      <c r="P1488" s="3">
        <f>ROUND(E1488/L1488,0)</f>
        <v>16</v>
      </c>
      <c r="Q1488" s="6" t="s">
        <v>8320</v>
      </c>
      <c r="R1488" s="6" t="s">
        <v>8322</v>
      </c>
      <c r="S1488" s="14">
        <f t="shared" si="46"/>
        <v>42031.960196759253</v>
      </c>
      <c r="T1488" s="14">
        <f t="shared" si="47"/>
        <v>42061.960196759253</v>
      </c>
    </row>
    <row r="1489" spans="1:20" ht="45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8306</v>
      </c>
      <c r="G1489" s="1" t="s">
        <v>8221</v>
      </c>
      <c r="H1489" s="1" t="s">
        <v>8243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8272</v>
      </c>
      <c r="O1489" s="5">
        <f>E1489/D1489</f>
        <v>0</v>
      </c>
      <c r="P1489" s="3" t="e">
        <f>ROUND(E1489/L1489,0)</f>
        <v>#DIV/0!</v>
      </c>
      <c r="Q1489" s="6" t="s">
        <v>8320</v>
      </c>
      <c r="R1489" s="6" t="s">
        <v>8322</v>
      </c>
      <c r="S1489" s="14">
        <f t="shared" si="46"/>
        <v>42554.709155092591</v>
      </c>
      <c r="T1489" s="14">
        <f t="shared" si="47"/>
        <v>42584.709155092591</v>
      </c>
    </row>
    <row r="1490" spans="1:20" ht="4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8306</v>
      </c>
      <c r="G1490" s="1" t="s">
        <v>8223</v>
      </c>
      <c r="H1490" s="1" t="s">
        <v>8245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8272</v>
      </c>
      <c r="O1490" s="5">
        <f>E1490/D1490</f>
        <v>2.4E-2</v>
      </c>
      <c r="P1490" s="3">
        <f>ROUND(E1490/L1490,0)</f>
        <v>60</v>
      </c>
      <c r="Q1490" s="6" t="s">
        <v>8320</v>
      </c>
      <c r="R1490" s="6" t="s">
        <v>8322</v>
      </c>
      <c r="S1490" s="14">
        <f t="shared" si="46"/>
        <v>41614.354861111111</v>
      </c>
      <c r="T1490" s="14">
        <f t="shared" si="47"/>
        <v>41644.354861111111</v>
      </c>
    </row>
    <row r="1491" spans="1:20" ht="45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8306</v>
      </c>
      <c r="G1491" s="1" t="s">
        <v>8221</v>
      </c>
      <c r="H1491" s="1" t="s">
        <v>8243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8272</v>
      </c>
      <c r="O1491" s="5">
        <f>E1491/D1491</f>
        <v>0</v>
      </c>
      <c r="P1491" s="3" t="e">
        <f>ROUND(E1491/L1491,0)</f>
        <v>#DIV/0!</v>
      </c>
      <c r="Q1491" s="6" t="s">
        <v>8320</v>
      </c>
      <c r="R1491" s="6" t="s">
        <v>8322</v>
      </c>
      <c r="S1491" s="14">
        <f t="shared" si="46"/>
        <v>41198.403379629628</v>
      </c>
      <c r="T1491" s="14">
        <f t="shared" si="47"/>
        <v>41228.445046296292</v>
      </c>
    </row>
    <row r="1492" spans="1:20" ht="45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8306</v>
      </c>
      <c r="G1492" s="1" t="s">
        <v>8221</v>
      </c>
      <c r="H1492" s="1" t="s">
        <v>8243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8272</v>
      </c>
      <c r="O1492" s="5">
        <f>E1492/D1492</f>
        <v>0.30862068965517242</v>
      </c>
      <c r="P1492" s="3">
        <f>ROUND(E1492/L1492,0)</f>
        <v>47</v>
      </c>
      <c r="Q1492" s="6" t="s">
        <v>8320</v>
      </c>
      <c r="R1492" s="6" t="s">
        <v>8322</v>
      </c>
      <c r="S1492" s="14">
        <f t="shared" si="46"/>
        <v>41520.352708333332</v>
      </c>
      <c r="T1492" s="14">
        <f t="shared" si="47"/>
        <v>41549.352708333332</v>
      </c>
    </row>
    <row r="1493" spans="1:20" ht="4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8306</v>
      </c>
      <c r="G1493" s="1" t="s">
        <v>8221</v>
      </c>
      <c r="H1493" s="1" t="s">
        <v>8243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8272</v>
      </c>
      <c r="O1493" s="5">
        <f>E1493/D1493</f>
        <v>8.3333333333333329E-2</v>
      </c>
      <c r="P1493" s="3">
        <f>ROUND(E1493/L1493,0)</f>
        <v>100</v>
      </c>
      <c r="Q1493" s="6" t="s">
        <v>8320</v>
      </c>
      <c r="R1493" s="6" t="s">
        <v>8322</v>
      </c>
      <c r="S1493" s="14">
        <f t="shared" si="46"/>
        <v>41991.505127314813</v>
      </c>
      <c r="T1493" s="14">
        <f t="shared" si="47"/>
        <v>42050.443055555552</v>
      </c>
    </row>
    <row r="1494" spans="1:20" ht="60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8306</v>
      </c>
      <c r="G1494" s="1" t="s">
        <v>8221</v>
      </c>
      <c r="H1494" s="1" t="s">
        <v>8243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8272</v>
      </c>
      <c r="O1494" s="5">
        <f>E1494/D1494</f>
        <v>7.4999999999999997E-3</v>
      </c>
      <c r="P1494" s="3">
        <f>ROUND(E1494/L1494,0)</f>
        <v>15</v>
      </c>
      <c r="Q1494" s="6" t="s">
        <v>8320</v>
      </c>
      <c r="R1494" s="6" t="s">
        <v>8322</v>
      </c>
      <c r="S1494" s="14">
        <f t="shared" si="46"/>
        <v>40682.676458333335</v>
      </c>
      <c r="T1494" s="14">
        <f t="shared" si="47"/>
        <v>40712.676458333335</v>
      </c>
    </row>
    <row r="1495" spans="1:20" ht="45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8306</v>
      </c>
      <c r="G1495" s="1" t="s">
        <v>8221</v>
      </c>
      <c r="H1495" s="1" t="s">
        <v>8243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8272</v>
      </c>
      <c r="O1495" s="5">
        <f>E1495/D1495</f>
        <v>0</v>
      </c>
      <c r="P1495" s="3" t="e">
        <f>ROUND(E1495/L1495,0)</f>
        <v>#DIV/0!</v>
      </c>
      <c r="Q1495" s="6" t="s">
        <v>8320</v>
      </c>
      <c r="R1495" s="6" t="s">
        <v>8322</v>
      </c>
      <c r="S1495" s="14">
        <f t="shared" si="46"/>
        <v>41411.658275462956</v>
      </c>
      <c r="T1495" s="14">
        <f t="shared" si="47"/>
        <v>41441.658275462956</v>
      </c>
    </row>
    <row r="1496" spans="1:20" ht="60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8306</v>
      </c>
      <c r="G1496" s="1" t="s">
        <v>8221</v>
      </c>
      <c r="H1496" s="1" t="s">
        <v>8243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8272</v>
      </c>
      <c r="O1496" s="5">
        <f>E1496/D1496</f>
        <v>8.8999999999999996E-2</v>
      </c>
      <c r="P1496" s="3">
        <f>ROUND(E1496/L1496,0)</f>
        <v>40</v>
      </c>
      <c r="Q1496" s="6" t="s">
        <v>8320</v>
      </c>
      <c r="R1496" s="6" t="s">
        <v>8322</v>
      </c>
      <c r="S1496" s="14">
        <f t="shared" si="46"/>
        <v>42067.514039351845</v>
      </c>
      <c r="T1496" s="14">
        <f t="shared" si="47"/>
        <v>42097.443055555552</v>
      </c>
    </row>
    <row r="1497" spans="1:20" ht="30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8306</v>
      </c>
      <c r="G1497" s="1" t="s">
        <v>8221</v>
      </c>
      <c r="H1497" s="1" t="s">
        <v>8243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8272</v>
      </c>
      <c r="O1497" s="5">
        <f>E1497/D1497</f>
        <v>0</v>
      </c>
      <c r="P1497" s="3" t="e">
        <f>ROUND(E1497/L1497,0)</f>
        <v>#DIV/0!</v>
      </c>
      <c r="Q1497" s="6" t="s">
        <v>8320</v>
      </c>
      <c r="R1497" s="6" t="s">
        <v>8322</v>
      </c>
      <c r="S1497" s="14">
        <f t="shared" si="46"/>
        <v>40752.581377314811</v>
      </c>
      <c r="T1497" s="14">
        <f t="shared" si="47"/>
        <v>40782.581377314811</v>
      </c>
    </row>
    <row r="1498" spans="1:20" ht="45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8306</v>
      </c>
      <c r="G1498" s="1" t="s">
        <v>8221</v>
      </c>
      <c r="H1498" s="1" t="s">
        <v>8243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8272</v>
      </c>
      <c r="O1498" s="5">
        <f>E1498/D1498</f>
        <v>0</v>
      </c>
      <c r="P1498" s="3" t="e">
        <f>ROUND(E1498/L1498,0)</f>
        <v>#DIV/0!</v>
      </c>
      <c r="Q1498" s="6" t="s">
        <v>8320</v>
      </c>
      <c r="R1498" s="6" t="s">
        <v>8322</v>
      </c>
      <c r="S1498" s="14">
        <f t="shared" si="46"/>
        <v>41838.266886574071</v>
      </c>
      <c r="T1498" s="14">
        <f t="shared" si="47"/>
        <v>41898.266886574071</v>
      </c>
    </row>
    <row r="1499" spans="1:20" ht="60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8306</v>
      </c>
      <c r="G1499" s="1" t="s">
        <v>8221</v>
      </c>
      <c r="H1499" s="1" t="s">
        <v>8243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8272</v>
      </c>
      <c r="O1499" s="5">
        <f>E1499/D1499</f>
        <v>6.666666666666667E-5</v>
      </c>
      <c r="P1499" s="3">
        <f>ROUND(E1499/L1499,0)</f>
        <v>1</v>
      </c>
      <c r="Q1499" s="6" t="s">
        <v>8320</v>
      </c>
      <c r="R1499" s="6" t="s">
        <v>8322</v>
      </c>
      <c r="S1499" s="14">
        <f t="shared" si="46"/>
        <v>41444.434282407405</v>
      </c>
      <c r="T1499" s="14">
        <f t="shared" si="47"/>
        <v>41486.613194444442</v>
      </c>
    </row>
    <row r="1500" spans="1:20" ht="60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8306</v>
      </c>
      <c r="G1500" s="1" t="s">
        <v>8221</v>
      </c>
      <c r="H1500" s="1" t="s">
        <v>8243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8272</v>
      </c>
      <c r="O1500" s="5">
        <f>E1500/D1500</f>
        <v>1.9E-2</v>
      </c>
      <c r="P1500" s="3">
        <f>ROUND(E1500/L1500,0)</f>
        <v>19</v>
      </c>
      <c r="Q1500" s="6" t="s">
        <v>8320</v>
      </c>
      <c r="R1500" s="6" t="s">
        <v>8322</v>
      </c>
      <c r="S1500" s="14">
        <f t="shared" si="46"/>
        <v>41840.775208333333</v>
      </c>
      <c r="T1500" s="14">
        <f t="shared" si="47"/>
        <v>41885.775208333333</v>
      </c>
    </row>
    <row r="1501" spans="1:20" ht="60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8306</v>
      </c>
      <c r="G1501" s="1" t="s">
        <v>8221</v>
      </c>
      <c r="H1501" s="1" t="s">
        <v>8243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8272</v>
      </c>
      <c r="O1501" s="5">
        <f>E1501/D1501</f>
        <v>2.5000000000000001E-3</v>
      </c>
      <c r="P1501" s="3">
        <f>ROUND(E1501/L1501,0)</f>
        <v>5</v>
      </c>
      <c r="Q1501" s="6" t="s">
        <v>8320</v>
      </c>
      <c r="R1501" s="6" t="s">
        <v>8322</v>
      </c>
      <c r="S1501" s="14">
        <f t="shared" si="46"/>
        <v>42526.798993055556</v>
      </c>
      <c r="T1501" s="14">
        <f t="shared" si="47"/>
        <v>42586.798993055556</v>
      </c>
    </row>
    <row r="1502" spans="1:20" ht="60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8306</v>
      </c>
      <c r="G1502" s="1" t="s">
        <v>8221</v>
      </c>
      <c r="H1502" s="1" t="s">
        <v>8243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8272</v>
      </c>
      <c r="O1502" s="5">
        <f>E1502/D1502</f>
        <v>0.25035714285714283</v>
      </c>
      <c r="P1502" s="3">
        <f>ROUND(E1502/L1502,0)</f>
        <v>47</v>
      </c>
      <c r="Q1502" s="6" t="s">
        <v>8320</v>
      </c>
      <c r="R1502" s="6" t="s">
        <v>8322</v>
      </c>
      <c r="S1502" s="14">
        <f t="shared" si="46"/>
        <v>41365.69626157407</v>
      </c>
      <c r="T1502" s="14">
        <f t="shared" si="47"/>
        <v>41395.69626157407</v>
      </c>
    </row>
    <row r="1503" spans="1:20" ht="45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8226</v>
      </c>
      <c r="H1503" s="1" t="s">
        <v>8248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8282</v>
      </c>
      <c r="O1503" s="5">
        <f>E1503/D1503</f>
        <v>1.6633076923076924</v>
      </c>
      <c r="P1503" s="3">
        <f>ROUND(E1503/L1503,0)</f>
        <v>98</v>
      </c>
      <c r="Q1503" s="6" t="s">
        <v>8336</v>
      </c>
      <c r="R1503" s="6" t="s">
        <v>8337</v>
      </c>
      <c r="S1503" s="14">
        <f t="shared" si="46"/>
        <v>42163.3752662037</v>
      </c>
      <c r="T1503" s="14">
        <f t="shared" si="47"/>
        <v>42193.3752662037</v>
      </c>
    </row>
    <row r="1504" spans="1:20" ht="60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8222</v>
      </c>
      <c r="H1504" s="1" t="s">
        <v>8244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8282</v>
      </c>
      <c r="O1504" s="5">
        <f>E1504/D1504</f>
        <v>1.0144545454545455</v>
      </c>
      <c r="P1504" s="3">
        <f>ROUND(E1504/L1504,0)</f>
        <v>68</v>
      </c>
      <c r="Q1504" s="6" t="s">
        <v>8336</v>
      </c>
      <c r="R1504" s="6" t="s">
        <v>8337</v>
      </c>
      <c r="S1504" s="14">
        <f t="shared" si="46"/>
        <v>42426.33425925926</v>
      </c>
      <c r="T1504" s="14">
        <f t="shared" si="47"/>
        <v>42454.708333333336</v>
      </c>
    </row>
    <row r="1505" spans="1:20" ht="60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8239</v>
      </c>
      <c r="H1505" s="1" t="s">
        <v>8246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8282</v>
      </c>
      <c r="O1505" s="5">
        <f>E1505/D1505</f>
        <v>1.0789146666666667</v>
      </c>
      <c r="P1505" s="3">
        <f>ROUND(E1505/L1505,0)</f>
        <v>57</v>
      </c>
      <c r="Q1505" s="6" t="s">
        <v>8336</v>
      </c>
      <c r="R1505" s="6" t="s">
        <v>8337</v>
      </c>
      <c r="S1505" s="14">
        <f t="shared" si="46"/>
        <v>42606.13890046296</v>
      </c>
      <c r="T1505" s="14">
        <f t="shared" si="47"/>
        <v>42666.13890046296</v>
      </c>
    </row>
    <row r="1506" spans="1:20" ht="45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8222</v>
      </c>
      <c r="H1506" s="1" t="s">
        <v>8244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8282</v>
      </c>
      <c r="O1506" s="5">
        <f>E1506/D1506</f>
        <v>2.7793846153846156</v>
      </c>
      <c r="P1506" s="3">
        <f>ROUND(E1506/L1506,0)</f>
        <v>67</v>
      </c>
      <c r="Q1506" s="6" t="s">
        <v>8336</v>
      </c>
      <c r="R1506" s="6" t="s">
        <v>8337</v>
      </c>
      <c r="S1506" s="14">
        <f t="shared" si="46"/>
        <v>41772.44935185185</v>
      </c>
      <c r="T1506" s="14">
        <f t="shared" si="47"/>
        <v>41800.147916666661</v>
      </c>
    </row>
    <row r="1507" spans="1:20" ht="60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8233</v>
      </c>
      <c r="H1507" s="1" t="s">
        <v>8246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8282</v>
      </c>
      <c r="O1507" s="5">
        <f>E1507/D1507</f>
        <v>1.0358125</v>
      </c>
      <c r="P1507" s="3">
        <f>ROUND(E1507/L1507,0)</f>
        <v>48</v>
      </c>
      <c r="Q1507" s="6" t="s">
        <v>8336</v>
      </c>
      <c r="R1507" s="6" t="s">
        <v>8337</v>
      </c>
      <c r="S1507" s="14">
        <f t="shared" si="46"/>
        <v>42414.234988425924</v>
      </c>
      <c r="T1507" s="14">
        <f t="shared" si="47"/>
        <v>42451.625694444439</v>
      </c>
    </row>
    <row r="1508" spans="1:20" ht="4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8222</v>
      </c>
      <c r="H1508" s="1" t="s">
        <v>8244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8282</v>
      </c>
      <c r="O1508" s="5">
        <f>E1508/D1508</f>
        <v>1.1140000000000001</v>
      </c>
      <c r="P1508" s="3">
        <f>ROUND(E1508/L1508,0)</f>
        <v>39</v>
      </c>
      <c r="Q1508" s="6" t="s">
        <v>8336</v>
      </c>
      <c r="R1508" s="6" t="s">
        <v>8337</v>
      </c>
      <c r="S1508" s="14">
        <f t="shared" si="46"/>
        <v>41814.577592592592</v>
      </c>
      <c r="T1508" s="14">
        <f t="shared" si="47"/>
        <v>41844.577592592592</v>
      </c>
    </row>
    <row r="1509" spans="1:20" ht="60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8221</v>
      </c>
      <c r="H1509" s="1" t="s">
        <v>8243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8282</v>
      </c>
      <c r="O1509" s="5">
        <f>E1509/D1509</f>
        <v>2.15</v>
      </c>
      <c r="P1509" s="3">
        <f>ROUND(E1509/L1509,0)</f>
        <v>78</v>
      </c>
      <c r="Q1509" s="6" t="s">
        <v>8336</v>
      </c>
      <c r="R1509" s="6" t="s">
        <v>8337</v>
      </c>
      <c r="S1509" s="14">
        <f t="shared" si="46"/>
        <v>40254.242002314808</v>
      </c>
      <c r="T1509" s="14">
        <f t="shared" si="47"/>
        <v>40313.131944444445</v>
      </c>
    </row>
    <row r="1510" spans="1:20" ht="45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8221</v>
      </c>
      <c r="H1510" s="1" t="s">
        <v>8243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8282</v>
      </c>
      <c r="O1510" s="5">
        <f>E1510/D1510</f>
        <v>1.1076216216216217</v>
      </c>
      <c r="P1510" s="3">
        <f>ROUND(E1510/L1510,0)</f>
        <v>97</v>
      </c>
      <c r="Q1510" s="6" t="s">
        <v>8336</v>
      </c>
      <c r="R1510" s="6" t="s">
        <v>8337</v>
      </c>
      <c r="S1510" s="14">
        <f t="shared" si="46"/>
        <v>41786.406030092592</v>
      </c>
      <c r="T1510" s="14">
        <f t="shared" si="47"/>
        <v>41817.406030092592</v>
      </c>
    </row>
    <row r="1511" spans="1:20" ht="60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8233</v>
      </c>
      <c r="H1511" s="1" t="s">
        <v>8246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8282</v>
      </c>
      <c r="O1511" s="5">
        <f>E1511/D1511</f>
        <v>1.2364125714285714</v>
      </c>
      <c r="P1511" s="3">
        <f>ROUND(E1511/L1511,0)</f>
        <v>110</v>
      </c>
      <c r="Q1511" s="6" t="s">
        <v>8336</v>
      </c>
      <c r="R1511" s="6" t="s">
        <v>8337</v>
      </c>
      <c r="S1511" s="14">
        <f t="shared" si="46"/>
        <v>42751.325057870366</v>
      </c>
      <c r="T1511" s="14">
        <f t="shared" si="47"/>
        <v>42780.749305555553</v>
      </c>
    </row>
    <row r="1512" spans="1:20" ht="60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8222</v>
      </c>
      <c r="H1512" s="1" t="s">
        <v>8244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8282</v>
      </c>
      <c r="O1512" s="5">
        <f>E1512/D1512</f>
        <v>1.0103500000000001</v>
      </c>
      <c r="P1512" s="3">
        <f>ROUND(E1512/L1512,0)</f>
        <v>40</v>
      </c>
      <c r="Q1512" s="6" t="s">
        <v>8336</v>
      </c>
      <c r="R1512" s="6" t="s">
        <v>8337</v>
      </c>
      <c r="S1512" s="14">
        <f t="shared" si="46"/>
        <v>41809.176828703705</v>
      </c>
      <c r="T1512" s="14">
        <f t="shared" si="47"/>
        <v>41839.176828703705</v>
      </c>
    </row>
    <row r="1513" spans="1:20" ht="60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8221</v>
      </c>
      <c r="H1513" s="1" t="s">
        <v>8243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8282</v>
      </c>
      <c r="O1513" s="5">
        <f>E1513/D1513</f>
        <v>1.1179285714285714</v>
      </c>
      <c r="P1513" s="3">
        <f>ROUND(E1513/L1513,0)</f>
        <v>76</v>
      </c>
      <c r="Q1513" s="6" t="s">
        <v>8336</v>
      </c>
      <c r="R1513" s="6" t="s">
        <v>8337</v>
      </c>
      <c r="S1513" s="14">
        <f t="shared" si="46"/>
        <v>42296.375046296293</v>
      </c>
      <c r="T1513" s="14">
        <f t="shared" si="47"/>
        <v>42326.416712962957</v>
      </c>
    </row>
    <row r="1514" spans="1:20" ht="60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8221</v>
      </c>
      <c r="H1514" s="1" t="s">
        <v>8243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8282</v>
      </c>
      <c r="O1514" s="5">
        <f>E1514/D1514</f>
        <v>5.5877142857142861</v>
      </c>
      <c r="P1514" s="3">
        <f>ROUND(E1514/L1514,0)</f>
        <v>58</v>
      </c>
      <c r="Q1514" s="6" t="s">
        <v>8336</v>
      </c>
      <c r="R1514" s="6" t="s">
        <v>8337</v>
      </c>
      <c r="S1514" s="14">
        <f t="shared" si="46"/>
        <v>42741.476145833331</v>
      </c>
      <c r="T1514" s="14">
        <f t="shared" si="47"/>
        <v>42771.476145833331</v>
      </c>
    </row>
    <row r="1515" spans="1:20" ht="45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8222</v>
      </c>
      <c r="H1515" s="1" t="s">
        <v>8244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8282</v>
      </c>
      <c r="O1515" s="5">
        <f>E1515/D1515</f>
        <v>1.5001875</v>
      </c>
      <c r="P1515" s="3">
        <f>ROUND(E1515/L1515,0)</f>
        <v>56</v>
      </c>
      <c r="Q1515" s="6" t="s">
        <v>8336</v>
      </c>
      <c r="R1515" s="6" t="s">
        <v>8337</v>
      </c>
      <c r="S1515" s="14">
        <f t="shared" si="46"/>
        <v>41806.42900462963</v>
      </c>
      <c r="T1515" s="14">
        <f t="shared" si="47"/>
        <v>41836.42900462963</v>
      </c>
    </row>
    <row r="1516" spans="1:20" ht="45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8221</v>
      </c>
      <c r="H1516" s="1" t="s">
        <v>8243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8282</v>
      </c>
      <c r="O1516" s="5">
        <f>E1516/D1516</f>
        <v>1.0647599999999999</v>
      </c>
      <c r="P1516" s="3">
        <f>ROUND(E1516/L1516,0)</f>
        <v>151</v>
      </c>
      <c r="Q1516" s="6" t="s">
        <v>8336</v>
      </c>
      <c r="R1516" s="6" t="s">
        <v>8337</v>
      </c>
      <c r="S1516" s="14">
        <f t="shared" si="46"/>
        <v>42234.389351851853</v>
      </c>
      <c r="T1516" s="14">
        <f t="shared" si="47"/>
        <v>42274.389351851853</v>
      </c>
    </row>
    <row r="1517" spans="1:20" ht="60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8231</v>
      </c>
      <c r="H1517" s="1" t="s">
        <v>8251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8282</v>
      </c>
      <c r="O1517" s="5">
        <f>E1517/D1517</f>
        <v>1.57189</v>
      </c>
      <c r="P1517" s="3">
        <f>ROUND(E1517/L1517,0)</f>
        <v>850</v>
      </c>
      <c r="Q1517" s="6" t="s">
        <v>8336</v>
      </c>
      <c r="R1517" s="6" t="s">
        <v>8337</v>
      </c>
      <c r="S1517" s="14">
        <f t="shared" si="46"/>
        <v>42415.04510416666</v>
      </c>
      <c r="T1517" s="14">
        <f t="shared" si="47"/>
        <v>42445.003437499996</v>
      </c>
    </row>
    <row r="1518" spans="1:20" ht="45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8221</v>
      </c>
      <c r="H1518" s="1" t="s">
        <v>8243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8282</v>
      </c>
      <c r="O1518" s="5">
        <f>E1518/D1518</f>
        <v>1.0865882352941176</v>
      </c>
      <c r="P1518" s="3">
        <f>ROUND(E1518/L1518,0)</f>
        <v>159</v>
      </c>
      <c r="Q1518" s="6" t="s">
        <v>8336</v>
      </c>
      <c r="R1518" s="6" t="s">
        <v>8337</v>
      </c>
      <c r="S1518" s="14">
        <f t="shared" si="46"/>
        <v>42619.258009259262</v>
      </c>
      <c r="T1518" s="14">
        <f t="shared" si="47"/>
        <v>42649.374999999993</v>
      </c>
    </row>
    <row r="1519" spans="1:20" ht="60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8221</v>
      </c>
      <c r="H1519" s="1" t="s">
        <v>8243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8282</v>
      </c>
      <c r="O1519" s="5">
        <f>E1519/D1519</f>
        <v>1.6197999999999999</v>
      </c>
      <c r="P1519" s="3">
        <f>ROUND(E1519/L1519,0)</f>
        <v>40</v>
      </c>
      <c r="Q1519" s="6" t="s">
        <v>8336</v>
      </c>
      <c r="R1519" s="6" t="s">
        <v>8337</v>
      </c>
      <c r="S1519" s="14">
        <f t="shared" si="46"/>
        <v>41948.358252314814</v>
      </c>
      <c r="T1519" s="14">
        <f t="shared" si="47"/>
        <v>41979.041666666664</v>
      </c>
    </row>
    <row r="1520" spans="1:20" ht="30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8221</v>
      </c>
      <c r="H1520" s="1" t="s">
        <v>8243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8282</v>
      </c>
      <c r="O1520" s="5">
        <f>E1520/D1520</f>
        <v>2.0536666666666665</v>
      </c>
      <c r="P1520" s="3">
        <f>ROUND(E1520/L1520,0)</f>
        <v>131</v>
      </c>
      <c r="Q1520" s="6" t="s">
        <v>8336</v>
      </c>
      <c r="R1520" s="6" t="s">
        <v>8337</v>
      </c>
      <c r="S1520" s="14">
        <f t="shared" si="46"/>
        <v>41760.611712962964</v>
      </c>
      <c r="T1520" s="14">
        <f t="shared" si="47"/>
        <v>41790.611712962964</v>
      </c>
    </row>
    <row r="1521" spans="1:20" ht="60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8221</v>
      </c>
      <c r="H1521" s="1" t="s">
        <v>8243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8282</v>
      </c>
      <c r="O1521" s="5">
        <f>E1521/D1521</f>
        <v>1.033638888888889</v>
      </c>
      <c r="P1521" s="3">
        <f>ROUND(E1521/L1521,0)</f>
        <v>64</v>
      </c>
      <c r="Q1521" s="6" t="s">
        <v>8336</v>
      </c>
      <c r="R1521" s="6" t="s">
        <v>8337</v>
      </c>
      <c r="S1521" s="14">
        <f t="shared" si="46"/>
        <v>41782.533368055556</v>
      </c>
      <c r="T1521" s="14">
        <f t="shared" si="47"/>
        <v>41810.707638888889</v>
      </c>
    </row>
    <row r="1522" spans="1:20" ht="45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8221</v>
      </c>
      <c r="H1522" s="1" t="s">
        <v>8243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8282</v>
      </c>
      <c r="O1522" s="5">
        <f>E1522/D1522</f>
        <v>1.0347222222222223</v>
      </c>
      <c r="P1522" s="3">
        <f>ROUND(E1522/L1522,0)</f>
        <v>112</v>
      </c>
      <c r="Q1522" s="6" t="s">
        <v>8336</v>
      </c>
      <c r="R1522" s="6" t="s">
        <v>8337</v>
      </c>
      <c r="S1522" s="14">
        <f t="shared" si="46"/>
        <v>41955.649456018517</v>
      </c>
      <c r="T1522" s="14">
        <f t="shared" si="47"/>
        <v>41991.958333333336</v>
      </c>
    </row>
    <row r="1523" spans="1:20" ht="4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8221</v>
      </c>
      <c r="H1523" s="1" t="s">
        <v>8243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8282</v>
      </c>
      <c r="O1523" s="5">
        <f>E1523/D1523</f>
        <v>1.0681333333333334</v>
      </c>
      <c r="P1523" s="3">
        <f>ROUND(E1523/L1523,0)</f>
        <v>170</v>
      </c>
      <c r="Q1523" s="6" t="s">
        <v>8336</v>
      </c>
      <c r="R1523" s="6" t="s">
        <v>8337</v>
      </c>
      <c r="S1523" s="14">
        <f t="shared" si="46"/>
        <v>42492.959386574068</v>
      </c>
      <c r="T1523" s="14">
        <f t="shared" si="47"/>
        <v>42527.959386574068</v>
      </c>
    </row>
    <row r="1524" spans="1:20" ht="60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8221</v>
      </c>
      <c r="H1524" s="1" t="s">
        <v>8243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8282</v>
      </c>
      <c r="O1524" s="5">
        <f>E1524/D1524</f>
        <v>1.3896574712643677</v>
      </c>
      <c r="P1524" s="3">
        <f>ROUND(E1524/L1524,0)</f>
        <v>134</v>
      </c>
      <c r="Q1524" s="6" t="s">
        <v>8336</v>
      </c>
      <c r="R1524" s="6" t="s">
        <v>8337</v>
      </c>
      <c r="S1524" s="14">
        <f t="shared" si="46"/>
        <v>41899.621979166666</v>
      </c>
      <c r="T1524" s="14">
        <f t="shared" si="47"/>
        <v>41929.621979166666</v>
      </c>
    </row>
    <row r="1525" spans="1:20" ht="60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8221</v>
      </c>
      <c r="H1525" s="1" t="s">
        <v>8243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8282</v>
      </c>
      <c r="O1525" s="5">
        <f>E1525/D1525</f>
        <v>1.2484324324324325</v>
      </c>
      <c r="P1525" s="3">
        <f>ROUND(E1525/L1525,0)</f>
        <v>96</v>
      </c>
      <c r="Q1525" s="6" t="s">
        <v>8336</v>
      </c>
      <c r="R1525" s="6" t="s">
        <v>8337</v>
      </c>
      <c r="S1525" s="14">
        <f t="shared" si="46"/>
        <v>41964.543009259258</v>
      </c>
      <c r="T1525" s="14">
        <f t="shared" si="47"/>
        <v>41995.791666666664</v>
      </c>
    </row>
    <row r="1526" spans="1:20" ht="4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8232</v>
      </c>
      <c r="H1526" s="1" t="s">
        <v>8252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8282</v>
      </c>
      <c r="O1526" s="5">
        <f>E1526/D1526</f>
        <v>2.0699999999999998</v>
      </c>
      <c r="P1526" s="3">
        <f>ROUND(E1526/L1526,0)</f>
        <v>222</v>
      </c>
      <c r="Q1526" s="6" t="s">
        <v>8336</v>
      </c>
      <c r="R1526" s="6" t="s">
        <v>8337</v>
      </c>
      <c r="S1526" s="14">
        <f t="shared" si="46"/>
        <v>42756.292708333327</v>
      </c>
      <c r="T1526" s="14">
        <f t="shared" si="47"/>
        <v>42786.292708333327</v>
      </c>
    </row>
    <row r="1527" spans="1:20" ht="60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8221</v>
      </c>
      <c r="H1527" s="1" t="s">
        <v>8243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8282</v>
      </c>
      <c r="O1527" s="5">
        <f>E1527/D1527</f>
        <v>1.7400576923076922</v>
      </c>
      <c r="P1527" s="3">
        <f>ROUND(E1527/L1527,0)</f>
        <v>32</v>
      </c>
      <c r="Q1527" s="6" t="s">
        <v>8336</v>
      </c>
      <c r="R1527" s="6" t="s">
        <v>8337</v>
      </c>
      <c r="S1527" s="14">
        <f t="shared" si="46"/>
        <v>42570.494652777772</v>
      </c>
      <c r="T1527" s="14">
        <f t="shared" si="47"/>
        <v>42600.494652777772</v>
      </c>
    </row>
    <row r="1528" spans="1:20" ht="60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8221</v>
      </c>
      <c r="H1528" s="1" t="s">
        <v>8243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8282</v>
      </c>
      <c r="O1528" s="5">
        <f>E1528/D1528</f>
        <v>1.2032608695652174</v>
      </c>
      <c r="P1528" s="3">
        <f>ROUND(E1528/L1528,0)</f>
        <v>99</v>
      </c>
      <c r="Q1528" s="6" t="s">
        <v>8336</v>
      </c>
      <c r="R1528" s="6" t="s">
        <v>8337</v>
      </c>
      <c r="S1528" s="14">
        <f t="shared" si="46"/>
        <v>42339.067673611113</v>
      </c>
      <c r="T1528" s="14">
        <f t="shared" si="47"/>
        <v>42388.067673611113</v>
      </c>
    </row>
    <row r="1529" spans="1:20" ht="4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8221</v>
      </c>
      <c r="H1529" s="1" t="s">
        <v>8243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8282</v>
      </c>
      <c r="O1529" s="5">
        <f>E1529/D1529</f>
        <v>1.1044428571428573</v>
      </c>
      <c r="P1529" s="3">
        <f>ROUND(E1529/L1529,0)</f>
        <v>55</v>
      </c>
      <c r="Q1529" s="6" t="s">
        <v>8336</v>
      </c>
      <c r="R1529" s="6" t="s">
        <v>8337</v>
      </c>
      <c r="S1529" s="14">
        <f t="shared" si="46"/>
        <v>42780.392199074071</v>
      </c>
      <c r="T1529" s="14">
        <f t="shared" si="47"/>
        <v>42808.350532407407</v>
      </c>
    </row>
    <row r="1530" spans="1:20" ht="30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8221</v>
      </c>
      <c r="H1530" s="1" t="s">
        <v>8243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8282</v>
      </c>
      <c r="O1530" s="5">
        <f>E1530/D1530</f>
        <v>2.8156666666666665</v>
      </c>
      <c r="P1530" s="3">
        <f>ROUND(E1530/L1530,0)</f>
        <v>53</v>
      </c>
      <c r="Q1530" s="6" t="s">
        <v>8336</v>
      </c>
      <c r="R1530" s="6" t="s">
        <v>8337</v>
      </c>
      <c r="S1530" s="14">
        <f t="shared" si="46"/>
        <v>42736.524560185186</v>
      </c>
      <c r="T1530" s="14">
        <f t="shared" si="47"/>
        <v>42766.791666666664</v>
      </c>
    </row>
    <row r="1531" spans="1:20" ht="45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8221</v>
      </c>
      <c r="H1531" s="1" t="s">
        <v>8243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8282</v>
      </c>
      <c r="O1531" s="5">
        <f>E1531/D1531</f>
        <v>1.0067894736842105</v>
      </c>
      <c r="P1531" s="3">
        <f>ROUND(E1531/L1531,0)</f>
        <v>136</v>
      </c>
      <c r="Q1531" s="6" t="s">
        <v>8336</v>
      </c>
      <c r="R1531" s="6" t="s">
        <v>8337</v>
      </c>
      <c r="S1531" s="14">
        <f t="shared" si="46"/>
        <v>42052.420370370368</v>
      </c>
      <c r="T1531" s="14">
        <f t="shared" si="47"/>
        <v>42082.378703703704</v>
      </c>
    </row>
    <row r="1532" spans="1:20" ht="60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8221</v>
      </c>
      <c r="H1532" s="1" t="s">
        <v>8243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8282</v>
      </c>
      <c r="O1532" s="5">
        <f>E1532/D1532</f>
        <v>1.3482571428571428</v>
      </c>
      <c r="P1532" s="3">
        <f>ROUND(E1532/L1532,0)</f>
        <v>54</v>
      </c>
      <c r="Q1532" s="6" t="s">
        <v>8336</v>
      </c>
      <c r="R1532" s="6" t="s">
        <v>8337</v>
      </c>
      <c r="S1532" s="14">
        <f t="shared" si="46"/>
        <v>42275.558969907404</v>
      </c>
      <c r="T1532" s="14">
        <f t="shared" si="47"/>
        <v>42300.558969907404</v>
      </c>
    </row>
    <row r="1533" spans="1:20" ht="60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8221</v>
      </c>
      <c r="H1533" s="1" t="s">
        <v>8243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8282</v>
      </c>
      <c r="O1533" s="5">
        <f>E1533/D1533</f>
        <v>1.7595744680851064</v>
      </c>
      <c r="P1533" s="3">
        <f>ROUND(E1533/L1533,0)</f>
        <v>57</v>
      </c>
      <c r="Q1533" s="6" t="s">
        <v>8336</v>
      </c>
      <c r="R1533" s="6" t="s">
        <v>8337</v>
      </c>
      <c r="S1533" s="14">
        <f t="shared" si="46"/>
        <v>41941.594050925924</v>
      </c>
      <c r="T1533" s="14">
        <f t="shared" si="47"/>
        <v>41973.916666666664</v>
      </c>
    </row>
    <row r="1534" spans="1:20" ht="60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8223</v>
      </c>
      <c r="H1534" s="1" t="s">
        <v>8245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8282</v>
      </c>
      <c r="O1534" s="5">
        <f>E1534/D1534</f>
        <v>4.8402000000000003</v>
      </c>
      <c r="P1534" s="3">
        <f>ROUND(E1534/L1534,0)</f>
        <v>82</v>
      </c>
      <c r="Q1534" s="6" t="s">
        <v>8336</v>
      </c>
      <c r="R1534" s="6" t="s">
        <v>8337</v>
      </c>
      <c r="S1534" s="14">
        <f t="shared" si="46"/>
        <v>42391.266956018517</v>
      </c>
      <c r="T1534" s="14">
        <f t="shared" si="47"/>
        <v>42415.416666666664</v>
      </c>
    </row>
    <row r="1535" spans="1:20" ht="4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8221</v>
      </c>
      <c r="H1535" s="1" t="s">
        <v>8243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8282</v>
      </c>
      <c r="O1535" s="5">
        <f>E1535/D1535</f>
        <v>1.4514</v>
      </c>
      <c r="P1535" s="3">
        <f>ROUND(E1535/L1535,0)</f>
        <v>88</v>
      </c>
      <c r="Q1535" s="6" t="s">
        <v>8336</v>
      </c>
      <c r="R1535" s="6" t="s">
        <v>8337</v>
      </c>
      <c r="S1535" s="14">
        <f t="shared" si="46"/>
        <v>42442.793715277774</v>
      </c>
      <c r="T1535" s="14">
        <f t="shared" si="47"/>
        <v>42491.957638888889</v>
      </c>
    </row>
    <row r="1536" spans="1:20" ht="60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8221</v>
      </c>
      <c r="H1536" s="1" t="s">
        <v>8243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8282</v>
      </c>
      <c r="O1536" s="5">
        <f>E1536/D1536</f>
        <v>4.1773333333333333</v>
      </c>
      <c r="P1536" s="3">
        <f>ROUND(E1536/L1536,0)</f>
        <v>85</v>
      </c>
      <c r="Q1536" s="6" t="s">
        <v>8336</v>
      </c>
      <c r="R1536" s="6" t="s">
        <v>8337</v>
      </c>
      <c r="S1536" s="14">
        <f t="shared" si="46"/>
        <v>42221.465995370367</v>
      </c>
      <c r="T1536" s="14">
        <f t="shared" si="47"/>
        <v>42251.465995370367</v>
      </c>
    </row>
    <row r="1537" spans="1:20" ht="60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8221</v>
      </c>
      <c r="H1537" s="1" t="s">
        <v>8243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8282</v>
      </c>
      <c r="O1537" s="5">
        <f>E1537/D1537</f>
        <v>1.3242499999999999</v>
      </c>
      <c r="P1537" s="3">
        <f>ROUND(E1537/L1537,0)</f>
        <v>48</v>
      </c>
      <c r="Q1537" s="6" t="s">
        <v>8336</v>
      </c>
      <c r="R1537" s="6" t="s">
        <v>8337</v>
      </c>
      <c r="S1537" s="14">
        <f t="shared" si="46"/>
        <v>42484.620729166665</v>
      </c>
      <c r="T1537" s="14">
        <f t="shared" si="47"/>
        <v>42513.708333333336</v>
      </c>
    </row>
    <row r="1538" spans="1:20" ht="60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8221</v>
      </c>
      <c r="H1538" s="1" t="s">
        <v>8243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8282</v>
      </c>
      <c r="O1538" s="5">
        <f>E1538/D1538</f>
        <v>2.5030841666666666</v>
      </c>
      <c r="P1538" s="3">
        <f>ROUND(E1538/L1538,0)</f>
        <v>66</v>
      </c>
      <c r="Q1538" s="6" t="s">
        <v>8336</v>
      </c>
      <c r="R1538" s="6" t="s">
        <v>8337</v>
      </c>
      <c r="S1538" s="14">
        <f t="shared" si="46"/>
        <v>42213.593865740739</v>
      </c>
      <c r="T1538" s="14">
        <f t="shared" si="47"/>
        <v>42243.593865740739</v>
      </c>
    </row>
    <row r="1539" spans="1:20" ht="4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8233</v>
      </c>
      <c r="H1539" s="1" t="s">
        <v>8246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8282</v>
      </c>
      <c r="O1539" s="5">
        <f>E1539/D1539</f>
        <v>1.7989999999999999</v>
      </c>
      <c r="P1539" s="3">
        <f>ROUND(E1539/L1539,0)</f>
        <v>96</v>
      </c>
      <c r="Q1539" s="6" t="s">
        <v>8336</v>
      </c>
      <c r="R1539" s="6" t="s">
        <v>8337</v>
      </c>
      <c r="S1539" s="14">
        <f t="shared" ref="S1539:S1602" si="48">(J1539/86400)+25569+(-5/24)</f>
        <v>42552.106793981475</v>
      </c>
      <c r="T1539" s="14">
        <f t="shared" ref="T1539:T1602" si="49">(I1539/86400)+25569+(-5/24)</f>
        <v>42588.541666666664</v>
      </c>
    </row>
    <row r="1540" spans="1:20" ht="45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8221</v>
      </c>
      <c r="H1540" s="1" t="s">
        <v>8243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8282</v>
      </c>
      <c r="O1540" s="5">
        <f>E1540/D1540</f>
        <v>1.0262857142857142</v>
      </c>
      <c r="P1540" s="3">
        <f>ROUND(E1540/L1540,0)</f>
        <v>156</v>
      </c>
      <c r="Q1540" s="6" t="s">
        <v>8336</v>
      </c>
      <c r="R1540" s="6" t="s">
        <v>8337</v>
      </c>
      <c r="S1540" s="14">
        <f t="shared" si="48"/>
        <v>41981.57372685185</v>
      </c>
      <c r="T1540" s="14">
        <f t="shared" si="49"/>
        <v>42026.57372685185</v>
      </c>
    </row>
    <row r="1541" spans="1:20" ht="60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8221</v>
      </c>
      <c r="H1541" s="1" t="s">
        <v>8243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8282</v>
      </c>
      <c r="O1541" s="5">
        <f>E1541/D1541</f>
        <v>1.359861</v>
      </c>
      <c r="P1541" s="3">
        <f>ROUND(E1541/L1541,0)</f>
        <v>96</v>
      </c>
      <c r="Q1541" s="6" t="s">
        <v>8336</v>
      </c>
      <c r="R1541" s="6" t="s">
        <v>8337</v>
      </c>
      <c r="S1541" s="14">
        <f t="shared" si="48"/>
        <v>42705.710868055554</v>
      </c>
      <c r="T1541" s="14">
        <f t="shared" si="49"/>
        <v>42738.710868055554</v>
      </c>
    </row>
    <row r="1542" spans="1:20" ht="60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8221</v>
      </c>
      <c r="H1542" s="1" t="s">
        <v>8243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8282</v>
      </c>
      <c r="O1542" s="5">
        <f>E1542/D1542</f>
        <v>1.1786666666666668</v>
      </c>
      <c r="P1542" s="3">
        <f>ROUND(E1542/L1542,0)</f>
        <v>180</v>
      </c>
      <c r="Q1542" s="6" t="s">
        <v>8336</v>
      </c>
      <c r="R1542" s="6" t="s">
        <v>8337</v>
      </c>
      <c r="S1542" s="14">
        <f t="shared" si="48"/>
        <v>41938.798796296294</v>
      </c>
      <c r="T1542" s="14">
        <f t="shared" si="49"/>
        <v>41968.843749999993</v>
      </c>
    </row>
    <row r="1543" spans="1:20" ht="4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8306</v>
      </c>
      <c r="G1543" s="1" t="s">
        <v>8221</v>
      </c>
      <c r="H1543" s="1" t="s">
        <v>8243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8286</v>
      </c>
      <c r="O1543" s="5">
        <f>E1543/D1543</f>
        <v>3.3333333333333332E-4</v>
      </c>
      <c r="P1543" s="3">
        <f>ROUND(E1543/L1543,0)</f>
        <v>3</v>
      </c>
      <c r="Q1543" s="6" t="s">
        <v>8336</v>
      </c>
      <c r="R1543" s="6" t="s">
        <v>8341</v>
      </c>
      <c r="S1543" s="14">
        <f t="shared" si="48"/>
        <v>41974.503912037035</v>
      </c>
      <c r="T1543" s="14">
        <f t="shared" si="49"/>
        <v>42004.503912037035</v>
      </c>
    </row>
    <row r="1544" spans="1:20" ht="60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8306</v>
      </c>
      <c r="G1544" s="1" t="s">
        <v>8226</v>
      </c>
      <c r="H1544" s="1" t="s">
        <v>8248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8286</v>
      </c>
      <c r="O1544" s="5">
        <f>E1544/D1544</f>
        <v>0.04</v>
      </c>
      <c r="P1544" s="3">
        <f>ROUND(E1544/L1544,0)</f>
        <v>20</v>
      </c>
      <c r="Q1544" s="6" t="s">
        <v>8336</v>
      </c>
      <c r="R1544" s="6" t="s">
        <v>8341</v>
      </c>
      <c r="S1544" s="14">
        <f t="shared" si="48"/>
        <v>42170.788194444445</v>
      </c>
      <c r="T1544" s="14">
        <f t="shared" si="49"/>
        <v>42185.788194444445</v>
      </c>
    </row>
    <row r="1545" spans="1:20" ht="45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8306</v>
      </c>
      <c r="G1545" s="1" t="s">
        <v>8221</v>
      </c>
      <c r="H1545" s="1" t="s">
        <v>8243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8286</v>
      </c>
      <c r="O1545" s="5">
        <f>E1545/D1545</f>
        <v>4.4444444444444444E-3</v>
      </c>
      <c r="P1545" s="3">
        <f>ROUND(E1545/L1545,0)</f>
        <v>10</v>
      </c>
      <c r="Q1545" s="6" t="s">
        <v>8336</v>
      </c>
      <c r="R1545" s="6" t="s">
        <v>8341</v>
      </c>
      <c r="S1545" s="14">
        <f t="shared" si="48"/>
        <v>41935.301319444443</v>
      </c>
      <c r="T1545" s="14">
        <f t="shared" si="49"/>
        <v>41965.342986111107</v>
      </c>
    </row>
    <row r="1546" spans="1:20" ht="45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8306</v>
      </c>
      <c r="G1546" s="1" t="s">
        <v>8221</v>
      </c>
      <c r="H1546" s="1" t="s">
        <v>8243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8286</v>
      </c>
      <c r="O1546" s="5">
        <f>E1546/D1546</f>
        <v>0</v>
      </c>
      <c r="P1546" s="3" t="e">
        <f>ROUND(E1546/L1546,0)</f>
        <v>#DIV/0!</v>
      </c>
      <c r="Q1546" s="6" t="s">
        <v>8336</v>
      </c>
      <c r="R1546" s="6" t="s">
        <v>8341</v>
      </c>
      <c r="S1546" s="14">
        <f t="shared" si="48"/>
        <v>42052.842870370368</v>
      </c>
      <c r="T1546" s="14">
        <f t="shared" si="49"/>
        <v>42094.804166666661</v>
      </c>
    </row>
    <row r="1547" spans="1:20" ht="4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8306</v>
      </c>
      <c r="G1547" s="1" t="s">
        <v>8221</v>
      </c>
      <c r="H1547" s="1" t="s">
        <v>8243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8286</v>
      </c>
      <c r="O1547" s="5">
        <f>E1547/D1547</f>
        <v>3.3333333333333332E-4</v>
      </c>
      <c r="P1547" s="3">
        <f>ROUND(E1547/L1547,0)</f>
        <v>1</v>
      </c>
      <c r="Q1547" s="6" t="s">
        <v>8336</v>
      </c>
      <c r="R1547" s="6" t="s">
        <v>8341</v>
      </c>
      <c r="S1547" s="14">
        <f t="shared" si="48"/>
        <v>42031.676319444443</v>
      </c>
      <c r="T1547" s="14">
        <f t="shared" si="49"/>
        <v>42065.677777777775</v>
      </c>
    </row>
    <row r="1548" spans="1:20" ht="60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8306</v>
      </c>
      <c r="G1548" s="1" t="s">
        <v>8222</v>
      </c>
      <c r="H1548" s="1" t="s">
        <v>8244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8286</v>
      </c>
      <c r="O1548" s="5">
        <f>E1548/D1548</f>
        <v>0.28899999999999998</v>
      </c>
      <c r="P1548" s="3">
        <f>ROUND(E1548/L1548,0)</f>
        <v>26</v>
      </c>
      <c r="Q1548" s="6" t="s">
        <v>8336</v>
      </c>
      <c r="R1548" s="6" t="s">
        <v>8341</v>
      </c>
      <c r="S1548" s="14">
        <f t="shared" si="48"/>
        <v>41839.004618055551</v>
      </c>
      <c r="T1548" s="14">
        <f t="shared" si="49"/>
        <v>41899.004618055551</v>
      </c>
    </row>
    <row r="1549" spans="1:20" ht="4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8306</v>
      </c>
      <c r="G1549" s="1" t="s">
        <v>8221</v>
      </c>
      <c r="H1549" s="1" t="s">
        <v>8243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8286</v>
      </c>
      <c r="O1549" s="5">
        <f>E1549/D1549</f>
        <v>0</v>
      </c>
      <c r="P1549" s="3" t="e">
        <f>ROUND(E1549/L1549,0)</f>
        <v>#DIV/0!</v>
      </c>
      <c r="Q1549" s="6" t="s">
        <v>8336</v>
      </c>
      <c r="R1549" s="6" t="s">
        <v>8341</v>
      </c>
      <c r="S1549" s="14">
        <f t="shared" si="48"/>
        <v>42782.218541666669</v>
      </c>
      <c r="T1549" s="14">
        <f t="shared" si="49"/>
        <v>42789.218541666669</v>
      </c>
    </row>
    <row r="1550" spans="1:20" ht="30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8306</v>
      </c>
      <c r="G1550" s="1" t="s">
        <v>8221</v>
      </c>
      <c r="H1550" s="1" t="s">
        <v>8243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8286</v>
      </c>
      <c r="O1550" s="5">
        <f>E1550/D1550</f>
        <v>8.5714285714285715E-2</v>
      </c>
      <c r="P1550" s="3">
        <f>ROUND(E1550/L1550,0)</f>
        <v>60</v>
      </c>
      <c r="Q1550" s="6" t="s">
        <v>8336</v>
      </c>
      <c r="R1550" s="6" t="s">
        <v>8341</v>
      </c>
      <c r="S1550" s="14">
        <f t="shared" si="48"/>
        <v>42286.673842592594</v>
      </c>
      <c r="T1550" s="14">
        <f t="shared" si="49"/>
        <v>42316.715509259258</v>
      </c>
    </row>
    <row r="1551" spans="1:20" ht="4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8306</v>
      </c>
      <c r="G1551" s="1" t="s">
        <v>8221</v>
      </c>
      <c r="H1551" s="1" t="s">
        <v>8243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8286</v>
      </c>
      <c r="O1551" s="5">
        <f>E1551/D1551</f>
        <v>0.34</v>
      </c>
      <c r="P1551" s="3">
        <f>ROUND(E1551/L1551,0)</f>
        <v>28</v>
      </c>
      <c r="Q1551" s="6" t="s">
        <v>8336</v>
      </c>
      <c r="R1551" s="6" t="s">
        <v>8341</v>
      </c>
      <c r="S1551" s="14">
        <f t="shared" si="48"/>
        <v>42280.927766203698</v>
      </c>
      <c r="T1551" s="14">
        <f t="shared" si="49"/>
        <v>42310.96943287037</v>
      </c>
    </row>
    <row r="1552" spans="1:20" ht="60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8306</v>
      </c>
      <c r="G1552" s="1" t="s">
        <v>8222</v>
      </c>
      <c r="H1552" s="1" t="s">
        <v>8244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8286</v>
      </c>
      <c r="O1552" s="5">
        <f>E1552/D1552</f>
        <v>0.13466666666666666</v>
      </c>
      <c r="P1552" s="3">
        <f>ROUND(E1552/L1552,0)</f>
        <v>14</v>
      </c>
      <c r="Q1552" s="6" t="s">
        <v>8336</v>
      </c>
      <c r="R1552" s="6" t="s">
        <v>8341</v>
      </c>
      <c r="S1552" s="14">
        <f t="shared" si="48"/>
        <v>42472.24113425926</v>
      </c>
      <c r="T1552" s="14">
        <f t="shared" si="49"/>
        <v>42502.24113425926</v>
      </c>
    </row>
    <row r="1553" spans="1:20" ht="60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8306</v>
      </c>
      <c r="G1553" s="1" t="s">
        <v>8221</v>
      </c>
      <c r="H1553" s="1" t="s">
        <v>8243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8286</v>
      </c>
      <c r="O1553" s="5">
        <f>E1553/D1553</f>
        <v>0</v>
      </c>
      <c r="P1553" s="3" t="e">
        <f>ROUND(E1553/L1553,0)</f>
        <v>#DIV/0!</v>
      </c>
      <c r="Q1553" s="6" t="s">
        <v>8336</v>
      </c>
      <c r="R1553" s="6" t="s">
        <v>8341</v>
      </c>
      <c r="S1553" s="14">
        <f t="shared" si="48"/>
        <v>42121.616192129623</v>
      </c>
      <c r="T1553" s="14">
        <f t="shared" si="49"/>
        <v>42151.616192129623</v>
      </c>
    </row>
    <row r="1554" spans="1:20" ht="60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8306</v>
      </c>
      <c r="G1554" s="1" t="s">
        <v>8221</v>
      </c>
      <c r="H1554" s="1" t="s">
        <v>8243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8286</v>
      </c>
      <c r="O1554" s="5">
        <f>E1554/D1554</f>
        <v>0.49186046511627907</v>
      </c>
      <c r="P1554" s="3">
        <f>ROUND(E1554/L1554,0)</f>
        <v>132</v>
      </c>
      <c r="Q1554" s="6" t="s">
        <v>8336</v>
      </c>
      <c r="R1554" s="6" t="s">
        <v>8341</v>
      </c>
      <c r="S1554" s="14">
        <f t="shared" si="48"/>
        <v>41892.480416666665</v>
      </c>
      <c r="T1554" s="14">
        <f t="shared" si="49"/>
        <v>41912.957638888889</v>
      </c>
    </row>
    <row r="1555" spans="1:20" ht="45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8306</v>
      </c>
      <c r="G1555" s="1" t="s">
        <v>8221</v>
      </c>
      <c r="H1555" s="1" t="s">
        <v>8243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8286</v>
      </c>
      <c r="O1555" s="5">
        <f>E1555/D1555</f>
        <v>0</v>
      </c>
      <c r="P1555" s="3" t="e">
        <f>ROUND(E1555/L1555,0)</f>
        <v>#DIV/0!</v>
      </c>
      <c r="Q1555" s="6" t="s">
        <v>8336</v>
      </c>
      <c r="R1555" s="6" t="s">
        <v>8341</v>
      </c>
      <c r="S1555" s="14">
        <f t="shared" si="48"/>
        <v>42219.074618055551</v>
      </c>
      <c r="T1555" s="14">
        <f t="shared" si="49"/>
        <v>42249.074618055551</v>
      </c>
    </row>
    <row r="1556" spans="1:20" ht="60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8306</v>
      </c>
      <c r="G1556" s="1" t="s">
        <v>8223</v>
      </c>
      <c r="H1556" s="1" t="s">
        <v>8245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8286</v>
      </c>
      <c r="O1556" s="5">
        <f>E1556/D1556</f>
        <v>0</v>
      </c>
      <c r="P1556" s="3" t="e">
        <f>ROUND(E1556/L1556,0)</f>
        <v>#DIV/0!</v>
      </c>
      <c r="Q1556" s="6" t="s">
        <v>8336</v>
      </c>
      <c r="R1556" s="6" t="s">
        <v>8341</v>
      </c>
      <c r="S1556" s="14">
        <f t="shared" si="48"/>
        <v>42188.043865740743</v>
      </c>
      <c r="T1556" s="14">
        <f t="shared" si="49"/>
        <v>42218.043865740743</v>
      </c>
    </row>
    <row r="1557" spans="1:20" ht="4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8306</v>
      </c>
      <c r="G1557" s="1" t="s">
        <v>8221</v>
      </c>
      <c r="H1557" s="1" t="s">
        <v>8243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8286</v>
      </c>
      <c r="O1557" s="5">
        <f>E1557/D1557</f>
        <v>0</v>
      </c>
      <c r="P1557" s="3" t="e">
        <f>ROUND(E1557/L1557,0)</f>
        <v>#DIV/0!</v>
      </c>
      <c r="Q1557" s="6" t="s">
        <v>8336</v>
      </c>
      <c r="R1557" s="6" t="s">
        <v>8341</v>
      </c>
      <c r="S1557" s="14">
        <f t="shared" si="48"/>
        <v>42241.405462962961</v>
      </c>
      <c r="T1557" s="14">
        <f t="shared" si="49"/>
        <v>42264.499999999993</v>
      </c>
    </row>
    <row r="1558" spans="1:20" ht="4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8306</v>
      </c>
      <c r="G1558" s="1" t="s">
        <v>8226</v>
      </c>
      <c r="H1558" s="1" t="s">
        <v>8248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8286</v>
      </c>
      <c r="O1558" s="5">
        <f>E1558/D1558</f>
        <v>0.45133333333333331</v>
      </c>
      <c r="P1558" s="3">
        <f>ROUND(E1558/L1558,0)</f>
        <v>56</v>
      </c>
      <c r="Q1558" s="6" t="s">
        <v>8336</v>
      </c>
      <c r="R1558" s="6" t="s">
        <v>8341</v>
      </c>
      <c r="S1558" s="14">
        <f t="shared" si="48"/>
        <v>42524.944722222215</v>
      </c>
      <c r="T1558" s="14">
        <f t="shared" si="49"/>
        <v>42554.944722222215</v>
      </c>
    </row>
    <row r="1559" spans="1:20" ht="45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8306</v>
      </c>
      <c r="G1559" s="1" t="s">
        <v>8221</v>
      </c>
      <c r="H1559" s="1" t="s">
        <v>8243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8286</v>
      </c>
      <c r="O1559" s="5">
        <f>E1559/D1559</f>
        <v>0.04</v>
      </c>
      <c r="P1559" s="3">
        <f>ROUND(E1559/L1559,0)</f>
        <v>100</v>
      </c>
      <c r="Q1559" s="6" t="s">
        <v>8336</v>
      </c>
      <c r="R1559" s="6" t="s">
        <v>8341</v>
      </c>
      <c r="S1559" s="14">
        <f t="shared" si="48"/>
        <v>41871.444826388884</v>
      </c>
      <c r="T1559" s="14">
        <f t="shared" si="49"/>
        <v>41902.444826388884</v>
      </c>
    </row>
    <row r="1560" spans="1:20" ht="45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8306</v>
      </c>
      <c r="G1560" s="1" t="s">
        <v>8222</v>
      </c>
      <c r="H1560" s="1" t="s">
        <v>8244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8286</v>
      </c>
      <c r="O1560" s="5">
        <f>E1560/D1560</f>
        <v>4.6666666666666669E-2</v>
      </c>
      <c r="P1560" s="3">
        <f>ROUND(E1560/L1560,0)</f>
        <v>12</v>
      </c>
      <c r="Q1560" s="6" t="s">
        <v>8336</v>
      </c>
      <c r="R1560" s="6" t="s">
        <v>8341</v>
      </c>
      <c r="S1560" s="14">
        <f t="shared" si="48"/>
        <v>42185.189340277771</v>
      </c>
      <c r="T1560" s="14">
        <f t="shared" si="49"/>
        <v>42244.299999999996</v>
      </c>
    </row>
    <row r="1561" spans="1:20" ht="45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8306</v>
      </c>
      <c r="G1561" s="1" t="s">
        <v>8221</v>
      </c>
      <c r="H1561" s="1" t="s">
        <v>8243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8286</v>
      </c>
      <c r="O1561" s="5">
        <f>E1561/D1561</f>
        <v>3.3333333333333335E-3</v>
      </c>
      <c r="P1561" s="3">
        <f>ROUND(E1561/L1561,0)</f>
        <v>50</v>
      </c>
      <c r="Q1561" s="6" t="s">
        <v>8336</v>
      </c>
      <c r="R1561" s="6" t="s">
        <v>8341</v>
      </c>
      <c r="S1561" s="14">
        <f t="shared" si="48"/>
        <v>42107.844895833332</v>
      </c>
      <c r="T1561" s="14">
        <f t="shared" si="49"/>
        <v>42122.844895833332</v>
      </c>
    </row>
    <row r="1562" spans="1:20" ht="60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8306</v>
      </c>
      <c r="G1562" s="1" t="s">
        <v>8221</v>
      </c>
      <c r="H1562" s="1" t="s">
        <v>8243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8286</v>
      </c>
      <c r="O1562" s="5">
        <f>E1562/D1562</f>
        <v>3.7600000000000001E-2</v>
      </c>
      <c r="P1562" s="3">
        <f>ROUND(E1562/L1562,0)</f>
        <v>24</v>
      </c>
      <c r="Q1562" s="6" t="s">
        <v>8336</v>
      </c>
      <c r="R1562" s="6" t="s">
        <v>8341</v>
      </c>
      <c r="S1562" s="14">
        <f t="shared" si="48"/>
        <v>41935.812418981477</v>
      </c>
      <c r="T1562" s="14">
        <f t="shared" si="49"/>
        <v>41955.854085648149</v>
      </c>
    </row>
    <row r="1563" spans="1:20" ht="60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8305</v>
      </c>
      <c r="G1563" s="1" t="s">
        <v>8221</v>
      </c>
      <c r="H1563" s="1" t="s">
        <v>8243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8287</v>
      </c>
      <c r="O1563" s="5">
        <f>E1563/D1563</f>
        <v>6.7000000000000002E-3</v>
      </c>
      <c r="P1563" s="3">
        <f>ROUND(E1563/L1563,0)</f>
        <v>67</v>
      </c>
      <c r="Q1563" s="6" t="s">
        <v>8320</v>
      </c>
      <c r="R1563" s="6" t="s">
        <v>8342</v>
      </c>
      <c r="S1563" s="14">
        <f t="shared" si="48"/>
        <v>41554.833368055552</v>
      </c>
      <c r="T1563" s="14">
        <f t="shared" si="49"/>
        <v>41584.875034722216</v>
      </c>
    </row>
    <row r="1564" spans="1:20" ht="60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8305</v>
      </c>
      <c r="G1564" s="1" t="s">
        <v>8221</v>
      </c>
      <c r="H1564" s="1" t="s">
        <v>8243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8287</v>
      </c>
      <c r="O1564" s="5">
        <f>E1564/D1564</f>
        <v>0</v>
      </c>
      <c r="P1564" s="3" t="e">
        <f>ROUND(E1564/L1564,0)</f>
        <v>#DIV/0!</v>
      </c>
      <c r="Q1564" s="6" t="s">
        <v>8320</v>
      </c>
      <c r="R1564" s="6" t="s">
        <v>8342</v>
      </c>
      <c r="S1564" s="14">
        <f t="shared" si="48"/>
        <v>40079.357824074068</v>
      </c>
      <c r="T1564" s="14">
        <f t="shared" si="49"/>
        <v>40148.826388888883</v>
      </c>
    </row>
    <row r="1565" spans="1:20" ht="45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8305</v>
      </c>
      <c r="G1565" s="1" t="s">
        <v>8222</v>
      </c>
      <c r="H1565" s="1" t="s">
        <v>8244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8287</v>
      </c>
      <c r="O1565" s="5">
        <f>E1565/D1565</f>
        <v>1.4166666666666666E-2</v>
      </c>
      <c r="P1565" s="3">
        <f>ROUND(E1565/L1565,0)</f>
        <v>43</v>
      </c>
      <c r="Q1565" s="6" t="s">
        <v>8320</v>
      </c>
      <c r="R1565" s="6" t="s">
        <v>8342</v>
      </c>
      <c r="S1565" s="14">
        <f t="shared" si="48"/>
        <v>41652.534155092588</v>
      </c>
      <c r="T1565" s="14">
        <f t="shared" si="49"/>
        <v>41712.492488425924</v>
      </c>
    </row>
    <row r="1566" spans="1:20" ht="60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8305</v>
      </c>
      <c r="G1566" s="1" t="s">
        <v>8221</v>
      </c>
      <c r="H1566" s="1" t="s">
        <v>8243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8287</v>
      </c>
      <c r="O1566" s="5">
        <f>E1566/D1566</f>
        <v>1E-3</v>
      </c>
      <c r="P1566" s="3">
        <f>ROUND(E1566/L1566,0)</f>
        <v>10</v>
      </c>
      <c r="Q1566" s="6" t="s">
        <v>8320</v>
      </c>
      <c r="R1566" s="6" t="s">
        <v>8342</v>
      </c>
      <c r="S1566" s="14">
        <f t="shared" si="48"/>
        <v>42121.158668981479</v>
      </c>
      <c r="T1566" s="14">
        <f t="shared" si="49"/>
        <v>42152.628472222219</v>
      </c>
    </row>
    <row r="1567" spans="1:20" ht="60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8305</v>
      </c>
      <c r="G1567" s="1" t="s">
        <v>8221</v>
      </c>
      <c r="H1567" s="1" t="s">
        <v>8243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8287</v>
      </c>
      <c r="O1567" s="5">
        <f>E1567/D1567</f>
        <v>2.5000000000000001E-2</v>
      </c>
      <c r="P1567" s="3">
        <f>ROUND(E1567/L1567,0)</f>
        <v>100</v>
      </c>
      <c r="Q1567" s="6" t="s">
        <v>8320</v>
      </c>
      <c r="R1567" s="6" t="s">
        <v>8342</v>
      </c>
      <c r="S1567" s="14">
        <f t="shared" si="48"/>
        <v>40672.521539351852</v>
      </c>
      <c r="T1567" s="14">
        <f t="shared" si="49"/>
        <v>40702.521539351852</v>
      </c>
    </row>
    <row r="1568" spans="1:20" ht="4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8305</v>
      </c>
      <c r="G1568" s="1" t="s">
        <v>8221</v>
      </c>
      <c r="H1568" s="1" t="s">
        <v>8243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8287</v>
      </c>
      <c r="O1568" s="5">
        <f>E1568/D1568</f>
        <v>0.21249999999999999</v>
      </c>
      <c r="P1568" s="3">
        <f>ROUND(E1568/L1568,0)</f>
        <v>108</v>
      </c>
      <c r="Q1568" s="6" t="s">
        <v>8320</v>
      </c>
      <c r="R1568" s="6" t="s">
        <v>8342</v>
      </c>
      <c r="S1568" s="14">
        <f t="shared" si="48"/>
        <v>42549.708379629628</v>
      </c>
      <c r="T1568" s="14">
        <f t="shared" si="49"/>
        <v>42578.708333333336</v>
      </c>
    </row>
    <row r="1569" spans="1:20" ht="60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8305</v>
      </c>
      <c r="G1569" s="1" t="s">
        <v>8221</v>
      </c>
      <c r="H1569" s="1" t="s">
        <v>8243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8287</v>
      </c>
      <c r="O1569" s="5">
        <f>E1569/D1569</f>
        <v>4.1176470588235294E-2</v>
      </c>
      <c r="P1569" s="3">
        <f>ROUND(E1569/L1569,0)</f>
        <v>27</v>
      </c>
      <c r="Q1569" s="6" t="s">
        <v>8320</v>
      </c>
      <c r="R1569" s="6" t="s">
        <v>8342</v>
      </c>
      <c r="S1569" s="14">
        <f t="shared" si="48"/>
        <v>41671.728530092594</v>
      </c>
      <c r="T1569" s="14">
        <f t="shared" si="49"/>
        <v>41686.791666666664</v>
      </c>
    </row>
    <row r="1570" spans="1:20" ht="45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8305</v>
      </c>
      <c r="G1570" s="1" t="s">
        <v>8221</v>
      </c>
      <c r="H1570" s="1" t="s">
        <v>8243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8287</v>
      </c>
      <c r="O1570" s="5">
        <f>E1570/D1570</f>
        <v>0.13639999999999999</v>
      </c>
      <c r="P1570" s="3">
        <f>ROUND(E1570/L1570,0)</f>
        <v>155</v>
      </c>
      <c r="Q1570" s="6" t="s">
        <v>8320</v>
      </c>
      <c r="R1570" s="6" t="s">
        <v>8342</v>
      </c>
      <c r="S1570" s="14">
        <f t="shared" si="48"/>
        <v>41961.853993055549</v>
      </c>
      <c r="T1570" s="14">
        <f t="shared" si="49"/>
        <v>41996.853993055549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8305</v>
      </c>
      <c r="G1571" s="1" t="s">
        <v>8221</v>
      </c>
      <c r="H1571" s="1" t="s">
        <v>8243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8287</v>
      </c>
      <c r="O1571" s="5">
        <f>E1571/D1571</f>
        <v>0</v>
      </c>
      <c r="P1571" s="3" t="e">
        <f>ROUND(E1571/L1571,0)</f>
        <v>#DIV/0!</v>
      </c>
      <c r="Q1571" s="6" t="s">
        <v>8320</v>
      </c>
      <c r="R1571" s="6" t="s">
        <v>8342</v>
      </c>
      <c r="S1571" s="14">
        <f t="shared" si="48"/>
        <v>41389.471226851849</v>
      </c>
      <c r="T1571" s="14">
        <f t="shared" si="49"/>
        <v>41419.471226851849</v>
      </c>
    </row>
    <row r="1572" spans="1:20" ht="30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8305</v>
      </c>
      <c r="G1572" s="1" t="s">
        <v>8221</v>
      </c>
      <c r="H1572" s="1" t="s">
        <v>8243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8287</v>
      </c>
      <c r="O1572" s="5">
        <f>E1572/D1572</f>
        <v>0.41399999999999998</v>
      </c>
      <c r="P1572" s="3">
        <f>ROUND(E1572/L1572,0)</f>
        <v>48</v>
      </c>
      <c r="Q1572" s="6" t="s">
        <v>8320</v>
      </c>
      <c r="R1572" s="6" t="s">
        <v>8342</v>
      </c>
      <c r="S1572" s="14">
        <f t="shared" si="48"/>
        <v>42438.605115740742</v>
      </c>
      <c r="T1572" s="14">
        <f t="shared" si="49"/>
        <v>42468.56344907407</v>
      </c>
    </row>
    <row r="1573" spans="1:20" ht="60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8305</v>
      </c>
      <c r="G1573" s="1" t="s">
        <v>8222</v>
      </c>
      <c r="H1573" s="1" t="s">
        <v>8244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8287</v>
      </c>
      <c r="O1573" s="5">
        <f>E1573/D1573</f>
        <v>6.6115702479338841E-3</v>
      </c>
      <c r="P1573" s="3">
        <f>ROUND(E1573/L1573,0)</f>
        <v>20</v>
      </c>
      <c r="Q1573" s="6" t="s">
        <v>8320</v>
      </c>
      <c r="R1573" s="6" t="s">
        <v>8342</v>
      </c>
      <c r="S1573" s="14">
        <f t="shared" si="48"/>
        <v>42144.56114583333</v>
      </c>
      <c r="T1573" s="14">
        <f t="shared" si="49"/>
        <v>42174.56114583333</v>
      </c>
    </row>
    <row r="1574" spans="1:20" ht="60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8305</v>
      </c>
      <c r="G1574" s="1" t="s">
        <v>8222</v>
      </c>
      <c r="H1574" s="1" t="s">
        <v>8244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8287</v>
      </c>
      <c r="O1574" s="5">
        <f>E1574/D1574</f>
        <v>0.05</v>
      </c>
      <c r="P1574" s="3">
        <f>ROUND(E1574/L1574,0)</f>
        <v>42</v>
      </c>
      <c r="Q1574" s="6" t="s">
        <v>8320</v>
      </c>
      <c r="R1574" s="6" t="s">
        <v>8342</v>
      </c>
      <c r="S1574" s="14">
        <f t="shared" si="48"/>
        <v>42403.824756944443</v>
      </c>
      <c r="T1574" s="14">
        <f t="shared" si="49"/>
        <v>42428.790972222218</v>
      </c>
    </row>
    <row r="1575" spans="1:20" ht="60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8305</v>
      </c>
      <c r="G1575" s="1" t="s">
        <v>8226</v>
      </c>
      <c r="H1575" s="1" t="s">
        <v>8248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8287</v>
      </c>
      <c r="O1575" s="5">
        <f>E1575/D1575</f>
        <v>2.4777777777777777E-2</v>
      </c>
      <c r="P1575" s="3">
        <f>ROUND(E1575/L1575,0)</f>
        <v>74</v>
      </c>
      <c r="Q1575" s="6" t="s">
        <v>8320</v>
      </c>
      <c r="R1575" s="6" t="s">
        <v>8342</v>
      </c>
      <c r="S1575" s="14">
        <f t="shared" si="48"/>
        <v>42785.791689814818</v>
      </c>
      <c r="T1575" s="14">
        <f t="shared" si="49"/>
        <v>42825.957638888889</v>
      </c>
    </row>
    <row r="1576" spans="1:20" ht="60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8305</v>
      </c>
      <c r="G1576" s="1" t="s">
        <v>8221</v>
      </c>
      <c r="H1576" s="1" t="s">
        <v>8243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8287</v>
      </c>
      <c r="O1576" s="5">
        <f>E1576/D1576</f>
        <v>5.0599999999999999E-2</v>
      </c>
      <c r="P1576" s="3">
        <f>ROUND(E1576/L1576,0)</f>
        <v>84</v>
      </c>
      <c r="Q1576" s="6" t="s">
        <v>8320</v>
      </c>
      <c r="R1576" s="6" t="s">
        <v>8342</v>
      </c>
      <c r="S1576" s="14">
        <f t="shared" si="48"/>
        <v>42017.719085648147</v>
      </c>
      <c r="T1576" s="14">
        <f t="shared" si="49"/>
        <v>42052.719085648147</v>
      </c>
    </row>
    <row r="1577" spans="1:20" ht="60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8305</v>
      </c>
      <c r="G1577" s="1" t="s">
        <v>8221</v>
      </c>
      <c r="H1577" s="1" t="s">
        <v>8243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8287</v>
      </c>
      <c r="O1577" s="5">
        <f>E1577/D1577</f>
        <v>0.2291</v>
      </c>
      <c r="P1577" s="3">
        <f>ROUND(E1577/L1577,0)</f>
        <v>65</v>
      </c>
      <c r="Q1577" s="6" t="s">
        <v>8320</v>
      </c>
      <c r="R1577" s="6" t="s">
        <v>8342</v>
      </c>
      <c r="S1577" s="14">
        <f t="shared" si="48"/>
        <v>41799.315925925919</v>
      </c>
      <c r="T1577" s="14">
        <f t="shared" si="49"/>
        <v>41829.315925925919</v>
      </c>
    </row>
    <row r="1578" spans="1:20" ht="45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8305</v>
      </c>
      <c r="G1578" s="1" t="s">
        <v>8221</v>
      </c>
      <c r="H1578" s="1" t="s">
        <v>8243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8287</v>
      </c>
      <c r="O1578" s="5">
        <f>E1578/D1578</f>
        <v>0.13</v>
      </c>
      <c r="P1578" s="3">
        <f>ROUND(E1578/L1578,0)</f>
        <v>65</v>
      </c>
      <c r="Q1578" s="6" t="s">
        <v>8320</v>
      </c>
      <c r="R1578" s="6" t="s">
        <v>8342</v>
      </c>
      <c r="S1578" s="14">
        <f t="shared" si="48"/>
        <v>42140.670925925922</v>
      </c>
      <c r="T1578" s="14">
        <f t="shared" si="49"/>
        <v>42185.670925925922</v>
      </c>
    </row>
    <row r="1579" spans="1:20" ht="60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8305</v>
      </c>
      <c r="G1579" s="1" t="s">
        <v>8221</v>
      </c>
      <c r="H1579" s="1" t="s">
        <v>8243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8287</v>
      </c>
      <c r="O1579" s="5">
        <f>E1579/D1579</f>
        <v>5.4999999999999997E-3</v>
      </c>
      <c r="P1579" s="3">
        <f>ROUND(E1579/L1579,0)</f>
        <v>28</v>
      </c>
      <c r="Q1579" s="6" t="s">
        <v>8320</v>
      </c>
      <c r="R1579" s="6" t="s">
        <v>8342</v>
      </c>
      <c r="S1579" s="14">
        <f t="shared" si="48"/>
        <v>41054.639444444438</v>
      </c>
      <c r="T1579" s="14">
        <f t="shared" si="49"/>
        <v>41114.639444444438</v>
      </c>
    </row>
    <row r="1580" spans="1:20" ht="60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8305</v>
      </c>
      <c r="G1580" s="1" t="s">
        <v>8221</v>
      </c>
      <c r="H1580" s="1" t="s">
        <v>8243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8287</v>
      </c>
      <c r="O1580" s="5">
        <f>E1580/D1580</f>
        <v>0.10806536636794939</v>
      </c>
      <c r="P1580" s="3">
        <f>ROUND(E1580/L1580,0)</f>
        <v>51</v>
      </c>
      <c r="Q1580" s="6" t="s">
        <v>8320</v>
      </c>
      <c r="R1580" s="6" t="s">
        <v>8342</v>
      </c>
      <c r="S1580" s="14">
        <f t="shared" si="48"/>
        <v>40398.857534722221</v>
      </c>
      <c r="T1580" s="14">
        <f t="shared" si="49"/>
        <v>40422.875</v>
      </c>
    </row>
    <row r="1581" spans="1:20" ht="45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8305</v>
      </c>
      <c r="G1581" s="1" t="s">
        <v>8221</v>
      </c>
      <c r="H1581" s="1" t="s">
        <v>8243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8287</v>
      </c>
      <c r="O1581" s="5">
        <f>E1581/D1581</f>
        <v>8.4008400840084006E-3</v>
      </c>
      <c r="P1581" s="3">
        <f>ROUND(E1581/L1581,0)</f>
        <v>14</v>
      </c>
      <c r="Q1581" s="6" t="s">
        <v>8320</v>
      </c>
      <c r="R1581" s="6" t="s">
        <v>8342</v>
      </c>
      <c r="S1581" s="14">
        <f t="shared" si="48"/>
        <v>41481.788090277776</v>
      </c>
      <c r="T1581" s="14">
        <f t="shared" si="49"/>
        <v>41514.788090277776</v>
      </c>
    </row>
    <row r="1582" spans="1:20" ht="45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8305</v>
      </c>
      <c r="G1582" s="1" t="s">
        <v>8221</v>
      </c>
      <c r="H1582" s="1" t="s">
        <v>8243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8287</v>
      </c>
      <c r="O1582" s="5">
        <f>E1582/D1582</f>
        <v>0</v>
      </c>
      <c r="P1582" s="3" t="e">
        <f>ROUND(E1582/L1582,0)</f>
        <v>#DIV/0!</v>
      </c>
      <c r="Q1582" s="6" t="s">
        <v>8320</v>
      </c>
      <c r="R1582" s="6" t="s">
        <v>8342</v>
      </c>
      <c r="S1582" s="14">
        <f t="shared" si="48"/>
        <v>40989.841736111106</v>
      </c>
      <c r="T1582" s="14">
        <f t="shared" si="49"/>
        <v>41049.841736111106</v>
      </c>
    </row>
    <row r="1583" spans="1:20" ht="60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8306</v>
      </c>
      <c r="G1583" s="1" t="s">
        <v>8222</v>
      </c>
      <c r="H1583" s="1" t="s">
        <v>8244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8288</v>
      </c>
      <c r="O1583" s="5">
        <f>E1583/D1583</f>
        <v>5.0000000000000001E-3</v>
      </c>
      <c r="P1583" s="3">
        <f>ROUND(E1583/L1583,0)</f>
        <v>5</v>
      </c>
      <c r="Q1583" s="6" t="s">
        <v>8336</v>
      </c>
      <c r="R1583" s="6" t="s">
        <v>8343</v>
      </c>
      <c r="S1583" s="14">
        <f t="shared" si="48"/>
        <v>42325.240624999999</v>
      </c>
      <c r="T1583" s="14">
        <f t="shared" si="49"/>
        <v>42357.240624999999</v>
      </c>
    </row>
    <row r="1584" spans="1:20" ht="30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8306</v>
      </c>
      <c r="G1584" s="1" t="s">
        <v>8221</v>
      </c>
      <c r="H1584" s="1" t="s">
        <v>8243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8288</v>
      </c>
      <c r="O1584" s="5">
        <f>E1584/D1584</f>
        <v>9.2999999999999999E-2</v>
      </c>
      <c r="P1584" s="3">
        <f>ROUND(E1584/L1584,0)</f>
        <v>31</v>
      </c>
      <c r="Q1584" s="6" t="s">
        <v>8336</v>
      </c>
      <c r="R1584" s="6" t="s">
        <v>8343</v>
      </c>
      <c r="S1584" s="14">
        <f t="shared" si="48"/>
        <v>42246.581631944442</v>
      </c>
      <c r="T1584" s="14">
        <f t="shared" si="49"/>
        <v>42303.680555555555</v>
      </c>
    </row>
    <row r="1585" spans="1:20" ht="60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8306</v>
      </c>
      <c r="G1585" s="1" t="s">
        <v>8222</v>
      </c>
      <c r="H1585" s="1" t="s">
        <v>8244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8288</v>
      </c>
      <c r="O1585" s="5">
        <f>E1585/D1585</f>
        <v>7.5000000000000002E-4</v>
      </c>
      <c r="P1585" s="3">
        <f>ROUND(E1585/L1585,0)</f>
        <v>15</v>
      </c>
      <c r="Q1585" s="6" t="s">
        <v>8336</v>
      </c>
      <c r="R1585" s="6" t="s">
        <v>8343</v>
      </c>
      <c r="S1585" s="14">
        <f t="shared" si="48"/>
        <v>41877.696655092594</v>
      </c>
      <c r="T1585" s="14">
        <f t="shared" si="49"/>
        <v>41907.696655092594</v>
      </c>
    </row>
    <row r="1586" spans="1:20" ht="60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8306</v>
      </c>
      <c r="G1586" s="1" t="s">
        <v>8221</v>
      </c>
      <c r="H1586" s="1" t="s">
        <v>8243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8288</v>
      </c>
      <c r="O1586" s="5">
        <f>E1586/D1586</f>
        <v>0</v>
      </c>
      <c r="P1586" s="3" t="e">
        <f>ROUND(E1586/L1586,0)</f>
        <v>#DIV/0!</v>
      </c>
      <c r="Q1586" s="6" t="s">
        <v>8336</v>
      </c>
      <c r="R1586" s="6" t="s">
        <v>8343</v>
      </c>
      <c r="S1586" s="14">
        <f t="shared" si="48"/>
        <v>41779.440983796296</v>
      </c>
      <c r="T1586" s="14">
        <f t="shared" si="49"/>
        <v>41789.440983796296</v>
      </c>
    </row>
    <row r="1587" spans="1:20" ht="60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8306</v>
      </c>
      <c r="G1587" s="1" t="s">
        <v>8226</v>
      </c>
      <c r="H1587" s="1" t="s">
        <v>8248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8288</v>
      </c>
      <c r="O1587" s="5">
        <f>E1587/D1587</f>
        <v>0.79</v>
      </c>
      <c r="P1587" s="3">
        <f>ROUND(E1587/L1587,0)</f>
        <v>132</v>
      </c>
      <c r="Q1587" s="6" t="s">
        <v>8336</v>
      </c>
      <c r="R1587" s="6" t="s">
        <v>8343</v>
      </c>
      <c r="S1587" s="14">
        <f t="shared" si="48"/>
        <v>42707.687129629623</v>
      </c>
      <c r="T1587" s="14">
        <f t="shared" si="49"/>
        <v>42729.249999999993</v>
      </c>
    </row>
    <row r="1588" spans="1:20" ht="30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8306</v>
      </c>
      <c r="G1588" s="1" t="s">
        <v>8221</v>
      </c>
      <c r="H1588" s="1" t="s">
        <v>8243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8288</v>
      </c>
      <c r="O1588" s="5">
        <f>E1588/D1588</f>
        <v>0</v>
      </c>
      <c r="P1588" s="3" t="e">
        <f>ROUND(E1588/L1588,0)</f>
        <v>#DIV/0!</v>
      </c>
      <c r="Q1588" s="6" t="s">
        <v>8336</v>
      </c>
      <c r="R1588" s="6" t="s">
        <v>8343</v>
      </c>
      <c r="S1588" s="14">
        <f t="shared" si="48"/>
        <v>42068.896087962959</v>
      </c>
      <c r="T1588" s="14">
        <f t="shared" si="49"/>
        <v>42098.854421296295</v>
      </c>
    </row>
    <row r="1589" spans="1:20" ht="60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8306</v>
      </c>
      <c r="G1589" s="1" t="s">
        <v>8221</v>
      </c>
      <c r="H1589" s="1" t="s">
        <v>8243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8288</v>
      </c>
      <c r="O1589" s="5">
        <f>E1589/D1589</f>
        <v>1.3333333333333334E-4</v>
      </c>
      <c r="P1589" s="3">
        <f>ROUND(E1589/L1589,0)</f>
        <v>1</v>
      </c>
      <c r="Q1589" s="6" t="s">
        <v>8336</v>
      </c>
      <c r="R1589" s="6" t="s">
        <v>8343</v>
      </c>
      <c r="S1589" s="14">
        <f t="shared" si="48"/>
        <v>41956.742650462962</v>
      </c>
      <c r="T1589" s="14">
        <f t="shared" si="49"/>
        <v>41986.742650462962</v>
      </c>
    </row>
    <row r="1590" spans="1:20" ht="30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8306</v>
      </c>
      <c r="G1590" s="1" t="s">
        <v>8221</v>
      </c>
      <c r="H1590" s="1" t="s">
        <v>8243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8288</v>
      </c>
      <c r="O1590" s="5">
        <f>E1590/D1590</f>
        <v>0</v>
      </c>
      <c r="P1590" s="3" t="e">
        <f>ROUND(E1590/L1590,0)</f>
        <v>#DIV/0!</v>
      </c>
      <c r="Q1590" s="6" t="s">
        <v>8336</v>
      </c>
      <c r="R1590" s="6" t="s">
        <v>8343</v>
      </c>
      <c r="S1590" s="14">
        <f t="shared" si="48"/>
        <v>42005.041655092595</v>
      </c>
      <c r="T1590" s="14">
        <f t="shared" si="49"/>
        <v>42035.633333333331</v>
      </c>
    </row>
    <row r="1591" spans="1:20" ht="4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8306</v>
      </c>
      <c r="G1591" s="1" t="s">
        <v>8221</v>
      </c>
      <c r="H1591" s="1" t="s">
        <v>8243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8288</v>
      </c>
      <c r="O1591" s="5">
        <f>E1591/D1591</f>
        <v>0</v>
      </c>
      <c r="P1591" s="3" t="e">
        <f>ROUND(E1591/L1591,0)</f>
        <v>#DIV/0!</v>
      </c>
      <c r="Q1591" s="6" t="s">
        <v>8336</v>
      </c>
      <c r="R1591" s="6" t="s">
        <v>8343</v>
      </c>
      <c r="S1591" s="14">
        <f t="shared" si="48"/>
        <v>42256.776458333326</v>
      </c>
      <c r="T1591" s="14">
        <f t="shared" si="49"/>
        <v>42286.776458333326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8306</v>
      </c>
      <c r="G1592" s="1" t="s">
        <v>8234</v>
      </c>
      <c r="H1592" s="1" t="s">
        <v>8246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8288</v>
      </c>
      <c r="O1592" s="5">
        <f>E1592/D1592</f>
        <v>1.7000000000000001E-2</v>
      </c>
      <c r="P1592" s="3">
        <f>ROUND(E1592/L1592,0)</f>
        <v>510</v>
      </c>
      <c r="Q1592" s="6" t="s">
        <v>8336</v>
      </c>
      <c r="R1592" s="6" t="s">
        <v>8343</v>
      </c>
      <c r="S1592" s="14">
        <f t="shared" si="48"/>
        <v>42240.648888888885</v>
      </c>
      <c r="T1592" s="14">
        <f t="shared" si="49"/>
        <v>42270.648888888885</v>
      </c>
    </row>
    <row r="1593" spans="1:20" ht="60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8306</v>
      </c>
      <c r="G1593" s="1" t="s">
        <v>8222</v>
      </c>
      <c r="H1593" s="1" t="s">
        <v>8244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8288</v>
      </c>
      <c r="O1593" s="5">
        <f>E1593/D1593</f>
        <v>0.29228571428571426</v>
      </c>
      <c r="P1593" s="3">
        <f>ROUND(E1593/L1593,0)</f>
        <v>44</v>
      </c>
      <c r="Q1593" s="6" t="s">
        <v>8336</v>
      </c>
      <c r="R1593" s="6" t="s">
        <v>8343</v>
      </c>
      <c r="S1593" s="14">
        <f t="shared" si="48"/>
        <v>42433.517835648141</v>
      </c>
      <c r="T1593" s="14">
        <f t="shared" si="49"/>
        <v>42463.476168981484</v>
      </c>
    </row>
    <row r="1594" spans="1:20" ht="30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8306</v>
      </c>
      <c r="G1594" s="1" t="s">
        <v>8221</v>
      </c>
      <c r="H1594" s="1" t="s">
        <v>8243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8288</v>
      </c>
      <c r="O1594" s="5">
        <f>E1594/D1594</f>
        <v>0</v>
      </c>
      <c r="P1594" s="3" t="e">
        <f>ROUND(E1594/L1594,0)</f>
        <v>#DIV/0!</v>
      </c>
      <c r="Q1594" s="6" t="s">
        <v>8336</v>
      </c>
      <c r="R1594" s="6" t="s">
        <v>8343</v>
      </c>
      <c r="S1594" s="14">
        <f t="shared" si="48"/>
        <v>42045.86440972222</v>
      </c>
      <c r="T1594" s="14">
        <f t="shared" si="49"/>
        <v>42090.822743055549</v>
      </c>
    </row>
    <row r="1595" spans="1:20" ht="45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8306</v>
      </c>
      <c r="G1595" s="1" t="s">
        <v>8221</v>
      </c>
      <c r="H1595" s="1" t="s">
        <v>8243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8288</v>
      </c>
      <c r="O1595" s="5">
        <f>E1595/D1595</f>
        <v>1.3636363636363637E-4</v>
      </c>
      <c r="P1595" s="3">
        <f>ROUND(E1595/L1595,0)</f>
        <v>1</v>
      </c>
      <c r="Q1595" s="6" t="s">
        <v>8336</v>
      </c>
      <c r="R1595" s="6" t="s">
        <v>8343</v>
      </c>
      <c r="S1595" s="14">
        <f t="shared" si="48"/>
        <v>42033.63721064815</v>
      </c>
      <c r="T1595" s="14">
        <f t="shared" si="49"/>
        <v>42063.63721064815</v>
      </c>
    </row>
    <row r="1596" spans="1:20" ht="45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8306</v>
      </c>
      <c r="G1596" s="1" t="s">
        <v>8221</v>
      </c>
      <c r="H1596" s="1" t="s">
        <v>8243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8288</v>
      </c>
      <c r="O1596" s="5">
        <f>E1596/D1596</f>
        <v>0.20499999999999999</v>
      </c>
      <c r="P1596" s="3">
        <f>ROUND(E1596/L1596,0)</f>
        <v>21</v>
      </c>
      <c r="Q1596" s="6" t="s">
        <v>8336</v>
      </c>
      <c r="R1596" s="6" t="s">
        <v>8343</v>
      </c>
      <c r="S1596" s="14">
        <f t="shared" si="48"/>
        <v>42445.504421296289</v>
      </c>
      <c r="T1596" s="14">
        <f t="shared" si="49"/>
        <v>42505.472916666666</v>
      </c>
    </row>
    <row r="1597" spans="1:20" ht="45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8306</v>
      </c>
      <c r="G1597" s="1" t="s">
        <v>8221</v>
      </c>
      <c r="H1597" s="1" t="s">
        <v>8243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8288</v>
      </c>
      <c r="O1597" s="5">
        <f>E1597/D1597</f>
        <v>2.8E-3</v>
      </c>
      <c r="P1597" s="3">
        <f>ROUND(E1597/L1597,0)</f>
        <v>40</v>
      </c>
      <c r="Q1597" s="6" t="s">
        <v>8336</v>
      </c>
      <c r="R1597" s="6" t="s">
        <v>8343</v>
      </c>
      <c r="S1597" s="14">
        <f t="shared" si="48"/>
        <v>41779.84175925926</v>
      </c>
      <c r="T1597" s="14">
        <f t="shared" si="49"/>
        <v>41808.634027777771</v>
      </c>
    </row>
    <row r="1598" spans="1:20" ht="45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8306</v>
      </c>
      <c r="G1598" s="1" t="s">
        <v>8222</v>
      </c>
      <c r="H1598" s="1" t="s">
        <v>8244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8288</v>
      </c>
      <c r="O1598" s="5">
        <f>E1598/D1598</f>
        <v>2.3076923076923078E-2</v>
      </c>
      <c r="P1598" s="3">
        <f>ROUND(E1598/L1598,0)</f>
        <v>25</v>
      </c>
      <c r="Q1598" s="6" t="s">
        <v>8336</v>
      </c>
      <c r="R1598" s="6" t="s">
        <v>8343</v>
      </c>
      <c r="S1598" s="14">
        <f t="shared" si="48"/>
        <v>41941.221863425926</v>
      </c>
      <c r="T1598" s="14">
        <f t="shared" si="49"/>
        <v>41986.26353009259</v>
      </c>
    </row>
    <row r="1599" spans="1:20" ht="45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8306</v>
      </c>
      <c r="G1599" s="1" t="s">
        <v>8221</v>
      </c>
      <c r="H1599" s="1" t="s">
        <v>8243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8288</v>
      </c>
      <c r="O1599" s="5">
        <f>E1599/D1599</f>
        <v>0</v>
      </c>
      <c r="P1599" s="3" t="e">
        <f>ROUND(E1599/L1599,0)</f>
        <v>#DIV/0!</v>
      </c>
      <c r="Q1599" s="6" t="s">
        <v>8336</v>
      </c>
      <c r="R1599" s="6" t="s">
        <v>8343</v>
      </c>
      <c r="S1599" s="14">
        <f t="shared" si="48"/>
        <v>42603.145798611113</v>
      </c>
      <c r="T1599" s="14">
        <f t="shared" si="49"/>
        <v>42633.145798611113</v>
      </c>
    </row>
    <row r="1600" spans="1:20" ht="60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8306</v>
      </c>
      <c r="G1600" s="1" t="s">
        <v>8221</v>
      </c>
      <c r="H1600" s="1" t="s">
        <v>8243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8288</v>
      </c>
      <c r="O1600" s="5">
        <f>E1600/D1600</f>
        <v>1.25E-3</v>
      </c>
      <c r="P1600" s="3">
        <f>ROUND(E1600/L1600,0)</f>
        <v>1</v>
      </c>
      <c r="Q1600" s="6" t="s">
        <v>8336</v>
      </c>
      <c r="R1600" s="6" t="s">
        <v>8343</v>
      </c>
      <c r="S1600" s="14">
        <f t="shared" si="48"/>
        <v>42151.459004629629</v>
      </c>
      <c r="T1600" s="14">
        <f t="shared" si="49"/>
        <v>42211.459004629629</v>
      </c>
    </row>
    <row r="1601" spans="1:20" ht="4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8306</v>
      </c>
      <c r="G1601" s="1" t="s">
        <v>8222</v>
      </c>
      <c r="H1601" s="1" t="s">
        <v>8244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8288</v>
      </c>
      <c r="O1601" s="5">
        <f>E1601/D1601</f>
        <v>0</v>
      </c>
      <c r="P1601" s="3" t="e">
        <f>ROUND(E1601/L1601,0)</f>
        <v>#DIV/0!</v>
      </c>
      <c r="Q1601" s="6" t="s">
        <v>8336</v>
      </c>
      <c r="R1601" s="6" t="s">
        <v>8343</v>
      </c>
      <c r="S1601" s="14">
        <f t="shared" si="48"/>
        <v>42438.330740740734</v>
      </c>
      <c r="T1601" s="14">
        <f t="shared" si="49"/>
        <v>42468.289074074077</v>
      </c>
    </row>
    <row r="1602" spans="1:20" ht="60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8306</v>
      </c>
      <c r="G1602" s="1" t="s">
        <v>8221</v>
      </c>
      <c r="H1602" s="1" t="s">
        <v>8243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8288</v>
      </c>
      <c r="O1602" s="5">
        <f>E1602/D1602</f>
        <v>7.3400000000000007E-2</v>
      </c>
      <c r="P1602" s="3">
        <f>ROUND(E1602/L1602,0)</f>
        <v>41</v>
      </c>
      <c r="Q1602" s="6" t="s">
        <v>8336</v>
      </c>
      <c r="R1602" s="6" t="s">
        <v>8343</v>
      </c>
      <c r="S1602" s="14">
        <f t="shared" si="48"/>
        <v>41790.848981481475</v>
      </c>
      <c r="T1602" s="14">
        <f t="shared" si="49"/>
        <v>41835.007638888885</v>
      </c>
    </row>
    <row r="1603" spans="1:20" ht="4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8221</v>
      </c>
      <c r="H1603" s="1" t="s">
        <v>8243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8273</v>
      </c>
      <c r="O1603" s="5">
        <f>E1603/D1603</f>
        <v>1.082492</v>
      </c>
      <c r="P1603" s="3">
        <f>ROUND(E1603/L1603,0)</f>
        <v>48</v>
      </c>
      <c r="Q1603" s="6" t="s">
        <v>8323</v>
      </c>
      <c r="R1603" s="6" t="s">
        <v>8324</v>
      </c>
      <c r="S1603" s="14">
        <f t="shared" ref="S1603:S1666" si="50">(J1603/86400)+25569+(-5/24)</f>
        <v>40637.884641203702</v>
      </c>
      <c r="T1603" s="14">
        <f t="shared" ref="T1603:T1666" si="51">(I1603/86400)+25569+(-5/24)</f>
        <v>40667.884641203702</v>
      </c>
    </row>
    <row r="1604" spans="1:20" ht="4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8221</v>
      </c>
      <c r="H1604" s="1" t="s">
        <v>8243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8273</v>
      </c>
      <c r="O1604" s="5">
        <f>E1604/D1604</f>
        <v>1.0016666666666667</v>
      </c>
      <c r="P1604" s="3">
        <f>ROUND(E1604/L1604,0)</f>
        <v>47</v>
      </c>
      <c r="Q1604" s="6" t="s">
        <v>8323</v>
      </c>
      <c r="R1604" s="6" t="s">
        <v>8324</v>
      </c>
      <c r="S1604" s="14">
        <f t="shared" si="50"/>
        <v>40788.089317129627</v>
      </c>
      <c r="T1604" s="14">
        <f t="shared" si="51"/>
        <v>40830.75</v>
      </c>
    </row>
    <row r="1605" spans="1:20" ht="45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8221</v>
      </c>
      <c r="H1605" s="1" t="s">
        <v>8243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8273</v>
      </c>
      <c r="O1605" s="5">
        <f>E1605/D1605</f>
        <v>1.0003299999999999</v>
      </c>
      <c r="P1605" s="3">
        <f>ROUND(E1605/L1605,0)</f>
        <v>67</v>
      </c>
      <c r="Q1605" s="6" t="s">
        <v>8323</v>
      </c>
      <c r="R1605" s="6" t="s">
        <v>8324</v>
      </c>
      <c r="S1605" s="14">
        <f t="shared" si="50"/>
        <v>40875.961331018516</v>
      </c>
      <c r="T1605" s="14">
        <f t="shared" si="51"/>
        <v>40935.961331018516</v>
      </c>
    </row>
    <row r="1606" spans="1:20" ht="60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8221</v>
      </c>
      <c r="H1606" s="1" t="s">
        <v>8243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8273</v>
      </c>
      <c r="O1606" s="5">
        <f>E1606/D1606</f>
        <v>1.2210714285714286</v>
      </c>
      <c r="P1606" s="3">
        <f>ROUND(E1606/L1606,0)</f>
        <v>49</v>
      </c>
      <c r="Q1606" s="6" t="s">
        <v>8323</v>
      </c>
      <c r="R1606" s="6" t="s">
        <v>8324</v>
      </c>
      <c r="S1606" s="14">
        <f t="shared" si="50"/>
        <v>40945.636979166666</v>
      </c>
      <c r="T1606" s="14">
        <f t="shared" si="51"/>
        <v>40985.595312500001</v>
      </c>
    </row>
    <row r="1607" spans="1:20" ht="60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8221</v>
      </c>
      <c r="H1607" s="1" t="s">
        <v>8243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8273</v>
      </c>
      <c r="O1607" s="5">
        <f>E1607/D1607</f>
        <v>1.0069333333333335</v>
      </c>
      <c r="P1607" s="3">
        <f>ROUND(E1607/L1607,0)</f>
        <v>137</v>
      </c>
      <c r="Q1607" s="6" t="s">
        <v>8323</v>
      </c>
      <c r="R1607" s="6" t="s">
        <v>8324</v>
      </c>
      <c r="S1607" s="14">
        <f t="shared" si="50"/>
        <v>40746.804548611108</v>
      </c>
      <c r="T1607" s="14">
        <f t="shared" si="51"/>
        <v>40756.083333333328</v>
      </c>
    </row>
    <row r="1608" spans="1:20" ht="60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8221</v>
      </c>
      <c r="H1608" s="1" t="s">
        <v>8243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8273</v>
      </c>
      <c r="O1608" s="5">
        <f>E1608/D1608</f>
        <v>1.01004125</v>
      </c>
      <c r="P1608" s="3">
        <f>ROUND(E1608/L1608,0)</f>
        <v>88</v>
      </c>
      <c r="Q1608" s="6" t="s">
        <v>8323</v>
      </c>
      <c r="R1608" s="6" t="s">
        <v>8324</v>
      </c>
      <c r="S1608" s="14">
        <f t="shared" si="50"/>
        <v>40535.903217592589</v>
      </c>
      <c r="T1608" s="14">
        <f t="shared" si="51"/>
        <v>40625.861550925925</v>
      </c>
    </row>
    <row r="1609" spans="1:20" ht="4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8221</v>
      </c>
      <c r="H1609" s="1" t="s">
        <v>8243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8273</v>
      </c>
      <c r="O1609" s="5">
        <f>E1609/D1609</f>
        <v>1.4511000000000001</v>
      </c>
      <c r="P1609" s="3">
        <f>ROUND(E1609/L1609,0)</f>
        <v>71</v>
      </c>
      <c r="Q1609" s="6" t="s">
        <v>8323</v>
      </c>
      <c r="R1609" s="6" t="s">
        <v>8324</v>
      </c>
      <c r="S1609" s="14">
        <f t="shared" si="50"/>
        <v>41053.600127314814</v>
      </c>
      <c r="T1609" s="14">
        <f t="shared" si="51"/>
        <v>41074.600127314814</v>
      </c>
    </row>
    <row r="1610" spans="1:20" ht="45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8221</v>
      </c>
      <c r="H1610" s="1" t="s">
        <v>8243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8273</v>
      </c>
      <c r="O1610" s="5">
        <f>E1610/D1610</f>
        <v>1.0125</v>
      </c>
      <c r="P1610" s="3">
        <f>ROUND(E1610/L1610,0)</f>
        <v>53</v>
      </c>
      <c r="Q1610" s="6" t="s">
        <v>8323</v>
      </c>
      <c r="R1610" s="6" t="s">
        <v>8324</v>
      </c>
      <c r="S1610" s="14">
        <f t="shared" si="50"/>
        <v>41607.622523148144</v>
      </c>
      <c r="T1610" s="14">
        <f t="shared" si="51"/>
        <v>41640.018055555549</v>
      </c>
    </row>
    <row r="1611" spans="1:20" ht="4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8221</v>
      </c>
      <c r="H1611" s="1" t="s">
        <v>8243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8273</v>
      </c>
      <c r="O1611" s="5">
        <f>E1611/D1611</f>
        <v>1.1833333333333333</v>
      </c>
      <c r="P1611" s="3">
        <f>ROUND(E1611/L1611,0)</f>
        <v>444</v>
      </c>
      <c r="Q1611" s="6" t="s">
        <v>8323</v>
      </c>
      <c r="R1611" s="6" t="s">
        <v>8324</v>
      </c>
      <c r="S1611" s="14">
        <f t="shared" si="50"/>
        <v>40795.792928240735</v>
      </c>
      <c r="T1611" s="14">
        <f t="shared" si="51"/>
        <v>40849.125</v>
      </c>
    </row>
    <row r="1612" spans="1:20" ht="30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8221</v>
      </c>
      <c r="H1612" s="1" t="s">
        <v>8243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8273</v>
      </c>
      <c r="O1612" s="5">
        <f>E1612/D1612</f>
        <v>2.7185000000000001</v>
      </c>
      <c r="P1612" s="3">
        <f>ROUND(E1612/L1612,0)</f>
        <v>49</v>
      </c>
      <c r="Q1612" s="6" t="s">
        <v>8323</v>
      </c>
      <c r="R1612" s="6" t="s">
        <v>8324</v>
      </c>
      <c r="S1612" s="14">
        <f t="shared" si="50"/>
        <v>41228.716550925921</v>
      </c>
      <c r="T1612" s="14">
        <f t="shared" si="51"/>
        <v>41258.716550925921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8221</v>
      </c>
      <c r="H1613" s="1" t="s">
        <v>8243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8273</v>
      </c>
      <c r="O1613" s="5">
        <f>E1613/D1613</f>
        <v>1.25125</v>
      </c>
      <c r="P1613" s="3">
        <f>ROUND(E1613/L1613,0)</f>
        <v>37</v>
      </c>
      <c r="Q1613" s="6" t="s">
        <v>8323</v>
      </c>
      <c r="R1613" s="6" t="s">
        <v>8324</v>
      </c>
      <c r="S1613" s="14">
        <f t="shared" si="50"/>
        <v>41408.792037037034</v>
      </c>
      <c r="T1613" s="14">
        <f t="shared" si="51"/>
        <v>41429.792037037034</v>
      </c>
    </row>
    <row r="1614" spans="1:20" ht="45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8221</v>
      </c>
      <c r="H1614" s="1" t="s">
        <v>8243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8273</v>
      </c>
      <c r="O1614" s="5">
        <f>E1614/D1614</f>
        <v>1.1000000000000001</v>
      </c>
      <c r="P1614" s="3">
        <f>ROUND(E1614/L1614,0)</f>
        <v>50</v>
      </c>
      <c r="Q1614" s="6" t="s">
        <v>8323</v>
      </c>
      <c r="R1614" s="6" t="s">
        <v>8324</v>
      </c>
      <c r="S1614" s="14">
        <f t="shared" si="50"/>
        <v>41246.666481481479</v>
      </c>
      <c r="T1614" s="14">
        <f t="shared" si="51"/>
        <v>41276.666481481479</v>
      </c>
    </row>
    <row r="1615" spans="1:20" ht="60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8221</v>
      </c>
      <c r="H1615" s="1" t="s">
        <v>8243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8273</v>
      </c>
      <c r="O1615" s="5">
        <f>E1615/D1615</f>
        <v>1.0149999999999999</v>
      </c>
      <c r="P1615" s="3">
        <f>ROUND(E1615/L1615,0)</f>
        <v>39</v>
      </c>
      <c r="Q1615" s="6" t="s">
        <v>8323</v>
      </c>
      <c r="R1615" s="6" t="s">
        <v>8324</v>
      </c>
      <c r="S1615" s="14">
        <f t="shared" si="50"/>
        <v>41081.861134259256</v>
      </c>
      <c r="T1615" s="14">
        <f t="shared" si="51"/>
        <v>41111.861134259256</v>
      </c>
    </row>
    <row r="1616" spans="1:20" ht="60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8221</v>
      </c>
      <c r="H1616" s="1" t="s">
        <v>8243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8273</v>
      </c>
      <c r="O1616" s="5">
        <f>E1616/D1616</f>
        <v>1.0269999999999999</v>
      </c>
      <c r="P1616" s="3">
        <f>ROUND(E1616/L1616,0)</f>
        <v>67</v>
      </c>
      <c r="Q1616" s="6" t="s">
        <v>8323</v>
      </c>
      <c r="R1616" s="6" t="s">
        <v>8324</v>
      </c>
      <c r="S1616" s="14">
        <f t="shared" si="50"/>
        <v>41794.772789351853</v>
      </c>
      <c r="T1616" s="14">
        <f t="shared" si="51"/>
        <v>41854.5</v>
      </c>
    </row>
    <row r="1617" spans="1:20" ht="4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8221</v>
      </c>
      <c r="H1617" s="1" t="s">
        <v>8243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8273</v>
      </c>
      <c r="O1617" s="5">
        <f>E1617/D1617</f>
        <v>1.1412500000000001</v>
      </c>
      <c r="P1617" s="3">
        <f>ROUND(E1617/L1617,0)</f>
        <v>67</v>
      </c>
      <c r="Q1617" s="6" t="s">
        <v>8323</v>
      </c>
      <c r="R1617" s="6" t="s">
        <v>8324</v>
      </c>
      <c r="S1617" s="14">
        <f t="shared" si="50"/>
        <v>40844.842546296291</v>
      </c>
      <c r="T1617" s="14">
        <f t="shared" si="51"/>
        <v>40889.884212962963</v>
      </c>
    </row>
    <row r="1618" spans="1:20" ht="4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8221</v>
      </c>
      <c r="H1618" s="1" t="s">
        <v>8243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8273</v>
      </c>
      <c r="O1618" s="5">
        <f>E1618/D1618</f>
        <v>1.042</v>
      </c>
      <c r="P1618" s="3">
        <f>ROUND(E1618/L1618,0)</f>
        <v>66</v>
      </c>
      <c r="Q1618" s="6" t="s">
        <v>8323</v>
      </c>
      <c r="R1618" s="6" t="s">
        <v>8324</v>
      </c>
      <c r="S1618" s="14">
        <f t="shared" si="50"/>
        <v>41194.507187499999</v>
      </c>
      <c r="T1618" s="14">
        <f t="shared" si="51"/>
        <v>41235.708333333328</v>
      </c>
    </row>
    <row r="1619" spans="1:20" ht="45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8221</v>
      </c>
      <c r="H1619" s="1" t="s">
        <v>8243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8273</v>
      </c>
      <c r="O1619" s="5">
        <f>E1619/D1619</f>
        <v>1.4585714285714286</v>
      </c>
      <c r="P1619" s="3">
        <f>ROUND(E1619/L1619,0)</f>
        <v>65</v>
      </c>
      <c r="Q1619" s="6" t="s">
        <v>8323</v>
      </c>
      <c r="R1619" s="6" t="s">
        <v>8324</v>
      </c>
      <c r="S1619" s="14">
        <f t="shared" si="50"/>
        <v>41546.455879629626</v>
      </c>
      <c r="T1619" s="14">
        <f t="shared" si="51"/>
        <v>41579.583333333328</v>
      </c>
    </row>
    <row r="1620" spans="1:20" ht="45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8221</v>
      </c>
      <c r="H1620" s="1" t="s">
        <v>8243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8273</v>
      </c>
      <c r="O1620" s="5">
        <f>E1620/D1620</f>
        <v>1.0506666666666666</v>
      </c>
      <c r="P1620" s="3">
        <f>ROUND(E1620/L1620,0)</f>
        <v>58</v>
      </c>
      <c r="Q1620" s="6" t="s">
        <v>8323</v>
      </c>
      <c r="R1620" s="6" t="s">
        <v>8324</v>
      </c>
      <c r="S1620" s="14">
        <f t="shared" si="50"/>
        <v>41301.446006944439</v>
      </c>
      <c r="T1620" s="14">
        <f t="shared" si="51"/>
        <v>41341.446006944439</v>
      </c>
    </row>
    <row r="1621" spans="1:20" ht="60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8221</v>
      </c>
      <c r="H1621" s="1" t="s">
        <v>8243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8273</v>
      </c>
      <c r="O1621" s="5">
        <f>E1621/D1621</f>
        <v>1.3333333333333333</v>
      </c>
      <c r="P1621" s="3">
        <f>ROUND(E1621/L1621,0)</f>
        <v>87</v>
      </c>
      <c r="Q1621" s="6" t="s">
        <v>8323</v>
      </c>
      <c r="R1621" s="6" t="s">
        <v>8324</v>
      </c>
      <c r="S1621" s="14">
        <f t="shared" si="50"/>
        <v>41875.977847222217</v>
      </c>
      <c r="T1621" s="14">
        <f t="shared" si="51"/>
        <v>41896.977847222217</v>
      </c>
    </row>
    <row r="1622" spans="1:20" ht="30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8221</v>
      </c>
      <c r="H1622" s="1" t="s">
        <v>8243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8273</v>
      </c>
      <c r="O1622" s="5">
        <f>E1622/D1622</f>
        <v>1.1299999999999999</v>
      </c>
      <c r="P1622" s="3">
        <f>ROUND(E1622/L1622,0)</f>
        <v>66</v>
      </c>
      <c r="Q1622" s="6" t="s">
        <v>8323</v>
      </c>
      <c r="R1622" s="6" t="s">
        <v>8324</v>
      </c>
      <c r="S1622" s="14">
        <f t="shared" si="50"/>
        <v>41321.131249999999</v>
      </c>
      <c r="T1622" s="14">
        <f t="shared" si="51"/>
        <v>41328.131249999999</v>
      </c>
    </row>
    <row r="1623" spans="1:20" ht="45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8221</v>
      </c>
      <c r="H1623" s="1" t="s">
        <v>8243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8273</v>
      </c>
      <c r="O1623" s="5">
        <f>E1623/D1623</f>
        <v>1.212</v>
      </c>
      <c r="P1623" s="3">
        <f>ROUND(E1623/L1623,0)</f>
        <v>164</v>
      </c>
      <c r="Q1623" s="6" t="s">
        <v>8323</v>
      </c>
      <c r="R1623" s="6" t="s">
        <v>8324</v>
      </c>
      <c r="S1623" s="14">
        <f t="shared" si="50"/>
        <v>41003.398321759254</v>
      </c>
      <c r="T1623" s="14">
        <f t="shared" si="51"/>
        <v>41056.957638888889</v>
      </c>
    </row>
    <row r="1624" spans="1:20" ht="4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8221</v>
      </c>
      <c r="H1624" s="1" t="s">
        <v>8243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8273</v>
      </c>
      <c r="O1624" s="5">
        <f>E1624/D1624</f>
        <v>1.0172463768115942</v>
      </c>
      <c r="P1624" s="3">
        <f>ROUND(E1624/L1624,0)</f>
        <v>108</v>
      </c>
      <c r="Q1624" s="6" t="s">
        <v>8323</v>
      </c>
      <c r="R1624" s="6" t="s">
        <v>8324</v>
      </c>
      <c r="S1624" s="14">
        <f t="shared" si="50"/>
        <v>41950.086504629631</v>
      </c>
      <c r="T1624" s="14">
        <f t="shared" si="51"/>
        <v>41990.124305555553</v>
      </c>
    </row>
    <row r="1625" spans="1:20" ht="60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8222</v>
      </c>
      <c r="H1625" s="1" t="s">
        <v>8244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8273</v>
      </c>
      <c r="O1625" s="5">
        <f>E1625/D1625</f>
        <v>1.0106666666666666</v>
      </c>
      <c r="P1625" s="3">
        <f>ROUND(E1625/L1625,0)</f>
        <v>42</v>
      </c>
      <c r="Q1625" s="6" t="s">
        <v>8323</v>
      </c>
      <c r="R1625" s="6" t="s">
        <v>8324</v>
      </c>
      <c r="S1625" s="14">
        <f t="shared" si="50"/>
        <v>41453.480196759258</v>
      </c>
      <c r="T1625" s="14">
        <f t="shared" si="51"/>
        <v>41513.480196759258</v>
      </c>
    </row>
    <row r="1626" spans="1:20" ht="45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8221</v>
      </c>
      <c r="H1626" s="1" t="s">
        <v>8243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8273</v>
      </c>
      <c r="O1626" s="5">
        <f>E1626/D1626</f>
        <v>1.18</v>
      </c>
      <c r="P1626" s="3">
        <f>ROUND(E1626/L1626,0)</f>
        <v>47</v>
      </c>
      <c r="Q1626" s="6" t="s">
        <v>8323</v>
      </c>
      <c r="R1626" s="6" t="s">
        <v>8324</v>
      </c>
      <c r="S1626" s="14">
        <f t="shared" si="50"/>
        <v>41243.158969907403</v>
      </c>
      <c r="T1626" s="14">
        <f t="shared" si="51"/>
        <v>41283.158969907403</v>
      </c>
    </row>
    <row r="1627" spans="1:20" ht="60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8221</v>
      </c>
      <c r="H1627" s="1" t="s">
        <v>8243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8273</v>
      </c>
      <c r="O1627" s="5">
        <f>E1627/D1627</f>
        <v>1.5533333333333332</v>
      </c>
      <c r="P1627" s="3">
        <f>ROUND(E1627/L1627,0)</f>
        <v>112</v>
      </c>
      <c r="Q1627" s="6" t="s">
        <v>8323</v>
      </c>
      <c r="R1627" s="6" t="s">
        <v>8324</v>
      </c>
      <c r="S1627" s="14">
        <f t="shared" si="50"/>
        <v>41135.491354166668</v>
      </c>
      <c r="T1627" s="14">
        <f t="shared" si="51"/>
        <v>41163.491354166668</v>
      </c>
    </row>
    <row r="1628" spans="1:20" ht="4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8221</v>
      </c>
      <c r="H1628" s="1" t="s">
        <v>8243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8273</v>
      </c>
      <c r="O1628" s="5">
        <f>E1628/D1628</f>
        <v>1.0118750000000001</v>
      </c>
      <c r="P1628" s="3">
        <f>ROUND(E1628/L1628,0)</f>
        <v>75</v>
      </c>
      <c r="Q1628" s="6" t="s">
        <v>8323</v>
      </c>
      <c r="R1628" s="6" t="s">
        <v>8324</v>
      </c>
      <c r="S1628" s="14">
        <f t="shared" si="50"/>
        <v>41579.639664351846</v>
      </c>
      <c r="T1628" s="14">
        <f t="shared" si="51"/>
        <v>41609.681331018517</v>
      </c>
    </row>
    <row r="1629" spans="1:20" ht="60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8221</v>
      </c>
      <c r="H1629" s="1" t="s">
        <v>8243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8273</v>
      </c>
      <c r="O1629" s="5">
        <f>E1629/D1629</f>
        <v>1.17</v>
      </c>
      <c r="P1629" s="3">
        <f>ROUND(E1629/L1629,0)</f>
        <v>62</v>
      </c>
      <c r="Q1629" s="6" t="s">
        <v>8323</v>
      </c>
      <c r="R1629" s="6" t="s">
        <v>8324</v>
      </c>
      <c r="S1629" s="14">
        <f t="shared" si="50"/>
        <v>41205.498715277776</v>
      </c>
      <c r="T1629" s="14">
        <f t="shared" si="51"/>
        <v>41238.999305555553</v>
      </c>
    </row>
    <row r="1630" spans="1:20" ht="30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8221</v>
      </c>
      <c r="H1630" s="1" t="s">
        <v>8243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8273</v>
      </c>
      <c r="O1630" s="5">
        <f>E1630/D1630</f>
        <v>1.00925</v>
      </c>
      <c r="P1630" s="3">
        <f>ROUND(E1630/L1630,0)</f>
        <v>46</v>
      </c>
      <c r="Q1630" s="6" t="s">
        <v>8323</v>
      </c>
      <c r="R1630" s="6" t="s">
        <v>8324</v>
      </c>
      <c r="S1630" s="14">
        <f t="shared" si="50"/>
        <v>41774.528726851851</v>
      </c>
      <c r="T1630" s="14">
        <f t="shared" si="51"/>
        <v>41807.528726851851</v>
      </c>
    </row>
    <row r="1631" spans="1:20" ht="30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8221</v>
      </c>
      <c r="H1631" s="1" t="s">
        <v>8243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8273</v>
      </c>
      <c r="O1631" s="5">
        <f>E1631/D1631</f>
        <v>1.0366666666666666</v>
      </c>
      <c r="P1631" s="3">
        <f>ROUND(E1631/L1631,0)</f>
        <v>76</v>
      </c>
      <c r="Q1631" s="6" t="s">
        <v>8323</v>
      </c>
      <c r="R1631" s="6" t="s">
        <v>8324</v>
      </c>
      <c r="S1631" s="14">
        <f t="shared" si="50"/>
        <v>41645.658946759257</v>
      </c>
      <c r="T1631" s="14">
        <f t="shared" si="51"/>
        <v>41690.658946759257</v>
      </c>
    </row>
    <row r="1632" spans="1:20" ht="60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8221</v>
      </c>
      <c r="H1632" s="1" t="s">
        <v>8243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8273</v>
      </c>
      <c r="O1632" s="5">
        <f>E1632/D1632</f>
        <v>2.6524999999999999</v>
      </c>
      <c r="P1632" s="3">
        <f>ROUND(E1632/L1632,0)</f>
        <v>84</v>
      </c>
      <c r="Q1632" s="6" t="s">
        <v>8323</v>
      </c>
      <c r="R1632" s="6" t="s">
        <v>8324</v>
      </c>
      <c r="S1632" s="14">
        <f t="shared" si="50"/>
        <v>40939.629340277774</v>
      </c>
      <c r="T1632" s="14">
        <f t="shared" si="51"/>
        <v>40970.082638888889</v>
      </c>
    </row>
    <row r="1633" spans="1:20" ht="60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8221</v>
      </c>
      <c r="H1633" s="1" t="s">
        <v>8243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8273</v>
      </c>
      <c r="O1633" s="5">
        <f>E1633/D1633</f>
        <v>1.5590999999999999</v>
      </c>
      <c r="P1633" s="3">
        <f>ROUND(E1633/L1633,0)</f>
        <v>117</v>
      </c>
      <c r="Q1633" s="6" t="s">
        <v>8323</v>
      </c>
      <c r="R1633" s="6" t="s">
        <v>8324</v>
      </c>
      <c r="S1633" s="14">
        <f t="shared" si="50"/>
        <v>41164.65116898148</v>
      </c>
      <c r="T1633" s="14">
        <f t="shared" si="51"/>
        <v>41194.65116898148</v>
      </c>
    </row>
    <row r="1634" spans="1:20" ht="60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8221</v>
      </c>
      <c r="H1634" s="1" t="s">
        <v>8243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8273</v>
      </c>
      <c r="O1634" s="5">
        <f>E1634/D1634</f>
        <v>1.0162500000000001</v>
      </c>
      <c r="P1634" s="3">
        <f>ROUND(E1634/L1634,0)</f>
        <v>86</v>
      </c>
      <c r="Q1634" s="6" t="s">
        <v>8323</v>
      </c>
      <c r="R1634" s="6" t="s">
        <v>8324</v>
      </c>
      <c r="S1634" s="14">
        <f t="shared" si="50"/>
        <v>40750.132569444446</v>
      </c>
      <c r="T1634" s="14">
        <f t="shared" si="51"/>
        <v>40810.132569444446</v>
      </c>
    </row>
    <row r="1635" spans="1:20" ht="60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8221</v>
      </c>
      <c r="H1635" s="1" t="s">
        <v>8243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8273</v>
      </c>
      <c r="O1635" s="5">
        <f>E1635/D1635</f>
        <v>1</v>
      </c>
      <c r="P1635" s="3">
        <f>ROUND(E1635/L1635,0)</f>
        <v>172</v>
      </c>
      <c r="Q1635" s="6" t="s">
        <v>8323</v>
      </c>
      <c r="R1635" s="6" t="s">
        <v>8324</v>
      </c>
      <c r="S1635" s="14">
        <f t="shared" si="50"/>
        <v>40896.675416666665</v>
      </c>
      <c r="T1635" s="14">
        <f t="shared" si="51"/>
        <v>40924</v>
      </c>
    </row>
    <row r="1636" spans="1:20" ht="45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8221</v>
      </c>
      <c r="H1636" s="1" t="s">
        <v>8243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8273</v>
      </c>
      <c r="O1636" s="5">
        <f>E1636/D1636</f>
        <v>1.0049999999999999</v>
      </c>
      <c r="P1636" s="3">
        <f>ROUND(E1636/L1636,0)</f>
        <v>63</v>
      </c>
      <c r="Q1636" s="6" t="s">
        <v>8323</v>
      </c>
      <c r="R1636" s="6" t="s">
        <v>8324</v>
      </c>
      <c r="S1636" s="14">
        <f t="shared" si="50"/>
        <v>40657.981493055551</v>
      </c>
      <c r="T1636" s="14">
        <f t="shared" si="51"/>
        <v>40696.040972222218</v>
      </c>
    </row>
    <row r="1637" spans="1:20" ht="60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8221</v>
      </c>
      <c r="H1637" s="1" t="s">
        <v>8243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8273</v>
      </c>
      <c r="O1637" s="5">
        <f>E1637/D1637</f>
        <v>1.2529999999999999</v>
      </c>
      <c r="P1637" s="3">
        <f>ROUND(E1637/L1637,0)</f>
        <v>68</v>
      </c>
      <c r="Q1637" s="6" t="s">
        <v>8323</v>
      </c>
      <c r="R1637" s="6" t="s">
        <v>8324</v>
      </c>
      <c r="S1637" s="14">
        <f t="shared" si="50"/>
        <v>42502.660428240742</v>
      </c>
      <c r="T1637" s="14">
        <f t="shared" si="51"/>
        <v>42562.660428240742</v>
      </c>
    </row>
    <row r="1638" spans="1:20" ht="45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8221</v>
      </c>
      <c r="H1638" s="1" t="s">
        <v>8243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8273</v>
      </c>
      <c r="O1638" s="5">
        <f>E1638/D1638</f>
        <v>1.0355555555555556</v>
      </c>
      <c r="P1638" s="3">
        <f>ROUND(E1638/L1638,0)</f>
        <v>54</v>
      </c>
      <c r="Q1638" s="6" t="s">
        <v>8323</v>
      </c>
      <c r="R1638" s="6" t="s">
        <v>8324</v>
      </c>
      <c r="S1638" s="14">
        <f t="shared" si="50"/>
        <v>40662.878333333334</v>
      </c>
      <c r="T1638" s="14">
        <f t="shared" si="51"/>
        <v>40705.958333333328</v>
      </c>
    </row>
    <row r="1639" spans="1:20" ht="4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8221</v>
      </c>
      <c r="H1639" s="1" t="s">
        <v>8243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8273</v>
      </c>
      <c r="O1639" s="5">
        <f>E1639/D1639</f>
        <v>1.038</v>
      </c>
      <c r="P1639" s="3">
        <f>ROUND(E1639/L1639,0)</f>
        <v>35</v>
      </c>
      <c r="Q1639" s="6" t="s">
        <v>8323</v>
      </c>
      <c r="R1639" s="6" t="s">
        <v>8324</v>
      </c>
      <c r="S1639" s="14">
        <f t="shared" si="50"/>
        <v>40122.543287037035</v>
      </c>
      <c r="T1639" s="14">
        <f t="shared" si="51"/>
        <v>40178.777083333327</v>
      </c>
    </row>
    <row r="1640" spans="1:20" ht="30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8221</v>
      </c>
      <c r="H1640" s="1" t="s">
        <v>8243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8273</v>
      </c>
      <c r="O1640" s="5">
        <f>E1640/D1640</f>
        <v>1.05</v>
      </c>
      <c r="P1640" s="3">
        <f>ROUND(E1640/L1640,0)</f>
        <v>39</v>
      </c>
      <c r="Q1640" s="6" t="s">
        <v>8323</v>
      </c>
      <c r="R1640" s="6" t="s">
        <v>8324</v>
      </c>
      <c r="S1640" s="14">
        <f t="shared" si="50"/>
        <v>41288.478796296295</v>
      </c>
      <c r="T1640" s="14">
        <f t="shared" si="51"/>
        <v>41333.684027777774</v>
      </c>
    </row>
    <row r="1641" spans="1:20" ht="60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8221</v>
      </c>
      <c r="H1641" s="1" t="s">
        <v>8243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8273</v>
      </c>
      <c r="O1641" s="5">
        <f>E1641/D1641</f>
        <v>1</v>
      </c>
      <c r="P1641" s="3">
        <f>ROUND(E1641/L1641,0)</f>
        <v>95</v>
      </c>
      <c r="Q1641" s="6" t="s">
        <v>8323</v>
      </c>
      <c r="R1641" s="6" t="s">
        <v>8324</v>
      </c>
      <c r="S1641" s="14">
        <f t="shared" si="50"/>
        <v>40941.444039351853</v>
      </c>
      <c r="T1641" s="14">
        <f t="shared" si="51"/>
        <v>40971.444039351853</v>
      </c>
    </row>
    <row r="1642" spans="1:20" ht="60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8221</v>
      </c>
      <c r="H1642" s="1" t="s">
        <v>8243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8273</v>
      </c>
      <c r="O1642" s="5">
        <f>E1642/D1642</f>
        <v>1.6986000000000001</v>
      </c>
      <c r="P1642" s="3">
        <f>ROUND(E1642/L1642,0)</f>
        <v>40</v>
      </c>
      <c r="Q1642" s="6" t="s">
        <v>8323</v>
      </c>
      <c r="R1642" s="6" t="s">
        <v>8324</v>
      </c>
      <c r="S1642" s="14">
        <f t="shared" si="50"/>
        <v>40379.022627314815</v>
      </c>
      <c r="T1642" s="14">
        <f t="shared" si="51"/>
        <v>40392.874305555553</v>
      </c>
    </row>
    <row r="1643" spans="1:20" ht="30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8221</v>
      </c>
      <c r="H1643" s="1" t="s">
        <v>8243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8289</v>
      </c>
      <c r="O1643" s="5">
        <f>E1643/D1643</f>
        <v>1.014</v>
      </c>
      <c r="P1643" s="3">
        <f>ROUND(E1643/L1643,0)</f>
        <v>98</v>
      </c>
      <c r="Q1643" s="6" t="s">
        <v>8323</v>
      </c>
      <c r="R1643" s="6" t="s">
        <v>8344</v>
      </c>
      <c r="S1643" s="14">
        <f t="shared" si="50"/>
        <v>41962.388240740744</v>
      </c>
      <c r="T1643" s="14">
        <f t="shared" si="51"/>
        <v>41992.388240740744</v>
      </c>
    </row>
    <row r="1644" spans="1:20" ht="4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8221</v>
      </c>
      <c r="H1644" s="1" t="s">
        <v>8243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8289</v>
      </c>
      <c r="O1644" s="5">
        <f>E1644/D1644</f>
        <v>1</v>
      </c>
      <c r="P1644" s="3">
        <f>ROUND(E1644/L1644,0)</f>
        <v>43</v>
      </c>
      <c r="Q1644" s="6" t="s">
        <v>8323</v>
      </c>
      <c r="R1644" s="6" t="s">
        <v>8344</v>
      </c>
      <c r="S1644" s="14">
        <f t="shared" si="50"/>
        <v>40687.816284722219</v>
      </c>
      <c r="T1644" s="14">
        <f t="shared" si="51"/>
        <v>40707.816284722219</v>
      </c>
    </row>
    <row r="1645" spans="1:20" ht="30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8221</v>
      </c>
      <c r="H1645" s="1" t="s">
        <v>8243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8289</v>
      </c>
      <c r="O1645" s="5">
        <f>E1645/D1645</f>
        <v>1.2470000000000001</v>
      </c>
      <c r="P1645" s="3">
        <f>ROUND(E1645/L1645,0)</f>
        <v>169</v>
      </c>
      <c r="Q1645" s="6" t="s">
        <v>8323</v>
      </c>
      <c r="R1645" s="6" t="s">
        <v>8344</v>
      </c>
      <c r="S1645" s="14">
        <f t="shared" si="50"/>
        <v>41146.615879629629</v>
      </c>
      <c r="T1645" s="14">
        <f t="shared" si="51"/>
        <v>41176.615879629629</v>
      </c>
    </row>
    <row r="1646" spans="1:20" ht="60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8221</v>
      </c>
      <c r="H1646" s="1" t="s">
        <v>8243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8289</v>
      </c>
      <c r="O1646" s="5">
        <f>E1646/D1646</f>
        <v>1.095</v>
      </c>
      <c r="P1646" s="3">
        <f>ROUND(E1646/L1646,0)</f>
        <v>86</v>
      </c>
      <c r="Q1646" s="6" t="s">
        <v>8323</v>
      </c>
      <c r="R1646" s="6" t="s">
        <v>8344</v>
      </c>
      <c r="S1646" s="14">
        <f t="shared" si="50"/>
        <v>41174.851388888885</v>
      </c>
      <c r="T1646" s="14">
        <f t="shared" si="51"/>
        <v>41234.893055555549</v>
      </c>
    </row>
    <row r="1647" spans="1:20" ht="45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8221</v>
      </c>
      <c r="H1647" s="1" t="s">
        <v>8243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8289</v>
      </c>
      <c r="O1647" s="5">
        <f>E1647/D1647</f>
        <v>1.1080000000000001</v>
      </c>
      <c r="P1647" s="3">
        <f>ROUND(E1647/L1647,0)</f>
        <v>554</v>
      </c>
      <c r="Q1647" s="6" t="s">
        <v>8323</v>
      </c>
      <c r="R1647" s="6" t="s">
        <v>8344</v>
      </c>
      <c r="S1647" s="14">
        <f t="shared" si="50"/>
        <v>41521.40902777778</v>
      </c>
      <c r="T1647" s="14">
        <f t="shared" si="51"/>
        <v>41535.40902777778</v>
      </c>
    </row>
    <row r="1648" spans="1:20" ht="60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8222</v>
      </c>
      <c r="H1648" s="1" t="s">
        <v>8244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8289</v>
      </c>
      <c r="O1648" s="5">
        <f>E1648/D1648</f>
        <v>1.1020000000000001</v>
      </c>
      <c r="P1648" s="3">
        <f>ROUND(E1648/L1648,0)</f>
        <v>27</v>
      </c>
      <c r="Q1648" s="6" t="s">
        <v>8323</v>
      </c>
      <c r="R1648" s="6" t="s">
        <v>8344</v>
      </c>
      <c r="S1648" s="14">
        <f t="shared" si="50"/>
        <v>41833.241932870369</v>
      </c>
      <c r="T1648" s="14">
        <f t="shared" si="51"/>
        <v>41865.549305555549</v>
      </c>
    </row>
    <row r="1649" spans="1:20" ht="45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8221</v>
      </c>
      <c r="H1649" s="1" t="s">
        <v>8243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8289</v>
      </c>
      <c r="O1649" s="5">
        <f>E1649/D1649</f>
        <v>1.0471999999999999</v>
      </c>
      <c r="P1649" s="3">
        <f>ROUND(E1649/L1649,0)</f>
        <v>114</v>
      </c>
      <c r="Q1649" s="6" t="s">
        <v>8323</v>
      </c>
      <c r="R1649" s="6" t="s">
        <v>8344</v>
      </c>
      <c r="S1649" s="14">
        <f t="shared" si="50"/>
        <v>41039.201122685183</v>
      </c>
      <c r="T1649" s="14">
        <f t="shared" si="51"/>
        <v>41069.201122685183</v>
      </c>
    </row>
    <row r="1650" spans="1:20" ht="4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8221</v>
      </c>
      <c r="H1650" s="1" t="s">
        <v>8243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8289</v>
      </c>
      <c r="O1650" s="5">
        <f>E1650/D1650</f>
        <v>1.2526086956521738</v>
      </c>
      <c r="P1650" s="3">
        <f>ROUND(E1650/L1650,0)</f>
        <v>32</v>
      </c>
      <c r="Q1650" s="6" t="s">
        <v>8323</v>
      </c>
      <c r="R1650" s="6" t="s">
        <v>8344</v>
      </c>
      <c r="S1650" s="14">
        <f t="shared" si="50"/>
        <v>40592.496319444443</v>
      </c>
      <c r="T1650" s="14">
        <f t="shared" si="51"/>
        <v>40622.454652777778</v>
      </c>
    </row>
    <row r="1651" spans="1:20" ht="60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8221</v>
      </c>
      <c r="H1651" s="1" t="s">
        <v>8243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8289</v>
      </c>
      <c r="O1651" s="5">
        <f>E1651/D1651</f>
        <v>1.0058763157894737</v>
      </c>
      <c r="P1651" s="3">
        <f>ROUND(E1651/L1651,0)</f>
        <v>47</v>
      </c>
      <c r="Q1651" s="6" t="s">
        <v>8323</v>
      </c>
      <c r="R1651" s="6" t="s">
        <v>8344</v>
      </c>
      <c r="S1651" s="14">
        <f t="shared" si="50"/>
        <v>41737.476331018515</v>
      </c>
      <c r="T1651" s="14">
        <f t="shared" si="51"/>
        <v>41782.476331018515</v>
      </c>
    </row>
    <row r="1652" spans="1:20" ht="45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8221</v>
      </c>
      <c r="H1652" s="1" t="s">
        <v>8243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8289</v>
      </c>
      <c r="O1652" s="5">
        <f>E1652/D1652</f>
        <v>1.4155</v>
      </c>
      <c r="P1652" s="3">
        <f>ROUND(E1652/L1652,0)</f>
        <v>88</v>
      </c>
      <c r="Q1652" s="6" t="s">
        <v>8323</v>
      </c>
      <c r="R1652" s="6" t="s">
        <v>8344</v>
      </c>
      <c r="S1652" s="14">
        <f t="shared" si="50"/>
        <v>41526.227280092593</v>
      </c>
      <c r="T1652" s="14">
        <f t="shared" si="51"/>
        <v>41556.227280092593</v>
      </c>
    </row>
    <row r="1653" spans="1:20" ht="60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8221</v>
      </c>
      <c r="H1653" s="1" t="s">
        <v>8243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8289</v>
      </c>
      <c r="O1653" s="5">
        <f>E1653/D1653</f>
        <v>1.0075000000000001</v>
      </c>
      <c r="P1653" s="3">
        <f>ROUND(E1653/L1653,0)</f>
        <v>101</v>
      </c>
      <c r="Q1653" s="6" t="s">
        <v>8323</v>
      </c>
      <c r="R1653" s="6" t="s">
        <v>8344</v>
      </c>
      <c r="S1653" s="14">
        <f t="shared" si="50"/>
        <v>40625.692361111105</v>
      </c>
      <c r="T1653" s="14">
        <f t="shared" si="51"/>
        <v>40659.082638888889</v>
      </c>
    </row>
    <row r="1654" spans="1:20" ht="60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8221</v>
      </c>
      <c r="H1654" s="1" t="s">
        <v>8243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8289</v>
      </c>
      <c r="O1654" s="5">
        <f>E1654/D1654</f>
        <v>1.0066666666666666</v>
      </c>
      <c r="P1654" s="3">
        <f>ROUND(E1654/L1654,0)</f>
        <v>65</v>
      </c>
      <c r="Q1654" s="6" t="s">
        <v>8323</v>
      </c>
      <c r="R1654" s="6" t="s">
        <v>8344</v>
      </c>
      <c r="S1654" s="14">
        <f t="shared" si="50"/>
        <v>41572.284641203703</v>
      </c>
      <c r="T1654" s="14">
        <f t="shared" si="51"/>
        <v>41602.326307870368</v>
      </c>
    </row>
    <row r="1655" spans="1:20" ht="4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8221</v>
      </c>
      <c r="H1655" s="1" t="s">
        <v>8243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8289</v>
      </c>
      <c r="O1655" s="5">
        <f>E1655/D1655</f>
        <v>1.7423040000000001</v>
      </c>
      <c r="P1655" s="3">
        <f>ROUND(E1655/L1655,0)</f>
        <v>52</v>
      </c>
      <c r="Q1655" s="6" t="s">
        <v>8323</v>
      </c>
      <c r="R1655" s="6" t="s">
        <v>8344</v>
      </c>
      <c r="S1655" s="14">
        <f t="shared" si="50"/>
        <v>40626.626111111109</v>
      </c>
      <c r="T1655" s="14">
        <f t="shared" si="51"/>
        <v>40657.626111111109</v>
      </c>
    </row>
    <row r="1656" spans="1:20" ht="60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8221</v>
      </c>
      <c r="H1656" s="1" t="s">
        <v>8243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8289</v>
      </c>
      <c r="O1656" s="5">
        <f>E1656/D1656</f>
        <v>1.199090909090909</v>
      </c>
      <c r="P1656" s="3">
        <f>ROUND(E1656/L1656,0)</f>
        <v>39</v>
      </c>
      <c r="Q1656" s="6" t="s">
        <v>8323</v>
      </c>
      <c r="R1656" s="6" t="s">
        <v>8344</v>
      </c>
      <c r="S1656" s="14">
        <f t="shared" si="50"/>
        <v>40987.682407407403</v>
      </c>
      <c r="T1656" s="14">
        <f t="shared" si="51"/>
        <v>41017.682407407403</v>
      </c>
    </row>
    <row r="1657" spans="1:20" ht="45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8221</v>
      </c>
      <c r="H1657" s="1" t="s">
        <v>8243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8289</v>
      </c>
      <c r="O1657" s="5">
        <f>E1657/D1657</f>
        <v>1.4286666666666668</v>
      </c>
      <c r="P1657" s="3">
        <f>ROUND(E1657/L1657,0)</f>
        <v>45</v>
      </c>
      <c r="Q1657" s="6" t="s">
        <v>8323</v>
      </c>
      <c r="R1657" s="6" t="s">
        <v>8344</v>
      </c>
      <c r="S1657" s="14">
        <f t="shared" si="50"/>
        <v>40974.583564814813</v>
      </c>
      <c r="T1657" s="14">
        <f t="shared" si="51"/>
        <v>41004.541898148142</v>
      </c>
    </row>
    <row r="1658" spans="1:20" ht="60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8221</v>
      </c>
      <c r="H1658" s="1" t="s">
        <v>8243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8289</v>
      </c>
      <c r="O1658" s="5">
        <f>E1658/D1658</f>
        <v>1.0033493333333334</v>
      </c>
      <c r="P1658" s="3">
        <f>ROUND(E1658/L1658,0)</f>
        <v>157</v>
      </c>
      <c r="Q1658" s="6" t="s">
        <v>8323</v>
      </c>
      <c r="R1658" s="6" t="s">
        <v>8344</v>
      </c>
      <c r="S1658" s="14">
        <f t="shared" si="50"/>
        <v>41226.720509259256</v>
      </c>
      <c r="T1658" s="14">
        <f t="shared" si="51"/>
        <v>41256.720509259256</v>
      </c>
    </row>
    <row r="1659" spans="1:20" ht="60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8221</v>
      </c>
      <c r="H1659" s="1" t="s">
        <v>8243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8289</v>
      </c>
      <c r="O1659" s="5">
        <f>E1659/D1659</f>
        <v>1.0493380000000001</v>
      </c>
      <c r="P1659" s="3">
        <f>ROUND(E1659/L1659,0)</f>
        <v>119</v>
      </c>
      <c r="Q1659" s="6" t="s">
        <v>8323</v>
      </c>
      <c r="R1659" s="6" t="s">
        <v>8344</v>
      </c>
      <c r="S1659" s="14">
        <f t="shared" si="50"/>
        <v>41023.573703703703</v>
      </c>
      <c r="T1659" s="14">
        <f t="shared" si="51"/>
        <v>41053.573703703703</v>
      </c>
    </row>
    <row r="1660" spans="1:20" ht="60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8221</v>
      </c>
      <c r="H1660" s="1" t="s">
        <v>8243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8289</v>
      </c>
      <c r="O1660" s="5">
        <f>E1660/D1660</f>
        <v>1.3223333333333334</v>
      </c>
      <c r="P1660" s="3">
        <f>ROUND(E1660/L1660,0)</f>
        <v>74</v>
      </c>
      <c r="Q1660" s="6" t="s">
        <v>8323</v>
      </c>
      <c r="R1660" s="6" t="s">
        <v>8344</v>
      </c>
      <c r="S1660" s="14">
        <f t="shared" si="50"/>
        <v>41223.013506944444</v>
      </c>
      <c r="T1660" s="14">
        <f t="shared" si="51"/>
        <v>41261.388888888883</v>
      </c>
    </row>
    <row r="1661" spans="1:20" ht="60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8222</v>
      </c>
      <c r="H1661" s="1" t="s">
        <v>8244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8289</v>
      </c>
      <c r="O1661" s="5">
        <f>E1661/D1661</f>
        <v>1.1279999999999999</v>
      </c>
      <c r="P1661" s="3">
        <f>ROUND(E1661/L1661,0)</f>
        <v>13</v>
      </c>
      <c r="Q1661" s="6" t="s">
        <v>8323</v>
      </c>
      <c r="R1661" s="6" t="s">
        <v>8344</v>
      </c>
      <c r="S1661" s="14">
        <f t="shared" si="50"/>
        <v>41596.705104166664</v>
      </c>
      <c r="T1661" s="14">
        <f t="shared" si="51"/>
        <v>41625.291666666664</v>
      </c>
    </row>
    <row r="1662" spans="1:20" ht="60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8234</v>
      </c>
      <c r="H1662" s="1" t="s">
        <v>8246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8289</v>
      </c>
      <c r="O1662" s="5">
        <f>E1662/D1662</f>
        <v>12.5375</v>
      </c>
      <c r="P1662" s="3">
        <f>ROUND(E1662/L1662,0)</f>
        <v>28</v>
      </c>
      <c r="Q1662" s="6" t="s">
        <v>8323</v>
      </c>
      <c r="R1662" s="6" t="s">
        <v>8344</v>
      </c>
      <c r="S1662" s="14">
        <f t="shared" si="50"/>
        <v>42459.485532407409</v>
      </c>
      <c r="T1662" s="14">
        <f t="shared" si="51"/>
        <v>42490.707638888889</v>
      </c>
    </row>
    <row r="1663" spans="1:20" ht="75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8236</v>
      </c>
      <c r="H1663" s="1" t="s">
        <v>8246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8289</v>
      </c>
      <c r="O1663" s="5">
        <f>E1663/D1663</f>
        <v>1.0250632911392406</v>
      </c>
      <c r="P1663" s="3">
        <f>ROUND(E1663/L1663,0)</f>
        <v>80</v>
      </c>
      <c r="Q1663" s="6" t="s">
        <v>8323</v>
      </c>
      <c r="R1663" s="6" t="s">
        <v>8344</v>
      </c>
      <c r="S1663" s="14">
        <f t="shared" si="50"/>
        <v>42343.789710648147</v>
      </c>
      <c r="T1663" s="14">
        <f t="shared" si="51"/>
        <v>42386.666666666664</v>
      </c>
    </row>
    <row r="1664" spans="1:20" ht="60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8221</v>
      </c>
      <c r="H1664" s="1" t="s">
        <v>8243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8289</v>
      </c>
      <c r="O1664" s="5">
        <f>E1664/D1664</f>
        <v>1.026375</v>
      </c>
      <c r="P1664" s="3">
        <f>ROUND(E1664/L1664,0)</f>
        <v>132</v>
      </c>
      <c r="Q1664" s="6" t="s">
        <v>8323</v>
      </c>
      <c r="R1664" s="6" t="s">
        <v>8344</v>
      </c>
      <c r="S1664" s="14">
        <f t="shared" si="50"/>
        <v>40847.99</v>
      </c>
      <c r="T1664" s="14">
        <f t="shared" si="51"/>
        <v>40908.031666666662</v>
      </c>
    </row>
    <row r="1665" spans="1:20" ht="45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8221</v>
      </c>
      <c r="H1665" s="1" t="s">
        <v>8243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8289</v>
      </c>
      <c r="O1665" s="5">
        <f>E1665/D1665</f>
        <v>1.08</v>
      </c>
      <c r="P1665" s="3">
        <f>ROUND(E1665/L1665,0)</f>
        <v>34</v>
      </c>
      <c r="Q1665" s="6" t="s">
        <v>8323</v>
      </c>
      <c r="R1665" s="6" t="s">
        <v>8344</v>
      </c>
      <c r="S1665" s="14">
        <f t="shared" si="50"/>
        <v>42005.813738425924</v>
      </c>
      <c r="T1665" s="14">
        <f t="shared" si="51"/>
        <v>42035.813738425924</v>
      </c>
    </row>
    <row r="1666" spans="1:20" ht="4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8221</v>
      </c>
      <c r="H1666" s="1" t="s">
        <v>8243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8289</v>
      </c>
      <c r="O1666" s="5">
        <f>E1666/D1666</f>
        <v>1.2240879999999998</v>
      </c>
      <c r="P1666" s="3">
        <f>ROUND(E1666/L1666,0)</f>
        <v>34</v>
      </c>
      <c r="Q1666" s="6" t="s">
        <v>8323</v>
      </c>
      <c r="R1666" s="6" t="s">
        <v>8344</v>
      </c>
      <c r="S1666" s="14">
        <f t="shared" si="50"/>
        <v>40939.553449074076</v>
      </c>
      <c r="T1666" s="14">
        <f t="shared" si="51"/>
        <v>40983.957638888889</v>
      </c>
    </row>
    <row r="1667" spans="1:20" ht="60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8221</v>
      </c>
      <c r="H1667" s="1" t="s">
        <v>8243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8289</v>
      </c>
      <c r="O1667" s="5">
        <f>E1667/D1667</f>
        <v>1.1945714285714286</v>
      </c>
      <c r="P1667" s="3">
        <f>ROUND(E1667/L1667,0)</f>
        <v>45</v>
      </c>
      <c r="Q1667" s="6" t="s">
        <v>8323</v>
      </c>
      <c r="R1667" s="6" t="s">
        <v>8344</v>
      </c>
      <c r="S1667" s="14">
        <f t="shared" ref="S1667:S1730" si="52">(J1667/86400)+25569+(-5/24)</f>
        <v>40564.441122685181</v>
      </c>
      <c r="T1667" s="14">
        <f t="shared" ref="T1667:T1730" si="53">(I1667/86400)+25569+(-5/24)</f>
        <v>40595.916666666664</v>
      </c>
    </row>
    <row r="1668" spans="1:20" ht="4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8221</v>
      </c>
      <c r="H1668" s="1" t="s">
        <v>8243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8289</v>
      </c>
      <c r="O1668" s="5">
        <f>E1668/D1668</f>
        <v>1.6088</v>
      </c>
      <c r="P1668" s="3">
        <f>ROUND(E1668/L1668,0)</f>
        <v>41</v>
      </c>
      <c r="Q1668" s="6" t="s">
        <v>8323</v>
      </c>
      <c r="R1668" s="6" t="s">
        <v>8344</v>
      </c>
      <c r="S1668" s="14">
        <f t="shared" si="52"/>
        <v>41331.04482638889</v>
      </c>
      <c r="T1668" s="14">
        <f t="shared" si="53"/>
        <v>41361.003159722219</v>
      </c>
    </row>
    <row r="1669" spans="1:20" ht="45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8221</v>
      </c>
      <c r="H1669" s="1" t="s">
        <v>8243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8289</v>
      </c>
      <c r="O1669" s="5">
        <f>E1669/D1669</f>
        <v>1.2685294117647059</v>
      </c>
      <c r="P1669" s="3">
        <f>ROUND(E1669/L1669,0)</f>
        <v>53</v>
      </c>
      <c r="Q1669" s="6" t="s">
        <v>8323</v>
      </c>
      <c r="R1669" s="6" t="s">
        <v>8344</v>
      </c>
      <c r="S1669" s="14">
        <f t="shared" si="52"/>
        <v>41681.862245370365</v>
      </c>
      <c r="T1669" s="14">
        <f t="shared" si="53"/>
        <v>41709.082638888889</v>
      </c>
    </row>
    <row r="1670" spans="1:20" ht="60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8221</v>
      </c>
      <c r="H1670" s="1" t="s">
        <v>8243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8289</v>
      </c>
      <c r="O1670" s="5">
        <f>E1670/D1670</f>
        <v>1.026375</v>
      </c>
      <c r="P1670" s="3">
        <f>ROUND(E1670/L1670,0)</f>
        <v>71</v>
      </c>
      <c r="Q1670" s="6" t="s">
        <v>8323</v>
      </c>
      <c r="R1670" s="6" t="s">
        <v>8344</v>
      </c>
      <c r="S1670" s="14">
        <f t="shared" si="52"/>
        <v>40844.941423611112</v>
      </c>
      <c r="T1670" s="14">
        <f t="shared" si="53"/>
        <v>40874.983090277776</v>
      </c>
    </row>
    <row r="1671" spans="1:20" ht="60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8221</v>
      </c>
      <c r="H1671" s="1" t="s">
        <v>8243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8289</v>
      </c>
      <c r="O1671" s="5">
        <f>E1671/D1671</f>
        <v>1.3975</v>
      </c>
      <c r="P1671" s="3">
        <f>ROUND(E1671/L1671,0)</f>
        <v>54</v>
      </c>
      <c r="Q1671" s="6" t="s">
        <v>8323</v>
      </c>
      <c r="R1671" s="6" t="s">
        <v>8344</v>
      </c>
      <c r="S1671" s="14">
        <f t="shared" si="52"/>
        <v>42461.676805555551</v>
      </c>
      <c r="T1671" s="14">
        <f t="shared" si="53"/>
        <v>42521.676805555551</v>
      </c>
    </row>
    <row r="1672" spans="1:20" ht="60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8221</v>
      </c>
      <c r="H1672" s="1" t="s">
        <v>8243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8289</v>
      </c>
      <c r="O1672" s="5">
        <f>E1672/D1672</f>
        <v>1.026</v>
      </c>
      <c r="P1672" s="3">
        <f>ROUND(E1672/L1672,0)</f>
        <v>45</v>
      </c>
      <c r="Q1672" s="6" t="s">
        <v>8323</v>
      </c>
      <c r="R1672" s="6" t="s">
        <v>8344</v>
      </c>
      <c r="S1672" s="14">
        <f t="shared" si="52"/>
        <v>40313.722210648142</v>
      </c>
      <c r="T1672" s="14">
        <f t="shared" si="53"/>
        <v>40363.958333333328</v>
      </c>
    </row>
    <row r="1673" spans="1:20" ht="30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8221</v>
      </c>
      <c r="H1673" s="1" t="s">
        <v>8243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8289</v>
      </c>
      <c r="O1673" s="5">
        <f>E1673/D1673</f>
        <v>1.0067349999999999</v>
      </c>
      <c r="P1673" s="3">
        <f>ROUND(E1673/L1673,0)</f>
        <v>26</v>
      </c>
      <c r="Q1673" s="6" t="s">
        <v>8323</v>
      </c>
      <c r="R1673" s="6" t="s">
        <v>8344</v>
      </c>
      <c r="S1673" s="14">
        <f t="shared" si="52"/>
        <v>42553.335810185185</v>
      </c>
      <c r="T1673" s="14">
        <f t="shared" si="53"/>
        <v>42583.335810185185</v>
      </c>
    </row>
    <row r="1674" spans="1:20" ht="45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8221</v>
      </c>
      <c r="H1674" s="1" t="s">
        <v>8243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8289</v>
      </c>
      <c r="O1674" s="5">
        <f>E1674/D1674</f>
        <v>1.1294117647058823</v>
      </c>
      <c r="P1674" s="3">
        <f>ROUND(E1674/L1674,0)</f>
        <v>39</v>
      </c>
      <c r="Q1674" s="6" t="s">
        <v>8323</v>
      </c>
      <c r="R1674" s="6" t="s">
        <v>8344</v>
      </c>
      <c r="S1674" s="14">
        <f t="shared" si="52"/>
        <v>41034.448263888888</v>
      </c>
      <c r="T1674" s="14">
        <f t="shared" si="53"/>
        <v>41064.448263888888</v>
      </c>
    </row>
    <row r="1675" spans="1:20" ht="45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8221</v>
      </c>
      <c r="H1675" s="1" t="s">
        <v>8243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8289</v>
      </c>
      <c r="O1675" s="5">
        <f>E1675/D1675</f>
        <v>1.2809523809523808</v>
      </c>
      <c r="P1675" s="3">
        <f>ROUND(E1675/L1675,0)</f>
        <v>46</v>
      </c>
      <c r="Q1675" s="6" t="s">
        <v>8323</v>
      </c>
      <c r="R1675" s="6" t="s">
        <v>8344</v>
      </c>
      <c r="S1675" s="14">
        <f t="shared" si="52"/>
        <v>42039.670046296298</v>
      </c>
      <c r="T1675" s="14">
        <f t="shared" si="53"/>
        <v>42069.670046296298</v>
      </c>
    </row>
    <row r="1676" spans="1:20" ht="60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8221</v>
      </c>
      <c r="H1676" s="1" t="s">
        <v>8243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8289</v>
      </c>
      <c r="O1676" s="5">
        <f>E1676/D1676</f>
        <v>2.0169999999999999</v>
      </c>
      <c r="P1676" s="3">
        <f>ROUND(E1676/L1676,0)</f>
        <v>89</v>
      </c>
      <c r="Q1676" s="6" t="s">
        <v>8323</v>
      </c>
      <c r="R1676" s="6" t="s">
        <v>8344</v>
      </c>
      <c r="S1676" s="14">
        <f t="shared" si="52"/>
        <v>42569.397060185183</v>
      </c>
      <c r="T1676" s="14">
        <f t="shared" si="53"/>
        <v>42600.082638888889</v>
      </c>
    </row>
    <row r="1677" spans="1:20" ht="30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8221</v>
      </c>
      <c r="H1677" s="1" t="s">
        <v>8243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8289</v>
      </c>
      <c r="O1677" s="5">
        <f>E1677/D1677</f>
        <v>1.37416</v>
      </c>
      <c r="P1677" s="3">
        <f>ROUND(E1677/L1677,0)</f>
        <v>40</v>
      </c>
      <c r="Q1677" s="6" t="s">
        <v>8323</v>
      </c>
      <c r="R1677" s="6" t="s">
        <v>8344</v>
      </c>
      <c r="S1677" s="14">
        <f t="shared" si="52"/>
        <v>40802.524768518517</v>
      </c>
      <c r="T1677" s="14">
        <f t="shared" si="53"/>
        <v>40832.710416666661</v>
      </c>
    </row>
    <row r="1678" spans="1:20" ht="45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8221</v>
      </c>
      <c r="H1678" s="1" t="s">
        <v>8243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8289</v>
      </c>
      <c r="O1678" s="5">
        <f>E1678/D1678</f>
        <v>1.1533333333333333</v>
      </c>
      <c r="P1678" s="3">
        <f>ROUND(E1678/L1678,0)</f>
        <v>82</v>
      </c>
      <c r="Q1678" s="6" t="s">
        <v>8323</v>
      </c>
      <c r="R1678" s="6" t="s">
        <v>8344</v>
      </c>
      <c r="S1678" s="14">
        <f t="shared" si="52"/>
        <v>40973.517905092587</v>
      </c>
      <c r="T1678" s="14">
        <f t="shared" si="53"/>
        <v>41019.957638888889</v>
      </c>
    </row>
    <row r="1679" spans="1:20" ht="45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8224</v>
      </c>
      <c r="H1679" s="1" t="s">
        <v>8246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8289</v>
      </c>
      <c r="O1679" s="5">
        <f>E1679/D1679</f>
        <v>1.1166666666666667</v>
      </c>
      <c r="P1679" s="3">
        <f>ROUND(E1679/L1679,0)</f>
        <v>160</v>
      </c>
      <c r="Q1679" s="6" t="s">
        <v>8323</v>
      </c>
      <c r="R1679" s="6" t="s">
        <v>8344</v>
      </c>
      <c r="S1679" s="14">
        <f t="shared" si="52"/>
        <v>42416.198796296296</v>
      </c>
      <c r="T1679" s="14">
        <f t="shared" si="53"/>
        <v>42476.040972222218</v>
      </c>
    </row>
    <row r="1680" spans="1:20" ht="4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8221</v>
      </c>
      <c r="H1680" s="1" t="s">
        <v>8243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8289</v>
      </c>
      <c r="O1680" s="5">
        <f>E1680/D1680</f>
        <v>1.1839999999999999</v>
      </c>
      <c r="P1680" s="3">
        <f>ROUND(E1680/L1680,0)</f>
        <v>36</v>
      </c>
      <c r="Q1680" s="6" t="s">
        <v>8323</v>
      </c>
      <c r="R1680" s="6" t="s">
        <v>8344</v>
      </c>
      <c r="S1680" s="14">
        <f t="shared" si="52"/>
        <v>41662.646655092591</v>
      </c>
      <c r="T1680" s="14">
        <f t="shared" si="53"/>
        <v>41676.646655092591</v>
      </c>
    </row>
    <row r="1681" spans="1:20" ht="60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8221</v>
      </c>
      <c r="H1681" s="1" t="s">
        <v>8243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8289</v>
      </c>
      <c r="O1681" s="5">
        <f>E1681/D1681</f>
        <v>1.75</v>
      </c>
      <c r="P1681" s="3">
        <f>ROUND(E1681/L1681,0)</f>
        <v>63</v>
      </c>
      <c r="Q1681" s="6" t="s">
        <v>8323</v>
      </c>
      <c r="R1681" s="6" t="s">
        <v>8344</v>
      </c>
      <c r="S1681" s="14">
        <f t="shared" si="52"/>
        <v>40722.860474537032</v>
      </c>
      <c r="T1681" s="14">
        <f t="shared" si="53"/>
        <v>40745.860474537032</v>
      </c>
    </row>
    <row r="1682" spans="1:20" ht="30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8221</v>
      </c>
      <c r="H1682" s="1" t="s">
        <v>8243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8289</v>
      </c>
      <c r="O1682" s="5">
        <f>E1682/D1682</f>
        <v>1.175</v>
      </c>
      <c r="P1682" s="3">
        <f>ROUND(E1682/L1682,0)</f>
        <v>47</v>
      </c>
      <c r="Q1682" s="6" t="s">
        <v>8323</v>
      </c>
      <c r="R1682" s="6" t="s">
        <v>8344</v>
      </c>
      <c r="S1682" s="14">
        <f t="shared" si="52"/>
        <v>41802.549386574072</v>
      </c>
      <c r="T1682" s="14">
        <f t="shared" si="53"/>
        <v>41832.549386574072</v>
      </c>
    </row>
    <row r="1683" spans="1:20" ht="60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8307</v>
      </c>
      <c r="G1683" s="1" t="s">
        <v>8221</v>
      </c>
      <c r="H1683" s="1" t="s">
        <v>8243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8290</v>
      </c>
      <c r="O1683" s="5">
        <f>E1683/D1683</f>
        <v>1.0142212307692309</v>
      </c>
      <c r="P1683" s="3">
        <f>ROUND(E1683/L1683,0)</f>
        <v>75</v>
      </c>
      <c r="Q1683" s="6" t="s">
        <v>8323</v>
      </c>
      <c r="R1683" s="6" t="s">
        <v>8345</v>
      </c>
      <c r="S1683" s="14">
        <f t="shared" si="52"/>
        <v>42773.91300925926</v>
      </c>
      <c r="T1683" s="14">
        <f t="shared" si="53"/>
        <v>42822.874999999993</v>
      </c>
    </row>
    <row r="1684" spans="1:20" ht="45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8307</v>
      </c>
      <c r="G1684" s="1" t="s">
        <v>8221</v>
      </c>
      <c r="H1684" s="1" t="s">
        <v>8243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8290</v>
      </c>
      <c r="O1684" s="5">
        <f>E1684/D1684</f>
        <v>0</v>
      </c>
      <c r="P1684" s="3" t="e">
        <f>ROUND(E1684/L1684,0)</f>
        <v>#DIV/0!</v>
      </c>
      <c r="Q1684" s="6" t="s">
        <v>8323</v>
      </c>
      <c r="R1684" s="6" t="s">
        <v>8345</v>
      </c>
      <c r="S1684" s="14">
        <f t="shared" si="52"/>
        <v>42779.005324074074</v>
      </c>
      <c r="T1684" s="14">
        <f t="shared" si="53"/>
        <v>42838.963657407403</v>
      </c>
    </row>
    <row r="1685" spans="1:20" ht="4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8307</v>
      </c>
      <c r="G1685" s="1" t="s">
        <v>8227</v>
      </c>
      <c r="H1685" s="1" t="s">
        <v>8246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8290</v>
      </c>
      <c r="O1685" s="5">
        <f>E1685/D1685</f>
        <v>0.21714285714285714</v>
      </c>
      <c r="P1685" s="3">
        <f>ROUND(E1685/L1685,0)</f>
        <v>76</v>
      </c>
      <c r="Q1685" s="6" t="s">
        <v>8323</v>
      </c>
      <c r="R1685" s="6" t="s">
        <v>8345</v>
      </c>
      <c r="S1685" s="14">
        <f t="shared" si="52"/>
        <v>42808.57335648148</v>
      </c>
      <c r="T1685" s="14">
        <f t="shared" si="53"/>
        <v>42832.57335648148</v>
      </c>
    </row>
    <row r="1686" spans="1:20" ht="30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8307</v>
      </c>
      <c r="G1686" s="1" t="s">
        <v>8221</v>
      </c>
      <c r="H1686" s="1" t="s">
        <v>8243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8290</v>
      </c>
      <c r="O1686" s="5">
        <f>E1686/D1686</f>
        <v>1.0912500000000001</v>
      </c>
      <c r="P1686" s="3">
        <f>ROUND(E1686/L1686,0)</f>
        <v>86</v>
      </c>
      <c r="Q1686" s="6" t="s">
        <v>8323</v>
      </c>
      <c r="R1686" s="6" t="s">
        <v>8345</v>
      </c>
      <c r="S1686" s="14">
        <f t="shared" si="52"/>
        <v>42783.606956018521</v>
      </c>
      <c r="T1686" s="14">
        <f t="shared" si="53"/>
        <v>42811.565289351849</v>
      </c>
    </row>
    <row r="1687" spans="1:20" ht="60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8307</v>
      </c>
      <c r="G1687" s="1" t="s">
        <v>8221</v>
      </c>
      <c r="H1687" s="1" t="s">
        <v>8243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8290</v>
      </c>
      <c r="O1687" s="5">
        <f>E1687/D1687</f>
        <v>1.0285714285714285</v>
      </c>
      <c r="P1687" s="3">
        <f>ROUND(E1687/L1687,0)</f>
        <v>24</v>
      </c>
      <c r="Q1687" s="6" t="s">
        <v>8323</v>
      </c>
      <c r="R1687" s="6" t="s">
        <v>8345</v>
      </c>
      <c r="S1687" s="14">
        <f t="shared" si="52"/>
        <v>42788.041932870365</v>
      </c>
      <c r="T1687" s="14">
        <f t="shared" si="53"/>
        <v>42818.0002662037</v>
      </c>
    </row>
    <row r="1688" spans="1:20" ht="60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8307</v>
      </c>
      <c r="G1688" s="1" t="s">
        <v>8226</v>
      </c>
      <c r="H1688" s="1" t="s">
        <v>8248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8290</v>
      </c>
      <c r="O1688" s="5">
        <f>E1688/D1688</f>
        <v>3.5999999999999999E-3</v>
      </c>
      <c r="P1688" s="3">
        <f>ROUND(E1688/L1688,0)</f>
        <v>18</v>
      </c>
      <c r="Q1688" s="6" t="s">
        <v>8323</v>
      </c>
      <c r="R1688" s="6" t="s">
        <v>8345</v>
      </c>
      <c r="S1688" s="14">
        <f t="shared" si="52"/>
        <v>42792.635636574072</v>
      </c>
      <c r="T1688" s="14">
        <f t="shared" si="53"/>
        <v>42852.593969907401</v>
      </c>
    </row>
    <row r="1689" spans="1:20" ht="60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8307</v>
      </c>
      <c r="G1689" s="1" t="s">
        <v>8221</v>
      </c>
      <c r="H1689" s="1" t="s">
        <v>8243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8290</v>
      </c>
      <c r="O1689" s="5">
        <f>E1689/D1689</f>
        <v>0.3125</v>
      </c>
      <c r="P1689" s="3">
        <f>ROUND(E1689/L1689,0)</f>
        <v>80</v>
      </c>
      <c r="Q1689" s="6" t="s">
        <v>8323</v>
      </c>
      <c r="R1689" s="6" t="s">
        <v>8345</v>
      </c>
      <c r="S1689" s="14">
        <f t="shared" si="52"/>
        <v>42801.838483796295</v>
      </c>
      <c r="T1689" s="14">
        <f t="shared" si="53"/>
        <v>42835.635416666664</v>
      </c>
    </row>
    <row r="1690" spans="1:20" ht="60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8307</v>
      </c>
      <c r="G1690" s="1" t="s">
        <v>8221</v>
      </c>
      <c r="H1690" s="1" t="s">
        <v>8243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8290</v>
      </c>
      <c r="O1690" s="5">
        <f>E1690/D1690</f>
        <v>0.443</v>
      </c>
      <c r="P1690" s="3">
        <f>ROUND(E1690/L1690,0)</f>
        <v>253</v>
      </c>
      <c r="Q1690" s="6" t="s">
        <v>8323</v>
      </c>
      <c r="R1690" s="6" t="s">
        <v>8345</v>
      </c>
      <c r="S1690" s="14">
        <f t="shared" si="52"/>
        <v>42804.326319444437</v>
      </c>
      <c r="T1690" s="14">
        <f t="shared" si="53"/>
        <v>42834.28465277778</v>
      </c>
    </row>
    <row r="1691" spans="1:20" ht="3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8307</v>
      </c>
      <c r="G1691" s="1" t="s">
        <v>8221</v>
      </c>
      <c r="H1691" s="1" t="s">
        <v>8243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8290</v>
      </c>
      <c r="O1691" s="5">
        <f>E1691/D1691</f>
        <v>1</v>
      </c>
      <c r="P1691" s="3">
        <f>ROUND(E1691/L1691,0)</f>
        <v>171</v>
      </c>
      <c r="Q1691" s="6" t="s">
        <v>8323</v>
      </c>
      <c r="R1691" s="6" t="s">
        <v>8345</v>
      </c>
      <c r="S1691" s="14">
        <f t="shared" si="52"/>
        <v>42780.734143518515</v>
      </c>
      <c r="T1691" s="14">
        <f t="shared" si="53"/>
        <v>42810.692476851851</v>
      </c>
    </row>
    <row r="1692" spans="1:20" ht="45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8307</v>
      </c>
      <c r="G1692" s="1" t="s">
        <v>8221</v>
      </c>
      <c r="H1692" s="1" t="s">
        <v>8243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8290</v>
      </c>
      <c r="O1692" s="5">
        <f>E1692/D1692</f>
        <v>0.254</v>
      </c>
      <c r="P1692" s="3">
        <f>ROUND(E1692/L1692,0)</f>
        <v>58</v>
      </c>
      <c r="Q1692" s="6" t="s">
        <v>8323</v>
      </c>
      <c r="R1692" s="6" t="s">
        <v>8345</v>
      </c>
      <c r="S1692" s="14">
        <f t="shared" si="52"/>
        <v>42801.222708333335</v>
      </c>
      <c r="T1692" s="14">
        <f t="shared" si="53"/>
        <v>42831.181041666663</v>
      </c>
    </row>
    <row r="1693" spans="1:20" ht="60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8307</v>
      </c>
      <c r="G1693" s="1" t="s">
        <v>8221</v>
      </c>
      <c r="H1693" s="1" t="s">
        <v>8243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8290</v>
      </c>
      <c r="O1693" s="5">
        <f>E1693/D1693</f>
        <v>0.33473333333333333</v>
      </c>
      <c r="P1693" s="3">
        <f>ROUND(E1693/L1693,0)</f>
        <v>264</v>
      </c>
      <c r="Q1693" s="6" t="s">
        <v>8323</v>
      </c>
      <c r="R1693" s="6" t="s">
        <v>8345</v>
      </c>
      <c r="S1693" s="14">
        <f t="shared" si="52"/>
        <v>42795.493148148147</v>
      </c>
      <c r="T1693" s="14">
        <f t="shared" si="53"/>
        <v>42827.833333333336</v>
      </c>
    </row>
    <row r="1694" spans="1:20" ht="4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8307</v>
      </c>
      <c r="G1694" s="1" t="s">
        <v>8221</v>
      </c>
      <c r="H1694" s="1" t="s">
        <v>8243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8290</v>
      </c>
      <c r="O1694" s="5">
        <f>E1694/D1694</f>
        <v>0.47799999999999998</v>
      </c>
      <c r="P1694" s="3">
        <f>ROUND(E1694/L1694,0)</f>
        <v>159</v>
      </c>
      <c r="Q1694" s="6" t="s">
        <v>8323</v>
      </c>
      <c r="R1694" s="6" t="s">
        <v>8345</v>
      </c>
      <c r="S1694" s="14">
        <f t="shared" si="52"/>
        <v>42787.94290509259</v>
      </c>
      <c r="T1694" s="14">
        <f t="shared" si="53"/>
        <v>42820.790972222218</v>
      </c>
    </row>
    <row r="1695" spans="1:20" ht="60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8307</v>
      </c>
      <c r="G1695" s="1" t="s">
        <v>8222</v>
      </c>
      <c r="H1695" s="1" t="s">
        <v>8244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8290</v>
      </c>
      <c r="O1695" s="5">
        <f>E1695/D1695</f>
        <v>9.3333333333333338E-2</v>
      </c>
      <c r="P1695" s="3">
        <f>ROUND(E1695/L1695,0)</f>
        <v>35</v>
      </c>
      <c r="Q1695" s="6" t="s">
        <v>8323</v>
      </c>
      <c r="R1695" s="6" t="s">
        <v>8345</v>
      </c>
      <c r="S1695" s="14">
        <f t="shared" si="52"/>
        <v>42803.711944444447</v>
      </c>
      <c r="T1695" s="14">
        <f t="shared" si="53"/>
        <v>42834.624999999993</v>
      </c>
    </row>
    <row r="1696" spans="1:20" ht="60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8307</v>
      </c>
      <c r="G1696" s="1" t="s">
        <v>8221</v>
      </c>
      <c r="H1696" s="1" t="s">
        <v>8243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8290</v>
      </c>
      <c r="O1696" s="5">
        <f>E1696/D1696</f>
        <v>5.0000000000000001E-4</v>
      </c>
      <c r="P1696" s="3">
        <f>ROUND(E1696/L1696,0)</f>
        <v>5</v>
      </c>
      <c r="Q1696" s="6" t="s">
        <v>8323</v>
      </c>
      <c r="R1696" s="6" t="s">
        <v>8345</v>
      </c>
      <c r="S1696" s="14">
        <f t="shared" si="52"/>
        <v>42791.461504629631</v>
      </c>
      <c r="T1696" s="14">
        <f t="shared" si="53"/>
        <v>42820.98333333333</v>
      </c>
    </row>
    <row r="1697" spans="1:20" ht="60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8307</v>
      </c>
      <c r="G1697" s="1" t="s">
        <v>8221</v>
      </c>
      <c r="H1697" s="1" t="s">
        <v>8243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8290</v>
      </c>
      <c r="O1697" s="5">
        <f>E1697/D1697</f>
        <v>0.11708333333333333</v>
      </c>
      <c r="P1697" s="3">
        <f>ROUND(E1697/L1697,0)</f>
        <v>61</v>
      </c>
      <c r="Q1697" s="6" t="s">
        <v>8323</v>
      </c>
      <c r="R1697" s="6" t="s">
        <v>8345</v>
      </c>
      <c r="S1697" s="14">
        <f t="shared" si="52"/>
        <v>42800.823078703703</v>
      </c>
      <c r="T1697" s="14">
        <f t="shared" si="53"/>
        <v>42834.833333333336</v>
      </c>
    </row>
    <row r="1698" spans="1:20" ht="60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8307</v>
      </c>
      <c r="G1698" s="1" t="s">
        <v>8221</v>
      </c>
      <c r="H1698" s="1" t="s">
        <v>8243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8290</v>
      </c>
      <c r="O1698" s="5">
        <f>E1698/D1698</f>
        <v>0</v>
      </c>
      <c r="P1698" s="3" t="e">
        <f>ROUND(E1698/L1698,0)</f>
        <v>#DIV/0!</v>
      </c>
      <c r="Q1698" s="6" t="s">
        <v>8323</v>
      </c>
      <c r="R1698" s="6" t="s">
        <v>8345</v>
      </c>
      <c r="S1698" s="14">
        <f t="shared" si="52"/>
        <v>42795.861238425925</v>
      </c>
      <c r="T1698" s="14">
        <f t="shared" si="53"/>
        <v>42825.819571759253</v>
      </c>
    </row>
    <row r="1699" spans="1:20" ht="45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8307</v>
      </c>
      <c r="G1699" s="1" t="s">
        <v>8221</v>
      </c>
      <c r="H1699" s="1" t="s">
        <v>8243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8290</v>
      </c>
      <c r="O1699" s="5">
        <f>E1699/D1699</f>
        <v>0.20208000000000001</v>
      </c>
      <c r="P1699" s="3">
        <f>ROUND(E1699/L1699,0)</f>
        <v>115</v>
      </c>
      <c r="Q1699" s="6" t="s">
        <v>8323</v>
      </c>
      <c r="R1699" s="6" t="s">
        <v>8345</v>
      </c>
      <c r="S1699" s="14">
        <f t="shared" si="52"/>
        <v>42804.824629629627</v>
      </c>
      <c r="T1699" s="14">
        <f t="shared" si="53"/>
        <v>42834.782962962963</v>
      </c>
    </row>
    <row r="1700" spans="1:20" ht="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8307</v>
      </c>
      <c r="G1700" s="1" t="s">
        <v>8221</v>
      </c>
      <c r="H1700" s="1" t="s">
        <v>8243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8290</v>
      </c>
      <c r="O1700" s="5">
        <f>E1700/D1700</f>
        <v>0</v>
      </c>
      <c r="P1700" s="3" t="e">
        <f>ROUND(E1700/L1700,0)</f>
        <v>#DIV/0!</v>
      </c>
      <c r="Q1700" s="6" t="s">
        <v>8323</v>
      </c>
      <c r="R1700" s="6" t="s">
        <v>8345</v>
      </c>
      <c r="S1700" s="14">
        <f t="shared" si="52"/>
        <v>42795.999537037038</v>
      </c>
      <c r="T1700" s="14">
        <f t="shared" si="53"/>
        <v>42819.939583333333</v>
      </c>
    </row>
    <row r="1701" spans="1:20" ht="60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8307</v>
      </c>
      <c r="G1701" s="1" t="s">
        <v>8221</v>
      </c>
      <c r="H1701" s="1" t="s">
        <v>8243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8290</v>
      </c>
      <c r="O1701" s="5">
        <f>E1701/D1701</f>
        <v>4.2311459353574929E-2</v>
      </c>
      <c r="P1701" s="3">
        <f>ROUND(E1701/L1701,0)</f>
        <v>54</v>
      </c>
      <c r="Q1701" s="6" t="s">
        <v>8323</v>
      </c>
      <c r="R1701" s="6" t="s">
        <v>8345</v>
      </c>
      <c r="S1701" s="14">
        <f t="shared" si="52"/>
        <v>42806.655613425923</v>
      </c>
      <c r="T1701" s="14">
        <f t="shared" si="53"/>
        <v>42836.655613425923</v>
      </c>
    </row>
    <row r="1702" spans="1:20" ht="60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8307</v>
      </c>
      <c r="G1702" s="1" t="s">
        <v>8221</v>
      </c>
      <c r="H1702" s="1" t="s">
        <v>8243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8290</v>
      </c>
      <c r="O1702" s="5">
        <f>E1702/D1702</f>
        <v>0.2606</v>
      </c>
      <c r="P1702" s="3">
        <f>ROUND(E1702/L1702,0)</f>
        <v>66</v>
      </c>
      <c r="Q1702" s="6" t="s">
        <v>8323</v>
      </c>
      <c r="R1702" s="6" t="s">
        <v>8345</v>
      </c>
      <c r="S1702" s="14">
        <f t="shared" si="52"/>
        <v>42795.863310185181</v>
      </c>
      <c r="T1702" s="14">
        <f t="shared" si="53"/>
        <v>42825.958333333336</v>
      </c>
    </row>
    <row r="1703" spans="1:20" ht="60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8306</v>
      </c>
      <c r="G1703" s="1" t="s">
        <v>8221</v>
      </c>
      <c r="H1703" s="1" t="s">
        <v>8243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8290</v>
      </c>
      <c r="O1703" s="5">
        <f>E1703/D1703</f>
        <v>1.9801980198019802E-3</v>
      </c>
      <c r="P1703" s="3">
        <f>ROUND(E1703/L1703,0)</f>
        <v>5</v>
      </c>
      <c r="Q1703" s="6" t="s">
        <v>8323</v>
      </c>
      <c r="R1703" s="6" t="s">
        <v>8345</v>
      </c>
      <c r="S1703" s="14">
        <f t="shared" si="52"/>
        <v>41989.456076388888</v>
      </c>
      <c r="T1703" s="14">
        <f t="shared" si="53"/>
        <v>42019.456076388888</v>
      </c>
    </row>
    <row r="1704" spans="1:20" ht="3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8306</v>
      </c>
      <c r="G1704" s="1" t="s">
        <v>8221</v>
      </c>
      <c r="H1704" s="1" t="s">
        <v>8243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8290</v>
      </c>
      <c r="O1704" s="5">
        <f>E1704/D1704</f>
        <v>6.0606060606060605E-5</v>
      </c>
      <c r="P1704" s="3">
        <f>ROUND(E1704/L1704,0)</f>
        <v>1</v>
      </c>
      <c r="Q1704" s="6" t="s">
        <v>8323</v>
      </c>
      <c r="R1704" s="6" t="s">
        <v>8345</v>
      </c>
      <c r="S1704" s="14">
        <f t="shared" si="52"/>
        <v>42063.661458333336</v>
      </c>
      <c r="T1704" s="14">
        <f t="shared" si="53"/>
        <v>42093.619791666664</v>
      </c>
    </row>
    <row r="1705" spans="1:20" ht="60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8306</v>
      </c>
      <c r="G1705" s="1" t="s">
        <v>8221</v>
      </c>
      <c r="H1705" s="1" t="s">
        <v>8243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8290</v>
      </c>
      <c r="O1705" s="5">
        <f>E1705/D1705</f>
        <v>1.0200000000000001E-2</v>
      </c>
      <c r="P1705" s="3">
        <f>ROUND(E1705/L1705,0)</f>
        <v>26</v>
      </c>
      <c r="Q1705" s="6" t="s">
        <v>8323</v>
      </c>
      <c r="R1705" s="6" t="s">
        <v>8345</v>
      </c>
      <c r="S1705" s="14">
        <f t="shared" si="52"/>
        <v>42187.073344907403</v>
      </c>
      <c r="T1705" s="14">
        <f t="shared" si="53"/>
        <v>42247.073344907403</v>
      </c>
    </row>
    <row r="1706" spans="1:20" ht="45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8306</v>
      </c>
      <c r="G1706" s="1" t="s">
        <v>8221</v>
      </c>
      <c r="H1706" s="1" t="s">
        <v>8243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8290</v>
      </c>
      <c r="O1706" s="5">
        <f>E1706/D1706</f>
        <v>0.65100000000000002</v>
      </c>
      <c r="P1706" s="3">
        <f>ROUND(E1706/L1706,0)</f>
        <v>118</v>
      </c>
      <c r="Q1706" s="6" t="s">
        <v>8323</v>
      </c>
      <c r="R1706" s="6" t="s">
        <v>8345</v>
      </c>
      <c r="S1706" s="14">
        <f t="shared" si="52"/>
        <v>42020.931400462963</v>
      </c>
      <c r="T1706" s="14">
        <f t="shared" si="53"/>
        <v>42050.931400462963</v>
      </c>
    </row>
    <row r="1707" spans="1:20" ht="4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8306</v>
      </c>
      <c r="G1707" s="1" t="s">
        <v>8221</v>
      </c>
      <c r="H1707" s="1" t="s">
        <v>8243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8290</v>
      </c>
      <c r="O1707" s="5">
        <f>E1707/D1707</f>
        <v>0</v>
      </c>
      <c r="P1707" s="3" t="e">
        <f>ROUND(E1707/L1707,0)</f>
        <v>#DIV/0!</v>
      </c>
      <c r="Q1707" s="6" t="s">
        <v>8323</v>
      </c>
      <c r="R1707" s="6" t="s">
        <v>8345</v>
      </c>
      <c r="S1707" s="14">
        <f t="shared" si="52"/>
        <v>42244.808402777773</v>
      </c>
      <c r="T1707" s="14">
        <f t="shared" si="53"/>
        <v>42256.458333333336</v>
      </c>
    </row>
    <row r="1708" spans="1:20" ht="45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8306</v>
      </c>
      <c r="G1708" s="1" t="s">
        <v>8233</v>
      </c>
      <c r="H1708" s="1" t="s">
        <v>8246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8290</v>
      </c>
      <c r="O1708" s="5">
        <f>E1708/D1708</f>
        <v>0</v>
      </c>
      <c r="P1708" s="3" t="e">
        <f>ROUND(E1708/L1708,0)</f>
        <v>#DIV/0!</v>
      </c>
      <c r="Q1708" s="6" t="s">
        <v>8323</v>
      </c>
      <c r="R1708" s="6" t="s">
        <v>8345</v>
      </c>
      <c r="S1708" s="14">
        <f t="shared" si="52"/>
        <v>42179.098055555551</v>
      </c>
      <c r="T1708" s="14">
        <f t="shared" si="53"/>
        <v>42239.098055555551</v>
      </c>
    </row>
    <row r="1709" spans="1:20" ht="60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8306</v>
      </c>
      <c r="G1709" s="1" t="s">
        <v>8221</v>
      </c>
      <c r="H1709" s="1" t="s">
        <v>8243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8290</v>
      </c>
      <c r="O1709" s="5">
        <f>E1709/D1709</f>
        <v>9.74E-2</v>
      </c>
      <c r="P1709" s="3">
        <f>ROUND(E1709/L1709,0)</f>
        <v>54</v>
      </c>
      <c r="Q1709" s="6" t="s">
        <v>8323</v>
      </c>
      <c r="R1709" s="6" t="s">
        <v>8345</v>
      </c>
      <c r="S1709" s="14">
        <f t="shared" si="52"/>
        <v>42427.512673611105</v>
      </c>
      <c r="T1709" s="14">
        <f t="shared" si="53"/>
        <v>42457.471006944441</v>
      </c>
    </row>
    <row r="1710" spans="1:20" ht="60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8306</v>
      </c>
      <c r="G1710" s="1" t="s">
        <v>8221</v>
      </c>
      <c r="H1710" s="1" t="s">
        <v>8243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8290</v>
      </c>
      <c r="O1710" s="5">
        <f>E1710/D1710</f>
        <v>0</v>
      </c>
      <c r="P1710" s="3" t="e">
        <f>ROUND(E1710/L1710,0)</f>
        <v>#DIV/0!</v>
      </c>
      <c r="Q1710" s="6" t="s">
        <v>8323</v>
      </c>
      <c r="R1710" s="6" t="s">
        <v>8345</v>
      </c>
      <c r="S1710" s="14">
        <f t="shared" si="52"/>
        <v>42451.658634259256</v>
      </c>
      <c r="T1710" s="14">
        <f t="shared" si="53"/>
        <v>42491.658634259256</v>
      </c>
    </row>
    <row r="1711" spans="1:20" ht="4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8306</v>
      </c>
      <c r="G1711" s="1" t="s">
        <v>8221</v>
      </c>
      <c r="H1711" s="1" t="s">
        <v>8243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8290</v>
      </c>
      <c r="O1711" s="5">
        <f>E1711/D1711</f>
        <v>4.8571428571428571E-2</v>
      </c>
      <c r="P1711" s="3">
        <f>ROUND(E1711/L1711,0)</f>
        <v>21</v>
      </c>
      <c r="Q1711" s="6" t="s">
        <v>8323</v>
      </c>
      <c r="R1711" s="6" t="s">
        <v>8345</v>
      </c>
      <c r="S1711" s="14">
        <f t="shared" si="52"/>
        <v>41841.355486111112</v>
      </c>
      <c r="T1711" s="14">
        <f t="shared" si="53"/>
        <v>41882.610416666663</v>
      </c>
    </row>
    <row r="1712" spans="1:20" ht="30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8306</v>
      </c>
      <c r="G1712" s="1" t="s">
        <v>8233</v>
      </c>
      <c r="H1712" s="1" t="s">
        <v>8246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8290</v>
      </c>
      <c r="O1712" s="5">
        <f>E1712/D1712</f>
        <v>6.7999999999999996E-3</v>
      </c>
      <c r="P1712" s="3">
        <f>ROUND(E1712/L1712,0)</f>
        <v>34</v>
      </c>
      <c r="Q1712" s="6" t="s">
        <v>8323</v>
      </c>
      <c r="R1712" s="6" t="s">
        <v>8345</v>
      </c>
      <c r="S1712" s="14">
        <f t="shared" si="52"/>
        <v>42341.382962962962</v>
      </c>
      <c r="T1712" s="14">
        <f t="shared" si="53"/>
        <v>42387.333333333336</v>
      </c>
    </row>
    <row r="1713" spans="1:20" ht="60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8306</v>
      </c>
      <c r="G1713" s="1" t="s">
        <v>8221</v>
      </c>
      <c r="H1713" s="1" t="s">
        <v>8243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8290</v>
      </c>
      <c r="O1713" s="5">
        <f>E1713/D1713</f>
        <v>0.105</v>
      </c>
      <c r="P1713" s="3">
        <f>ROUND(E1713/L1713,0)</f>
        <v>525</v>
      </c>
      <c r="Q1713" s="6" t="s">
        <v>8323</v>
      </c>
      <c r="R1713" s="6" t="s">
        <v>8345</v>
      </c>
      <c r="S1713" s="14">
        <f t="shared" si="52"/>
        <v>41852.437893518516</v>
      </c>
      <c r="T1713" s="14">
        <f t="shared" si="53"/>
        <v>41883.437893518516</v>
      </c>
    </row>
    <row r="1714" spans="1:20" ht="60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8306</v>
      </c>
      <c r="G1714" s="1" t="s">
        <v>8221</v>
      </c>
      <c r="H1714" s="1" t="s">
        <v>8243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8290</v>
      </c>
      <c r="O1714" s="5">
        <f>E1714/D1714</f>
        <v>0</v>
      </c>
      <c r="P1714" s="3" t="e">
        <f>ROUND(E1714/L1714,0)</f>
        <v>#DIV/0!</v>
      </c>
      <c r="Q1714" s="6" t="s">
        <v>8323</v>
      </c>
      <c r="R1714" s="6" t="s">
        <v>8345</v>
      </c>
      <c r="S1714" s="14">
        <f t="shared" si="52"/>
        <v>42125.705474537033</v>
      </c>
      <c r="T1714" s="14">
        <f t="shared" si="53"/>
        <v>42185.705474537033</v>
      </c>
    </row>
    <row r="1715" spans="1:20" ht="60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8306</v>
      </c>
      <c r="G1715" s="1" t="s">
        <v>8221</v>
      </c>
      <c r="H1715" s="1" t="s">
        <v>8243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8290</v>
      </c>
      <c r="O1715" s="5">
        <f>E1715/D1715</f>
        <v>1.6666666666666666E-2</v>
      </c>
      <c r="P1715" s="3">
        <f>ROUND(E1715/L1715,0)</f>
        <v>50</v>
      </c>
      <c r="Q1715" s="6" t="s">
        <v>8323</v>
      </c>
      <c r="R1715" s="6" t="s">
        <v>8345</v>
      </c>
      <c r="S1715" s="14">
        <f t="shared" si="52"/>
        <v>41887.592731481483</v>
      </c>
      <c r="T1715" s="14">
        <f t="shared" si="53"/>
        <v>41917.592731481483</v>
      </c>
    </row>
    <row r="1716" spans="1:20" ht="60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8306</v>
      </c>
      <c r="G1716" s="1" t="s">
        <v>8221</v>
      </c>
      <c r="H1716" s="1" t="s">
        <v>8243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8290</v>
      </c>
      <c r="O1716" s="5">
        <f>E1716/D1716</f>
        <v>7.868E-2</v>
      </c>
      <c r="P1716" s="3">
        <f>ROUND(E1716/L1716,0)</f>
        <v>116</v>
      </c>
      <c r="Q1716" s="6" t="s">
        <v>8323</v>
      </c>
      <c r="R1716" s="6" t="s">
        <v>8345</v>
      </c>
      <c r="S1716" s="14">
        <f t="shared" si="52"/>
        <v>42095.710196759253</v>
      </c>
      <c r="T1716" s="14">
        <f t="shared" si="53"/>
        <v>42125.710196759253</v>
      </c>
    </row>
    <row r="1717" spans="1:20" ht="45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8306</v>
      </c>
      <c r="G1717" s="1" t="s">
        <v>8221</v>
      </c>
      <c r="H1717" s="1" t="s">
        <v>8243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8290</v>
      </c>
      <c r="O1717" s="5">
        <f>E1717/D1717</f>
        <v>2.2000000000000001E-3</v>
      </c>
      <c r="P1717" s="3">
        <f>ROUND(E1717/L1717,0)</f>
        <v>6</v>
      </c>
      <c r="Q1717" s="6" t="s">
        <v>8323</v>
      </c>
      <c r="R1717" s="6" t="s">
        <v>8345</v>
      </c>
      <c r="S1717" s="14">
        <f t="shared" si="52"/>
        <v>42064.009085648147</v>
      </c>
      <c r="T1717" s="14">
        <f t="shared" si="53"/>
        <v>42093.931944444441</v>
      </c>
    </row>
    <row r="1718" spans="1:20" ht="60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8306</v>
      </c>
      <c r="G1718" s="1" t="s">
        <v>8221</v>
      </c>
      <c r="H1718" s="1" t="s">
        <v>8243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8290</v>
      </c>
      <c r="O1718" s="5">
        <f>E1718/D1718</f>
        <v>7.4999999999999997E-2</v>
      </c>
      <c r="P1718" s="3">
        <f>ROUND(E1718/L1718,0)</f>
        <v>50</v>
      </c>
      <c r="Q1718" s="6" t="s">
        <v>8323</v>
      </c>
      <c r="R1718" s="6" t="s">
        <v>8345</v>
      </c>
      <c r="S1718" s="14">
        <f t="shared" si="52"/>
        <v>42673.369201388887</v>
      </c>
      <c r="T1718" s="14">
        <f t="shared" si="53"/>
        <v>42713.410868055558</v>
      </c>
    </row>
    <row r="1719" spans="1:20" ht="4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8306</v>
      </c>
      <c r="G1719" s="1" t="s">
        <v>8221</v>
      </c>
      <c r="H1719" s="1" t="s">
        <v>8243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8290</v>
      </c>
      <c r="O1719" s="5">
        <f>E1719/D1719</f>
        <v>0.42725880551301687</v>
      </c>
      <c r="P1719" s="3">
        <f>ROUND(E1719/L1719,0)</f>
        <v>34</v>
      </c>
      <c r="Q1719" s="6" t="s">
        <v>8323</v>
      </c>
      <c r="R1719" s="6" t="s">
        <v>8345</v>
      </c>
      <c r="S1719" s="14">
        <f t="shared" si="52"/>
        <v>42460.773587962962</v>
      </c>
      <c r="T1719" s="14">
        <f t="shared" si="53"/>
        <v>42480.958333333336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8306</v>
      </c>
      <c r="G1720" s="1" t="s">
        <v>8221</v>
      </c>
      <c r="H1720" s="1" t="s">
        <v>8243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8290</v>
      </c>
      <c r="O1720" s="5">
        <f>E1720/D1720</f>
        <v>2.142857142857143E-3</v>
      </c>
      <c r="P1720" s="3">
        <f>ROUND(E1720/L1720,0)</f>
        <v>38</v>
      </c>
      <c r="Q1720" s="6" t="s">
        <v>8323</v>
      </c>
      <c r="R1720" s="6" t="s">
        <v>8345</v>
      </c>
      <c r="S1720" s="14">
        <f t="shared" si="52"/>
        <v>42460.402187499996</v>
      </c>
      <c r="T1720" s="14">
        <f t="shared" si="53"/>
        <v>42503.999305555553</v>
      </c>
    </row>
    <row r="1721" spans="1:20" ht="60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8306</v>
      </c>
      <c r="G1721" s="1" t="s">
        <v>8221</v>
      </c>
      <c r="H1721" s="1" t="s">
        <v>8243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8290</v>
      </c>
      <c r="O1721" s="5">
        <f>E1721/D1721</f>
        <v>8.7500000000000008E-3</v>
      </c>
      <c r="P1721" s="3">
        <f>ROUND(E1721/L1721,0)</f>
        <v>12</v>
      </c>
      <c r="Q1721" s="6" t="s">
        <v>8323</v>
      </c>
      <c r="R1721" s="6" t="s">
        <v>8345</v>
      </c>
      <c r="S1721" s="14">
        <f t="shared" si="52"/>
        <v>41869.326284722221</v>
      </c>
      <c r="T1721" s="14">
        <f t="shared" si="53"/>
        <v>41899.326284722221</v>
      </c>
    </row>
    <row r="1722" spans="1:20" ht="60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8306</v>
      </c>
      <c r="G1722" s="1" t="s">
        <v>8221</v>
      </c>
      <c r="H1722" s="1" t="s">
        <v>8243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8290</v>
      </c>
      <c r="O1722" s="5">
        <f>E1722/D1722</f>
        <v>5.6250000000000001E-2</v>
      </c>
      <c r="P1722" s="3">
        <f>ROUND(E1722/L1722,0)</f>
        <v>28</v>
      </c>
      <c r="Q1722" s="6" t="s">
        <v>8323</v>
      </c>
      <c r="R1722" s="6" t="s">
        <v>8345</v>
      </c>
      <c r="S1722" s="14">
        <f t="shared" si="52"/>
        <v>41922.574895833335</v>
      </c>
      <c r="T1722" s="14">
        <f t="shared" si="53"/>
        <v>41952.616562499999</v>
      </c>
    </row>
    <row r="1723" spans="1:20" ht="45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8306</v>
      </c>
      <c r="G1723" s="1" t="s">
        <v>8221</v>
      </c>
      <c r="H1723" s="1" t="s">
        <v>8243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8290</v>
      </c>
      <c r="O1723" s="5">
        <f>E1723/D1723</f>
        <v>0</v>
      </c>
      <c r="P1723" s="3" t="e">
        <f>ROUND(E1723/L1723,0)</f>
        <v>#DIV/0!</v>
      </c>
      <c r="Q1723" s="6" t="s">
        <v>8323</v>
      </c>
      <c r="R1723" s="6" t="s">
        <v>8345</v>
      </c>
      <c r="S1723" s="14">
        <f t="shared" si="52"/>
        <v>42319.25304398148</v>
      </c>
      <c r="T1723" s="14">
        <f t="shared" si="53"/>
        <v>42349.25304398148</v>
      </c>
    </row>
    <row r="1724" spans="1:20" ht="4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8306</v>
      </c>
      <c r="G1724" s="1" t="s">
        <v>8221</v>
      </c>
      <c r="H1724" s="1" t="s">
        <v>8243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8290</v>
      </c>
      <c r="O1724" s="5">
        <f>E1724/D1724</f>
        <v>3.4722222222222224E-4</v>
      </c>
      <c r="P1724" s="3">
        <f>ROUND(E1724/L1724,0)</f>
        <v>1</v>
      </c>
      <c r="Q1724" s="6" t="s">
        <v>8323</v>
      </c>
      <c r="R1724" s="6" t="s">
        <v>8345</v>
      </c>
      <c r="S1724" s="14">
        <f t="shared" si="52"/>
        <v>42425.752650462957</v>
      </c>
      <c r="T1724" s="14">
        <f t="shared" si="53"/>
        <v>42462.798611111109</v>
      </c>
    </row>
    <row r="1725" spans="1:20" ht="60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8306</v>
      </c>
      <c r="G1725" s="1" t="s">
        <v>8221</v>
      </c>
      <c r="H1725" s="1" t="s">
        <v>8243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8290</v>
      </c>
      <c r="O1725" s="5">
        <f>E1725/D1725</f>
        <v>6.5000000000000002E-2</v>
      </c>
      <c r="P1725" s="3">
        <f>ROUND(E1725/L1725,0)</f>
        <v>217</v>
      </c>
      <c r="Q1725" s="6" t="s">
        <v>8323</v>
      </c>
      <c r="R1725" s="6" t="s">
        <v>8345</v>
      </c>
      <c r="S1725" s="14">
        <f t="shared" si="52"/>
        <v>42129.617071759254</v>
      </c>
      <c r="T1725" s="14">
        <f t="shared" si="53"/>
        <v>42186.041666666664</v>
      </c>
    </row>
    <row r="1726" spans="1:20" ht="60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8306</v>
      </c>
      <c r="G1726" s="1" t="s">
        <v>8221</v>
      </c>
      <c r="H1726" s="1" t="s">
        <v>8243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8290</v>
      </c>
      <c r="O1726" s="5">
        <f>E1726/D1726</f>
        <v>5.8333333333333336E-3</v>
      </c>
      <c r="P1726" s="3">
        <f>ROUND(E1726/L1726,0)</f>
        <v>9</v>
      </c>
      <c r="Q1726" s="6" t="s">
        <v>8323</v>
      </c>
      <c r="R1726" s="6" t="s">
        <v>8345</v>
      </c>
      <c r="S1726" s="14">
        <f t="shared" si="52"/>
        <v>41912.724097222221</v>
      </c>
      <c r="T1726" s="14">
        <f t="shared" si="53"/>
        <v>41942.724097222221</v>
      </c>
    </row>
    <row r="1727" spans="1:20" ht="60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8306</v>
      </c>
      <c r="G1727" s="1" t="s">
        <v>8221</v>
      </c>
      <c r="H1727" s="1" t="s">
        <v>8243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8290</v>
      </c>
      <c r="O1727" s="5">
        <f>E1727/D1727</f>
        <v>0.10181818181818182</v>
      </c>
      <c r="P1727" s="3">
        <f>ROUND(E1727/L1727,0)</f>
        <v>62</v>
      </c>
      <c r="Q1727" s="6" t="s">
        <v>8323</v>
      </c>
      <c r="R1727" s="6" t="s">
        <v>8345</v>
      </c>
      <c r="S1727" s="14">
        <f t="shared" si="52"/>
        <v>41845.759826388887</v>
      </c>
      <c r="T1727" s="14">
        <f t="shared" si="53"/>
        <v>41875.759826388887</v>
      </c>
    </row>
    <row r="1728" spans="1:20" ht="30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8306</v>
      </c>
      <c r="G1728" s="1" t="s">
        <v>8221</v>
      </c>
      <c r="H1728" s="1" t="s">
        <v>8243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8290</v>
      </c>
      <c r="O1728" s="5">
        <f>E1728/D1728</f>
        <v>0.33784615384615385</v>
      </c>
      <c r="P1728" s="3">
        <f>ROUND(E1728/L1728,0)</f>
        <v>137</v>
      </c>
      <c r="Q1728" s="6" t="s">
        <v>8323</v>
      </c>
      <c r="R1728" s="6" t="s">
        <v>8345</v>
      </c>
      <c r="S1728" s="14">
        <f t="shared" si="52"/>
        <v>41788.711388888885</v>
      </c>
      <c r="T1728" s="14">
        <f t="shared" si="53"/>
        <v>41817.711388888885</v>
      </c>
    </row>
    <row r="1729" spans="1:20" ht="60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8306</v>
      </c>
      <c r="G1729" s="1" t="s">
        <v>8222</v>
      </c>
      <c r="H1729" s="1" t="s">
        <v>8244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8290</v>
      </c>
      <c r="O1729" s="5">
        <f>E1729/D1729</f>
        <v>3.3333333333333332E-4</v>
      </c>
      <c r="P1729" s="3">
        <f>ROUND(E1729/L1729,0)</f>
        <v>1</v>
      </c>
      <c r="Q1729" s="6" t="s">
        <v>8323</v>
      </c>
      <c r="R1729" s="6" t="s">
        <v>8345</v>
      </c>
      <c r="S1729" s="14">
        <f t="shared" si="52"/>
        <v>42044.719641203701</v>
      </c>
      <c r="T1729" s="14">
        <f t="shared" si="53"/>
        <v>42099.249999999993</v>
      </c>
    </row>
    <row r="1730" spans="1:20" ht="45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8306</v>
      </c>
      <c r="G1730" s="1" t="s">
        <v>8221</v>
      </c>
      <c r="H1730" s="1" t="s">
        <v>8243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8290</v>
      </c>
      <c r="O1730" s="5">
        <f>E1730/D1730</f>
        <v>0.68400000000000005</v>
      </c>
      <c r="P1730" s="3">
        <f>ROUND(E1730/L1730,0)</f>
        <v>122</v>
      </c>
      <c r="Q1730" s="6" t="s">
        <v>8323</v>
      </c>
      <c r="R1730" s="6" t="s">
        <v>8345</v>
      </c>
      <c r="S1730" s="14">
        <f t="shared" si="52"/>
        <v>42268.417523148142</v>
      </c>
      <c r="T1730" s="14">
        <f t="shared" si="53"/>
        <v>42298.417523148142</v>
      </c>
    </row>
    <row r="1731" spans="1:20" ht="60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8306</v>
      </c>
      <c r="G1731" s="1" t="s">
        <v>8221</v>
      </c>
      <c r="H1731" s="1" t="s">
        <v>8243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8290</v>
      </c>
      <c r="O1731" s="5">
        <f>E1731/D1731</f>
        <v>0</v>
      </c>
      <c r="P1731" s="3" t="e">
        <f>ROUND(E1731/L1731,0)</f>
        <v>#DIV/0!</v>
      </c>
      <c r="Q1731" s="6" t="s">
        <v>8323</v>
      </c>
      <c r="R1731" s="6" t="s">
        <v>8345</v>
      </c>
      <c r="S1731" s="14">
        <f t="shared" ref="S1731:S1794" si="54">(J1731/86400)+25569+(-5/24)</f>
        <v>42470.843819444439</v>
      </c>
      <c r="T1731" s="14">
        <f t="shared" ref="T1731:T1794" si="55">(I1731/86400)+25569+(-5/24)</f>
        <v>42530.843819444439</v>
      </c>
    </row>
    <row r="1732" spans="1:20" ht="45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8306</v>
      </c>
      <c r="G1732" s="1" t="s">
        <v>8221</v>
      </c>
      <c r="H1732" s="1" t="s">
        <v>8243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8290</v>
      </c>
      <c r="O1732" s="5">
        <f>E1732/D1732</f>
        <v>0</v>
      </c>
      <c r="P1732" s="3" t="e">
        <f>ROUND(E1732/L1732,0)</f>
        <v>#DIV/0!</v>
      </c>
      <c r="Q1732" s="6" t="s">
        <v>8323</v>
      </c>
      <c r="R1732" s="6" t="s">
        <v>8345</v>
      </c>
      <c r="S1732" s="14">
        <f t="shared" si="54"/>
        <v>42271.879432870366</v>
      </c>
      <c r="T1732" s="14">
        <f t="shared" si="55"/>
        <v>42301.879432870366</v>
      </c>
    </row>
    <row r="1733" spans="1:20" ht="30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8306</v>
      </c>
      <c r="G1733" s="1" t="s">
        <v>8221</v>
      </c>
      <c r="H1733" s="1" t="s">
        <v>8243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8290</v>
      </c>
      <c r="O1733" s="5">
        <f>E1733/D1733</f>
        <v>0</v>
      </c>
      <c r="P1733" s="3" t="e">
        <f>ROUND(E1733/L1733,0)</f>
        <v>#DIV/0!</v>
      </c>
      <c r="Q1733" s="6" t="s">
        <v>8323</v>
      </c>
      <c r="R1733" s="6" t="s">
        <v>8345</v>
      </c>
      <c r="S1733" s="14">
        <f t="shared" si="54"/>
        <v>42152.698518518511</v>
      </c>
      <c r="T1733" s="14">
        <f t="shared" si="55"/>
        <v>42166.416666666664</v>
      </c>
    </row>
    <row r="1734" spans="1:20" ht="60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8306</v>
      </c>
      <c r="G1734" s="1" t="s">
        <v>8221</v>
      </c>
      <c r="H1734" s="1" t="s">
        <v>8243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8290</v>
      </c>
      <c r="O1734" s="5">
        <f>E1734/D1734</f>
        <v>0</v>
      </c>
      <c r="P1734" s="3" t="e">
        <f>ROUND(E1734/L1734,0)</f>
        <v>#DIV/0!</v>
      </c>
      <c r="Q1734" s="6" t="s">
        <v>8323</v>
      </c>
      <c r="R1734" s="6" t="s">
        <v>8345</v>
      </c>
      <c r="S1734" s="14">
        <f t="shared" si="54"/>
        <v>42325.475474537037</v>
      </c>
      <c r="T1734" s="14">
        <f t="shared" si="55"/>
        <v>42384.999999999993</v>
      </c>
    </row>
    <row r="1735" spans="1:20" ht="60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8306</v>
      </c>
      <c r="G1735" s="1" t="s">
        <v>8221</v>
      </c>
      <c r="H1735" s="1" t="s">
        <v>8243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8290</v>
      </c>
      <c r="O1735" s="5">
        <f>E1735/D1735</f>
        <v>0</v>
      </c>
      <c r="P1735" s="3" t="e">
        <f>ROUND(E1735/L1735,0)</f>
        <v>#DIV/0!</v>
      </c>
      <c r="Q1735" s="6" t="s">
        <v>8323</v>
      </c>
      <c r="R1735" s="6" t="s">
        <v>8345</v>
      </c>
      <c r="S1735" s="14">
        <f t="shared" si="54"/>
        <v>42614.467291666668</v>
      </c>
      <c r="T1735" s="14">
        <f t="shared" si="55"/>
        <v>42626.687499999993</v>
      </c>
    </row>
    <row r="1736" spans="1:20" ht="4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8306</v>
      </c>
      <c r="G1736" s="1" t="s">
        <v>8221</v>
      </c>
      <c r="H1736" s="1" t="s">
        <v>8243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8290</v>
      </c>
      <c r="O1736" s="5">
        <f>E1736/D1736</f>
        <v>2.2222222222222223E-4</v>
      </c>
      <c r="P1736" s="3">
        <f>ROUND(E1736/L1736,0)</f>
        <v>1</v>
      </c>
      <c r="Q1736" s="6" t="s">
        <v>8323</v>
      </c>
      <c r="R1736" s="6" t="s">
        <v>8345</v>
      </c>
      <c r="S1736" s="14">
        <f t="shared" si="54"/>
        <v>42101.828194444439</v>
      </c>
      <c r="T1736" s="14">
        <f t="shared" si="55"/>
        <v>42131.828194444439</v>
      </c>
    </row>
    <row r="1737" spans="1:20" ht="4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8306</v>
      </c>
      <c r="G1737" s="1" t="s">
        <v>8221</v>
      </c>
      <c r="H1737" s="1" t="s">
        <v>8243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8290</v>
      </c>
      <c r="O1737" s="5">
        <f>E1737/D1737</f>
        <v>0.11</v>
      </c>
      <c r="P1737" s="3">
        <f>ROUND(E1737/L1737,0)</f>
        <v>55</v>
      </c>
      <c r="Q1737" s="6" t="s">
        <v>8323</v>
      </c>
      <c r="R1737" s="6" t="s">
        <v>8345</v>
      </c>
      <c r="S1737" s="14">
        <f t="shared" si="54"/>
        <v>42559.605844907404</v>
      </c>
      <c r="T1737" s="14">
        <f t="shared" si="55"/>
        <v>42589.605844907404</v>
      </c>
    </row>
    <row r="1738" spans="1:20" ht="45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8306</v>
      </c>
      <c r="G1738" s="1" t="s">
        <v>8221</v>
      </c>
      <c r="H1738" s="1" t="s">
        <v>8243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8290</v>
      </c>
      <c r="O1738" s="5">
        <f>E1738/D1738</f>
        <v>7.3333333333333332E-3</v>
      </c>
      <c r="P1738" s="3">
        <f>ROUND(E1738/L1738,0)</f>
        <v>22</v>
      </c>
      <c r="Q1738" s="6" t="s">
        <v>8323</v>
      </c>
      <c r="R1738" s="6" t="s">
        <v>8345</v>
      </c>
      <c r="S1738" s="14">
        <f t="shared" si="54"/>
        <v>42286.65315972222</v>
      </c>
      <c r="T1738" s="14">
        <f t="shared" si="55"/>
        <v>42316.694826388884</v>
      </c>
    </row>
    <row r="1739" spans="1:20" ht="60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8306</v>
      </c>
      <c r="G1739" s="1" t="s">
        <v>8221</v>
      </c>
      <c r="H1739" s="1" t="s">
        <v>8243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8290</v>
      </c>
      <c r="O1739" s="5">
        <f>E1739/D1739</f>
        <v>0.21249999999999999</v>
      </c>
      <c r="P1739" s="3">
        <f>ROUND(E1739/L1739,0)</f>
        <v>57</v>
      </c>
      <c r="Q1739" s="6" t="s">
        <v>8323</v>
      </c>
      <c r="R1739" s="6" t="s">
        <v>8345</v>
      </c>
      <c r="S1739" s="14">
        <f t="shared" si="54"/>
        <v>42175.740648148145</v>
      </c>
      <c r="T1739" s="14">
        <f t="shared" si="55"/>
        <v>42205.740648148145</v>
      </c>
    </row>
    <row r="1740" spans="1:20" ht="45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8306</v>
      </c>
      <c r="G1740" s="1" t="s">
        <v>8221</v>
      </c>
      <c r="H1740" s="1" t="s">
        <v>8243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8290</v>
      </c>
      <c r="O1740" s="5">
        <f>E1740/D1740</f>
        <v>4.0000000000000001E-3</v>
      </c>
      <c r="P1740" s="3">
        <f>ROUND(E1740/L1740,0)</f>
        <v>20</v>
      </c>
      <c r="Q1740" s="6" t="s">
        <v>8323</v>
      </c>
      <c r="R1740" s="6" t="s">
        <v>8345</v>
      </c>
      <c r="S1740" s="14">
        <f t="shared" si="54"/>
        <v>41884.665995370371</v>
      </c>
      <c r="T1740" s="14">
        <f t="shared" si="55"/>
        <v>41914.665995370371</v>
      </c>
    </row>
    <row r="1741" spans="1:20" ht="45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8306</v>
      </c>
      <c r="G1741" s="1" t="s">
        <v>8221</v>
      </c>
      <c r="H1741" s="1" t="s">
        <v>8243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8290</v>
      </c>
      <c r="O1741" s="5">
        <f>E1741/D1741</f>
        <v>1E-3</v>
      </c>
      <c r="P1741" s="3">
        <f>ROUND(E1741/L1741,0)</f>
        <v>1</v>
      </c>
      <c r="Q1741" s="6" t="s">
        <v>8323</v>
      </c>
      <c r="R1741" s="6" t="s">
        <v>8345</v>
      </c>
      <c r="S1741" s="14">
        <f t="shared" si="54"/>
        <v>42435.665879629632</v>
      </c>
      <c r="T1741" s="14">
        <f t="shared" si="55"/>
        <v>42494.624212962961</v>
      </c>
    </row>
    <row r="1742" spans="1:20" ht="45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8306</v>
      </c>
      <c r="G1742" s="1" t="s">
        <v>8221</v>
      </c>
      <c r="H1742" s="1" t="s">
        <v>8243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8290</v>
      </c>
      <c r="O1742" s="5">
        <f>E1742/D1742</f>
        <v>0</v>
      </c>
      <c r="P1742" s="3" t="e">
        <f>ROUND(E1742/L1742,0)</f>
        <v>#DIV/0!</v>
      </c>
      <c r="Q1742" s="6" t="s">
        <v>8323</v>
      </c>
      <c r="R1742" s="6" t="s">
        <v>8345</v>
      </c>
      <c r="S1742" s="14">
        <f t="shared" si="54"/>
        <v>42171.609050925923</v>
      </c>
      <c r="T1742" s="14">
        <f t="shared" si="55"/>
        <v>42201.609050925923</v>
      </c>
    </row>
    <row r="1743" spans="1:20" ht="45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8222</v>
      </c>
      <c r="H1743" s="1" t="s">
        <v>8244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8282</v>
      </c>
      <c r="O1743" s="5">
        <f>E1743/D1743</f>
        <v>1.1083333333333334</v>
      </c>
      <c r="P1743" s="3">
        <f>ROUND(E1743/L1743,0)</f>
        <v>26</v>
      </c>
      <c r="Q1743" s="6" t="s">
        <v>8336</v>
      </c>
      <c r="R1743" s="6" t="s">
        <v>8337</v>
      </c>
      <c r="S1743" s="14">
        <f t="shared" si="54"/>
        <v>42120.419803240737</v>
      </c>
      <c r="T1743" s="14">
        <f t="shared" si="55"/>
        <v>42165.419803240737</v>
      </c>
    </row>
    <row r="1744" spans="1:20" ht="60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8221</v>
      </c>
      <c r="H1744" s="1" t="s">
        <v>8243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8282</v>
      </c>
      <c r="O1744" s="5">
        <f>E1744/D1744</f>
        <v>1.0874999999999999</v>
      </c>
      <c r="P1744" s="3">
        <f>ROUND(E1744/L1744,0)</f>
        <v>64</v>
      </c>
      <c r="Q1744" s="6" t="s">
        <v>8336</v>
      </c>
      <c r="R1744" s="6" t="s">
        <v>8337</v>
      </c>
      <c r="S1744" s="14">
        <f t="shared" si="54"/>
        <v>42710.668634259258</v>
      </c>
      <c r="T1744" s="14">
        <f t="shared" si="55"/>
        <v>42742.666666666664</v>
      </c>
    </row>
    <row r="1745" spans="1:20" ht="4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8221</v>
      </c>
      <c r="H1745" s="1" t="s">
        <v>8243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8282</v>
      </c>
      <c r="O1745" s="5">
        <f>E1745/D1745</f>
        <v>1.0041666666666667</v>
      </c>
      <c r="P1745" s="3">
        <f>ROUND(E1745/L1745,0)</f>
        <v>90</v>
      </c>
      <c r="Q1745" s="6" t="s">
        <v>8336</v>
      </c>
      <c r="R1745" s="6" t="s">
        <v>8337</v>
      </c>
      <c r="S1745" s="14">
        <f t="shared" si="54"/>
        <v>42586.717303240737</v>
      </c>
      <c r="T1745" s="14">
        <f t="shared" si="55"/>
        <v>42608.957638888889</v>
      </c>
    </row>
    <row r="1746" spans="1:20" ht="60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8222</v>
      </c>
      <c r="H1746" s="1" t="s">
        <v>8244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8282</v>
      </c>
      <c r="O1746" s="5">
        <f>E1746/D1746</f>
        <v>1.1845454545454546</v>
      </c>
      <c r="P1746" s="3">
        <f>ROUND(E1746/L1746,0)</f>
        <v>93</v>
      </c>
      <c r="Q1746" s="6" t="s">
        <v>8336</v>
      </c>
      <c r="R1746" s="6" t="s">
        <v>8337</v>
      </c>
      <c r="S1746" s="14">
        <f t="shared" si="54"/>
        <v>42026.396724537037</v>
      </c>
      <c r="T1746" s="14">
        <f t="shared" si="55"/>
        <v>42071.355057870365</v>
      </c>
    </row>
    <row r="1747" spans="1:20" ht="60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8221</v>
      </c>
      <c r="H1747" s="1" t="s">
        <v>8243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8282</v>
      </c>
      <c r="O1747" s="5">
        <f>E1747/D1747</f>
        <v>1.1401428571428571</v>
      </c>
      <c r="P1747" s="3">
        <f>ROUND(E1747/L1747,0)</f>
        <v>90</v>
      </c>
      <c r="Q1747" s="6" t="s">
        <v>8336</v>
      </c>
      <c r="R1747" s="6" t="s">
        <v>8337</v>
      </c>
      <c r="S1747" s="14">
        <f t="shared" si="54"/>
        <v>42690.051365740735</v>
      </c>
      <c r="T1747" s="14">
        <f t="shared" si="55"/>
        <v>42725.874999999993</v>
      </c>
    </row>
    <row r="1748" spans="1:20" ht="60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8221</v>
      </c>
      <c r="H1748" s="1" t="s">
        <v>8243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8282</v>
      </c>
      <c r="O1748" s="5">
        <f>E1748/D1748</f>
        <v>1.4810000000000001</v>
      </c>
      <c r="P1748" s="3">
        <f>ROUND(E1748/L1748,0)</f>
        <v>208</v>
      </c>
      <c r="Q1748" s="6" t="s">
        <v>8336</v>
      </c>
      <c r="R1748" s="6" t="s">
        <v>8337</v>
      </c>
      <c r="S1748" s="14">
        <f t="shared" si="54"/>
        <v>42667.968368055554</v>
      </c>
      <c r="T1748" s="14">
        <f t="shared" si="55"/>
        <v>42697.874999999993</v>
      </c>
    </row>
    <row r="1749" spans="1:20" ht="60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8222</v>
      </c>
      <c r="H1749" s="1" t="s">
        <v>8244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8282</v>
      </c>
      <c r="O1749" s="5">
        <f>E1749/D1749</f>
        <v>1.0495555555555556</v>
      </c>
      <c r="P1749" s="3">
        <f>ROUND(E1749/L1749,0)</f>
        <v>59</v>
      </c>
      <c r="Q1749" s="6" t="s">
        <v>8336</v>
      </c>
      <c r="R1749" s="6" t="s">
        <v>8337</v>
      </c>
      <c r="S1749" s="14">
        <f t="shared" si="54"/>
        <v>42292.22719907407</v>
      </c>
      <c r="T1749" s="14">
        <f t="shared" si="55"/>
        <v>42321.416666666664</v>
      </c>
    </row>
    <row r="1750" spans="1:20" ht="45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8226</v>
      </c>
      <c r="H1750" s="1" t="s">
        <v>8248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8282</v>
      </c>
      <c r="O1750" s="5">
        <f>E1750/D1750</f>
        <v>1.29948</v>
      </c>
      <c r="P1750" s="3">
        <f>ROUND(E1750/L1750,0)</f>
        <v>359</v>
      </c>
      <c r="Q1750" s="6" t="s">
        <v>8336</v>
      </c>
      <c r="R1750" s="6" t="s">
        <v>8337</v>
      </c>
      <c r="S1750" s="14">
        <f t="shared" si="54"/>
        <v>42219.742395833331</v>
      </c>
      <c r="T1750" s="14">
        <f t="shared" si="55"/>
        <v>42249.742395833331</v>
      </c>
    </row>
    <row r="1751" spans="1:20" ht="45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8240</v>
      </c>
      <c r="H1751" s="1" t="s">
        <v>8246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8282</v>
      </c>
      <c r="O1751" s="5">
        <f>E1751/D1751</f>
        <v>1.2348756218905472</v>
      </c>
      <c r="P1751" s="3">
        <f>ROUND(E1751/L1751,0)</f>
        <v>95</v>
      </c>
      <c r="Q1751" s="6" t="s">
        <v>8336</v>
      </c>
      <c r="R1751" s="6" t="s">
        <v>8337</v>
      </c>
      <c r="S1751" s="14">
        <f t="shared" si="54"/>
        <v>42758.767604166664</v>
      </c>
      <c r="T1751" s="14">
        <f t="shared" si="55"/>
        <v>42795.583333333336</v>
      </c>
    </row>
    <row r="1752" spans="1:20" ht="60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8221</v>
      </c>
      <c r="H1752" s="1" t="s">
        <v>8243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8282</v>
      </c>
      <c r="O1752" s="5">
        <f>E1752/D1752</f>
        <v>2.0162</v>
      </c>
      <c r="P1752" s="3">
        <f>ROUND(E1752/L1752,0)</f>
        <v>81</v>
      </c>
      <c r="Q1752" s="6" t="s">
        <v>8336</v>
      </c>
      <c r="R1752" s="6" t="s">
        <v>8337</v>
      </c>
      <c r="S1752" s="14">
        <f t="shared" si="54"/>
        <v>42454.628518518519</v>
      </c>
      <c r="T1752" s="14">
        <f t="shared" si="55"/>
        <v>42479.628518518519</v>
      </c>
    </row>
    <row r="1753" spans="1:20" ht="30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8221</v>
      </c>
      <c r="H1753" s="1" t="s">
        <v>8243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8282</v>
      </c>
      <c r="O1753" s="5">
        <f>E1753/D1753</f>
        <v>1.0289999999999999</v>
      </c>
      <c r="P1753" s="3">
        <f>ROUND(E1753/L1753,0)</f>
        <v>169</v>
      </c>
      <c r="Q1753" s="6" t="s">
        <v>8336</v>
      </c>
      <c r="R1753" s="6" t="s">
        <v>8337</v>
      </c>
      <c r="S1753" s="14">
        <f t="shared" si="54"/>
        <v>42052.573182870365</v>
      </c>
      <c r="T1753" s="14">
        <f t="shared" si="55"/>
        <v>42082.5315162037</v>
      </c>
    </row>
    <row r="1754" spans="1:20" ht="45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8222</v>
      </c>
      <c r="H1754" s="1" t="s">
        <v>8244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8282</v>
      </c>
      <c r="O1754" s="5">
        <f>E1754/D1754</f>
        <v>2.6016666666666666</v>
      </c>
      <c r="P1754" s="3">
        <f>ROUND(E1754/L1754,0)</f>
        <v>35</v>
      </c>
      <c r="Q1754" s="6" t="s">
        <v>8336</v>
      </c>
      <c r="R1754" s="6" t="s">
        <v>8337</v>
      </c>
      <c r="S1754" s="14">
        <f t="shared" si="54"/>
        <v>42627.044930555552</v>
      </c>
      <c r="T1754" s="14">
        <f t="shared" si="55"/>
        <v>42657.044930555552</v>
      </c>
    </row>
    <row r="1755" spans="1:20" ht="45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8229</v>
      </c>
      <c r="H1755" s="1" t="s">
        <v>8250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8282</v>
      </c>
      <c r="O1755" s="5">
        <f>E1755/D1755</f>
        <v>1.08</v>
      </c>
      <c r="P1755" s="3">
        <f>ROUND(E1755/L1755,0)</f>
        <v>463</v>
      </c>
      <c r="Q1755" s="6" t="s">
        <v>8336</v>
      </c>
      <c r="R1755" s="6" t="s">
        <v>8337</v>
      </c>
      <c r="S1755" s="14">
        <f t="shared" si="54"/>
        <v>42420.541296296295</v>
      </c>
      <c r="T1755" s="14">
        <f t="shared" si="55"/>
        <v>42450.499629629623</v>
      </c>
    </row>
    <row r="1756" spans="1:20" ht="60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8226</v>
      </c>
      <c r="H1756" s="1" t="s">
        <v>8248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8282</v>
      </c>
      <c r="O1756" s="5">
        <f>E1756/D1756</f>
        <v>1.1052941176470588</v>
      </c>
      <c r="P1756" s="3">
        <f>ROUND(E1756/L1756,0)</f>
        <v>104</v>
      </c>
      <c r="Q1756" s="6" t="s">
        <v>8336</v>
      </c>
      <c r="R1756" s="6" t="s">
        <v>8337</v>
      </c>
      <c r="S1756" s="14">
        <f t="shared" si="54"/>
        <v>42067.668437499997</v>
      </c>
      <c r="T1756" s="14">
        <f t="shared" si="55"/>
        <v>42097.626770833333</v>
      </c>
    </row>
    <row r="1757" spans="1:20" ht="60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8221</v>
      </c>
      <c r="H1757" s="1" t="s">
        <v>8243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8282</v>
      </c>
      <c r="O1757" s="5">
        <f>E1757/D1757</f>
        <v>1.2</v>
      </c>
      <c r="P1757" s="3">
        <f>ROUND(E1757/L1757,0)</f>
        <v>8</v>
      </c>
      <c r="Q1757" s="6" t="s">
        <v>8336</v>
      </c>
      <c r="R1757" s="6" t="s">
        <v>8337</v>
      </c>
      <c r="S1757" s="14">
        <f t="shared" si="54"/>
        <v>42252.580567129626</v>
      </c>
      <c r="T1757" s="14">
        <f t="shared" si="55"/>
        <v>42282.580567129626</v>
      </c>
    </row>
    <row r="1758" spans="1:20" ht="45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8221</v>
      </c>
      <c r="H1758" s="1" t="s">
        <v>8243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8282</v>
      </c>
      <c r="O1758" s="5">
        <f>E1758/D1758</f>
        <v>1.0282909090909091</v>
      </c>
      <c r="P1758" s="3">
        <f>ROUND(E1758/L1758,0)</f>
        <v>47</v>
      </c>
      <c r="Q1758" s="6" t="s">
        <v>8336</v>
      </c>
      <c r="R1758" s="6" t="s">
        <v>8337</v>
      </c>
      <c r="S1758" s="14">
        <f t="shared" si="54"/>
        <v>42570.959131944437</v>
      </c>
      <c r="T1758" s="14">
        <f t="shared" si="55"/>
        <v>42610.959131944437</v>
      </c>
    </row>
    <row r="1759" spans="1:20" ht="45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8221</v>
      </c>
      <c r="H1759" s="1" t="s">
        <v>8243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8282</v>
      </c>
      <c r="O1759" s="5">
        <f>E1759/D1759</f>
        <v>1.1599999999999999</v>
      </c>
      <c r="P1759" s="3">
        <f>ROUND(E1759/L1759,0)</f>
        <v>414</v>
      </c>
      <c r="Q1759" s="6" t="s">
        <v>8336</v>
      </c>
      <c r="R1759" s="6" t="s">
        <v>8337</v>
      </c>
      <c r="S1759" s="14">
        <f t="shared" si="54"/>
        <v>42733.619016203702</v>
      </c>
      <c r="T1759" s="14">
        <f t="shared" si="55"/>
        <v>42763.603472222218</v>
      </c>
    </row>
    <row r="1760" spans="1:20" ht="60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8221</v>
      </c>
      <c r="H1760" s="1" t="s">
        <v>8243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8282</v>
      </c>
      <c r="O1760" s="5">
        <f>E1760/D1760</f>
        <v>1.147</v>
      </c>
      <c r="P1760" s="3">
        <f>ROUND(E1760/L1760,0)</f>
        <v>42</v>
      </c>
      <c r="Q1760" s="6" t="s">
        <v>8336</v>
      </c>
      <c r="R1760" s="6" t="s">
        <v>8337</v>
      </c>
      <c r="S1760" s="14">
        <f t="shared" si="54"/>
        <v>42505.74759259259</v>
      </c>
      <c r="T1760" s="14">
        <f t="shared" si="55"/>
        <v>42565.74759259259</v>
      </c>
    </row>
    <row r="1761" spans="1:20" ht="3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8221</v>
      </c>
      <c r="H1761" s="1" t="s">
        <v>8243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8282</v>
      </c>
      <c r="O1761" s="5">
        <f>E1761/D1761</f>
        <v>1.0660000000000001</v>
      </c>
      <c r="P1761" s="3">
        <f>ROUND(E1761/L1761,0)</f>
        <v>109</v>
      </c>
      <c r="Q1761" s="6" t="s">
        <v>8336</v>
      </c>
      <c r="R1761" s="6" t="s">
        <v>8337</v>
      </c>
      <c r="S1761" s="14">
        <f t="shared" si="54"/>
        <v>42068.620706018519</v>
      </c>
      <c r="T1761" s="14">
        <f t="shared" si="55"/>
        <v>42088.579039351847</v>
      </c>
    </row>
    <row r="1762" spans="1:20" ht="60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8221</v>
      </c>
      <c r="H1762" s="1" t="s">
        <v>8243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8282</v>
      </c>
      <c r="O1762" s="5">
        <f>E1762/D1762</f>
        <v>1.6544000000000001</v>
      </c>
      <c r="P1762" s="3">
        <f>ROUND(E1762/L1762,0)</f>
        <v>81</v>
      </c>
      <c r="Q1762" s="6" t="s">
        <v>8336</v>
      </c>
      <c r="R1762" s="6" t="s">
        <v>8337</v>
      </c>
      <c r="S1762" s="14">
        <f t="shared" si="54"/>
        <v>42405.464270833334</v>
      </c>
      <c r="T1762" s="14">
        <f t="shared" si="55"/>
        <v>42425.464270833334</v>
      </c>
    </row>
    <row r="1763" spans="1:20" ht="30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8222</v>
      </c>
      <c r="H1763" s="1" t="s">
        <v>8244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8282</v>
      </c>
      <c r="O1763" s="5">
        <f>E1763/D1763</f>
        <v>1.55</v>
      </c>
      <c r="P1763" s="3">
        <f>ROUND(E1763/L1763,0)</f>
        <v>52</v>
      </c>
      <c r="Q1763" s="6" t="s">
        <v>8336</v>
      </c>
      <c r="R1763" s="6" t="s">
        <v>8337</v>
      </c>
      <c r="S1763" s="14">
        <f t="shared" si="54"/>
        <v>42209.359490740739</v>
      </c>
      <c r="T1763" s="14">
        <f t="shared" si="55"/>
        <v>42259.359490740739</v>
      </c>
    </row>
    <row r="1764" spans="1:20" ht="3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8221</v>
      </c>
      <c r="H1764" s="1" t="s">
        <v>8243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8282</v>
      </c>
      <c r="O1764" s="5">
        <f>E1764/D1764</f>
        <v>8.85</v>
      </c>
      <c r="P1764" s="3">
        <f>ROUND(E1764/L1764,0)</f>
        <v>35</v>
      </c>
      <c r="Q1764" s="6" t="s">
        <v>8336</v>
      </c>
      <c r="R1764" s="6" t="s">
        <v>8337</v>
      </c>
      <c r="S1764" s="14">
        <f t="shared" si="54"/>
        <v>42410.773668981477</v>
      </c>
      <c r="T1764" s="14">
        <f t="shared" si="55"/>
        <v>42440.773668981477</v>
      </c>
    </row>
    <row r="1765" spans="1:20" ht="60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8221</v>
      </c>
      <c r="H1765" s="1" t="s">
        <v>8243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8282</v>
      </c>
      <c r="O1765" s="5">
        <f>E1765/D1765</f>
        <v>1.0190833333333333</v>
      </c>
      <c r="P1765" s="3">
        <f>ROUND(E1765/L1765,0)</f>
        <v>104</v>
      </c>
      <c r="Q1765" s="6" t="s">
        <v>8336</v>
      </c>
      <c r="R1765" s="6" t="s">
        <v>8337</v>
      </c>
      <c r="S1765" s="14">
        <f t="shared" si="54"/>
        <v>42636.660185185181</v>
      </c>
      <c r="T1765" s="14">
        <f t="shared" si="55"/>
        <v>42666.660185185181</v>
      </c>
    </row>
    <row r="1766" spans="1:20" ht="60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8306</v>
      </c>
      <c r="G1766" s="1" t="s">
        <v>8222</v>
      </c>
      <c r="H1766" s="1" t="s">
        <v>8244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8282</v>
      </c>
      <c r="O1766" s="5">
        <f>E1766/D1766</f>
        <v>0.19600000000000001</v>
      </c>
      <c r="P1766" s="3">
        <f>ROUND(E1766/L1766,0)</f>
        <v>55</v>
      </c>
      <c r="Q1766" s="6" t="s">
        <v>8336</v>
      </c>
      <c r="R1766" s="6" t="s">
        <v>8337</v>
      </c>
      <c r="S1766" s="14">
        <f t="shared" si="54"/>
        <v>41825.27753472222</v>
      </c>
      <c r="T1766" s="14">
        <f t="shared" si="55"/>
        <v>41854.27753472222</v>
      </c>
    </row>
    <row r="1767" spans="1:20" ht="60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8306</v>
      </c>
      <c r="G1767" s="1" t="s">
        <v>8221</v>
      </c>
      <c r="H1767" s="1" t="s">
        <v>8243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8282</v>
      </c>
      <c r="O1767" s="5">
        <f>E1767/D1767</f>
        <v>0.59467839999999994</v>
      </c>
      <c r="P1767" s="3">
        <f>ROUND(E1767/L1767,0)</f>
        <v>72</v>
      </c>
      <c r="Q1767" s="6" t="s">
        <v>8336</v>
      </c>
      <c r="R1767" s="6" t="s">
        <v>8337</v>
      </c>
      <c r="S1767" s="14">
        <f t="shared" si="54"/>
        <v>41834.772129629629</v>
      </c>
      <c r="T1767" s="14">
        <f t="shared" si="55"/>
        <v>41864.772129629629</v>
      </c>
    </row>
    <row r="1768" spans="1:20" ht="30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8306</v>
      </c>
      <c r="G1768" s="1" t="s">
        <v>8223</v>
      </c>
      <c r="H1768" s="1" t="s">
        <v>8245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8282</v>
      </c>
      <c r="O1768" s="5">
        <f>E1768/D1768</f>
        <v>0</v>
      </c>
      <c r="P1768" s="3" t="e">
        <f>ROUND(E1768/L1768,0)</f>
        <v>#DIV/0!</v>
      </c>
      <c r="Q1768" s="6" t="s">
        <v>8336</v>
      </c>
      <c r="R1768" s="6" t="s">
        <v>8337</v>
      </c>
      <c r="S1768" s="14">
        <f t="shared" si="54"/>
        <v>41855.65148148148</v>
      </c>
      <c r="T1768" s="14">
        <f t="shared" si="55"/>
        <v>41876.65148148148</v>
      </c>
    </row>
    <row r="1769" spans="1:20" ht="45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8306</v>
      </c>
      <c r="G1769" s="1" t="s">
        <v>8221</v>
      </c>
      <c r="H1769" s="1" t="s">
        <v>8243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8282</v>
      </c>
      <c r="O1769" s="5">
        <f>E1769/D1769</f>
        <v>0.4572</v>
      </c>
      <c r="P1769" s="3">
        <f>ROUND(E1769/L1769,0)</f>
        <v>59</v>
      </c>
      <c r="Q1769" s="6" t="s">
        <v>8336</v>
      </c>
      <c r="R1769" s="6" t="s">
        <v>8337</v>
      </c>
      <c r="S1769" s="14">
        <f t="shared" si="54"/>
        <v>41824.450046296297</v>
      </c>
      <c r="T1769" s="14">
        <f t="shared" si="55"/>
        <v>41854.450046296297</v>
      </c>
    </row>
    <row r="1770" spans="1:20" ht="4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8306</v>
      </c>
      <c r="G1770" s="1" t="s">
        <v>8221</v>
      </c>
      <c r="H1770" s="1" t="s">
        <v>8243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8282</v>
      </c>
      <c r="O1770" s="5">
        <f>E1770/D1770</f>
        <v>3.7400000000000003E-2</v>
      </c>
      <c r="P1770" s="3">
        <f>ROUND(E1770/L1770,0)</f>
        <v>12</v>
      </c>
      <c r="Q1770" s="6" t="s">
        <v>8336</v>
      </c>
      <c r="R1770" s="6" t="s">
        <v>8337</v>
      </c>
      <c r="S1770" s="14">
        <f t="shared" si="54"/>
        <v>41849.352361111109</v>
      </c>
      <c r="T1770" s="14">
        <f t="shared" si="55"/>
        <v>41909.352361111109</v>
      </c>
    </row>
    <row r="1771" spans="1:20" ht="45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8306</v>
      </c>
      <c r="G1771" s="1" t="s">
        <v>8221</v>
      </c>
      <c r="H1771" s="1" t="s">
        <v>8243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8282</v>
      </c>
      <c r="O1771" s="5">
        <f>E1771/D1771</f>
        <v>2.7025E-2</v>
      </c>
      <c r="P1771" s="3">
        <f>ROUND(E1771/L1771,0)</f>
        <v>49</v>
      </c>
      <c r="Q1771" s="6" t="s">
        <v>8336</v>
      </c>
      <c r="R1771" s="6" t="s">
        <v>8337</v>
      </c>
      <c r="S1771" s="14">
        <f t="shared" si="54"/>
        <v>41987.610636574071</v>
      </c>
      <c r="T1771" s="14">
        <f t="shared" si="55"/>
        <v>42017.610636574071</v>
      </c>
    </row>
    <row r="1772" spans="1:20" ht="60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8306</v>
      </c>
      <c r="G1772" s="1" t="s">
        <v>8221</v>
      </c>
      <c r="H1772" s="1" t="s">
        <v>8243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8282</v>
      </c>
      <c r="O1772" s="5">
        <f>E1772/D1772</f>
        <v>0.56514285714285717</v>
      </c>
      <c r="P1772" s="3">
        <f>ROUND(E1772/L1772,0)</f>
        <v>151</v>
      </c>
      <c r="Q1772" s="6" t="s">
        <v>8336</v>
      </c>
      <c r="R1772" s="6" t="s">
        <v>8337</v>
      </c>
      <c r="S1772" s="14">
        <f t="shared" si="54"/>
        <v>41891.571689814817</v>
      </c>
      <c r="T1772" s="14">
        <f t="shared" si="55"/>
        <v>41926.571689814817</v>
      </c>
    </row>
    <row r="1773" spans="1:20" ht="60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8306</v>
      </c>
      <c r="G1773" s="1" t="s">
        <v>8222</v>
      </c>
      <c r="H1773" s="1" t="s">
        <v>8244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8282</v>
      </c>
      <c r="O1773" s="5">
        <f>E1773/D1773</f>
        <v>0.21309523809523809</v>
      </c>
      <c r="P1773" s="3">
        <f>ROUND(E1773/L1773,0)</f>
        <v>36</v>
      </c>
      <c r="Q1773" s="6" t="s">
        <v>8336</v>
      </c>
      <c r="R1773" s="6" t="s">
        <v>8337</v>
      </c>
      <c r="S1773" s="14">
        <f t="shared" si="54"/>
        <v>41905.771296296291</v>
      </c>
      <c r="T1773" s="14">
        <f t="shared" si="55"/>
        <v>41935.771296296291</v>
      </c>
    </row>
    <row r="1774" spans="1:20" ht="4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8306</v>
      </c>
      <c r="G1774" s="1" t="s">
        <v>8222</v>
      </c>
      <c r="H1774" s="1" t="s">
        <v>8244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8282</v>
      </c>
      <c r="O1774" s="5">
        <f>E1774/D1774</f>
        <v>0.156</v>
      </c>
      <c r="P1774" s="3">
        <f>ROUND(E1774/L1774,0)</f>
        <v>45</v>
      </c>
      <c r="Q1774" s="6" t="s">
        <v>8336</v>
      </c>
      <c r="R1774" s="6" t="s">
        <v>8337</v>
      </c>
      <c r="S1774" s="14">
        <f t="shared" si="54"/>
        <v>41766.509675925925</v>
      </c>
      <c r="T1774" s="14">
        <f t="shared" si="55"/>
        <v>41826.509675925925</v>
      </c>
    </row>
    <row r="1775" spans="1:20" ht="60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8306</v>
      </c>
      <c r="G1775" s="1" t="s">
        <v>8221</v>
      </c>
      <c r="H1775" s="1" t="s">
        <v>8243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8282</v>
      </c>
      <c r="O1775" s="5">
        <f>E1775/D1775</f>
        <v>6.2566666666666673E-2</v>
      </c>
      <c r="P1775" s="3">
        <f>ROUND(E1775/L1775,0)</f>
        <v>99</v>
      </c>
      <c r="Q1775" s="6" t="s">
        <v>8336</v>
      </c>
      <c r="R1775" s="6" t="s">
        <v>8337</v>
      </c>
      <c r="S1775" s="14">
        <f t="shared" si="54"/>
        <v>41978.552060185182</v>
      </c>
      <c r="T1775" s="14">
        <f t="shared" si="55"/>
        <v>42023.552060185182</v>
      </c>
    </row>
    <row r="1776" spans="1:20" ht="60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8306</v>
      </c>
      <c r="G1776" s="1" t="s">
        <v>8221</v>
      </c>
      <c r="H1776" s="1" t="s">
        <v>8243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8282</v>
      </c>
      <c r="O1776" s="5">
        <f>E1776/D1776</f>
        <v>0.4592</v>
      </c>
      <c r="P1776" s="3">
        <f>ROUND(E1776/L1776,0)</f>
        <v>88</v>
      </c>
      <c r="Q1776" s="6" t="s">
        <v>8336</v>
      </c>
      <c r="R1776" s="6" t="s">
        <v>8337</v>
      </c>
      <c r="S1776" s="14">
        <f t="shared" si="54"/>
        <v>41930.010324074072</v>
      </c>
      <c r="T1776" s="14">
        <f t="shared" si="55"/>
        <v>41972.415972222218</v>
      </c>
    </row>
    <row r="1777" spans="1:20" ht="45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8306</v>
      </c>
      <c r="G1777" s="1" t="s">
        <v>8221</v>
      </c>
      <c r="H1777" s="1" t="s">
        <v>8243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8282</v>
      </c>
      <c r="O1777" s="5">
        <f>E1777/D1777</f>
        <v>0.65101538461538466</v>
      </c>
      <c r="P1777" s="3">
        <f>ROUND(E1777/L1777,0)</f>
        <v>171</v>
      </c>
      <c r="Q1777" s="6" t="s">
        <v>8336</v>
      </c>
      <c r="R1777" s="6" t="s">
        <v>8337</v>
      </c>
      <c r="S1777" s="14">
        <f t="shared" si="54"/>
        <v>41891.768055555549</v>
      </c>
      <c r="T1777" s="14">
        <f t="shared" si="55"/>
        <v>41936.768055555549</v>
      </c>
    </row>
    <row r="1778" spans="1:20" ht="45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8306</v>
      </c>
      <c r="G1778" s="1" t="s">
        <v>8222</v>
      </c>
      <c r="H1778" s="1" t="s">
        <v>8244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8282</v>
      </c>
      <c r="O1778" s="5">
        <f>E1778/D1778</f>
        <v>6.7000000000000004E-2</v>
      </c>
      <c r="P1778" s="3">
        <f>ROUND(E1778/L1778,0)</f>
        <v>84</v>
      </c>
      <c r="Q1778" s="6" t="s">
        <v>8336</v>
      </c>
      <c r="R1778" s="6" t="s">
        <v>8337</v>
      </c>
      <c r="S1778" s="14">
        <f t="shared" si="54"/>
        <v>41905.748506944445</v>
      </c>
      <c r="T1778" s="14">
        <f t="shared" si="55"/>
        <v>41941.748506944445</v>
      </c>
    </row>
    <row r="1779" spans="1:20" ht="60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8306</v>
      </c>
      <c r="G1779" s="1" t="s">
        <v>8230</v>
      </c>
      <c r="H1779" s="1" t="s">
        <v>8246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8282</v>
      </c>
      <c r="O1779" s="5">
        <f>E1779/D1779</f>
        <v>0.135625</v>
      </c>
      <c r="P1779" s="3">
        <f>ROUND(E1779/L1779,0)</f>
        <v>65</v>
      </c>
      <c r="Q1779" s="6" t="s">
        <v>8336</v>
      </c>
      <c r="R1779" s="6" t="s">
        <v>8337</v>
      </c>
      <c r="S1779" s="14">
        <f t="shared" si="54"/>
        <v>42025.14876157407</v>
      </c>
      <c r="T1779" s="14">
        <f t="shared" si="55"/>
        <v>42055.14876157407</v>
      </c>
    </row>
    <row r="1780" spans="1:20" ht="45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8306</v>
      </c>
      <c r="G1780" s="1" t="s">
        <v>8221</v>
      </c>
      <c r="H1780" s="1" t="s">
        <v>8243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8282</v>
      </c>
      <c r="O1780" s="5">
        <f>E1780/D1780</f>
        <v>1.9900000000000001E-2</v>
      </c>
      <c r="P1780" s="3">
        <f>ROUND(E1780/L1780,0)</f>
        <v>66</v>
      </c>
      <c r="Q1780" s="6" t="s">
        <v>8336</v>
      </c>
      <c r="R1780" s="6" t="s">
        <v>8337</v>
      </c>
      <c r="S1780" s="14">
        <f t="shared" si="54"/>
        <v>42045.655034722215</v>
      </c>
      <c r="T1780" s="14">
        <f t="shared" si="55"/>
        <v>42090.613368055558</v>
      </c>
    </row>
    <row r="1781" spans="1:20" ht="60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8306</v>
      </c>
      <c r="G1781" s="1" t="s">
        <v>8221</v>
      </c>
      <c r="H1781" s="1" t="s">
        <v>8243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8282</v>
      </c>
      <c r="O1781" s="5">
        <f>E1781/D1781</f>
        <v>0.36236363636363639</v>
      </c>
      <c r="P1781" s="3">
        <f>ROUND(E1781/L1781,0)</f>
        <v>105</v>
      </c>
      <c r="Q1781" s="6" t="s">
        <v>8336</v>
      </c>
      <c r="R1781" s="6" t="s">
        <v>8337</v>
      </c>
      <c r="S1781" s="14">
        <f t="shared" si="54"/>
        <v>42585.483564814807</v>
      </c>
      <c r="T1781" s="14">
        <f t="shared" si="55"/>
        <v>42615.483564814807</v>
      </c>
    </row>
    <row r="1782" spans="1:20" ht="60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8306</v>
      </c>
      <c r="G1782" s="1" t="s">
        <v>8221</v>
      </c>
      <c r="H1782" s="1" t="s">
        <v>8243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8282</v>
      </c>
      <c r="O1782" s="5">
        <f>E1782/D1782</f>
        <v>0.39743333333333336</v>
      </c>
      <c r="P1782" s="3">
        <f>ROUND(E1782/L1782,0)</f>
        <v>78</v>
      </c>
      <c r="Q1782" s="6" t="s">
        <v>8336</v>
      </c>
      <c r="R1782" s="6" t="s">
        <v>8337</v>
      </c>
      <c r="S1782" s="14">
        <f t="shared" si="54"/>
        <v>42493.392476851848</v>
      </c>
      <c r="T1782" s="14">
        <f t="shared" si="55"/>
        <v>42553.392476851848</v>
      </c>
    </row>
    <row r="1783" spans="1:20" ht="60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8306</v>
      </c>
      <c r="G1783" s="1" t="s">
        <v>8221</v>
      </c>
      <c r="H1783" s="1" t="s">
        <v>8243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8282</v>
      </c>
      <c r="O1783" s="5">
        <f>E1783/D1783</f>
        <v>0.25763636363636366</v>
      </c>
      <c r="P1783" s="3">
        <f>ROUND(E1783/L1783,0)</f>
        <v>59</v>
      </c>
      <c r="Q1783" s="6" t="s">
        <v>8336</v>
      </c>
      <c r="R1783" s="6" t="s">
        <v>8337</v>
      </c>
      <c r="S1783" s="14">
        <f t="shared" si="54"/>
        <v>42597.409085648142</v>
      </c>
      <c r="T1783" s="14">
        <f t="shared" si="55"/>
        <v>42628.409085648142</v>
      </c>
    </row>
    <row r="1784" spans="1:20" ht="60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8306</v>
      </c>
      <c r="G1784" s="1" t="s">
        <v>8221</v>
      </c>
      <c r="H1784" s="1" t="s">
        <v>8243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8282</v>
      </c>
      <c r="O1784" s="5">
        <f>E1784/D1784</f>
        <v>0.15491428571428573</v>
      </c>
      <c r="P1784" s="3">
        <f>ROUND(E1784/L1784,0)</f>
        <v>71</v>
      </c>
      <c r="Q1784" s="6" t="s">
        <v>8336</v>
      </c>
      <c r="R1784" s="6" t="s">
        <v>8337</v>
      </c>
      <c r="S1784" s="14">
        <f t="shared" si="54"/>
        <v>42388.366770833331</v>
      </c>
      <c r="T1784" s="14">
        <f t="shared" si="55"/>
        <v>42421.366770833331</v>
      </c>
    </row>
    <row r="1785" spans="1:20" ht="60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8306</v>
      </c>
      <c r="G1785" s="1" t="s">
        <v>8221</v>
      </c>
      <c r="H1785" s="1" t="s">
        <v>8243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8282</v>
      </c>
      <c r="O1785" s="5">
        <f>E1785/D1785</f>
        <v>0.236925</v>
      </c>
      <c r="P1785" s="3">
        <f>ROUND(E1785/L1785,0)</f>
        <v>51</v>
      </c>
      <c r="Q1785" s="6" t="s">
        <v>8336</v>
      </c>
      <c r="R1785" s="6" t="s">
        <v>8337</v>
      </c>
      <c r="S1785" s="14">
        <f t="shared" si="54"/>
        <v>42115.741643518515</v>
      </c>
      <c r="T1785" s="14">
        <f t="shared" si="55"/>
        <v>42145.741643518515</v>
      </c>
    </row>
    <row r="1786" spans="1:20" ht="60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8306</v>
      </c>
      <c r="G1786" s="1" t="s">
        <v>8221</v>
      </c>
      <c r="H1786" s="1" t="s">
        <v>8243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8282</v>
      </c>
      <c r="O1786" s="5">
        <f>E1786/D1786</f>
        <v>0.39760000000000001</v>
      </c>
      <c r="P1786" s="3">
        <f>ROUND(E1786/L1786,0)</f>
        <v>60</v>
      </c>
      <c r="Q1786" s="6" t="s">
        <v>8336</v>
      </c>
      <c r="R1786" s="6" t="s">
        <v>8337</v>
      </c>
      <c r="S1786" s="14">
        <f t="shared" si="54"/>
        <v>42003.447222222218</v>
      </c>
      <c r="T1786" s="14">
        <f t="shared" si="55"/>
        <v>42034.934027777774</v>
      </c>
    </row>
    <row r="1787" spans="1:20" ht="4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8306</v>
      </c>
      <c r="G1787" s="1" t="s">
        <v>8221</v>
      </c>
      <c r="H1787" s="1" t="s">
        <v>8243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8282</v>
      </c>
      <c r="O1787" s="5">
        <f>E1787/D1787</f>
        <v>0.20220833333333332</v>
      </c>
      <c r="P1787" s="3">
        <f>ROUND(E1787/L1787,0)</f>
        <v>45</v>
      </c>
      <c r="Q1787" s="6" t="s">
        <v>8336</v>
      </c>
      <c r="R1787" s="6" t="s">
        <v>8337</v>
      </c>
      <c r="S1787" s="14">
        <f t="shared" si="54"/>
        <v>41896.926562499997</v>
      </c>
      <c r="T1787" s="14">
        <f t="shared" si="55"/>
        <v>41927.791666666664</v>
      </c>
    </row>
    <row r="1788" spans="1:20" ht="60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8306</v>
      </c>
      <c r="G1788" s="1" t="s">
        <v>8230</v>
      </c>
      <c r="H1788" s="1" t="s">
        <v>8246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8282</v>
      </c>
      <c r="O1788" s="5">
        <f>E1788/D1788</f>
        <v>0.47631578947368419</v>
      </c>
      <c r="P1788" s="3">
        <f>ROUND(E1788/L1788,0)</f>
        <v>31</v>
      </c>
      <c r="Q1788" s="6" t="s">
        <v>8336</v>
      </c>
      <c r="R1788" s="6" t="s">
        <v>8337</v>
      </c>
      <c r="S1788" s="14">
        <f t="shared" si="54"/>
        <v>41958.342326388891</v>
      </c>
      <c r="T1788" s="14">
        <f t="shared" si="55"/>
        <v>41988.342326388891</v>
      </c>
    </row>
    <row r="1789" spans="1:20" ht="4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8306</v>
      </c>
      <c r="G1789" s="1" t="s">
        <v>8221</v>
      </c>
      <c r="H1789" s="1" t="s">
        <v>8243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8282</v>
      </c>
      <c r="O1789" s="5">
        <f>E1789/D1789</f>
        <v>0.15329999999999999</v>
      </c>
      <c r="P1789" s="3">
        <f>ROUND(E1789/L1789,0)</f>
        <v>64</v>
      </c>
      <c r="Q1789" s="6" t="s">
        <v>8336</v>
      </c>
      <c r="R1789" s="6" t="s">
        <v>8337</v>
      </c>
      <c r="S1789" s="14">
        <f t="shared" si="54"/>
        <v>42068.447187499994</v>
      </c>
      <c r="T1789" s="14">
        <f t="shared" si="55"/>
        <v>42098.40552083333</v>
      </c>
    </row>
    <row r="1790" spans="1:20" ht="4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8306</v>
      </c>
      <c r="G1790" s="1" t="s">
        <v>8222</v>
      </c>
      <c r="H1790" s="1" t="s">
        <v>8244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8282</v>
      </c>
      <c r="O1790" s="5">
        <f>E1790/D1790</f>
        <v>1.3818181818181818E-2</v>
      </c>
      <c r="P1790" s="3">
        <f>ROUND(E1790/L1790,0)</f>
        <v>19</v>
      </c>
      <c r="Q1790" s="6" t="s">
        <v>8336</v>
      </c>
      <c r="R1790" s="6" t="s">
        <v>8337</v>
      </c>
      <c r="S1790" s="14">
        <f t="shared" si="54"/>
        <v>41913.740069444444</v>
      </c>
      <c r="T1790" s="14">
        <f t="shared" si="55"/>
        <v>41943.740069444444</v>
      </c>
    </row>
    <row r="1791" spans="1:20" ht="45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8306</v>
      </c>
      <c r="G1791" s="1" t="s">
        <v>8221</v>
      </c>
      <c r="H1791" s="1" t="s">
        <v>8243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8282</v>
      </c>
      <c r="O1791" s="5">
        <f>E1791/D1791</f>
        <v>5.0000000000000001E-3</v>
      </c>
      <c r="P1791" s="3">
        <f>ROUND(E1791/L1791,0)</f>
        <v>10</v>
      </c>
      <c r="Q1791" s="6" t="s">
        <v>8336</v>
      </c>
      <c r="R1791" s="6" t="s">
        <v>8337</v>
      </c>
      <c r="S1791" s="14">
        <f t="shared" si="54"/>
        <v>41956.041701388887</v>
      </c>
      <c r="T1791" s="14">
        <f t="shared" si="55"/>
        <v>42016.041701388887</v>
      </c>
    </row>
    <row r="1792" spans="1:20" ht="4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8306</v>
      </c>
      <c r="G1792" s="1" t="s">
        <v>8221</v>
      </c>
      <c r="H1792" s="1" t="s">
        <v>8243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8282</v>
      </c>
      <c r="O1792" s="5">
        <f>E1792/D1792</f>
        <v>4.9575757575757579E-2</v>
      </c>
      <c r="P1792" s="3">
        <f>ROUND(E1792/L1792,0)</f>
        <v>109</v>
      </c>
      <c r="Q1792" s="6" t="s">
        <v>8336</v>
      </c>
      <c r="R1792" s="6" t="s">
        <v>8337</v>
      </c>
      <c r="S1792" s="14">
        <f t="shared" si="54"/>
        <v>42010.466180555552</v>
      </c>
      <c r="T1792" s="14">
        <f t="shared" si="55"/>
        <v>42040.466180555552</v>
      </c>
    </row>
    <row r="1793" spans="1:20" ht="45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8306</v>
      </c>
      <c r="G1793" s="1" t="s">
        <v>8222</v>
      </c>
      <c r="H1793" s="1" t="s">
        <v>8244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8282</v>
      </c>
      <c r="O1793" s="5">
        <f>E1793/D1793</f>
        <v>3.5666666666666666E-2</v>
      </c>
      <c r="P1793" s="3">
        <f>ROUND(E1793/L1793,0)</f>
        <v>27</v>
      </c>
      <c r="Q1793" s="6" t="s">
        <v>8336</v>
      </c>
      <c r="R1793" s="6" t="s">
        <v>8337</v>
      </c>
      <c r="S1793" s="14">
        <f t="shared" si="54"/>
        <v>41973.532002314816</v>
      </c>
      <c r="T1793" s="14">
        <f t="shared" si="55"/>
        <v>42033.532002314816</v>
      </c>
    </row>
    <row r="1794" spans="1:20" ht="45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8306</v>
      </c>
      <c r="G1794" s="1" t="s">
        <v>8221</v>
      </c>
      <c r="H1794" s="1" t="s">
        <v>8243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8282</v>
      </c>
      <c r="O1794" s="5">
        <f>E1794/D1794</f>
        <v>0.61124000000000001</v>
      </c>
      <c r="P1794" s="3">
        <f>ROUND(E1794/L1794,0)</f>
        <v>110</v>
      </c>
      <c r="Q1794" s="6" t="s">
        <v>8336</v>
      </c>
      <c r="R1794" s="6" t="s">
        <v>8337</v>
      </c>
      <c r="S1794" s="14">
        <f t="shared" si="54"/>
        <v>42188.822708333326</v>
      </c>
      <c r="T1794" s="14">
        <f t="shared" si="55"/>
        <v>42226.082638888889</v>
      </c>
    </row>
    <row r="1795" spans="1:20" ht="4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8306</v>
      </c>
      <c r="G1795" s="1" t="s">
        <v>8223</v>
      </c>
      <c r="H1795" s="1" t="s">
        <v>8245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8282</v>
      </c>
      <c r="O1795" s="5">
        <f>E1795/D1795</f>
        <v>1.3333333333333334E-2</v>
      </c>
      <c r="P1795" s="3">
        <f>ROUND(E1795/L1795,0)</f>
        <v>20</v>
      </c>
      <c r="Q1795" s="6" t="s">
        <v>8336</v>
      </c>
      <c r="R1795" s="6" t="s">
        <v>8337</v>
      </c>
      <c r="S1795" s="14">
        <f t="shared" ref="S1795:S1858" si="56">(J1795/86400)+25569+(-5/24)</f>
        <v>41940.683333333327</v>
      </c>
      <c r="T1795" s="14">
        <f t="shared" ref="T1795:T1858" si="57">(I1795/86400)+25569+(-5/24)</f>
        <v>41970.724999999999</v>
      </c>
    </row>
    <row r="1796" spans="1:20" ht="60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8306</v>
      </c>
      <c r="G1796" s="1" t="s">
        <v>8221</v>
      </c>
      <c r="H1796" s="1" t="s">
        <v>8243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8282</v>
      </c>
      <c r="O1796" s="5">
        <f>E1796/D1796</f>
        <v>0.11077777777777778</v>
      </c>
      <c r="P1796" s="3">
        <f>ROUND(E1796/L1796,0)</f>
        <v>55</v>
      </c>
      <c r="Q1796" s="6" t="s">
        <v>8336</v>
      </c>
      <c r="R1796" s="6" t="s">
        <v>8337</v>
      </c>
      <c r="S1796" s="14">
        <f t="shared" si="56"/>
        <v>42011.342847222222</v>
      </c>
      <c r="T1796" s="14">
        <f t="shared" si="57"/>
        <v>42046.342847222222</v>
      </c>
    </row>
    <row r="1797" spans="1:20" ht="4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8306</v>
      </c>
      <c r="G1797" s="1" t="s">
        <v>8233</v>
      </c>
      <c r="H1797" s="1" t="s">
        <v>8246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8282</v>
      </c>
      <c r="O1797" s="5">
        <f>E1797/D1797</f>
        <v>0.38735714285714284</v>
      </c>
      <c r="P1797" s="3">
        <f>ROUND(E1797/L1797,0)</f>
        <v>134</v>
      </c>
      <c r="Q1797" s="6" t="s">
        <v>8336</v>
      </c>
      <c r="R1797" s="6" t="s">
        <v>8337</v>
      </c>
      <c r="S1797" s="14">
        <f t="shared" si="56"/>
        <v>42628.080335648141</v>
      </c>
      <c r="T1797" s="14">
        <f t="shared" si="57"/>
        <v>42657.458333333336</v>
      </c>
    </row>
    <row r="1798" spans="1:20" ht="60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8306</v>
      </c>
      <c r="G1798" s="1" t="s">
        <v>8222</v>
      </c>
      <c r="H1798" s="1" t="s">
        <v>8244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8282</v>
      </c>
      <c r="O1798" s="5">
        <f>E1798/D1798</f>
        <v>0.22052631578947368</v>
      </c>
      <c r="P1798" s="3">
        <f>ROUND(E1798/L1798,0)</f>
        <v>49</v>
      </c>
      <c r="Q1798" s="6" t="s">
        <v>8336</v>
      </c>
      <c r="R1798" s="6" t="s">
        <v>8337</v>
      </c>
      <c r="S1798" s="14">
        <f t="shared" si="56"/>
        <v>42515.231087962959</v>
      </c>
      <c r="T1798" s="14">
        <f t="shared" si="57"/>
        <v>42575.231087962959</v>
      </c>
    </row>
    <row r="1799" spans="1:20" ht="45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8306</v>
      </c>
      <c r="G1799" s="1" t="s">
        <v>8221</v>
      </c>
      <c r="H1799" s="1" t="s">
        <v>8243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8282</v>
      </c>
      <c r="O1799" s="5">
        <f>E1799/D1799</f>
        <v>0.67549999999999999</v>
      </c>
      <c r="P1799" s="3">
        <f>ROUND(E1799/L1799,0)</f>
        <v>48</v>
      </c>
      <c r="Q1799" s="6" t="s">
        <v>8336</v>
      </c>
      <c r="R1799" s="6" t="s">
        <v>8337</v>
      </c>
      <c r="S1799" s="14">
        <f t="shared" si="56"/>
        <v>42689.360983796294</v>
      </c>
      <c r="T1799" s="14">
        <f t="shared" si="57"/>
        <v>42719.360983796294</v>
      </c>
    </row>
    <row r="1800" spans="1:20" ht="45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8306</v>
      </c>
      <c r="G1800" s="1" t="s">
        <v>8221</v>
      </c>
      <c r="H1800" s="1" t="s">
        <v>8243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8282</v>
      </c>
      <c r="O1800" s="5">
        <f>E1800/D1800</f>
        <v>0.136375</v>
      </c>
      <c r="P1800" s="3">
        <f>ROUND(E1800/L1800,0)</f>
        <v>59</v>
      </c>
      <c r="Q1800" s="6" t="s">
        <v>8336</v>
      </c>
      <c r="R1800" s="6" t="s">
        <v>8337</v>
      </c>
      <c r="S1800" s="14">
        <f t="shared" si="56"/>
        <v>42344.118437499994</v>
      </c>
      <c r="T1800" s="14">
        <f t="shared" si="57"/>
        <v>42404.118437499994</v>
      </c>
    </row>
    <row r="1801" spans="1:20" ht="30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8306</v>
      </c>
      <c r="G1801" s="1" t="s">
        <v>8222</v>
      </c>
      <c r="H1801" s="1" t="s">
        <v>8244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8282</v>
      </c>
      <c r="O1801" s="5">
        <f>E1801/D1801</f>
        <v>1.7457500000000001E-2</v>
      </c>
      <c r="P1801" s="3">
        <f>ROUND(E1801/L1801,0)</f>
        <v>12</v>
      </c>
      <c r="Q1801" s="6" t="s">
        <v>8336</v>
      </c>
      <c r="R1801" s="6" t="s">
        <v>8337</v>
      </c>
      <c r="S1801" s="14">
        <f t="shared" si="56"/>
        <v>41934.634351851848</v>
      </c>
      <c r="T1801" s="14">
        <f t="shared" si="57"/>
        <v>41954.676018518519</v>
      </c>
    </row>
    <row r="1802" spans="1:20" ht="60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8306</v>
      </c>
      <c r="G1802" s="1" t="s">
        <v>8222</v>
      </c>
      <c r="H1802" s="1" t="s">
        <v>8244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8282</v>
      </c>
      <c r="O1802" s="5">
        <f>E1802/D1802</f>
        <v>0.20449632511889321</v>
      </c>
      <c r="P1802" s="3">
        <f>ROUND(E1802/L1802,0)</f>
        <v>84</v>
      </c>
      <c r="Q1802" s="6" t="s">
        <v>8336</v>
      </c>
      <c r="R1802" s="6" t="s">
        <v>8337</v>
      </c>
      <c r="S1802" s="14">
        <f t="shared" si="56"/>
        <v>42623.397800925923</v>
      </c>
      <c r="T1802" s="14">
        <f t="shared" si="57"/>
        <v>42653.397800925923</v>
      </c>
    </row>
    <row r="1803" spans="1:20" ht="60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8306</v>
      </c>
      <c r="G1803" s="1" t="s">
        <v>8222</v>
      </c>
      <c r="H1803" s="1" t="s">
        <v>8244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8282</v>
      </c>
      <c r="O1803" s="5">
        <f>E1803/D1803</f>
        <v>0.13852941176470587</v>
      </c>
      <c r="P1803" s="3">
        <f>ROUND(E1803/L1803,0)</f>
        <v>64</v>
      </c>
      <c r="Q1803" s="6" t="s">
        <v>8336</v>
      </c>
      <c r="R1803" s="6" t="s">
        <v>8337</v>
      </c>
      <c r="S1803" s="14">
        <f t="shared" si="56"/>
        <v>42321.452175925922</v>
      </c>
      <c r="T1803" s="14">
        <f t="shared" si="57"/>
        <v>42353.298611111109</v>
      </c>
    </row>
    <row r="1804" spans="1:20" ht="4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8306</v>
      </c>
      <c r="G1804" s="1" t="s">
        <v>8233</v>
      </c>
      <c r="H1804" s="1" t="s">
        <v>8246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8282</v>
      </c>
      <c r="O1804" s="5">
        <f>E1804/D1804</f>
        <v>0.48485714285714288</v>
      </c>
      <c r="P1804" s="3">
        <f>ROUND(E1804/L1804,0)</f>
        <v>94</v>
      </c>
      <c r="Q1804" s="6" t="s">
        <v>8336</v>
      </c>
      <c r="R1804" s="6" t="s">
        <v>8337</v>
      </c>
      <c r="S1804" s="14">
        <f t="shared" si="56"/>
        <v>42159.264236111114</v>
      </c>
      <c r="T1804" s="14">
        <f t="shared" si="57"/>
        <v>42182.707638888889</v>
      </c>
    </row>
    <row r="1805" spans="1:20" ht="45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8306</v>
      </c>
      <c r="G1805" s="1" t="s">
        <v>8221</v>
      </c>
      <c r="H1805" s="1" t="s">
        <v>8243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8282</v>
      </c>
      <c r="O1805" s="5">
        <f>E1805/D1805</f>
        <v>0.308</v>
      </c>
      <c r="P1805" s="3">
        <f>ROUND(E1805/L1805,0)</f>
        <v>72</v>
      </c>
      <c r="Q1805" s="6" t="s">
        <v>8336</v>
      </c>
      <c r="R1805" s="6" t="s">
        <v>8337</v>
      </c>
      <c r="S1805" s="14">
        <f t="shared" si="56"/>
        <v>42017.863217592589</v>
      </c>
      <c r="T1805" s="14">
        <f t="shared" si="57"/>
        <v>42048.863217592589</v>
      </c>
    </row>
    <row r="1806" spans="1:20" ht="45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8306</v>
      </c>
      <c r="G1806" s="1" t="s">
        <v>8221</v>
      </c>
      <c r="H1806" s="1" t="s">
        <v>8243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8282</v>
      </c>
      <c r="O1806" s="5">
        <f>E1806/D1806</f>
        <v>0.35174193548387095</v>
      </c>
      <c r="P1806" s="3">
        <f>ROUND(E1806/L1806,0)</f>
        <v>105</v>
      </c>
      <c r="Q1806" s="6" t="s">
        <v>8336</v>
      </c>
      <c r="R1806" s="6" t="s">
        <v>8337</v>
      </c>
      <c r="S1806" s="14">
        <f t="shared" si="56"/>
        <v>42282.469953703701</v>
      </c>
      <c r="T1806" s="14">
        <f t="shared" si="57"/>
        <v>42322.511620370373</v>
      </c>
    </row>
    <row r="1807" spans="1:20" ht="60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8306</v>
      </c>
      <c r="G1807" s="1" t="s">
        <v>8233</v>
      </c>
      <c r="H1807" s="1" t="s">
        <v>8246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8282</v>
      </c>
      <c r="O1807" s="5">
        <f>E1807/D1807</f>
        <v>0.36404444444444445</v>
      </c>
      <c r="P1807" s="3">
        <f>ROUND(E1807/L1807,0)</f>
        <v>67</v>
      </c>
      <c r="Q1807" s="6" t="s">
        <v>8336</v>
      </c>
      <c r="R1807" s="6" t="s">
        <v>8337</v>
      </c>
      <c r="S1807" s="14">
        <f t="shared" si="56"/>
        <v>42247.595578703702</v>
      </c>
      <c r="T1807" s="14">
        <f t="shared" si="57"/>
        <v>42279.541666666664</v>
      </c>
    </row>
    <row r="1808" spans="1:20" ht="60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8306</v>
      </c>
      <c r="G1808" s="1" t="s">
        <v>8222</v>
      </c>
      <c r="H1808" s="1" t="s">
        <v>8244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8282</v>
      </c>
      <c r="O1808" s="5">
        <f>E1808/D1808</f>
        <v>2.955E-2</v>
      </c>
      <c r="P1808" s="3">
        <f>ROUND(E1808/L1808,0)</f>
        <v>74</v>
      </c>
      <c r="Q1808" s="6" t="s">
        <v>8336</v>
      </c>
      <c r="R1808" s="6" t="s">
        <v>8337</v>
      </c>
      <c r="S1808" s="14">
        <f t="shared" si="56"/>
        <v>41877.429965277777</v>
      </c>
      <c r="T1808" s="14">
        <f t="shared" si="57"/>
        <v>41912.429965277777</v>
      </c>
    </row>
    <row r="1809" spans="1:20" ht="30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8306</v>
      </c>
      <c r="G1809" s="1" t="s">
        <v>8221</v>
      </c>
      <c r="H1809" s="1" t="s">
        <v>8243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8282</v>
      </c>
      <c r="O1809" s="5">
        <f>E1809/D1809</f>
        <v>0.1106</v>
      </c>
      <c r="P1809" s="3">
        <f>ROUND(E1809/L1809,0)</f>
        <v>69</v>
      </c>
      <c r="Q1809" s="6" t="s">
        <v>8336</v>
      </c>
      <c r="R1809" s="6" t="s">
        <v>8337</v>
      </c>
      <c r="S1809" s="14">
        <f t="shared" si="56"/>
        <v>41879.860104166662</v>
      </c>
      <c r="T1809" s="14">
        <f t="shared" si="57"/>
        <v>41909.860104166662</v>
      </c>
    </row>
    <row r="1810" spans="1:20" ht="60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8306</v>
      </c>
      <c r="G1810" s="1" t="s">
        <v>8221</v>
      </c>
      <c r="H1810" s="1" t="s">
        <v>8243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8282</v>
      </c>
      <c r="O1810" s="5">
        <f>E1810/D1810</f>
        <v>0.41407142857142859</v>
      </c>
      <c r="P1810" s="3">
        <f>ROUND(E1810/L1810,0)</f>
        <v>121</v>
      </c>
      <c r="Q1810" s="6" t="s">
        <v>8336</v>
      </c>
      <c r="R1810" s="6" t="s">
        <v>8337</v>
      </c>
      <c r="S1810" s="14">
        <f t="shared" si="56"/>
        <v>42742.472569444442</v>
      </c>
      <c r="T1810" s="14">
        <f t="shared" si="57"/>
        <v>42777.472569444442</v>
      </c>
    </row>
    <row r="1811" spans="1:20" ht="4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8306</v>
      </c>
      <c r="G1811" s="1" t="s">
        <v>8226</v>
      </c>
      <c r="H1811" s="1" t="s">
        <v>8248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8282</v>
      </c>
      <c r="O1811" s="5">
        <f>E1811/D1811</f>
        <v>0.10857142857142857</v>
      </c>
      <c r="P1811" s="3">
        <f>ROUND(E1811/L1811,0)</f>
        <v>42</v>
      </c>
      <c r="Q1811" s="6" t="s">
        <v>8336</v>
      </c>
      <c r="R1811" s="6" t="s">
        <v>8337</v>
      </c>
      <c r="S1811" s="14">
        <f t="shared" si="56"/>
        <v>42029.699525462966</v>
      </c>
      <c r="T1811" s="14">
        <f t="shared" si="57"/>
        <v>42064.699525462966</v>
      </c>
    </row>
    <row r="1812" spans="1:20" ht="4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8306</v>
      </c>
      <c r="G1812" s="1" t="s">
        <v>8221</v>
      </c>
      <c r="H1812" s="1" t="s">
        <v>8243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8282</v>
      </c>
      <c r="O1812" s="5">
        <f>E1812/D1812</f>
        <v>3.3333333333333333E-2</v>
      </c>
      <c r="P1812" s="3">
        <f>ROUND(E1812/L1812,0)</f>
        <v>8</v>
      </c>
      <c r="Q1812" s="6" t="s">
        <v>8336</v>
      </c>
      <c r="R1812" s="6" t="s">
        <v>8337</v>
      </c>
      <c r="S1812" s="14">
        <f t="shared" si="56"/>
        <v>41860.701689814814</v>
      </c>
      <c r="T1812" s="14">
        <f t="shared" si="57"/>
        <v>41872.701689814814</v>
      </c>
    </row>
    <row r="1813" spans="1:20" ht="4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8306</v>
      </c>
      <c r="G1813" s="1" t="s">
        <v>8221</v>
      </c>
      <c r="H1813" s="1" t="s">
        <v>8243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8282</v>
      </c>
      <c r="O1813" s="5">
        <f>E1813/D1813</f>
        <v>7.407407407407407E-4</v>
      </c>
      <c r="P1813" s="3">
        <f>ROUND(E1813/L1813,0)</f>
        <v>2</v>
      </c>
      <c r="Q1813" s="6" t="s">
        <v>8336</v>
      </c>
      <c r="R1813" s="6" t="s">
        <v>8337</v>
      </c>
      <c r="S1813" s="14">
        <f t="shared" si="56"/>
        <v>41876.225347222222</v>
      </c>
      <c r="T1813" s="14">
        <f t="shared" si="57"/>
        <v>41935.958333333328</v>
      </c>
    </row>
    <row r="1814" spans="1:20" ht="60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8306</v>
      </c>
      <c r="G1814" s="1" t="s">
        <v>8222</v>
      </c>
      <c r="H1814" s="1" t="s">
        <v>8244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8282</v>
      </c>
      <c r="O1814" s="5">
        <f>E1814/D1814</f>
        <v>0.13307692307692306</v>
      </c>
      <c r="P1814" s="3">
        <f>ROUND(E1814/L1814,0)</f>
        <v>38</v>
      </c>
      <c r="Q1814" s="6" t="s">
        <v>8336</v>
      </c>
      <c r="R1814" s="6" t="s">
        <v>8337</v>
      </c>
      <c r="S1814" s="14">
        <f t="shared" si="56"/>
        <v>42524.110370370363</v>
      </c>
      <c r="T1814" s="14">
        <f t="shared" si="57"/>
        <v>42554.110370370363</v>
      </c>
    </row>
    <row r="1815" spans="1:20" ht="4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8306</v>
      </c>
      <c r="G1815" s="1" t="s">
        <v>8222</v>
      </c>
      <c r="H1815" s="1" t="s">
        <v>8244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8282</v>
      </c>
      <c r="O1815" s="5">
        <f>E1815/D1815</f>
        <v>0</v>
      </c>
      <c r="P1815" s="3" t="e">
        <f>ROUND(E1815/L1815,0)</f>
        <v>#DIV/0!</v>
      </c>
      <c r="Q1815" s="6" t="s">
        <v>8336</v>
      </c>
      <c r="R1815" s="6" t="s">
        <v>8337</v>
      </c>
      <c r="S1815" s="14">
        <f t="shared" si="56"/>
        <v>41829.68069444444</v>
      </c>
      <c r="T1815" s="14">
        <f t="shared" si="57"/>
        <v>41859.68069444444</v>
      </c>
    </row>
    <row r="1816" spans="1:20" ht="45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8306</v>
      </c>
      <c r="G1816" s="1" t="s">
        <v>8222</v>
      </c>
      <c r="H1816" s="1" t="s">
        <v>8244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8282</v>
      </c>
      <c r="O1816" s="5">
        <f>E1816/D1816</f>
        <v>0.49183333333333334</v>
      </c>
      <c r="P1816" s="3">
        <f>ROUND(E1816/L1816,0)</f>
        <v>42</v>
      </c>
      <c r="Q1816" s="6" t="s">
        <v>8336</v>
      </c>
      <c r="R1816" s="6" t="s">
        <v>8337</v>
      </c>
      <c r="S1816" s="14">
        <f t="shared" si="56"/>
        <v>42033.105740740742</v>
      </c>
      <c r="T1816" s="14">
        <f t="shared" si="57"/>
        <v>42063.105740740742</v>
      </c>
    </row>
    <row r="1817" spans="1:20" ht="60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8306</v>
      </c>
      <c r="G1817" s="1" t="s">
        <v>8221</v>
      </c>
      <c r="H1817" s="1" t="s">
        <v>8243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8282</v>
      </c>
      <c r="O1817" s="5">
        <f>E1817/D1817</f>
        <v>0</v>
      </c>
      <c r="P1817" s="3" t="e">
        <f>ROUND(E1817/L1817,0)</f>
        <v>#DIV/0!</v>
      </c>
      <c r="Q1817" s="6" t="s">
        <v>8336</v>
      </c>
      <c r="R1817" s="6" t="s">
        <v>8337</v>
      </c>
      <c r="S1817" s="14">
        <f t="shared" si="56"/>
        <v>42172.698344907403</v>
      </c>
      <c r="T1817" s="14">
        <f t="shared" si="57"/>
        <v>42186.698344907403</v>
      </c>
    </row>
    <row r="1818" spans="1:20" ht="4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8306</v>
      </c>
      <c r="G1818" s="1" t="s">
        <v>8237</v>
      </c>
      <c r="H1818" s="1" t="s">
        <v>8254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8282</v>
      </c>
      <c r="O1818" s="5">
        <f>E1818/D1818</f>
        <v>2.036E-2</v>
      </c>
      <c r="P1818" s="3">
        <f>ROUND(E1818/L1818,0)</f>
        <v>85</v>
      </c>
      <c r="Q1818" s="6" t="s">
        <v>8336</v>
      </c>
      <c r="R1818" s="6" t="s">
        <v>8337</v>
      </c>
      <c r="S1818" s="14">
        <f t="shared" si="56"/>
        <v>42548.667858796289</v>
      </c>
      <c r="T1818" s="14">
        <f t="shared" si="57"/>
        <v>42576.583333333336</v>
      </c>
    </row>
    <row r="1819" spans="1:20" ht="45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8306</v>
      </c>
      <c r="G1819" s="1" t="s">
        <v>8221</v>
      </c>
      <c r="H1819" s="1" t="s">
        <v>8243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8282</v>
      </c>
      <c r="O1819" s="5">
        <f>E1819/D1819</f>
        <v>0.52327777777777773</v>
      </c>
      <c r="P1819" s="3">
        <f>ROUND(E1819/L1819,0)</f>
        <v>94</v>
      </c>
      <c r="Q1819" s="6" t="s">
        <v>8336</v>
      </c>
      <c r="R1819" s="6" t="s">
        <v>8337</v>
      </c>
      <c r="S1819" s="14">
        <f t="shared" si="56"/>
        <v>42705.453784722216</v>
      </c>
      <c r="T1819" s="14">
        <f t="shared" si="57"/>
        <v>42765.082638888889</v>
      </c>
    </row>
    <row r="1820" spans="1:20" ht="45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8306</v>
      </c>
      <c r="G1820" s="1" t="s">
        <v>8221</v>
      </c>
      <c r="H1820" s="1" t="s">
        <v>8243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8282</v>
      </c>
      <c r="O1820" s="5">
        <f>E1820/D1820</f>
        <v>0</v>
      </c>
      <c r="P1820" s="3" t="e">
        <f>ROUND(E1820/L1820,0)</f>
        <v>#DIV/0!</v>
      </c>
      <c r="Q1820" s="6" t="s">
        <v>8336</v>
      </c>
      <c r="R1820" s="6" t="s">
        <v>8337</v>
      </c>
      <c r="S1820" s="14">
        <f t="shared" si="56"/>
        <v>42067.026041666664</v>
      </c>
      <c r="T1820" s="14">
        <f t="shared" si="57"/>
        <v>42096.984374999993</v>
      </c>
    </row>
    <row r="1821" spans="1:20" ht="60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8306</v>
      </c>
      <c r="G1821" s="1" t="s">
        <v>8221</v>
      </c>
      <c r="H1821" s="1" t="s">
        <v>8243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8282</v>
      </c>
      <c r="O1821" s="5">
        <f>E1821/D1821</f>
        <v>2.0833333333333332E-2</v>
      </c>
      <c r="P1821" s="3">
        <f>ROUND(E1821/L1821,0)</f>
        <v>6</v>
      </c>
      <c r="Q1821" s="6" t="s">
        <v>8336</v>
      </c>
      <c r="R1821" s="6" t="s">
        <v>8337</v>
      </c>
      <c r="S1821" s="14">
        <f t="shared" si="56"/>
        <v>41820.543935185182</v>
      </c>
      <c r="T1821" s="14">
        <f t="shared" si="57"/>
        <v>41850.543935185182</v>
      </c>
    </row>
    <row r="1822" spans="1:20" ht="60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8306</v>
      </c>
      <c r="G1822" s="1" t="s">
        <v>8221</v>
      </c>
      <c r="H1822" s="1" t="s">
        <v>8243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8282</v>
      </c>
      <c r="O1822" s="5">
        <f>E1822/D1822</f>
        <v>6.565384615384616E-2</v>
      </c>
      <c r="P1822" s="3">
        <f>ROUND(E1822/L1822,0)</f>
        <v>213</v>
      </c>
      <c r="Q1822" s="6" t="s">
        <v>8336</v>
      </c>
      <c r="R1822" s="6" t="s">
        <v>8337</v>
      </c>
      <c r="S1822" s="14">
        <f t="shared" si="56"/>
        <v>42064.876041666663</v>
      </c>
      <c r="T1822" s="14">
        <f t="shared" si="57"/>
        <v>42094.834374999999</v>
      </c>
    </row>
    <row r="1823" spans="1:20" ht="45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8221</v>
      </c>
      <c r="H1823" s="1" t="s">
        <v>8243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8273</v>
      </c>
      <c r="O1823" s="5">
        <f>E1823/D1823</f>
        <v>1.3489</v>
      </c>
      <c r="P1823" s="3">
        <f>ROUND(E1823/L1823,0)</f>
        <v>59</v>
      </c>
      <c r="Q1823" s="6" t="s">
        <v>8323</v>
      </c>
      <c r="R1823" s="6" t="s">
        <v>8324</v>
      </c>
      <c r="S1823" s="14">
        <f t="shared" si="56"/>
        <v>40926.110729166663</v>
      </c>
      <c r="T1823" s="14">
        <f t="shared" si="57"/>
        <v>40971.110729166663</v>
      </c>
    </row>
    <row r="1824" spans="1:20" ht="30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8226</v>
      </c>
      <c r="H1824" s="1" t="s">
        <v>8248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8273</v>
      </c>
      <c r="O1824" s="5">
        <f>E1824/D1824</f>
        <v>1</v>
      </c>
      <c r="P1824" s="3">
        <f>ROUND(E1824/L1824,0)</f>
        <v>27</v>
      </c>
      <c r="Q1824" s="6" t="s">
        <v>8323</v>
      </c>
      <c r="R1824" s="6" t="s">
        <v>8324</v>
      </c>
      <c r="S1824" s="14">
        <f t="shared" si="56"/>
        <v>41634.588680555556</v>
      </c>
      <c r="T1824" s="14">
        <f t="shared" si="57"/>
        <v>41670.584027777775</v>
      </c>
    </row>
    <row r="1825" spans="1:20" ht="60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8221</v>
      </c>
      <c r="H1825" s="1" t="s">
        <v>8243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8273</v>
      </c>
      <c r="O1825" s="5">
        <f>E1825/D1825</f>
        <v>1.1585714285714286</v>
      </c>
      <c r="P1825" s="3">
        <f>ROUND(E1825/L1825,0)</f>
        <v>25</v>
      </c>
      <c r="Q1825" s="6" t="s">
        <v>8323</v>
      </c>
      <c r="R1825" s="6" t="s">
        <v>8324</v>
      </c>
      <c r="S1825" s="14">
        <f t="shared" si="56"/>
        <v>41176.47657407407</v>
      </c>
      <c r="T1825" s="14">
        <f t="shared" si="57"/>
        <v>41206.47657407407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8221</v>
      </c>
      <c r="H1826" s="1" t="s">
        <v>8243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8273</v>
      </c>
      <c r="O1826" s="5">
        <f>E1826/D1826</f>
        <v>1.0006666666666666</v>
      </c>
      <c r="P1826" s="3">
        <f>ROUND(E1826/L1826,0)</f>
        <v>75</v>
      </c>
      <c r="Q1826" s="6" t="s">
        <v>8323</v>
      </c>
      <c r="R1826" s="6" t="s">
        <v>8324</v>
      </c>
      <c r="S1826" s="14">
        <f t="shared" si="56"/>
        <v>41626.707951388882</v>
      </c>
      <c r="T1826" s="14">
        <f t="shared" si="57"/>
        <v>41646.880555555552</v>
      </c>
    </row>
    <row r="1827" spans="1:20" ht="60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8221</v>
      </c>
      <c r="H1827" s="1" t="s">
        <v>8243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8273</v>
      </c>
      <c r="O1827" s="5">
        <f>E1827/D1827</f>
        <v>1.0505</v>
      </c>
      <c r="P1827" s="3">
        <f>ROUND(E1827/L1827,0)</f>
        <v>42</v>
      </c>
      <c r="Q1827" s="6" t="s">
        <v>8323</v>
      </c>
      <c r="R1827" s="6" t="s">
        <v>8324</v>
      </c>
      <c r="S1827" s="14">
        <f t="shared" si="56"/>
        <v>41443.626192129625</v>
      </c>
      <c r="T1827" s="14">
        <f t="shared" si="57"/>
        <v>41466.626192129625</v>
      </c>
    </row>
    <row r="1828" spans="1:20" ht="3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8221</v>
      </c>
      <c r="H1828" s="1" t="s">
        <v>8243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8273</v>
      </c>
      <c r="O1828" s="5">
        <f>E1828/D1828</f>
        <v>1.01</v>
      </c>
      <c r="P1828" s="3">
        <f>ROUND(E1828/L1828,0)</f>
        <v>53</v>
      </c>
      <c r="Q1828" s="6" t="s">
        <v>8323</v>
      </c>
      <c r="R1828" s="6" t="s">
        <v>8324</v>
      </c>
      <c r="S1828" s="14">
        <f t="shared" si="56"/>
        <v>41657.715474537035</v>
      </c>
      <c r="T1828" s="14">
        <f t="shared" si="57"/>
        <v>41687.715474537035</v>
      </c>
    </row>
    <row r="1829" spans="1:20" ht="60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8221</v>
      </c>
      <c r="H1829" s="1" t="s">
        <v>8243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8273</v>
      </c>
      <c r="O1829" s="5">
        <f>E1829/D1829</f>
        <v>1.0066250000000001</v>
      </c>
      <c r="P1829" s="3">
        <f>ROUND(E1829/L1829,0)</f>
        <v>84</v>
      </c>
      <c r="Q1829" s="6" t="s">
        <v>8323</v>
      </c>
      <c r="R1829" s="6" t="s">
        <v>8324</v>
      </c>
      <c r="S1829" s="14">
        <f t="shared" si="56"/>
        <v>40555.117604166662</v>
      </c>
      <c r="T1829" s="14">
        <f t="shared" si="57"/>
        <v>40605.117604166662</v>
      </c>
    </row>
    <row r="1830" spans="1:20" ht="60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8221</v>
      </c>
      <c r="H1830" s="1" t="s">
        <v>8243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8273</v>
      </c>
      <c r="O1830" s="5">
        <f>E1830/D1830</f>
        <v>1.0016</v>
      </c>
      <c r="P1830" s="3">
        <f>ROUND(E1830/L1830,0)</f>
        <v>417</v>
      </c>
      <c r="Q1830" s="6" t="s">
        <v>8323</v>
      </c>
      <c r="R1830" s="6" t="s">
        <v>8324</v>
      </c>
      <c r="S1830" s="14">
        <f t="shared" si="56"/>
        <v>41736.691319444442</v>
      </c>
      <c r="T1830" s="14">
        <f t="shared" si="57"/>
        <v>41768.708333333328</v>
      </c>
    </row>
    <row r="1831" spans="1:20" ht="4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8221</v>
      </c>
      <c r="H1831" s="1" t="s">
        <v>8243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8273</v>
      </c>
      <c r="O1831" s="5">
        <f>E1831/D1831</f>
        <v>1.6668333333333334</v>
      </c>
      <c r="P1831" s="3">
        <f>ROUND(E1831/L1831,0)</f>
        <v>76</v>
      </c>
      <c r="Q1831" s="6" t="s">
        <v>8323</v>
      </c>
      <c r="R1831" s="6" t="s">
        <v>8324</v>
      </c>
      <c r="S1831" s="14">
        <f t="shared" si="56"/>
        <v>40515.879293981481</v>
      </c>
      <c r="T1831" s="14">
        <f t="shared" si="57"/>
        <v>40564.708333333328</v>
      </c>
    </row>
    <row r="1832" spans="1:20" ht="45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8221</v>
      </c>
      <c r="H1832" s="1" t="s">
        <v>8243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8273</v>
      </c>
      <c r="O1832" s="5">
        <f>E1832/D1832</f>
        <v>1.0153333333333334</v>
      </c>
      <c r="P1832" s="3">
        <f>ROUND(E1832/L1832,0)</f>
        <v>67</v>
      </c>
      <c r="Q1832" s="6" t="s">
        <v>8323</v>
      </c>
      <c r="R1832" s="6" t="s">
        <v>8324</v>
      </c>
      <c r="S1832" s="14">
        <f t="shared" si="56"/>
        <v>41664.475775462961</v>
      </c>
      <c r="T1832" s="14">
        <f t="shared" si="57"/>
        <v>41694.475775462961</v>
      </c>
    </row>
    <row r="1833" spans="1:20" ht="4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8221</v>
      </c>
      <c r="H1833" s="1" t="s">
        <v>8243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8273</v>
      </c>
      <c r="O1833" s="5">
        <f>E1833/D1833</f>
        <v>1.03</v>
      </c>
      <c r="P1833" s="3">
        <f>ROUND(E1833/L1833,0)</f>
        <v>74</v>
      </c>
      <c r="Q1833" s="6" t="s">
        <v>8323</v>
      </c>
      <c r="R1833" s="6" t="s">
        <v>8324</v>
      </c>
      <c r="S1833" s="14">
        <f t="shared" si="56"/>
        <v>41026.787766203699</v>
      </c>
      <c r="T1833" s="14">
        <f t="shared" si="57"/>
        <v>41041.787766203699</v>
      </c>
    </row>
    <row r="1834" spans="1:20" ht="60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8221</v>
      </c>
      <c r="H1834" s="1" t="s">
        <v>8243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8273</v>
      </c>
      <c r="O1834" s="5">
        <f>E1834/D1834</f>
        <v>1.4285714285714286</v>
      </c>
      <c r="P1834" s="3">
        <f>ROUND(E1834/L1834,0)</f>
        <v>25</v>
      </c>
      <c r="Q1834" s="6" t="s">
        <v>8323</v>
      </c>
      <c r="R1834" s="6" t="s">
        <v>8324</v>
      </c>
      <c r="S1834" s="14">
        <f t="shared" si="56"/>
        <v>40576.331331018519</v>
      </c>
      <c r="T1834" s="14">
        <f t="shared" si="57"/>
        <v>40606.331331018519</v>
      </c>
    </row>
    <row r="1835" spans="1:20" ht="60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8221</v>
      </c>
      <c r="H1835" s="1" t="s">
        <v>8243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8273</v>
      </c>
      <c r="O1835" s="5">
        <f>E1835/D1835</f>
        <v>2.625</v>
      </c>
      <c r="P1835" s="3">
        <f>ROUND(E1835/L1835,0)</f>
        <v>42</v>
      </c>
      <c r="Q1835" s="6" t="s">
        <v>8323</v>
      </c>
      <c r="R1835" s="6" t="s">
        <v>8324</v>
      </c>
      <c r="S1835" s="14">
        <f t="shared" si="56"/>
        <v>41302.835682870369</v>
      </c>
      <c r="T1835" s="14">
        <f t="shared" si="57"/>
        <v>41335.124305555553</v>
      </c>
    </row>
    <row r="1836" spans="1:20" ht="3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8221</v>
      </c>
      <c r="H1836" s="1" t="s">
        <v>8243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8273</v>
      </c>
      <c r="O1836" s="5">
        <f>E1836/D1836</f>
        <v>1.1805000000000001</v>
      </c>
      <c r="P1836" s="3">
        <f>ROUND(E1836/L1836,0)</f>
        <v>131</v>
      </c>
      <c r="Q1836" s="6" t="s">
        <v>8323</v>
      </c>
      <c r="R1836" s="6" t="s">
        <v>8324</v>
      </c>
      <c r="S1836" s="14">
        <f t="shared" si="56"/>
        <v>41988.755729166667</v>
      </c>
      <c r="T1836" s="14">
        <f t="shared" si="57"/>
        <v>42028.755729166667</v>
      </c>
    </row>
    <row r="1837" spans="1:20" ht="75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8222</v>
      </c>
      <c r="H1837" s="1" t="s">
        <v>8244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8273</v>
      </c>
      <c r="O1837" s="5">
        <f>E1837/D1837</f>
        <v>1.04</v>
      </c>
      <c r="P1837" s="3">
        <f>ROUND(E1837/L1837,0)</f>
        <v>47</v>
      </c>
      <c r="Q1837" s="6" t="s">
        <v>8323</v>
      </c>
      <c r="R1837" s="6" t="s">
        <v>8324</v>
      </c>
      <c r="S1837" s="14">
        <f t="shared" si="56"/>
        <v>42430.49387731481</v>
      </c>
      <c r="T1837" s="14">
        <f t="shared" si="57"/>
        <v>42460.452210648145</v>
      </c>
    </row>
    <row r="1838" spans="1:20" ht="3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8221</v>
      </c>
      <c r="H1838" s="1" t="s">
        <v>8243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8273</v>
      </c>
      <c r="O1838" s="5">
        <f>E1838/D1838</f>
        <v>2.0034000000000001</v>
      </c>
      <c r="P1838" s="3">
        <f>ROUND(E1838/L1838,0)</f>
        <v>182</v>
      </c>
      <c r="Q1838" s="6" t="s">
        <v>8323</v>
      </c>
      <c r="R1838" s="6" t="s">
        <v>8324</v>
      </c>
      <c r="S1838" s="14">
        <f t="shared" si="56"/>
        <v>41305.601030092592</v>
      </c>
      <c r="T1838" s="14">
        <f t="shared" si="57"/>
        <v>41322.601030092592</v>
      </c>
    </row>
    <row r="1839" spans="1:20" ht="60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8221</v>
      </c>
      <c r="H1839" s="1" t="s">
        <v>8243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8273</v>
      </c>
      <c r="O1839" s="5">
        <f>E1839/D1839</f>
        <v>3.0683333333333334</v>
      </c>
      <c r="P1839" s="3">
        <f>ROUND(E1839/L1839,0)</f>
        <v>61</v>
      </c>
      <c r="Q1839" s="6" t="s">
        <v>8323</v>
      </c>
      <c r="R1839" s="6" t="s">
        <v>8324</v>
      </c>
      <c r="S1839" s="14">
        <f t="shared" si="56"/>
        <v>40925.839525462965</v>
      </c>
      <c r="T1839" s="14">
        <f t="shared" si="57"/>
        <v>40985.797858796293</v>
      </c>
    </row>
    <row r="1840" spans="1:20" ht="60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8221</v>
      </c>
      <c r="H1840" s="1" t="s">
        <v>8243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8273</v>
      </c>
      <c r="O1840" s="5">
        <f>E1840/D1840</f>
        <v>1.00149</v>
      </c>
      <c r="P1840" s="3">
        <f>ROUND(E1840/L1840,0)</f>
        <v>36</v>
      </c>
      <c r="Q1840" s="6" t="s">
        <v>8323</v>
      </c>
      <c r="R1840" s="6" t="s">
        <v>8324</v>
      </c>
      <c r="S1840" s="14">
        <f t="shared" si="56"/>
        <v>40788.578206018516</v>
      </c>
      <c r="T1840" s="14">
        <f t="shared" si="57"/>
        <v>40816.916666666664</v>
      </c>
    </row>
    <row r="1841" spans="1:20" ht="4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8221</v>
      </c>
      <c r="H1841" s="1" t="s">
        <v>8243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8273</v>
      </c>
      <c r="O1841" s="5">
        <f>E1841/D1841</f>
        <v>2.0529999999999999</v>
      </c>
      <c r="P1841" s="3">
        <f>ROUND(E1841/L1841,0)</f>
        <v>46</v>
      </c>
      <c r="Q1841" s="6" t="s">
        <v>8323</v>
      </c>
      <c r="R1841" s="6" t="s">
        <v>8324</v>
      </c>
      <c r="S1841" s="14">
        <f t="shared" si="56"/>
        <v>42614.513680555552</v>
      </c>
      <c r="T1841" s="14">
        <f t="shared" si="57"/>
        <v>42644.513680555552</v>
      </c>
    </row>
    <row r="1842" spans="1:20" ht="60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8221</v>
      </c>
      <c r="H1842" s="1" t="s">
        <v>8243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8273</v>
      </c>
      <c r="O1842" s="5">
        <f>E1842/D1842</f>
        <v>1.0888888888888888</v>
      </c>
      <c r="P1842" s="3">
        <f>ROUND(E1842/L1842,0)</f>
        <v>75</v>
      </c>
      <c r="Q1842" s="6" t="s">
        <v>8323</v>
      </c>
      <c r="R1842" s="6" t="s">
        <v>8324</v>
      </c>
      <c r="S1842" s="14">
        <f t="shared" si="56"/>
        <v>41381.88784722222</v>
      </c>
      <c r="T1842" s="14">
        <f t="shared" si="57"/>
        <v>41400.999305555553</v>
      </c>
    </row>
    <row r="1843" spans="1:20" ht="30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8221</v>
      </c>
      <c r="H1843" s="1" t="s">
        <v>8243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8273</v>
      </c>
      <c r="O1843" s="5">
        <f>E1843/D1843</f>
        <v>1.0175000000000001</v>
      </c>
      <c r="P1843" s="3">
        <f>ROUND(E1843/L1843,0)</f>
        <v>51</v>
      </c>
      <c r="Q1843" s="6" t="s">
        <v>8323</v>
      </c>
      <c r="R1843" s="6" t="s">
        <v>8324</v>
      </c>
      <c r="S1843" s="14">
        <f t="shared" si="56"/>
        <v>41745.637094907404</v>
      </c>
      <c r="T1843" s="14">
        <f t="shared" si="57"/>
        <v>41778.999305555553</v>
      </c>
    </row>
    <row r="1844" spans="1:20" ht="45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8221</v>
      </c>
      <c r="H1844" s="1" t="s">
        <v>8243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8273</v>
      </c>
      <c r="O1844" s="5">
        <f>E1844/D1844</f>
        <v>1.2524999999999999</v>
      </c>
      <c r="P1844" s="3">
        <f>ROUND(E1844/L1844,0)</f>
        <v>119</v>
      </c>
      <c r="Q1844" s="6" t="s">
        <v>8323</v>
      </c>
      <c r="R1844" s="6" t="s">
        <v>8324</v>
      </c>
      <c r="S1844" s="14">
        <f t="shared" si="56"/>
        <v>42031.423391203702</v>
      </c>
      <c r="T1844" s="14">
        <f t="shared" si="57"/>
        <v>42065.040972222218</v>
      </c>
    </row>
    <row r="1845" spans="1:20" ht="60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8221</v>
      </c>
      <c r="H1845" s="1" t="s">
        <v>8243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8273</v>
      </c>
      <c r="O1845" s="5">
        <f>E1845/D1845</f>
        <v>1.2400610000000001</v>
      </c>
      <c r="P1845" s="3">
        <f>ROUND(E1845/L1845,0)</f>
        <v>93</v>
      </c>
      <c r="Q1845" s="6" t="s">
        <v>8323</v>
      </c>
      <c r="R1845" s="6" t="s">
        <v>8324</v>
      </c>
      <c r="S1845" s="14">
        <f t="shared" si="56"/>
        <v>40564.786504629628</v>
      </c>
      <c r="T1845" s="14">
        <f t="shared" si="57"/>
        <v>40594.786504629628</v>
      </c>
    </row>
    <row r="1846" spans="1:20" ht="60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8221</v>
      </c>
      <c r="H1846" s="1" t="s">
        <v>8243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8273</v>
      </c>
      <c r="O1846" s="5">
        <f>E1846/D1846</f>
        <v>1.014</v>
      </c>
      <c r="P1846" s="3">
        <f>ROUND(E1846/L1846,0)</f>
        <v>76</v>
      </c>
      <c r="Q1846" s="6" t="s">
        <v>8323</v>
      </c>
      <c r="R1846" s="6" t="s">
        <v>8324</v>
      </c>
      <c r="S1846" s="14">
        <f t="shared" si="56"/>
        <v>40666.765208333331</v>
      </c>
      <c r="T1846" s="14">
        <f t="shared" si="57"/>
        <v>40704.916666666664</v>
      </c>
    </row>
    <row r="1847" spans="1:20" ht="90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8221</v>
      </c>
      <c r="H1847" s="1" t="s">
        <v>8243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8273</v>
      </c>
      <c r="O1847" s="5">
        <f>E1847/D1847</f>
        <v>1</v>
      </c>
      <c r="P1847" s="3">
        <f>ROUND(E1847/L1847,0)</f>
        <v>53</v>
      </c>
      <c r="Q1847" s="6" t="s">
        <v>8323</v>
      </c>
      <c r="R1847" s="6" t="s">
        <v>8324</v>
      </c>
      <c r="S1847" s="14">
        <f t="shared" si="56"/>
        <v>42523.124976851854</v>
      </c>
      <c r="T1847" s="14">
        <f t="shared" si="57"/>
        <v>42537.996527777774</v>
      </c>
    </row>
    <row r="1848" spans="1:20" ht="60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8221</v>
      </c>
      <c r="H1848" s="1" t="s">
        <v>8243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8273</v>
      </c>
      <c r="O1848" s="5">
        <f>E1848/D1848</f>
        <v>1.3792666666666666</v>
      </c>
      <c r="P1848" s="3">
        <f>ROUND(E1848/L1848,0)</f>
        <v>99</v>
      </c>
      <c r="Q1848" s="6" t="s">
        <v>8323</v>
      </c>
      <c r="R1848" s="6" t="s">
        <v>8324</v>
      </c>
      <c r="S1848" s="14">
        <f t="shared" si="56"/>
        <v>41228.441863425927</v>
      </c>
      <c r="T1848" s="14">
        <f t="shared" si="57"/>
        <v>41258.441863425927</v>
      </c>
    </row>
    <row r="1849" spans="1:20" ht="60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8221</v>
      </c>
      <c r="H1849" s="1" t="s">
        <v>8243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8273</v>
      </c>
      <c r="O1849" s="5">
        <f>E1849/D1849</f>
        <v>1.2088000000000001</v>
      </c>
      <c r="P1849" s="3">
        <f>ROUND(E1849/L1849,0)</f>
        <v>80</v>
      </c>
      <c r="Q1849" s="6" t="s">
        <v>8323</v>
      </c>
      <c r="R1849" s="6" t="s">
        <v>8324</v>
      </c>
      <c r="S1849" s="14">
        <f t="shared" si="56"/>
        <v>42094.028148148143</v>
      </c>
      <c r="T1849" s="14">
        <f t="shared" si="57"/>
        <v>42115.028148148143</v>
      </c>
    </row>
    <row r="1850" spans="1:20" ht="45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8221</v>
      </c>
      <c r="H1850" s="1" t="s">
        <v>8243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8273</v>
      </c>
      <c r="O1850" s="5">
        <f>E1850/D1850</f>
        <v>1.0736666666666668</v>
      </c>
      <c r="P1850" s="3">
        <f>ROUND(E1850/L1850,0)</f>
        <v>134</v>
      </c>
      <c r="Q1850" s="6" t="s">
        <v>8323</v>
      </c>
      <c r="R1850" s="6" t="s">
        <v>8324</v>
      </c>
      <c r="S1850" s="14">
        <f t="shared" si="56"/>
        <v>40691.579722222217</v>
      </c>
      <c r="T1850" s="14">
        <f t="shared" si="57"/>
        <v>40755.082638888889</v>
      </c>
    </row>
    <row r="1851" spans="1:20" ht="45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8221</v>
      </c>
      <c r="H1851" s="1" t="s">
        <v>8243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8273</v>
      </c>
      <c r="O1851" s="5">
        <f>E1851/D1851</f>
        <v>1.0033333333333334</v>
      </c>
      <c r="P1851" s="3">
        <f>ROUND(E1851/L1851,0)</f>
        <v>38</v>
      </c>
      <c r="Q1851" s="6" t="s">
        <v>8323</v>
      </c>
      <c r="R1851" s="6" t="s">
        <v>8324</v>
      </c>
      <c r="S1851" s="14">
        <f t="shared" si="56"/>
        <v>41169.637256944443</v>
      </c>
      <c r="T1851" s="14">
        <f t="shared" si="57"/>
        <v>41199.637256944443</v>
      </c>
    </row>
    <row r="1852" spans="1:20" ht="60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8221</v>
      </c>
      <c r="H1852" s="1" t="s">
        <v>8243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8273</v>
      </c>
      <c r="O1852" s="5">
        <f>E1852/D1852</f>
        <v>1.0152222222222222</v>
      </c>
      <c r="P1852" s="3">
        <f>ROUND(E1852/L1852,0)</f>
        <v>51</v>
      </c>
      <c r="Q1852" s="6" t="s">
        <v>8323</v>
      </c>
      <c r="R1852" s="6" t="s">
        <v>8324</v>
      </c>
      <c r="S1852" s="14">
        <f t="shared" si="56"/>
        <v>41800.751157407409</v>
      </c>
      <c r="T1852" s="14">
        <f t="shared" si="57"/>
        <v>41830.751157407409</v>
      </c>
    </row>
    <row r="1853" spans="1:20" ht="60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8221</v>
      </c>
      <c r="H1853" s="1" t="s">
        <v>8243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8273</v>
      </c>
      <c r="O1853" s="5">
        <f>E1853/D1853</f>
        <v>1.0007692307692309</v>
      </c>
      <c r="P1853" s="3">
        <f>ROUND(E1853/L1853,0)</f>
        <v>50</v>
      </c>
      <c r="Q1853" s="6" t="s">
        <v>8323</v>
      </c>
      <c r="R1853" s="6" t="s">
        <v>8324</v>
      </c>
      <c r="S1853" s="14">
        <f t="shared" si="56"/>
        <v>41827.69835648148</v>
      </c>
      <c r="T1853" s="14">
        <f t="shared" si="57"/>
        <v>41847.833333333328</v>
      </c>
    </row>
    <row r="1854" spans="1:20" ht="60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8221</v>
      </c>
      <c r="H1854" s="1" t="s">
        <v>8243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8273</v>
      </c>
      <c r="O1854" s="5">
        <f>E1854/D1854</f>
        <v>1.1696666666666666</v>
      </c>
      <c r="P1854" s="3">
        <f>ROUND(E1854/L1854,0)</f>
        <v>134</v>
      </c>
      <c r="Q1854" s="6" t="s">
        <v>8323</v>
      </c>
      <c r="R1854" s="6" t="s">
        <v>8324</v>
      </c>
      <c r="S1854" s="14">
        <f t="shared" si="56"/>
        <v>42081.563101851854</v>
      </c>
      <c r="T1854" s="14">
        <f t="shared" si="57"/>
        <v>42118.791666666664</v>
      </c>
    </row>
    <row r="1855" spans="1:20" ht="60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8221</v>
      </c>
      <c r="H1855" s="1" t="s">
        <v>8243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8273</v>
      </c>
      <c r="O1855" s="5">
        <f>E1855/D1855</f>
        <v>1.01875</v>
      </c>
      <c r="P1855" s="3">
        <f>ROUND(E1855/L1855,0)</f>
        <v>58</v>
      </c>
      <c r="Q1855" s="6" t="s">
        <v>8323</v>
      </c>
      <c r="R1855" s="6" t="s">
        <v>8324</v>
      </c>
      <c r="S1855" s="14">
        <f t="shared" si="56"/>
        <v>41176.852048611108</v>
      </c>
      <c r="T1855" s="14">
        <f t="shared" si="57"/>
        <v>41226.893715277773</v>
      </c>
    </row>
    <row r="1856" spans="1:20" ht="45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8221</v>
      </c>
      <c r="H1856" s="1" t="s">
        <v>8243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8273</v>
      </c>
      <c r="O1856" s="5">
        <f>E1856/D1856</f>
        <v>1.0212366666666666</v>
      </c>
      <c r="P1856" s="3">
        <f>ROUND(E1856/L1856,0)</f>
        <v>88</v>
      </c>
      <c r="Q1856" s="6" t="s">
        <v>8323</v>
      </c>
      <c r="R1856" s="6" t="s">
        <v>8324</v>
      </c>
      <c r="S1856" s="14">
        <f t="shared" si="56"/>
        <v>41387.812928240739</v>
      </c>
      <c r="T1856" s="14">
        <f t="shared" si="57"/>
        <v>41417.812928240739</v>
      </c>
    </row>
    <row r="1857" spans="1:20" ht="4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8226</v>
      </c>
      <c r="H1857" s="1" t="s">
        <v>8248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8273</v>
      </c>
      <c r="O1857" s="5">
        <f>E1857/D1857</f>
        <v>1.5405897142857143</v>
      </c>
      <c r="P1857" s="3">
        <f>ROUND(E1857/L1857,0)</f>
        <v>71</v>
      </c>
      <c r="Q1857" s="6" t="s">
        <v>8323</v>
      </c>
      <c r="R1857" s="6" t="s">
        <v>8324</v>
      </c>
      <c r="S1857" s="14">
        <f t="shared" si="56"/>
        <v>41600.330324074072</v>
      </c>
      <c r="T1857" s="14">
        <f t="shared" si="57"/>
        <v>41645.330324074072</v>
      </c>
    </row>
    <row r="1858" spans="1:20" ht="60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8221</v>
      </c>
      <c r="H1858" s="1" t="s">
        <v>8243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8273</v>
      </c>
      <c r="O1858" s="5">
        <f>E1858/D1858</f>
        <v>1.0125</v>
      </c>
      <c r="P1858" s="3">
        <f>ROUND(E1858/L1858,0)</f>
        <v>53</v>
      </c>
      <c r="Q1858" s="6" t="s">
        <v>8323</v>
      </c>
      <c r="R1858" s="6" t="s">
        <v>8324</v>
      </c>
      <c r="S1858" s="14">
        <f t="shared" si="56"/>
        <v>41817.64666666666</v>
      </c>
      <c r="T1858" s="14">
        <f t="shared" si="57"/>
        <v>41838.64666666666</v>
      </c>
    </row>
    <row r="1859" spans="1:20" ht="45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8221</v>
      </c>
      <c r="H1859" s="1" t="s">
        <v>8243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8273</v>
      </c>
      <c r="O1859" s="5">
        <f>E1859/D1859</f>
        <v>1</v>
      </c>
      <c r="P1859" s="3">
        <f>ROUND(E1859/L1859,0)</f>
        <v>136</v>
      </c>
      <c r="Q1859" s="6" t="s">
        <v>8323</v>
      </c>
      <c r="R1859" s="6" t="s">
        <v>8324</v>
      </c>
      <c r="S1859" s="14">
        <f t="shared" ref="S1859:S1922" si="58">(J1859/86400)+25569+(-5/24)</f>
        <v>41864.560335648144</v>
      </c>
      <c r="T1859" s="14">
        <f t="shared" ref="T1859:T1922" si="59">(I1859/86400)+25569+(-5/24)</f>
        <v>41894.560335648144</v>
      </c>
    </row>
    <row r="1860" spans="1:20" ht="60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8221</v>
      </c>
      <c r="H1860" s="1" t="s">
        <v>8243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8273</v>
      </c>
      <c r="O1860" s="5">
        <f>E1860/D1860</f>
        <v>1.0874800874800874</v>
      </c>
      <c r="P1860" s="3">
        <f>ROUND(E1860/L1860,0)</f>
        <v>41</v>
      </c>
      <c r="Q1860" s="6" t="s">
        <v>8323</v>
      </c>
      <c r="R1860" s="6" t="s">
        <v>8324</v>
      </c>
      <c r="S1860" s="14">
        <f t="shared" si="58"/>
        <v>40832.9921412037</v>
      </c>
      <c r="T1860" s="14">
        <f t="shared" si="59"/>
        <v>40893.033807870372</v>
      </c>
    </row>
    <row r="1861" spans="1:20" ht="3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8221</v>
      </c>
      <c r="H1861" s="1" t="s">
        <v>8243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8273</v>
      </c>
      <c r="O1861" s="5">
        <f>E1861/D1861</f>
        <v>1.3183333333333334</v>
      </c>
      <c r="P1861" s="3">
        <f>ROUND(E1861/L1861,0)</f>
        <v>71</v>
      </c>
      <c r="Q1861" s="6" t="s">
        <v>8323</v>
      </c>
      <c r="R1861" s="6" t="s">
        <v>8324</v>
      </c>
      <c r="S1861" s="14">
        <f t="shared" si="58"/>
        <v>40778.561678240738</v>
      </c>
      <c r="T1861" s="14">
        <f t="shared" si="59"/>
        <v>40808.561678240738</v>
      </c>
    </row>
    <row r="1862" spans="1:20" ht="4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8221</v>
      </c>
      <c r="H1862" s="1" t="s">
        <v>8243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8273</v>
      </c>
      <c r="O1862" s="5">
        <f>E1862/D1862</f>
        <v>1.3346666666666667</v>
      </c>
      <c r="P1862" s="3">
        <f>ROUND(E1862/L1862,0)</f>
        <v>53</v>
      </c>
      <c r="Q1862" s="6" t="s">
        <v>8323</v>
      </c>
      <c r="R1862" s="6" t="s">
        <v>8324</v>
      </c>
      <c r="S1862" s="14">
        <f t="shared" si="58"/>
        <v>41655.500972222224</v>
      </c>
      <c r="T1862" s="14">
        <f t="shared" si="59"/>
        <v>41676.500972222224</v>
      </c>
    </row>
    <row r="1863" spans="1:20" ht="60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8306</v>
      </c>
      <c r="G1863" s="1" t="s">
        <v>8222</v>
      </c>
      <c r="H1863" s="1" t="s">
        <v>8244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8280</v>
      </c>
      <c r="O1863" s="5">
        <f>E1863/D1863</f>
        <v>0</v>
      </c>
      <c r="P1863" s="3" t="e">
        <f>ROUND(E1863/L1863,0)</f>
        <v>#DIV/0!</v>
      </c>
      <c r="Q1863" s="6" t="s">
        <v>8331</v>
      </c>
      <c r="R1863" s="6" t="s">
        <v>8333</v>
      </c>
      <c r="S1863" s="14">
        <f t="shared" si="58"/>
        <v>42000.091909722221</v>
      </c>
      <c r="T1863" s="14">
        <f t="shared" si="59"/>
        <v>42030.091909722221</v>
      </c>
    </row>
    <row r="1864" spans="1:20" ht="45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8306</v>
      </c>
      <c r="G1864" s="1" t="s">
        <v>8221</v>
      </c>
      <c r="H1864" s="1" t="s">
        <v>8243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8280</v>
      </c>
      <c r="O1864" s="5">
        <f>E1864/D1864</f>
        <v>8.0833333333333326E-2</v>
      </c>
      <c r="P1864" s="3">
        <f>ROUND(E1864/L1864,0)</f>
        <v>91</v>
      </c>
      <c r="Q1864" s="6" t="s">
        <v>8331</v>
      </c>
      <c r="R1864" s="6" t="s">
        <v>8333</v>
      </c>
      <c r="S1864" s="14">
        <f t="shared" si="58"/>
        <v>42755.284421296295</v>
      </c>
      <c r="T1864" s="14">
        <f t="shared" si="59"/>
        <v>42802.104166666664</v>
      </c>
    </row>
    <row r="1865" spans="1:20" ht="4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8306</v>
      </c>
      <c r="G1865" s="1" t="s">
        <v>8221</v>
      </c>
      <c r="H1865" s="1" t="s">
        <v>8243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8280</v>
      </c>
      <c r="O1865" s="5">
        <f>E1865/D1865</f>
        <v>4.0000000000000001E-3</v>
      </c>
      <c r="P1865" s="3">
        <f>ROUND(E1865/L1865,0)</f>
        <v>5</v>
      </c>
      <c r="Q1865" s="6" t="s">
        <v>8331</v>
      </c>
      <c r="R1865" s="6" t="s">
        <v>8333</v>
      </c>
      <c r="S1865" s="14">
        <f t="shared" si="58"/>
        <v>41772.588946759257</v>
      </c>
      <c r="T1865" s="14">
        <f t="shared" si="59"/>
        <v>41802.588946759257</v>
      </c>
    </row>
    <row r="1866" spans="1:20" ht="60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8306</v>
      </c>
      <c r="G1866" s="1" t="s">
        <v>8221</v>
      </c>
      <c r="H1866" s="1" t="s">
        <v>8243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8280</v>
      </c>
      <c r="O1866" s="5">
        <f>E1866/D1866</f>
        <v>0.42892307692307691</v>
      </c>
      <c r="P1866" s="3">
        <f>ROUND(E1866/L1866,0)</f>
        <v>58</v>
      </c>
      <c r="Q1866" s="6" t="s">
        <v>8331</v>
      </c>
      <c r="R1866" s="6" t="s">
        <v>8333</v>
      </c>
      <c r="S1866" s="14">
        <f t="shared" si="58"/>
        <v>41733.508101851847</v>
      </c>
      <c r="T1866" s="14">
        <f t="shared" si="59"/>
        <v>41763.508101851847</v>
      </c>
    </row>
    <row r="1867" spans="1:20" ht="60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8306</v>
      </c>
      <c r="G1867" s="1" t="s">
        <v>8222</v>
      </c>
      <c r="H1867" s="1" t="s">
        <v>8244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8280</v>
      </c>
      <c r="O1867" s="5">
        <f>E1867/D1867</f>
        <v>3.6363636363636364E-5</v>
      </c>
      <c r="P1867" s="3">
        <f>ROUND(E1867/L1867,0)</f>
        <v>2</v>
      </c>
      <c r="Q1867" s="6" t="s">
        <v>8331</v>
      </c>
      <c r="R1867" s="6" t="s">
        <v>8333</v>
      </c>
      <c r="S1867" s="14">
        <f t="shared" si="58"/>
        <v>42645.159108796295</v>
      </c>
      <c r="T1867" s="14">
        <f t="shared" si="59"/>
        <v>42680.200775462959</v>
      </c>
    </row>
    <row r="1868" spans="1:20" ht="60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8306</v>
      </c>
      <c r="G1868" s="1" t="s">
        <v>8221</v>
      </c>
      <c r="H1868" s="1" t="s">
        <v>8243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8280</v>
      </c>
      <c r="O1868" s="5">
        <f>E1868/D1868</f>
        <v>5.0000000000000001E-3</v>
      </c>
      <c r="P1868" s="3">
        <f>ROUND(E1868/L1868,0)</f>
        <v>63</v>
      </c>
      <c r="Q1868" s="6" t="s">
        <v>8331</v>
      </c>
      <c r="R1868" s="6" t="s">
        <v>8333</v>
      </c>
      <c r="S1868" s="14">
        <f t="shared" si="58"/>
        <v>42742.038159722222</v>
      </c>
      <c r="T1868" s="14">
        <f t="shared" si="59"/>
        <v>42794.958333333336</v>
      </c>
    </row>
    <row r="1869" spans="1:20" ht="60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8306</v>
      </c>
      <c r="G1869" s="1" t="s">
        <v>8221</v>
      </c>
      <c r="H1869" s="1" t="s">
        <v>8243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8280</v>
      </c>
      <c r="O1869" s="5">
        <f>E1869/D1869</f>
        <v>5.0000000000000001E-4</v>
      </c>
      <c r="P1869" s="3">
        <f>ROUND(E1869/L1869,0)</f>
        <v>10</v>
      </c>
      <c r="Q1869" s="6" t="s">
        <v>8331</v>
      </c>
      <c r="R1869" s="6" t="s">
        <v>8333</v>
      </c>
      <c r="S1869" s="14">
        <f t="shared" si="58"/>
        <v>42649.716574074067</v>
      </c>
      <c r="T1869" s="14">
        <f t="shared" si="59"/>
        <v>42679.716574074067</v>
      </c>
    </row>
    <row r="1870" spans="1:20" ht="60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8306</v>
      </c>
      <c r="G1870" s="1" t="s">
        <v>8221</v>
      </c>
      <c r="H1870" s="1" t="s">
        <v>8243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8280</v>
      </c>
      <c r="O1870" s="5">
        <f>E1870/D1870</f>
        <v>4.8680000000000001E-2</v>
      </c>
      <c r="P1870" s="3">
        <f>ROUND(E1870/L1870,0)</f>
        <v>72</v>
      </c>
      <c r="Q1870" s="6" t="s">
        <v>8331</v>
      </c>
      <c r="R1870" s="6" t="s">
        <v>8333</v>
      </c>
      <c r="S1870" s="14">
        <f t="shared" si="58"/>
        <v>42328.570891203701</v>
      </c>
      <c r="T1870" s="14">
        <f t="shared" si="59"/>
        <v>42353.124305555553</v>
      </c>
    </row>
    <row r="1871" spans="1:20" ht="60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8306</v>
      </c>
      <c r="G1871" s="1" t="s">
        <v>8221</v>
      </c>
      <c r="H1871" s="1" t="s">
        <v>8243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8280</v>
      </c>
      <c r="O1871" s="5">
        <f>E1871/D1871</f>
        <v>0</v>
      </c>
      <c r="P1871" s="3" t="e">
        <f>ROUND(E1871/L1871,0)</f>
        <v>#DIV/0!</v>
      </c>
      <c r="Q1871" s="6" t="s">
        <v>8331</v>
      </c>
      <c r="R1871" s="6" t="s">
        <v>8333</v>
      </c>
      <c r="S1871" s="14">
        <f t="shared" si="58"/>
        <v>42708.794548611106</v>
      </c>
      <c r="T1871" s="14">
        <f t="shared" si="59"/>
        <v>42738.794548611106</v>
      </c>
    </row>
    <row r="1872" spans="1:20" ht="45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8306</v>
      </c>
      <c r="G1872" s="1" t="s">
        <v>8221</v>
      </c>
      <c r="H1872" s="1" t="s">
        <v>8243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8280</v>
      </c>
      <c r="O1872" s="5">
        <f>E1872/D1872</f>
        <v>0.10314285714285715</v>
      </c>
      <c r="P1872" s="3">
        <f>ROUND(E1872/L1872,0)</f>
        <v>33</v>
      </c>
      <c r="Q1872" s="6" t="s">
        <v>8331</v>
      </c>
      <c r="R1872" s="6" t="s">
        <v>8333</v>
      </c>
      <c r="S1872" s="14">
        <f t="shared" si="58"/>
        <v>42371.14739583333</v>
      </c>
      <c r="T1872" s="14">
        <f t="shared" si="59"/>
        <v>42399.970138888886</v>
      </c>
    </row>
    <row r="1873" spans="1:20" ht="60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8306</v>
      </c>
      <c r="G1873" s="1" t="s">
        <v>8221</v>
      </c>
      <c r="H1873" s="1" t="s">
        <v>8243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8280</v>
      </c>
      <c r="O1873" s="5">
        <f>E1873/D1873</f>
        <v>0.7178461538461538</v>
      </c>
      <c r="P1873" s="3">
        <f>ROUND(E1873/L1873,0)</f>
        <v>49</v>
      </c>
      <c r="Q1873" s="6" t="s">
        <v>8331</v>
      </c>
      <c r="R1873" s="6" t="s">
        <v>8333</v>
      </c>
      <c r="S1873" s="14">
        <f t="shared" si="58"/>
        <v>41923.575243055551</v>
      </c>
      <c r="T1873" s="14">
        <f t="shared" si="59"/>
        <v>41963.616909722223</v>
      </c>
    </row>
    <row r="1874" spans="1:20" ht="60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8306</v>
      </c>
      <c r="G1874" s="1" t="s">
        <v>8221</v>
      </c>
      <c r="H1874" s="1" t="s">
        <v>8243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8280</v>
      </c>
      <c r="O1874" s="5">
        <f>E1874/D1874</f>
        <v>1.06E-2</v>
      </c>
      <c r="P1874" s="3">
        <f>ROUND(E1874/L1874,0)</f>
        <v>16</v>
      </c>
      <c r="Q1874" s="6" t="s">
        <v>8331</v>
      </c>
      <c r="R1874" s="6" t="s">
        <v>8333</v>
      </c>
      <c r="S1874" s="14">
        <f t="shared" si="58"/>
        <v>42154.921319444438</v>
      </c>
      <c r="T1874" s="14">
        <f t="shared" si="59"/>
        <v>42184.921319444438</v>
      </c>
    </row>
    <row r="1875" spans="1:20" ht="60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8306</v>
      </c>
      <c r="G1875" s="1" t="s">
        <v>8226</v>
      </c>
      <c r="H1875" s="1" t="s">
        <v>8248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8280</v>
      </c>
      <c r="O1875" s="5">
        <f>E1875/D1875</f>
        <v>4.4999999999999997E-3</v>
      </c>
      <c r="P1875" s="3">
        <f>ROUND(E1875/L1875,0)</f>
        <v>18</v>
      </c>
      <c r="Q1875" s="6" t="s">
        <v>8331</v>
      </c>
      <c r="R1875" s="6" t="s">
        <v>8333</v>
      </c>
      <c r="S1875" s="14">
        <f t="shared" si="58"/>
        <v>42164.407523148147</v>
      </c>
      <c r="T1875" s="14">
        <f t="shared" si="59"/>
        <v>42193.489583333336</v>
      </c>
    </row>
    <row r="1876" spans="1:20" ht="60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8306</v>
      </c>
      <c r="G1876" s="1" t="s">
        <v>8221</v>
      </c>
      <c r="H1876" s="1" t="s">
        <v>8243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8280</v>
      </c>
      <c r="O1876" s="5">
        <f>E1876/D1876</f>
        <v>1.6249999999999999E-4</v>
      </c>
      <c r="P1876" s="3">
        <f>ROUND(E1876/L1876,0)</f>
        <v>13</v>
      </c>
      <c r="Q1876" s="6" t="s">
        <v>8331</v>
      </c>
      <c r="R1876" s="6" t="s">
        <v>8333</v>
      </c>
      <c r="S1876" s="14">
        <f t="shared" si="58"/>
        <v>42529.760798611103</v>
      </c>
      <c r="T1876" s="14">
        <f t="shared" si="59"/>
        <v>42549.760798611103</v>
      </c>
    </row>
    <row r="1877" spans="1:20" ht="45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8306</v>
      </c>
      <c r="G1877" s="1" t="s">
        <v>8221</v>
      </c>
      <c r="H1877" s="1" t="s">
        <v>8243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8280</v>
      </c>
      <c r="O1877" s="5">
        <f>E1877/D1877</f>
        <v>5.1000000000000004E-3</v>
      </c>
      <c r="P1877" s="3">
        <f>ROUND(E1877/L1877,0)</f>
        <v>17</v>
      </c>
      <c r="Q1877" s="6" t="s">
        <v>8331</v>
      </c>
      <c r="R1877" s="6" t="s">
        <v>8333</v>
      </c>
      <c r="S1877" s="14">
        <f t="shared" si="58"/>
        <v>42528.691064814811</v>
      </c>
      <c r="T1877" s="14">
        <f t="shared" si="59"/>
        <v>42588.691064814811</v>
      </c>
    </row>
    <row r="1878" spans="1:20" ht="45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8306</v>
      </c>
      <c r="G1878" s="1" t="s">
        <v>8223</v>
      </c>
      <c r="H1878" s="1" t="s">
        <v>8245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8280</v>
      </c>
      <c r="O1878" s="5">
        <f>E1878/D1878</f>
        <v>0</v>
      </c>
      <c r="P1878" s="3" t="e">
        <f>ROUND(E1878/L1878,0)</f>
        <v>#DIV/0!</v>
      </c>
      <c r="Q1878" s="6" t="s">
        <v>8331</v>
      </c>
      <c r="R1878" s="6" t="s">
        <v>8333</v>
      </c>
      <c r="S1878" s="14">
        <f t="shared" si="58"/>
        <v>41776.07644675926</v>
      </c>
      <c r="T1878" s="14">
        <f t="shared" si="59"/>
        <v>41806.07644675926</v>
      </c>
    </row>
    <row r="1879" spans="1:20" ht="45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8306</v>
      </c>
      <c r="G1879" s="1" t="s">
        <v>8221</v>
      </c>
      <c r="H1879" s="1" t="s">
        <v>8243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8280</v>
      </c>
      <c r="O1879" s="5">
        <f>E1879/D1879</f>
        <v>0</v>
      </c>
      <c r="P1879" s="3" t="e">
        <f>ROUND(E1879/L1879,0)</f>
        <v>#DIV/0!</v>
      </c>
      <c r="Q1879" s="6" t="s">
        <v>8331</v>
      </c>
      <c r="R1879" s="6" t="s">
        <v>8333</v>
      </c>
      <c r="S1879" s="14">
        <f t="shared" si="58"/>
        <v>42034.820891203701</v>
      </c>
      <c r="T1879" s="14">
        <f t="shared" si="59"/>
        <v>42063.820891203701</v>
      </c>
    </row>
    <row r="1880" spans="1:20" ht="60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8306</v>
      </c>
      <c r="G1880" s="1" t="s">
        <v>8223</v>
      </c>
      <c r="H1880" s="1" t="s">
        <v>8245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8280</v>
      </c>
      <c r="O1880" s="5">
        <f>E1880/D1880</f>
        <v>0</v>
      </c>
      <c r="P1880" s="3" t="e">
        <f>ROUND(E1880/L1880,0)</f>
        <v>#DIV/0!</v>
      </c>
      <c r="Q1880" s="6" t="s">
        <v>8331</v>
      </c>
      <c r="R1880" s="6" t="s">
        <v>8333</v>
      </c>
      <c r="S1880" s="14">
        <f t="shared" si="58"/>
        <v>41772.800405092588</v>
      </c>
      <c r="T1880" s="14">
        <f t="shared" si="59"/>
        <v>41802.800405092588</v>
      </c>
    </row>
    <row r="1881" spans="1:20" ht="60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8306</v>
      </c>
      <c r="G1881" s="1" t="s">
        <v>8224</v>
      </c>
      <c r="H1881" s="1" t="s">
        <v>8246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8280</v>
      </c>
      <c r="O1881" s="5">
        <f>E1881/D1881</f>
        <v>1.1999999999999999E-3</v>
      </c>
      <c r="P1881" s="3">
        <f>ROUND(E1881/L1881,0)</f>
        <v>3</v>
      </c>
      <c r="Q1881" s="6" t="s">
        <v>8331</v>
      </c>
      <c r="R1881" s="6" t="s">
        <v>8333</v>
      </c>
      <c r="S1881" s="14">
        <f t="shared" si="58"/>
        <v>42413.441307870373</v>
      </c>
      <c r="T1881" s="14">
        <f t="shared" si="59"/>
        <v>42443.399641203701</v>
      </c>
    </row>
    <row r="1882" spans="1:20" ht="30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8306</v>
      </c>
      <c r="G1882" s="1" t="s">
        <v>8222</v>
      </c>
      <c r="H1882" s="1" t="s">
        <v>8244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8280</v>
      </c>
      <c r="O1882" s="5">
        <f>E1882/D1882</f>
        <v>0.20080000000000001</v>
      </c>
      <c r="P1882" s="3">
        <f>ROUND(E1882/L1882,0)</f>
        <v>42</v>
      </c>
      <c r="Q1882" s="6" t="s">
        <v>8331</v>
      </c>
      <c r="R1882" s="6" t="s">
        <v>8333</v>
      </c>
      <c r="S1882" s="14">
        <f t="shared" si="58"/>
        <v>42430.358564814807</v>
      </c>
      <c r="T1882" s="14">
        <f t="shared" si="59"/>
        <v>42459.31689814815</v>
      </c>
    </row>
    <row r="1883" spans="1:20" ht="4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8221</v>
      </c>
      <c r="H1883" s="1" t="s">
        <v>8243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8276</v>
      </c>
      <c r="O1883" s="5">
        <f>E1883/D1883</f>
        <v>1.726845</v>
      </c>
      <c r="P1883" s="3">
        <f>ROUND(E1883/L1883,0)</f>
        <v>49</v>
      </c>
      <c r="Q1883" s="6" t="s">
        <v>8323</v>
      </c>
      <c r="R1883" s="6" t="s">
        <v>8327</v>
      </c>
      <c r="S1883" s="14">
        <f t="shared" si="58"/>
        <v>42042.944317129623</v>
      </c>
      <c r="T1883" s="14">
        <f t="shared" si="59"/>
        <v>42072.902650462966</v>
      </c>
    </row>
    <row r="1884" spans="1:20" ht="60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8221</v>
      </c>
      <c r="H1884" s="1" t="s">
        <v>8243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8276</v>
      </c>
      <c r="O1884" s="5">
        <f>E1884/D1884</f>
        <v>1.008955223880597</v>
      </c>
      <c r="P1884" s="3">
        <f>ROUND(E1884/L1884,0)</f>
        <v>42</v>
      </c>
      <c r="Q1884" s="6" t="s">
        <v>8323</v>
      </c>
      <c r="R1884" s="6" t="s">
        <v>8327</v>
      </c>
      <c r="S1884" s="14">
        <f t="shared" si="58"/>
        <v>41067.740879629629</v>
      </c>
      <c r="T1884" s="14">
        <f t="shared" si="59"/>
        <v>41100.783333333333</v>
      </c>
    </row>
    <row r="1885" spans="1:20" ht="4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8221</v>
      </c>
      <c r="H1885" s="1" t="s">
        <v>8243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8276</v>
      </c>
      <c r="O1885" s="5">
        <f>E1885/D1885</f>
        <v>1.0480480480480481</v>
      </c>
      <c r="P1885" s="3">
        <f>ROUND(E1885/L1885,0)</f>
        <v>33</v>
      </c>
      <c r="Q1885" s="6" t="s">
        <v>8323</v>
      </c>
      <c r="R1885" s="6" t="s">
        <v>8327</v>
      </c>
      <c r="S1885" s="14">
        <f t="shared" si="58"/>
        <v>40977.739675925921</v>
      </c>
      <c r="T1885" s="14">
        <f t="shared" si="59"/>
        <v>41007.698009259257</v>
      </c>
    </row>
    <row r="1886" spans="1:20" ht="60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8221</v>
      </c>
      <c r="H1886" s="1" t="s">
        <v>8243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8276</v>
      </c>
      <c r="O1886" s="5">
        <f>E1886/D1886</f>
        <v>1.351</v>
      </c>
      <c r="P1886" s="3">
        <f>ROUND(E1886/L1886,0)</f>
        <v>52</v>
      </c>
      <c r="Q1886" s="6" t="s">
        <v>8323</v>
      </c>
      <c r="R1886" s="6" t="s">
        <v>8327</v>
      </c>
      <c r="S1886" s="14">
        <f t="shared" si="58"/>
        <v>41204.989988425921</v>
      </c>
      <c r="T1886" s="14">
        <f t="shared" si="59"/>
        <v>41240.291666666664</v>
      </c>
    </row>
    <row r="1887" spans="1:20" ht="45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8221</v>
      </c>
      <c r="H1887" s="1" t="s">
        <v>8243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8276</v>
      </c>
      <c r="O1887" s="5">
        <f>E1887/D1887</f>
        <v>1.1632786885245903</v>
      </c>
      <c r="P1887" s="3">
        <f>ROUND(E1887/L1887,0)</f>
        <v>51</v>
      </c>
      <c r="Q1887" s="6" t="s">
        <v>8323</v>
      </c>
      <c r="R1887" s="6" t="s">
        <v>8327</v>
      </c>
      <c r="S1887" s="14">
        <f t="shared" si="58"/>
        <v>41098.885532407403</v>
      </c>
      <c r="T1887" s="14">
        <f t="shared" si="59"/>
        <v>41131.708333333328</v>
      </c>
    </row>
    <row r="1888" spans="1:20" ht="45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8221</v>
      </c>
      <c r="H1888" s="1" t="s">
        <v>8243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8276</v>
      </c>
      <c r="O1888" s="5">
        <f>E1888/D1888</f>
        <v>1.0208333333333333</v>
      </c>
      <c r="P1888" s="3">
        <f>ROUND(E1888/L1888,0)</f>
        <v>42</v>
      </c>
      <c r="Q1888" s="6" t="s">
        <v>8323</v>
      </c>
      <c r="R1888" s="6" t="s">
        <v>8327</v>
      </c>
      <c r="S1888" s="14">
        <f t="shared" si="58"/>
        <v>41925.69835648148</v>
      </c>
      <c r="T1888" s="14">
        <f t="shared" si="59"/>
        <v>41955.740023148144</v>
      </c>
    </row>
    <row r="1889" spans="1:20" ht="60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8224</v>
      </c>
      <c r="H1889" s="1" t="s">
        <v>8246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8276</v>
      </c>
      <c r="O1889" s="5">
        <f>E1889/D1889</f>
        <v>1.1116666666666666</v>
      </c>
      <c r="P1889" s="3">
        <f>ROUND(E1889/L1889,0)</f>
        <v>417</v>
      </c>
      <c r="Q1889" s="6" t="s">
        <v>8323</v>
      </c>
      <c r="R1889" s="6" t="s">
        <v>8327</v>
      </c>
      <c r="S1889" s="14">
        <f t="shared" si="58"/>
        <v>42323.591805555552</v>
      </c>
      <c r="T1889" s="14">
        <f t="shared" si="59"/>
        <v>42341.687499999993</v>
      </c>
    </row>
    <row r="1890" spans="1:20" ht="60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8221</v>
      </c>
      <c r="H1890" s="1" t="s">
        <v>8243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8276</v>
      </c>
      <c r="O1890" s="5">
        <f>E1890/D1890</f>
        <v>1.6608000000000001</v>
      </c>
      <c r="P1890" s="3">
        <f>ROUND(E1890/L1890,0)</f>
        <v>47</v>
      </c>
      <c r="Q1890" s="6" t="s">
        <v>8323</v>
      </c>
      <c r="R1890" s="6" t="s">
        <v>8327</v>
      </c>
      <c r="S1890" s="14">
        <f t="shared" si="58"/>
        <v>40299.03162037037</v>
      </c>
      <c r="T1890" s="14">
        <f t="shared" si="59"/>
        <v>40329.999305555553</v>
      </c>
    </row>
    <row r="1891" spans="1:20" ht="60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8221</v>
      </c>
      <c r="H1891" s="1" t="s">
        <v>8243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8276</v>
      </c>
      <c r="O1891" s="5">
        <f>E1891/D1891</f>
        <v>1.0660000000000001</v>
      </c>
      <c r="P1891" s="3">
        <f>ROUND(E1891/L1891,0)</f>
        <v>48</v>
      </c>
      <c r="Q1891" s="6" t="s">
        <v>8323</v>
      </c>
      <c r="R1891" s="6" t="s">
        <v>8327</v>
      </c>
      <c r="S1891" s="14">
        <f t="shared" si="58"/>
        <v>41299.585023148145</v>
      </c>
      <c r="T1891" s="14">
        <f t="shared" si="59"/>
        <v>41344.543356481481</v>
      </c>
    </row>
    <row r="1892" spans="1:20" ht="45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8221</v>
      </c>
      <c r="H1892" s="1" t="s">
        <v>8243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8276</v>
      </c>
      <c r="O1892" s="5">
        <f>E1892/D1892</f>
        <v>1.4458441666666668</v>
      </c>
      <c r="P1892" s="3">
        <f>ROUND(E1892/L1892,0)</f>
        <v>71</v>
      </c>
      <c r="Q1892" s="6" t="s">
        <v>8323</v>
      </c>
      <c r="R1892" s="6" t="s">
        <v>8327</v>
      </c>
      <c r="S1892" s="14">
        <f t="shared" si="58"/>
        <v>41228.577870370369</v>
      </c>
      <c r="T1892" s="14">
        <f t="shared" si="59"/>
        <v>41258.577870370369</v>
      </c>
    </row>
    <row r="1893" spans="1:20" ht="60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8221</v>
      </c>
      <c r="H1893" s="1" t="s">
        <v>8243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8276</v>
      </c>
      <c r="O1893" s="5">
        <f>E1893/D1893</f>
        <v>1.0555000000000001</v>
      </c>
      <c r="P1893" s="3">
        <f>ROUND(E1893/L1893,0)</f>
        <v>88</v>
      </c>
      <c r="Q1893" s="6" t="s">
        <v>8323</v>
      </c>
      <c r="R1893" s="6" t="s">
        <v>8327</v>
      </c>
      <c r="S1893" s="14">
        <f t="shared" si="58"/>
        <v>40335.589745370366</v>
      </c>
      <c r="T1893" s="14">
        <f t="shared" si="59"/>
        <v>40381.041666666664</v>
      </c>
    </row>
    <row r="1894" spans="1:20" ht="4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8221</v>
      </c>
      <c r="H1894" s="1" t="s">
        <v>8243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8276</v>
      </c>
      <c r="O1894" s="5">
        <f>E1894/D1894</f>
        <v>1.3660000000000001</v>
      </c>
      <c r="P1894" s="3">
        <f>ROUND(E1894/L1894,0)</f>
        <v>26</v>
      </c>
      <c r="Q1894" s="6" t="s">
        <v>8323</v>
      </c>
      <c r="R1894" s="6" t="s">
        <v>8327</v>
      </c>
      <c r="S1894" s="14">
        <f t="shared" si="58"/>
        <v>40671.429178240738</v>
      </c>
      <c r="T1894" s="14">
        <f t="shared" si="59"/>
        <v>40701.429178240738</v>
      </c>
    </row>
    <row r="1895" spans="1:20" ht="4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8221</v>
      </c>
      <c r="H1895" s="1" t="s">
        <v>8243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8276</v>
      </c>
      <c r="O1895" s="5">
        <f>E1895/D1895</f>
        <v>1.04</v>
      </c>
      <c r="P1895" s="3">
        <f>ROUND(E1895/L1895,0)</f>
        <v>58</v>
      </c>
      <c r="Q1895" s="6" t="s">
        <v>8323</v>
      </c>
      <c r="R1895" s="6" t="s">
        <v>8327</v>
      </c>
      <c r="S1895" s="14">
        <f t="shared" si="58"/>
        <v>40632.733622685184</v>
      </c>
      <c r="T1895" s="14">
        <f t="shared" si="59"/>
        <v>40648.957638888889</v>
      </c>
    </row>
    <row r="1896" spans="1:20" ht="3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8221</v>
      </c>
      <c r="H1896" s="1" t="s">
        <v>8243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8276</v>
      </c>
      <c r="O1896" s="5">
        <f>E1896/D1896</f>
        <v>1.145</v>
      </c>
      <c r="P1896" s="3">
        <f>ROUND(E1896/L1896,0)</f>
        <v>57</v>
      </c>
      <c r="Q1896" s="6" t="s">
        <v>8323</v>
      </c>
      <c r="R1896" s="6" t="s">
        <v>8327</v>
      </c>
      <c r="S1896" s="14">
        <f t="shared" si="58"/>
        <v>40920.696562499994</v>
      </c>
      <c r="T1896" s="14">
        <f t="shared" si="59"/>
        <v>40951.696562499994</v>
      </c>
    </row>
    <row r="1897" spans="1:20" ht="60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8221</v>
      </c>
      <c r="H1897" s="1" t="s">
        <v>8243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8276</v>
      </c>
      <c r="O1897" s="5">
        <f>E1897/D1897</f>
        <v>1.0171957671957672</v>
      </c>
      <c r="P1897" s="3">
        <f>ROUND(E1897/L1897,0)</f>
        <v>196</v>
      </c>
      <c r="Q1897" s="6" t="s">
        <v>8323</v>
      </c>
      <c r="R1897" s="6" t="s">
        <v>8327</v>
      </c>
      <c r="S1897" s="14">
        <f t="shared" si="58"/>
        <v>42267.538449074076</v>
      </c>
      <c r="T1897" s="14">
        <f t="shared" si="59"/>
        <v>42297.538449074076</v>
      </c>
    </row>
    <row r="1898" spans="1:20" ht="45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8221</v>
      </c>
      <c r="H1898" s="1" t="s">
        <v>8243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8276</v>
      </c>
      <c r="O1898" s="5">
        <f>E1898/D1898</f>
        <v>1.2394678492239468</v>
      </c>
      <c r="P1898" s="3">
        <f>ROUND(E1898/L1898,0)</f>
        <v>43</v>
      </c>
      <c r="Q1898" s="6" t="s">
        <v>8323</v>
      </c>
      <c r="R1898" s="6" t="s">
        <v>8327</v>
      </c>
      <c r="S1898" s="14">
        <f t="shared" si="58"/>
        <v>40981.501909722218</v>
      </c>
      <c r="T1898" s="14">
        <f t="shared" si="59"/>
        <v>41011.501909722218</v>
      </c>
    </row>
    <row r="1899" spans="1:20" ht="60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8221</v>
      </c>
      <c r="H1899" s="1" t="s">
        <v>8243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8276</v>
      </c>
      <c r="O1899" s="5">
        <f>E1899/D1899</f>
        <v>1.0245669291338582</v>
      </c>
      <c r="P1899" s="3">
        <f>ROUND(E1899/L1899,0)</f>
        <v>36</v>
      </c>
      <c r="Q1899" s="6" t="s">
        <v>8323</v>
      </c>
      <c r="R1899" s="6" t="s">
        <v>8327</v>
      </c>
      <c r="S1899" s="14">
        <f t="shared" si="58"/>
        <v>41680.375069444439</v>
      </c>
      <c r="T1899" s="14">
        <f t="shared" si="59"/>
        <v>41702.666666666664</v>
      </c>
    </row>
    <row r="1900" spans="1:20" ht="45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8221</v>
      </c>
      <c r="H1900" s="1" t="s">
        <v>8243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8276</v>
      </c>
      <c r="O1900" s="5">
        <f>E1900/D1900</f>
        <v>1.4450000000000001</v>
      </c>
      <c r="P1900" s="3">
        <f>ROUND(E1900/L1900,0)</f>
        <v>69</v>
      </c>
      <c r="Q1900" s="6" t="s">
        <v>8323</v>
      </c>
      <c r="R1900" s="6" t="s">
        <v>8327</v>
      </c>
      <c r="S1900" s="14">
        <f t="shared" si="58"/>
        <v>42365.9846412037</v>
      </c>
      <c r="T1900" s="14">
        <f t="shared" si="59"/>
        <v>42401.541666666664</v>
      </c>
    </row>
    <row r="1901" spans="1:20" ht="60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8221</v>
      </c>
      <c r="H1901" s="1" t="s">
        <v>8243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8276</v>
      </c>
      <c r="O1901" s="5">
        <f>E1901/D1901</f>
        <v>1.3333333333333333</v>
      </c>
      <c r="P1901" s="3">
        <f>ROUND(E1901/L1901,0)</f>
        <v>29</v>
      </c>
      <c r="Q1901" s="6" t="s">
        <v>8323</v>
      </c>
      <c r="R1901" s="6" t="s">
        <v>8327</v>
      </c>
      <c r="S1901" s="14">
        <f t="shared" si="58"/>
        <v>42058.733402777776</v>
      </c>
      <c r="T1901" s="14">
        <f t="shared" si="59"/>
        <v>42088.691736111105</v>
      </c>
    </row>
    <row r="1902" spans="1:20" ht="60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8221</v>
      </c>
      <c r="H1902" s="1" t="s">
        <v>8243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8276</v>
      </c>
      <c r="O1902" s="5">
        <f>E1902/D1902</f>
        <v>1.0936440000000001</v>
      </c>
      <c r="P1902" s="3">
        <f>ROUND(E1902/L1902,0)</f>
        <v>51</v>
      </c>
      <c r="Q1902" s="6" t="s">
        <v>8323</v>
      </c>
      <c r="R1902" s="6" t="s">
        <v>8327</v>
      </c>
      <c r="S1902" s="14">
        <f t="shared" si="58"/>
        <v>41160.663553240738</v>
      </c>
      <c r="T1902" s="14">
        <f t="shared" si="59"/>
        <v>41188.207638888889</v>
      </c>
    </row>
    <row r="1903" spans="1:20" ht="60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8306</v>
      </c>
      <c r="G1903" s="1" t="s">
        <v>8222</v>
      </c>
      <c r="H1903" s="1" t="s">
        <v>8244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8291</v>
      </c>
      <c r="O1903" s="5">
        <f>E1903/D1903</f>
        <v>2.696969696969697E-2</v>
      </c>
      <c r="P1903" s="3">
        <f>ROUND(E1903/L1903,0)</f>
        <v>107</v>
      </c>
      <c r="Q1903" s="6" t="s">
        <v>8317</v>
      </c>
      <c r="R1903" s="6" t="s">
        <v>8346</v>
      </c>
      <c r="S1903" s="14">
        <f t="shared" si="58"/>
        <v>42116.334826388884</v>
      </c>
      <c r="T1903" s="14">
        <f t="shared" si="59"/>
        <v>42146.333333333336</v>
      </c>
    </row>
    <row r="1904" spans="1:20" ht="60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8306</v>
      </c>
      <c r="G1904" s="1" t="s">
        <v>8230</v>
      </c>
      <c r="H1904" s="1" t="s">
        <v>8246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8291</v>
      </c>
      <c r="O1904" s="5">
        <f>E1904/D1904</f>
        <v>1.2E-2</v>
      </c>
      <c r="P1904" s="3">
        <f>ROUND(E1904/L1904,0)</f>
        <v>4</v>
      </c>
      <c r="Q1904" s="6" t="s">
        <v>8317</v>
      </c>
      <c r="R1904" s="6" t="s">
        <v>8346</v>
      </c>
      <c r="S1904" s="14">
        <f t="shared" si="58"/>
        <v>42037.581562499996</v>
      </c>
      <c r="T1904" s="14">
        <f t="shared" si="59"/>
        <v>42067.581562499996</v>
      </c>
    </row>
    <row r="1905" spans="1:20" ht="60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8306</v>
      </c>
      <c r="G1905" s="1" t="s">
        <v>8221</v>
      </c>
      <c r="H1905" s="1" t="s">
        <v>8243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8291</v>
      </c>
      <c r="O1905" s="5">
        <f>E1905/D1905</f>
        <v>0.46600000000000003</v>
      </c>
      <c r="P1905" s="3">
        <f>ROUND(E1905/L1905,0)</f>
        <v>34</v>
      </c>
      <c r="Q1905" s="6" t="s">
        <v>8317</v>
      </c>
      <c r="R1905" s="6" t="s">
        <v>8346</v>
      </c>
      <c r="S1905" s="14">
        <f t="shared" si="58"/>
        <v>42702.562395833331</v>
      </c>
      <c r="T1905" s="14">
        <f t="shared" si="59"/>
        <v>42762.562395833331</v>
      </c>
    </row>
    <row r="1906" spans="1:20" ht="45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8306</v>
      </c>
      <c r="G1906" s="1" t="s">
        <v>8221</v>
      </c>
      <c r="H1906" s="1" t="s">
        <v>8243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8291</v>
      </c>
      <c r="O1906" s="5">
        <f>E1906/D1906</f>
        <v>1E-3</v>
      </c>
      <c r="P1906" s="3">
        <f>ROUND(E1906/L1906,0)</f>
        <v>25</v>
      </c>
      <c r="Q1906" s="6" t="s">
        <v>8317</v>
      </c>
      <c r="R1906" s="6" t="s">
        <v>8346</v>
      </c>
      <c r="S1906" s="14">
        <f t="shared" si="58"/>
        <v>42326.477094907408</v>
      </c>
      <c r="T1906" s="14">
        <f t="shared" si="59"/>
        <v>42371.477094907408</v>
      </c>
    </row>
    <row r="1907" spans="1:20" ht="60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8306</v>
      </c>
      <c r="G1907" s="1" t="s">
        <v>8221</v>
      </c>
      <c r="H1907" s="1" t="s">
        <v>8243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8291</v>
      </c>
      <c r="O1907" s="5">
        <f>E1907/D1907</f>
        <v>1.6800000000000001E-3</v>
      </c>
      <c r="P1907" s="3">
        <f>ROUND(E1907/L1907,0)</f>
        <v>11</v>
      </c>
      <c r="Q1907" s="6" t="s">
        <v>8317</v>
      </c>
      <c r="R1907" s="6" t="s">
        <v>8346</v>
      </c>
      <c r="S1907" s="14">
        <f t="shared" si="58"/>
        <v>41859.717523148145</v>
      </c>
      <c r="T1907" s="14">
        <f t="shared" si="59"/>
        <v>41889.717523148145</v>
      </c>
    </row>
    <row r="1908" spans="1:20" ht="4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8306</v>
      </c>
      <c r="G1908" s="1" t="s">
        <v>8221</v>
      </c>
      <c r="H1908" s="1" t="s">
        <v>8243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8291</v>
      </c>
      <c r="O1908" s="5">
        <f>E1908/D1908</f>
        <v>0.42759999999999998</v>
      </c>
      <c r="P1908" s="3">
        <f>ROUND(E1908/L1908,0)</f>
        <v>216</v>
      </c>
      <c r="Q1908" s="6" t="s">
        <v>8317</v>
      </c>
      <c r="R1908" s="6" t="s">
        <v>8346</v>
      </c>
      <c r="S1908" s="14">
        <f t="shared" si="58"/>
        <v>42514.462766203702</v>
      </c>
      <c r="T1908" s="14">
        <f t="shared" si="59"/>
        <v>42544.462766203702</v>
      </c>
    </row>
    <row r="1909" spans="1:20" ht="45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8306</v>
      </c>
      <c r="G1909" s="1" t="s">
        <v>8221</v>
      </c>
      <c r="H1909" s="1" t="s">
        <v>8243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8291</v>
      </c>
      <c r="O1909" s="5">
        <f>E1909/D1909</f>
        <v>2.8333333333333335E-3</v>
      </c>
      <c r="P1909" s="3">
        <f>ROUND(E1909/L1909,0)</f>
        <v>21</v>
      </c>
      <c r="Q1909" s="6" t="s">
        <v>8317</v>
      </c>
      <c r="R1909" s="6" t="s">
        <v>8346</v>
      </c>
      <c r="S1909" s="14">
        <f t="shared" si="58"/>
        <v>41767.378761574073</v>
      </c>
      <c r="T1909" s="14">
        <f t="shared" si="59"/>
        <v>41782.378761574073</v>
      </c>
    </row>
    <row r="1910" spans="1:20" ht="60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8306</v>
      </c>
      <c r="G1910" s="1" t="s">
        <v>8221</v>
      </c>
      <c r="H1910" s="1" t="s">
        <v>8243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8291</v>
      </c>
      <c r="O1910" s="5">
        <f>E1910/D1910</f>
        <v>1.7319999999999999E-2</v>
      </c>
      <c r="P1910" s="3">
        <f>ROUND(E1910/L1910,0)</f>
        <v>108</v>
      </c>
      <c r="Q1910" s="6" t="s">
        <v>8317</v>
      </c>
      <c r="R1910" s="6" t="s">
        <v>8346</v>
      </c>
      <c r="S1910" s="14">
        <f t="shared" si="58"/>
        <v>42703.709490740737</v>
      </c>
      <c r="T1910" s="14">
        <f t="shared" si="59"/>
        <v>42733.709490740737</v>
      </c>
    </row>
    <row r="1911" spans="1:20" ht="60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8306</v>
      </c>
      <c r="G1911" s="1" t="s">
        <v>8221</v>
      </c>
      <c r="H1911" s="1" t="s">
        <v>8243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8291</v>
      </c>
      <c r="O1911" s="5">
        <f>E1911/D1911</f>
        <v>0.14111428571428572</v>
      </c>
      <c r="P1911" s="3">
        <f>ROUND(E1911/L1911,0)</f>
        <v>130</v>
      </c>
      <c r="Q1911" s="6" t="s">
        <v>8317</v>
      </c>
      <c r="R1911" s="6" t="s">
        <v>8346</v>
      </c>
      <c r="S1911" s="14">
        <f t="shared" si="58"/>
        <v>41905.220821759256</v>
      </c>
      <c r="T1911" s="14">
        <f t="shared" si="59"/>
        <v>41935.220821759256</v>
      </c>
    </row>
    <row r="1912" spans="1:20" ht="45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8306</v>
      </c>
      <c r="G1912" s="1" t="s">
        <v>8230</v>
      </c>
      <c r="H1912" s="1" t="s">
        <v>8246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8291</v>
      </c>
      <c r="O1912" s="5">
        <f>E1912/D1912</f>
        <v>0.39395294117647056</v>
      </c>
      <c r="P1912" s="3">
        <f>ROUND(E1912/L1912,0)</f>
        <v>117</v>
      </c>
      <c r="Q1912" s="6" t="s">
        <v>8317</v>
      </c>
      <c r="R1912" s="6" t="s">
        <v>8346</v>
      </c>
      <c r="S1912" s="14">
        <f t="shared" si="58"/>
        <v>42264.754826388882</v>
      </c>
      <c r="T1912" s="14">
        <f t="shared" si="59"/>
        <v>42308.739583333336</v>
      </c>
    </row>
    <row r="1913" spans="1:20" ht="60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8306</v>
      </c>
      <c r="G1913" s="1" t="s">
        <v>8225</v>
      </c>
      <c r="H1913" s="1" t="s">
        <v>8247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8291</v>
      </c>
      <c r="O1913" s="5">
        <f>E1913/D1913</f>
        <v>2.3529411764705883E-4</v>
      </c>
      <c r="P1913" s="3">
        <f>ROUND(E1913/L1913,0)</f>
        <v>10</v>
      </c>
      <c r="Q1913" s="6" t="s">
        <v>8317</v>
      </c>
      <c r="R1913" s="6" t="s">
        <v>8346</v>
      </c>
      <c r="S1913" s="14">
        <f t="shared" si="58"/>
        <v>41829.825624999998</v>
      </c>
      <c r="T1913" s="14">
        <f t="shared" si="59"/>
        <v>41859.825624999998</v>
      </c>
    </row>
    <row r="1914" spans="1:20" ht="45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8306</v>
      </c>
      <c r="G1914" s="1" t="s">
        <v>8221</v>
      </c>
      <c r="H1914" s="1" t="s">
        <v>8243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8291</v>
      </c>
      <c r="O1914" s="5">
        <f>E1914/D1914</f>
        <v>0.59299999999999997</v>
      </c>
      <c r="P1914" s="3">
        <f>ROUND(E1914/L1914,0)</f>
        <v>71</v>
      </c>
      <c r="Q1914" s="6" t="s">
        <v>8317</v>
      </c>
      <c r="R1914" s="6" t="s">
        <v>8346</v>
      </c>
      <c r="S1914" s="14">
        <f t="shared" si="58"/>
        <v>42129.018055555549</v>
      </c>
      <c r="T1914" s="14">
        <f t="shared" si="59"/>
        <v>42159.018055555549</v>
      </c>
    </row>
    <row r="1915" spans="1:20" ht="30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8306</v>
      </c>
      <c r="G1915" s="1" t="s">
        <v>8222</v>
      </c>
      <c r="H1915" s="1" t="s">
        <v>8244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8291</v>
      </c>
      <c r="O1915" s="5">
        <f>E1915/D1915</f>
        <v>1.3270833333333334E-2</v>
      </c>
      <c r="P1915" s="3">
        <f>ROUND(E1915/L1915,0)</f>
        <v>25</v>
      </c>
      <c r="Q1915" s="6" t="s">
        <v>8317</v>
      </c>
      <c r="R1915" s="6" t="s">
        <v>8346</v>
      </c>
      <c r="S1915" s="14">
        <f t="shared" si="58"/>
        <v>41890.302986111106</v>
      </c>
      <c r="T1915" s="14">
        <f t="shared" si="59"/>
        <v>41920.302986111106</v>
      </c>
    </row>
    <row r="1916" spans="1:20" ht="60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8306</v>
      </c>
      <c r="G1916" s="1" t="s">
        <v>8221</v>
      </c>
      <c r="H1916" s="1" t="s">
        <v>8243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8291</v>
      </c>
      <c r="O1916" s="5">
        <f>E1916/D1916</f>
        <v>9.0090090090090086E-2</v>
      </c>
      <c r="P1916" s="3">
        <f>ROUND(E1916/L1916,0)</f>
        <v>30</v>
      </c>
      <c r="Q1916" s="6" t="s">
        <v>8317</v>
      </c>
      <c r="R1916" s="6" t="s">
        <v>8346</v>
      </c>
      <c r="S1916" s="14">
        <f t="shared" si="58"/>
        <v>41928.966122685182</v>
      </c>
      <c r="T1916" s="14">
        <f t="shared" si="59"/>
        <v>41943.957638888889</v>
      </c>
    </row>
    <row r="1917" spans="1:20" ht="60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8306</v>
      </c>
      <c r="G1917" s="1" t="s">
        <v>8221</v>
      </c>
      <c r="H1917" s="1" t="s">
        <v>8243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8291</v>
      </c>
      <c r="O1917" s="5">
        <f>E1917/D1917</f>
        <v>1.6E-2</v>
      </c>
      <c r="P1917" s="3">
        <f>ROUND(E1917/L1917,0)</f>
        <v>2</v>
      </c>
      <c r="Q1917" s="6" t="s">
        <v>8317</v>
      </c>
      <c r="R1917" s="6" t="s">
        <v>8346</v>
      </c>
      <c r="S1917" s="14">
        <f t="shared" si="58"/>
        <v>41863.840532407405</v>
      </c>
      <c r="T1917" s="14">
        <f t="shared" si="59"/>
        <v>41883.840532407405</v>
      </c>
    </row>
    <row r="1918" spans="1:20" ht="30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8306</v>
      </c>
      <c r="G1918" s="1" t="s">
        <v>8221</v>
      </c>
      <c r="H1918" s="1" t="s">
        <v>8243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8291</v>
      </c>
      <c r="O1918" s="5">
        <f>E1918/D1918</f>
        <v>5.1000000000000004E-3</v>
      </c>
      <c r="P1918" s="3">
        <f>ROUND(E1918/L1918,0)</f>
        <v>17</v>
      </c>
      <c r="Q1918" s="6" t="s">
        <v>8317</v>
      </c>
      <c r="R1918" s="6" t="s">
        <v>8346</v>
      </c>
      <c r="S1918" s="14">
        <f t="shared" si="58"/>
        <v>42656.508969907409</v>
      </c>
      <c r="T1918" s="14">
        <f t="shared" si="59"/>
        <v>42681.550636574073</v>
      </c>
    </row>
    <row r="1919" spans="1:20" ht="30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8306</v>
      </c>
      <c r="G1919" s="1" t="s">
        <v>8228</v>
      </c>
      <c r="H1919" s="1" t="s">
        <v>8249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8291</v>
      </c>
      <c r="O1919" s="5">
        <f>E1919/D1919</f>
        <v>0.52570512820512816</v>
      </c>
      <c r="P1919" s="3">
        <f>ROUND(E1919/L1919,0)</f>
        <v>2929</v>
      </c>
      <c r="Q1919" s="6" t="s">
        <v>8317</v>
      </c>
      <c r="R1919" s="6" t="s">
        <v>8346</v>
      </c>
      <c r="S1919" s="14">
        <f t="shared" si="58"/>
        <v>42746.06172453703</v>
      </c>
      <c r="T1919" s="14">
        <f t="shared" si="59"/>
        <v>42776.06172453703</v>
      </c>
    </row>
    <row r="1920" spans="1:20" ht="45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8306</v>
      </c>
      <c r="G1920" s="1" t="s">
        <v>8221</v>
      </c>
      <c r="H1920" s="1" t="s">
        <v>8243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8291</v>
      </c>
      <c r="O1920" s="5">
        <f>E1920/D1920</f>
        <v>1.04E-2</v>
      </c>
      <c r="P1920" s="3">
        <f>ROUND(E1920/L1920,0)</f>
        <v>29</v>
      </c>
      <c r="Q1920" s="6" t="s">
        <v>8317</v>
      </c>
      <c r="R1920" s="6" t="s">
        <v>8346</v>
      </c>
      <c r="S1920" s="14">
        <f t="shared" si="58"/>
        <v>41828.581608796296</v>
      </c>
      <c r="T1920" s="14">
        <f t="shared" si="59"/>
        <v>41863.581608796296</v>
      </c>
    </row>
    <row r="1921" spans="1:20" ht="60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8306</v>
      </c>
      <c r="G1921" s="1" t="s">
        <v>8221</v>
      </c>
      <c r="H1921" s="1" t="s">
        <v>8243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8291</v>
      </c>
      <c r="O1921" s="5">
        <f>E1921/D1921</f>
        <v>0.47399999999999998</v>
      </c>
      <c r="P1921" s="3">
        <f>ROUND(E1921/L1921,0)</f>
        <v>30</v>
      </c>
      <c r="Q1921" s="6" t="s">
        <v>8317</v>
      </c>
      <c r="R1921" s="6" t="s">
        <v>8346</v>
      </c>
      <c r="S1921" s="14">
        <f t="shared" si="58"/>
        <v>42113.667233796295</v>
      </c>
      <c r="T1921" s="14">
        <f t="shared" si="59"/>
        <v>42143.667233796295</v>
      </c>
    </row>
    <row r="1922" spans="1:20" ht="4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8306</v>
      </c>
      <c r="G1922" s="1" t="s">
        <v>8222</v>
      </c>
      <c r="H1922" s="1" t="s">
        <v>8244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8291</v>
      </c>
      <c r="O1922" s="5">
        <f>E1922/D1922</f>
        <v>0.43030000000000002</v>
      </c>
      <c r="P1922" s="3">
        <f>ROUND(E1922/L1922,0)</f>
        <v>41</v>
      </c>
      <c r="Q1922" s="6" t="s">
        <v>8317</v>
      </c>
      <c r="R1922" s="6" t="s">
        <v>8346</v>
      </c>
      <c r="S1922" s="14">
        <f t="shared" si="58"/>
        <v>42270.66737268518</v>
      </c>
      <c r="T1922" s="14">
        <f t="shared" si="59"/>
        <v>42298.749999999993</v>
      </c>
    </row>
    <row r="1923" spans="1:20" ht="30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8221</v>
      </c>
      <c r="H1923" s="1" t="s">
        <v>8243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8276</v>
      </c>
      <c r="O1923" s="5">
        <f>E1923/D1923</f>
        <v>1.3680000000000001</v>
      </c>
      <c r="P1923" s="3">
        <f>ROUND(E1923/L1923,0)</f>
        <v>54</v>
      </c>
      <c r="Q1923" s="6" t="s">
        <v>8323</v>
      </c>
      <c r="R1923" s="6" t="s">
        <v>8327</v>
      </c>
      <c r="S1923" s="14">
        <f t="shared" ref="S1923:S1986" si="60">(J1923/86400)+25569+(-5/24)</f>
        <v>41074.013229166667</v>
      </c>
      <c r="T1923" s="14">
        <f t="shared" ref="T1923:T1986" si="61">(I1923/86400)+25569+(-5/24)</f>
        <v>41104.013229166667</v>
      </c>
    </row>
    <row r="1924" spans="1:20" ht="4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8221</v>
      </c>
      <c r="H1924" s="1" t="s">
        <v>8243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8276</v>
      </c>
      <c r="O1924" s="5">
        <f>E1924/D1924</f>
        <v>1.1555</v>
      </c>
      <c r="P1924" s="3">
        <f>ROUND(E1924/L1924,0)</f>
        <v>36</v>
      </c>
      <c r="Q1924" s="6" t="s">
        <v>8323</v>
      </c>
      <c r="R1924" s="6" t="s">
        <v>8327</v>
      </c>
      <c r="S1924" s="14">
        <f t="shared" si="60"/>
        <v>41590.047534722216</v>
      </c>
      <c r="T1924" s="14">
        <f t="shared" si="61"/>
        <v>41620.047534722216</v>
      </c>
    </row>
    <row r="1925" spans="1:20" ht="4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8221</v>
      </c>
      <c r="H1925" s="1" t="s">
        <v>8243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8276</v>
      </c>
      <c r="O1925" s="5">
        <f>E1925/D1925</f>
        <v>2.4079999999999999</v>
      </c>
      <c r="P1925" s="3">
        <f>ROUND(E1925/L1925,0)</f>
        <v>23</v>
      </c>
      <c r="Q1925" s="6" t="s">
        <v>8323</v>
      </c>
      <c r="R1925" s="6" t="s">
        <v>8327</v>
      </c>
      <c r="S1925" s="14">
        <f t="shared" si="60"/>
        <v>40772.640416666662</v>
      </c>
      <c r="T1925" s="14">
        <f t="shared" si="61"/>
        <v>40812.999305555553</v>
      </c>
    </row>
    <row r="1926" spans="1:20" ht="75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8221</v>
      </c>
      <c r="H1926" s="1" t="s">
        <v>8243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8276</v>
      </c>
      <c r="O1926" s="5">
        <f>E1926/D1926</f>
        <v>1.1439999999999999</v>
      </c>
      <c r="P1926" s="3">
        <f>ROUND(E1926/L1926,0)</f>
        <v>104</v>
      </c>
      <c r="Q1926" s="6" t="s">
        <v>8323</v>
      </c>
      <c r="R1926" s="6" t="s">
        <v>8327</v>
      </c>
      <c r="S1926" s="14">
        <f t="shared" si="60"/>
        <v>41626.552719907406</v>
      </c>
      <c r="T1926" s="14">
        <f t="shared" si="61"/>
        <v>41654.606249999997</v>
      </c>
    </row>
    <row r="1927" spans="1:20" ht="45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8221</v>
      </c>
      <c r="H1927" s="1" t="s">
        <v>8243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8276</v>
      </c>
      <c r="O1927" s="5">
        <f>E1927/D1927</f>
        <v>1.1033333333333333</v>
      </c>
      <c r="P1927" s="3">
        <f>ROUND(E1927/L1927,0)</f>
        <v>32</v>
      </c>
      <c r="Q1927" s="6" t="s">
        <v>8323</v>
      </c>
      <c r="R1927" s="6" t="s">
        <v>8327</v>
      </c>
      <c r="S1927" s="14">
        <f t="shared" si="60"/>
        <v>41535.693148148144</v>
      </c>
      <c r="T1927" s="14">
        <f t="shared" si="61"/>
        <v>41557.791666666664</v>
      </c>
    </row>
    <row r="1928" spans="1:20" ht="60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8221</v>
      </c>
      <c r="H1928" s="1" t="s">
        <v>8243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8276</v>
      </c>
      <c r="O1928" s="5">
        <f>E1928/D1928</f>
        <v>1.9537933333333333</v>
      </c>
      <c r="P1928" s="3">
        <f>ROUND(E1928/L1928,0)</f>
        <v>27</v>
      </c>
      <c r="Q1928" s="6" t="s">
        <v>8323</v>
      </c>
      <c r="R1928" s="6" t="s">
        <v>8327</v>
      </c>
      <c r="S1928" s="14">
        <f t="shared" si="60"/>
        <v>40456.746018518512</v>
      </c>
      <c r="T1928" s="14">
        <f t="shared" si="61"/>
        <v>40483.80972222222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8221</v>
      </c>
      <c r="H1929" s="1" t="s">
        <v>8243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8276</v>
      </c>
      <c r="O1929" s="5">
        <f>E1929/D1929</f>
        <v>1.0333333333333334</v>
      </c>
      <c r="P1929" s="3">
        <f>ROUND(E1929/L1929,0)</f>
        <v>56</v>
      </c>
      <c r="Q1929" s="6" t="s">
        <v>8323</v>
      </c>
      <c r="R1929" s="6" t="s">
        <v>8327</v>
      </c>
      <c r="S1929" s="14">
        <f t="shared" si="60"/>
        <v>40960.653229166666</v>
      </c>
      <c r="T1929" s="14">
        <f t="shared" si="61"/>
        <v>40975.999305555553</v>
      </c>
    </row>
    <row r="1930" spans="1:20" ht="30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8221</v>
      </c>
      <c r="H1930" s="1" t="s">
        <v>8243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8276</v>
      </c>
      <c r="O1930" s="5">
        <f>E1930/D1930</f>
        <v>1.031372549019608</v>
      </c>
      <c r="P1930" s="3">
        <f>ROUND(E1930/L1930,0)</f>
        <v>77</v>
      </c>
      <c r="Q1930" s="6" t="s">
        <v>8323</v>
      </c>
      <c r="R1930" s="6" t="s">
        <v>8327</v>
      </c>
      <c r="S1930" s="14">
        <f t="shared" si="60"/>
        <v>41371.439745370364</v>
      </c>
      <c r="T1930" s="14">
        <f t="shared" si="61"/>
        <v>41401.439745370364</v>
      </c>
    </row>
    <row r="1931" spans="1:20" ht="4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8221</v>
      </c>
      <c r="H1931" s="1" t="s">
        <v>8243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8276</v>
      </c>
      <c r="O1931" s="5">
        <f>E1931/D1931</f>
        <v>1.003125</v>
      </c>
      <c r="P1931" s="3">
        <f>ROUND(E1931/L1931,0)</f>
        <v>43</v>
      </c>
      <c r="Q1931" s="6" t="s">
        <v>8323</v>
      </c>
      <c r="R1931" s="6" t="s">
        <v>8327</v>
      </c>
      <c r="S1931" s="14">
        <f t="shared" si="60"/>
        <v>40686.813263888886</v>
      </c>
      <c r="T1931" s="14">
        <f t="shared" si="61"/>
        <v>40728.813263888886</v>
      </c>
    </row>
    <row r="1932" spans="1:20" ht="30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8221</v>
      </c>
      <c r="H1932" s="1" t="s">
        <v>8243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8276</v>
      </c>
      <c r="O1932" s="5">
        <f>E1932/D1932</f>
        <v>1.27</v>
      </c>
      <c r="P1932" s="3">
        <f>ROUND(E1932/L1932,0)</f>
        <v>49</v>
      </c>
      <c r="Q1932" s="6" t="s">
        <v>8323</v>
      </c>
      <c r="R1932" s="6" t="s">
        <v>8327</v>
      </c>
      <c r="S1932" s="14">
        <f t="shared" si="60"/>
        <v>41402.350486111107</v>
      </c>
      <c r="T1932" s="14">
        <f t="shared" si="61"/>
        <v>41462.350486111107</v>
      </c>
    </row>
    <row r="1933" spans="1:20" ht="4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8221</v>
      </c>
      <c r="H1933" s="1" t="s">
        <v>8243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8276</v>
      </c>
      <c r="O1933" s="5">
        <f>E1933/D1933</f>
        <v>1.20601</v>
      </c>
      <c r="P1933" s="3">
        <f>ROUND(E1933/L1933,0)</f>
        <v>48</v>
      </c>
      <c r="Q1933" s="6" t="s">
        <v>8323</v>
      </c>
      <c r="R1933" s="6" t="s">
        <v>8327</v>
      </c>
      <c r="S1933" s="14">
        <f t="shared" si="60"/>
        <v>41037.684131944443</v>
      </c>
      <c r="T1933" s="14">
        <f t="shared" si="61"/>
        <v>41050.9375</v>
      </c>
    </row>
    <row r="1934" spans="1:20" ht="60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8221</v>
      </c>
      <c r="H1934" s="1" t="s">
        <v>8243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8276</v>
      </c>
      <c r="O1934" s="5">
        <f>E1934/D1934</f>
        <v>1.0699047619047619</v>
      </c>
      <c r="P1934" s="3">
        <f>ROUND(E1934/L1934,0)</f>
        <v>70</v>
      </c>
      <c r="Q1934" s="6" t="s">
        <v>8323</v>
      </c>
      <c r="R1934" s="6" t="s">
        <v>8327</v>
      </c>
      <c r="S1934" s="14">
        <f t="shared" si="60"/>
        <v>40911.601539351854</v>
      </c>
      <c r="T1934" s="14">
        <f t="shared" si="61"/>
        <v>40932.601539351854</v>
      </c>
    </row>
    <row r="1935" spans="1:20" ht="60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8221</v>
      </c>
      <c r="H1935" s="1" t="s">
        <v>8243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8276</v>
      </c>
      <c r="O1935" s="5">
        <f>E1935/D1935</f>
        <v>1.7243333333333333</v>
      </c>
      <c r="P1935" s="3">
        <f>ROUND(E1935/L1935,0)</f>
        <v>94</v>
      </c>
      <c r="Q1935" s="6" t="s">
        <v>8323</v>
      </c>
      <c r="R1935" s="6" t="s">
        <v>8327</v>
      </c>
      <c r="S1935" s="14">
        <f t="shared" si="60"/>
        <v>41878.922534722216</v>
      </c>
      <c r="T1935" s="14">
        <f t="shared" si="61"/>
        <v>41908.922534722216</v>
      </c>
    </row>
    <row r="1936" spans="1:20" ht="60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8221</v>
      </c>
      <c r="H1936" s="1" t="s">
        <v>8243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8276</v>
      </c>
      <c r="O1936" s="5">
        <f>E1936/D1936</f>
        <v>1.2362</v>
      </c>
      <c r="P1936" s="3">
        <f>ROUND(E1936/L1936,0)</f>
        <v>80</v>
      </c>
      <c r="Q1936" s="6" t="s">
        <v>8323</v>
      </c>
      <c r="R1936" s="6" t="s">
        <v>8327</v>
      </c>
      <c r="S1936" s="14">
        <f t="shared" si="60"/>
        <v>40865.658807870372</v>
      </c>
      <c r="T1936" s="14">
        <f t="shared" si="61"/>
        <v>40902</v>
      </c>
    </row>
    <row r="1937" spans="1:20" ht="60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8221</v>
      </c>
      <c r="H1937" s="1" t="s">
        <v>8243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8276</v>
      </c>
      <c r="O1937" s="5">
        <f>E1937/D1937</f>
        <v>1.0840000000000001</v>
      </c>
      <c r="P1937" s="3">
        <f>ROUND(E1937/L1937,0)</f>
        <v>54</v>
      </c>
      <c r="Q1937" s="6" t="s">
        <v>8323</v>
      </c>
      <c r="R1937" s="6" t="s">
        <v>8327</v>
      </c>
      <c r="S1937" s="14">
        <f t="shared" si="60"/>
        <v>41773.724201388883</v>
      </c>
      <c r="T1937" s="14">
        <f t="shared" si="61"/>
        <v>41810.999305555553</v>
      </c>
    </row>
    <row r="1938" spans="1:20" ht="60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8221</v>
      </c>
      <c r="H1938" s="1" t="s">
        <v>8243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8276</v>
      </c>
      <c r="O1938" s="5">
        <f>E1938/D1938</f>
        <v>1.1652013333333333</v>
      </c>
      <c r="P1938" s="3">
        <f>ROUND(E1938/L1938,0)</f>
        <v>60</v>
      </c>
      <c r="Q1938" s="6" t="s">
        <v>8323</v>
      </c>
      <c r="R1938" s="6" t="s">
        <v>8327</v>
      </c>
      <c r="S1938" s="14">
        <f t="shared" si="60"/>
        <v>40852.68136574074</v>
      </c>
      <c r="T1938" s="14">
        <f t="shared" si="61"/>
        <v>40883.040972222218</v>
      </c>
    </row>
    <row r="1939" spans="1:20" ht="45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8221</v>
      </c>
      <c r="H1939" s="1" t="s">
        <v>8243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8276</v>
      </c>
      <c r="O1939" s="5">
        <f>E1939/D1939</f>
        <v>1.8724499999999999</v>
      </c>
      <c r="P1939" s="3">
        <f>ROUND(E1939/L1939,0)</f>
        <v>39</v>
      </c>
      <c r="Q1939" s="6" t="s">
        <v>8323</v>
      </c>
      <c r="R1939" s="6" t="s">
        <v>8327</v>
      </c>
      <c r="S1939" s="14">
        <f t="shared" si="60"/>
        <v>41058.91065972222</v>
      </c>
      <c r="T1939" s="14">
        <f t="shared" si="61"/>
        <v>41074.957638888889</v>
      </c>
    </row>
    <row r="1940" spans="1:20" ht="60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8221</v>
      </c>
      <c r="H1940" s="1" t="s">
        <v>8243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8276</v>
      </c>
      <c r="O1940" s="5">
        <f>E1940/D1940</f>
        <v>1.1593333333333333</v>
      </c>
      <c r="P1940" s="3">
        <f>ROUND(E1940/L1940,0)</f>
        <v>153</v>
      </c>
      <c r="Q1940" s="6" t="s">
        <v>8323</v>
      </c>
      <c r="R1940" s="6" t="s">
        <v>8327</v>
      </c>
      <c r="S1940" s="14">
        <f t="shared" si="60"/>
        <v>41426.05128472222</v>
      </c>
      <c r="T1940" s="14">
        <f t="shared" si="61"/>
        <v>41457</v>
      </c>
    </row>
    <row r="1941" spans="1:20" ht="60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8221</v>
      </c>
      <c r="H1941" s="1" t="s">
        <v>8243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8276</v>
      </c>
      <c r="O1941" s="5">
        <f>E1941/D1941</f>
        <v>1.107</v>
      </c>
      <c r="P1941" s="3">
        <f>ROUND(E1941/L1941,0)</f>
        <v>115</v>
      </c>
      <c r="Q1941" s="6" t="s">
        <v>8323</v>
      </c>
      <c r="R1941" s="6" t="s">
        <v>8327</v>
      </c>
      <c r="S1941" s="14">
        <f t="shared" si="60"/>
        <v>41313.776712962957</v>
      </c>
      <c r="T1941" s="14">
        <f t="shared" si="61"/>
        <v>41343.735046296293</v>
      </c>
    </row>
    <row r="1942" spans="1:20" ht="4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8221</v>
      </c>
      <c r="H1942" s="1" t="s">
        <v>8243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8276</v>
      </c>
      <c r="O1942" s="5">
        <f>E1942/D1942</f>
        <v>1.7092307692307693</v>
      </c>
      <c r="P1942" s="3">
        <f>ROUND(E1942/L1942,0)</f>
        <v>36</v>
      </c>
      <c r="Q1942" s="6" t="s">
        <v>8323</v>
      </c>
      <c r="R1942" s="6" t="s">
        <v>8327</v>
      </c>
      <c r="S1942" s="14">
        <f t="shared" si="60"/>
        <v>40670.298993055556</v>
      </c>
      <c r="T1942" s="14">
        <f t="shared" si="61"/>
        <v>40708.957638888889</v>
      </c>
    </row>
    <row r="1943" spans="1:20" ht="60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8221</v>
      </c>
      <c r="H1943" s="1" t="s">
        <v>8243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8292</v>
      </c>
      <c r="O1943" s="5">
        <f>E1943/D1943</f>
        <v>1.2611835600000001</v>
      </c>
      <c r="P1943" s="3">
        <f>ROUND(E1943/L1943,0)</f>
        <v>65</v>
      </c>
      <c r="Q1943" s="6" t="s">
        <v>8317</v>
      </c>
      <c r="R1943" s="6" t="s">
        <v>8347</v>
      </c>
      <c r="S1943" s="14">
        <f t="shared" si="60"/>
        <v>41744.08253472222</v>
      </c>
      <c r="T1943" s="14">
        <f t="shared" si="61"/>
        <v>41774.08253472222</v>
      </c>
    </row>
    <row r="1944" spans="1:20" ht="60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8221</v>
      </c>
      <c r="H1944" s="1" t="s">
        <v>8243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8292</v>
      </c>
      <c r="O1944" s="5">
        <f>E1944/D1944</f>
        <v>1.3844033333333334</v>
      </c>
      <c r="P1944" s="3">
        <f>ROUND(E1944/L1944,0)</f>
        <v>87</v>
      </c>
      <c r="Q1944" s="6" t="s">
        <v>8317</v>
      </c>
      <c r="R1944" s="6" t="s">
        <v>8347</v>
      </c>
      <c r="S1944" s="14">
        <f t="shared" si="60"/>
        <v>40638.619675925926</v>
      </c>
      <c r="T1944" s="14">
        <f t="shared" si="61"/>
        <v>40728.619675925926</v>
      </c>
    </row>
    <row r="1945" spans="1:20" ht="4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8221</v>
      </c>
      <c r="H1945" s="1" t="s">
        <v>8243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8292</v>
      </c>
      <c r="O1945" s="5">
        <f>E1945/D1945</f>
        <v>17.052499999999998</v>
      </c>
      <c r="P1945" s="3">
        <f>ROUND(E1945/L1945,0)</f>
        <v>69</v>
      </c>
      <c r="Q1945" s="6" t="s">
        <v>8317</v>
      </c>
      <c r="R1945" s="6" t="s">
        <v>8347</v>
      </c>
      <c r="S1945" s="14">
        <f t="shared" si="60"/>
        <v>42548.061527777776</v>
      </c>
      <c r="T1945" s="14">
        <f t="shared" si="61"/>
        <v>42593.061527777776</v>
      </c>
    </row>
    <row r="1946" spans="1:20" ht="60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8221</v>
      </c>
      <c r="H1946" s="1" t="s">
        <v>8243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8292</v>
      </c>
      <c r="O1946" s="5">
        <f>E1946/D1946</f>
        <v>7.8805550000000002</v>
      </c>
      <c r="P1946" s="3">
        <f>ROUND(E1946/L1946,0)</f>
        <v>176</v>
      </c>
      <c r="Q1946" s="6" t="s">
        <v>8317</v>
      </c>
      <c r="R1946" s="6" t="s">
        <v>8347</v>
      </c>
      <c r="S1946" s="14">
        <f t="shared" si="60"/>
        <v>41730.376041666663</v>
      </c>
      <c r="T1946" s="14">
        <f t="shared" si="61"/>
        <v>41760.376041666663</v>
      </c>
    </row>
    <row r="1947" spans="1:20" ht="45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8224</v>
      </c>
      <c r="H1947" s="1" t="s">
        <v>8246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8292</v>
      </c>
      <c r="O1947" s="5">
        <f>E1947/D1947</f>
        <v>3.4801799999999998</v>
      </c>
      <c r="P1947" s="3">
        <f>ROUND(E1947/L1947,0)</f>
        <v>512</v>
      </c>
      <c r="Q1947" s="6" t="s">
        <v>8317</v>
      </c>
      <c r="R1947" s="6" t="s">
        <v>8347</v>
      </c>
      <c r="S1947" s="14">
        <f t="shared" si="60"/>
        <v>42157.043495370366</v>
      </c>
      <c r="T1947" s="14">
        <f t="shared" si="61"/>
        <v>42197.043495370366</v>
      </c>
    </row>
    <row r="1948" spans="1:20" ht="60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8221</v>
      </c>
      <c r="H1948" s="1" t="s">
        <v>8243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8292</v>
      </c>
      <c r="O1948" s="5">
        <f>E1948/D1948</f>
        <v>1.4974666666666667</v>
      </c>
      <c r="P1948" s="3">
        <f>ROUND(E1948/L1948,0)</f>
        <v>160</v>
      </c>
      <c r="Q1948" s="6" t="s">
        <v>8317</v>
      </c>
      <c r="R1948" s="6" t="s">
        <v>8347</v>
      </c>
      <c r="S1948" s="14">
        <f t="shared" si="60"/>
        <v>41688.941678240742</v>
      </c>
      <c r="T1948" s="14">
        <f t="shared" si="61"/>
        <v>41748.900011574071</v>
      </c>
    </row>
    <row r="1949" spans="1:20" ht="60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8221</v>
      </c>
      <c r="H1949" s="1" t="s">
        <v>8243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8292</v>
      </c>
      <c r="O1949" s="5">
        <f>E1949/D1949</f>
        <v>1.0063375000000001</v>
      </c>
      <c r="P1949" s="3">
        <f>ROUND(E1949/L1949,0)</f>
        <v>35</v>
      </c>
      <c r="Q1949" s="6" t="s">
        <v>8317</v>
      </c>
      <c r="R1949" s="6" t="s">
        <v>8347</v>
      </c>
      <c r="S1949" s="14">
        <f t="shared" si="60"/>
        <v>40102.709722222222</v>
      </c>
      <c r="T1949" s="14">
        <f t="shared" si="61"/>
        <v>40140.040972222218</v>
      </c>
    </row>
    <row r="1950" spans="1:20" ht="30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8221</v>
      </c>
      <c r="H1950" s="1" t="s">
        <v>8243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8292</v>
      </c>
      <c r="O1950" s="5">
        <f>E1950/D1950</f>
        <v>8.0021100000000001</v>
      </c>
      <c r="P1950" s="3">
        <f>ROUND(E1950/L1950,0)</f>
        <v>189</v>
      </c>
      <c r="Q1950" s="6" t="s">
        <v>8317</v>
      </c>
      <c r="R1950" s="6" t="s">
        <v>8347</v>
      </c>
      <c r="S1950" s="14">
        <f t="shared" si="60"/>
        <v>42473.395937499998</v>
      </c>
      <c r="T1950" s="14">
        <f t="shared" si="61"/>
        <v>42527.501388888886</v>
      </c>
    </row>
    <row r="1951" spans="1:20" ht="4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8222</v>
      </c>
      <c r="H1951" s="1" t="s">
        <v>8244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8292</v>
      </c>
      <c r="O1951" s="5">
        <f>E1951/D1951</f>
        <v>1.0600260000000001</v>
      </c>
      <c r="P1951" s="3">
        <f>ROUND(E1951/L1951,0)</f>
        <v>56</v>
      </c>
      <c r="Q1951" s="6" t="s">
        <v>8317</v>
      </c>
      <c r="R1951" s="6" t="s">
        <v>8347</v>
      </c>
      <c r="S1951" s="14">
        <f t="shared" si="60"/>
        <v>41800.21471064815</v>
      </c>
      <c r="T1951" s="14">
        <f t="shared" si="61"/>
        <v>41830.21471064815</v>
      </c>
    </row>
    <row r="1952" spans="1:20" ht="4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8221</v>
      </c>
      <c r="H1952" s="1" t="s">
        <v>8243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8292</v>
      </c>
      <c r="O1952" s="5">
        <f>E1952/D1952</f>
        <v>2.0051866666666669</v>
      </c>
      <c r="P1952" s="3">
        <f>ROUND(E1952/L1952,0)</f>
        <v>51</v>
      </c>
      <c r="Q1952" s="6" t="s">
        <v>8317</v>
      </c>
      <c r="R1952" s="6" t="s">
        <v>8347</v>
      </c>
      <c r="S1952" s="14">
        <f t="shared" si="60"/>
        <v>40623.973067129627</v>
      </c>
      <c r="T1952" s="14">
        <f t="shared" si="61"/>
        <v>40654.973067129627</v>
      </c>
    </row>
    <row r="1953" spans="1:20" ht="60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8221</v>
      </c>
      <c r="H1953" s="1" t="s">
        <v>8243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8292</v>
      </c>
      <c r="O1953" s="5">
        <f>E1953/D1953</f>
        <v>2.1244399999999999</v>
      </c>
      <c r="P1953" s="3">
        <f>ROUND(E1953/L1953,0)</f>
        <v>127</v>
      </c>
      <c r="Q1953" s="6" t="s">
        <v>8317</v>
      </c>
      <c r="R1953" s="6" t="s">
        <v>8347</v>
      </c>
      <c r="S1953" s="14">
        <f t="shared" si="60"/>
        <v>42651.212233796294</v>
      </c>
      <c r="T1953" s="14">
        <f t="shared" si="61"/>
        <v>42681.253900462958</v>
      </c>
    </row>
    <row r="1954" spans="1:20" ht="60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8226</v>
      </c>
      <c r="H1954" s="1" t="s">
        <v>8248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8292</v>
      </c>
      <c r="O1954" s="5">
        <f>E1954/D1954</f>
        <v>1.9847237142857144</v>
      </c>
      <c r="P1954" s="3">
        <f>ROUND(E1954/L1954,0)</f>
        <v>102</v>
      </c>
      <c r="Q1954" s="6" t="s">
        <v>8317</v>
      </c>
      <c r="R1954" s="6" t="s">
        <v>8347</v>
      </c>
      <c r="S1954" s="14">
        <f t="shared" si="60"/>
        <v>41526.398321759254</v>
      </c>
      <c r="T1954" s="14">
        <f t="shared" si="61"/>
        <v>41563.398321759254</v>
      </c>
    </row>
    <row r="1955" spans="1:20" ht="4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8221</v>
      </c>
      <c r="H1955" s="1" t="s">
        <v>8243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8292</v>
      </c>
      <c r="O1955" s="5">
        <f>E1955/D1955</f>
        <v>2.2594666666666665</v>
      </c>
      <c r="P1955" s="3">
        <f>ROUND(E1955/L1955,0)</f>
        <v>231</v>
      </c>
      <c r="Q1955" s="6" t="s">
        <v>8317</v>
      </c>
      <c r="R1955" s="6" t="s">
        <v>8347</v>
      </c>
      <c r="S1955" s="14">
        <f t="shared" si="60"/>
        <v>40940.991493055553</v>
      </c>
      <c r="T1955" s="14">
        <f t="shared" si="61"/>
        <v>40969.916666666664</v>
      </c>
    </row>
    <row r="1956" spans="1:20" ht="30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8221</v>
      </c>
      <c r="H1956" s="1" t="s">
        <v>8243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8292</v>
      </c>
      <c r="O1956" s="5">
        <f>E1956/D1956</f>
        <v>6.9894800000000004</v>
      </c>
      <c r="P1956" s="3">
        <f>ROUND(E1956/L1956,0)</f>
        <v>842</v>
      </c>
      <c r="Q1956" s="6" t="s">
        <v>8317</v>
      </c>
      <c r="R1956" s="6" t="s">
        <v>8347</v>
      </c>
      <c r="S1956" s="14">
        <f t="shared" si="60"/>
        <v>42394.372407407405</v>
      </c>
      <c r="T1956" s="14">
        <f t="shared" si="61"/>
        <v>42440.999999999993</v>
      </c>
    </row>
    <row r="1957" spans="1:20" ht="60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8221</v>
      </c>
      <c r="H1957" s="1" t="s">
        <v>8243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8292</v>
      </c>
      <c r="O1957" s="5">
        <f>E1957/D1957</f>
        <v>3.9859528571428569</v>
      </c>
      <c r="P1957" s="3">
        <f>ROUND(E1957/L1957,0)</f>
        <v>577</v>
      </c>
      <c r="Q1957" s="6" t="s">
        <v>8317</v>
      </c>
      <c r="R1957" s="6" t="s">
        <v>8347</v>
      </c>
      <c r="S1957" s="14">
        <f t="shared" si="60"/>
        <v>41020.063437500001</v>
      </c>
      <c r="T1957" s="14">
        <f t="shared" si="61"/>
        <v>41052.583333333328</v>
      </c>
    </row>
    <row r="1958" spans="1:20" ht="60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8221</v>
      </c>
      <c r="H1958" s="1" t="s">
        <v>8243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8292</v>
      </c>
      <c r="O1958" s="5">
        <f>E1958/D1958</f>
        <v>2.9403333333333332</v>
      </c>
      <c r="P1958" s="3">
        <f>ROUND(E1958/L1958,0)</f>
        <v>483</v>
      </c>
      <c r="Q1958" s="6" t="s">
        <v>8317</v>
      </c>
      <c r="R1958" s="6" t="s">
        <v>8347</v>
      </c>
      <c r="S1958" s="14">
        <f t="shared" si="60"/>
        <v>42067.71533564815</v>
      </c>
      <c r="T1958" s="14">
        <f t="shared" si="61"/>
        <v>42112.673668981479</v>
      </c>
    </row>
    <row r="1959" spans="1:20" ht="30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8221</v>
      </c>
      <c r="H1959" s="1" t="s">
        <v>8243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8292</v>
      </c>
      <c r="O1959" s="5">
        <f>E1959/D1959</f>
        <v>1.6750470000000002</v>
      </c>
      <c r="P1959" s="3">
        <f>ROUND(E1959/L1959,0)</f>
        <v>76</v>
      </c>
      <c r="Q1959" s="6" t="s">
        <v>8317</v>
      </c>
      <c r="R1959" s="6" t="s">
        <v>8347</v>
      </c>
      <c r="S1959" s="14">
        <f t="shared" si="60"/>
        <v>41178.890196759261</v>
      </c>
      <c r="T1959" s="14">
        <f t="shared" si="61"/>
        <v>41208.890196759261</v>
      </c>
    </row>
    <row r="1960" spans="1:20" ht="60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8221</v>
      </c>
      <c r="H1960" s="1" t="s">
        <v>8243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8292</v>
      </c>
      <c r="O1960" s="5">
        <f>E1960/D1960</f>
        <v>14.355717142857143</v>
      </c>
      <c r="P1960" s="3">
        <f>ROUND(E1960/L1960,0)</f>
        <v>74</v>
      </c>
      <c r="Q1960" s="6" t="s">
        <v>8317</v>
      </c>
      <c r="R1960" s="6" t="s">
        <v>8347</v>
      </c>
      <c r="S1960" s="14">
        <f t="shared" si="60"/>
        <v>41326.779641203699</v>
      </c>
      <c r="T1960" s="14">
        <f t="shared" si="61"/>
        <v>41356.737974537034</v>
      </c>
    </row>
    <row r="1961" spans="1:20" ht="60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8221</v>
      </c>
      <c r="H1961" s="1" t="s">
        <v>8243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8292</v>
      </c>
      <c r="O1961" s="5">
        <f>E1961/D1961</f>
        <v>1.5673440000000001</v>
      </c>
      <c r="P1961" s="3">
        <f>ROUND(E1961/L1961,0)</f>
        <v>37</v>
      </c>
      <c r="Q1961" s="6" t="s">
        <v>8317</v>
      </c>
      <c r="R1961" s="6" t="s">
        <v>8347</v>
      </c>
      <c r="S1961" s="14">
        <f t="shared" si="60"/>
        <v>41871.637268518512</v>
      </c>
      <c r="T1961" s="14">
        <f t="shared" si="61"/>
        <v>41912.791666666664</v>
      </c>
    </row>
    <row r="1962" spans="1:20" ht="60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8232</v>
      </c>
      <c r="H1962" s="1" t="s">
        <v>8252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8292</v>
      </c>
      <c r="O1962" s="5">
        <f>E1962/D1962</f>
        <v>1.1790285714285715</v>
      </c>
      <c r="P1962" s="3">
        <f>ROUND(E1962/L1962,0)</f>
        <v>2501</v>
      </c>
      <c r="Q1962" s="6" t="s">
        <v>8317</v>
      </c>
      <c r="R1962" s="6" t="s">
        <v>8347</v>
      </c>
      <c r="S1962" s="14">
        <f t="shared" si="60"/>
        <v>41964.154409722221</v>
      </c>
      <c r="T1962" s="14">
        <f t="shared" si="61"/>
        <v>41994.154409722221</v>
      </c>
    </row>
    <row r="1963" spans="1:20" ht="45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8221</v>
      </c>
      <c r="H1963" s="1" t="s">
        <v>8243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8292</v>
      </c>
      <c r="O1963" s="5">
        <f>E1963/D1963</f>
        <v>11.053811999999999</v>
      </c>
      <c r="P1963" s="3">
        <f>ROUND(E1963/L1963,0)</f>
        <v>68</v>
      </c>
      <c r="Q1963" s="6" t="s">
        <v>8317</v>
      </c>
      <c r="R1963" s="6" t="s">
        <v>8347</v>
      </c>
      <c r="S1963" s="14">
        <f t="shared" si="60"/>
        <v>41147.986307870371</v>
      </c>
      <c r="T1963" s="14">
        <f t="shared" si="61"/>
        <v>41187.957638888889</v>
      </c>
    </row>
    <row r="1964" spans="1:20" ht="60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8221</v>
      </c>
      <c r="H1964" s="1" t="s">
        <v>8243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8292</v>
      </c>
      <c r="O1964" s="5">
        <f>E1964/D1964</f>
        <v>1.9292499999999999</v>
      </c>
      <c r="P1964" s="3">
        <f>ROUND(E1964/L1964,0)</f>
        <v>63</v>
      </c>
      <c r="Q1964" s="6" t="s">
        <v>8317</v>
      </c>
      <c r="R1964" s="6" t="s">
        <v>8347</v>
      </c>
      <c r="S1964" s="14">
        <f t="shared" si="60"/>
        <v>41742.572175925925</v>
      </c>
      <c r="T1964" s="14">
        <f t="shared" si="61"/>
        <v>41772.572175925925</v>
      </c>
    </row>
    <row r="1965" spans="1:20" ht="60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8222</v>
      </c>
      <c r="H1965" s="1" t="s">
        <v>8244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8292</v>
      </c>
      <c r="O1965" s="5">
        <f>E1965/D1965</f>
        <v>1.268842105263158</v>
      </c>
      <c r="P1965" s="3">
        <f>ROUND(E1965/L1965,0)</f>
        <v>118</v>
      </c>
      <c r="Q1965" s="6" t="s">
        <v>8317</v>
      </c>
      <c r="R1965" s="6" t="s">
        <v>8347</v>
      </c>
      <c r="S1965" s="14">
        <f t="shared" si="60"/>
        <v>41863.221458333333</v>
      </c>
      <c r="T1965" s="14">
        <f t="shared" si="61"/>
        <v>41898.221458333333</v>
      </c>
    </row>
    <row r="1966" spans="1:20" ht="45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8234</v>
      </c>
      <c r="H1966" s="1" t="s">
        <v>8246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8292</v>
      </c>
      <c r="O1966" s="5">
        <f>E1966/D1966</f>
        <v>2.5957748878923765</v>
      </c>
      <c r="P1966" s="3">
        <f>ROUND(E1966/L1966,0)</f>
        <v>181</v>
      </c>
      <c r="Q1966" s="6" t="s">
        <v>8317</v>
      </c>
      <c r="R1966" s="6" t="s">
        <v>8347</v>
      </c>
      <c r="S1966" s="14">
        <f t="shared" si="60"/>
        <v>42452.064490740733</v>
      </c>
      <c r="T1966" s="14">
        <f t="shared" si="61"/>
        <v>42482.064490740733</v>
      </c>
    </row>
    <row r="1967" spans="1:20" ht="45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8221</v>
      </c>
      <c r="H1967" s="1" t="s">
        <v>8243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8292</v>
      </c>
      <c r="O1967" s="5">
        <f>E1967/D1967</f>
        <v>2.6227999999999998</v>
      </c>
      <c r="P1967" s="3">
        <f>ROUND(E1967/L1967,0)</f>
        <v>127</v>
      </c>
      <c r="Q1967" s="6" t="s">
        <v>8317</v>
      </c>
      <c r="R1967" s="6" t="s">
        <v>8347</v>
      </c>
      <c r="S1967" s="14">
        <f t="shared" si="60"/>
        <v>40897.880902777775</v>
      </c>
      <c r="T1967" s="14">
        <f t="shared" si="61"/>
        <v>40919.833333333328</v>
      </c>
    </row>
    <row r="1968" spans="1:20" ht="60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8221</v>
      </c>
      <c r="H1968" s="1" t="s">
        <v>8243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8292</v>
      </c>
      <c r="O1968" s="5">
        <f>E1968/D1968</f>
        <v>2.0674309000000002</v>
      </c>
      <c r="P1968" s="3">
        <f>ROUND(E1968/L1968,0)</f>
        <v>137</v>
      </c>
      <c r="Q1968" s="6" t="s">
        <v>8317</v>
      </c>
      <c r="R1968" s="6" t="s">
        <v>8347</v>
      </c>
      <c r="S1968" s="14">
        <f t="shared" si="60"/>
        <v>41835.332152777773</v>
      </c>
      <c r="T1968" s="14">
        <f t="shared" si="61"/>
        <v>41865.332152777773</v>
      </c>
    </row>
    <row r="1969" spans="1:20" ht="60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8221</v>
      </c>
      <c r="H1969" s="1" t="s">
        <v>8243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8292</v>
      </c>
      <c r="O1969" s="5">
        <f>E1969/D1969</f>
        <v>3.7012999999999998</v>
      </c>
      <c r="P1969" s="3">
        <f>ROUND(E1969/L1969,0)</f>
        <v>183</v>
      </c>
      <c r="Q1969" s="6" t="s">
        <v>8317</v>
      </c>
      <c r="R1969" s="6" t="s">
        <v>8347</v>
      </c>
      <c r="S1969" s="14">
        <f t="shared" si="60"/>
        <v>41730.455196759256</v>
      </c>
      <c r="T1969" s="14">
        <f t="shared" si="61"/>
        <v>41760.455196759256</v>
      </c>
    </row>
    <row r="1970" spans="1:20" ht="30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8221</v>
      </c>
      <c r="H1970" s="1" t="s">
        <v>8243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8292</v>
      </c>
      <c r="O1970" s="5">
        <f>E1970/D1970</f>
        <v>2.8496600000000001</v>
      </c>
      <c r="P1970" s="3">
        <f>ROUND(E1970/L1970,0)</f>
        <v>279</v>
      </c>
      <c r="Q1970" s="6" t="s">
        <v>8317</v>
      </c>
      <c r="R1970" s="6" t="s">
        <v>8347</v>
      </c>
      <c r="S1970" s="14">
        <f t="shared" si="60"/>
        <v>42676.378645833327</v>
      </c>
      <c r="T1970" s="14">
        <f t="shared" si="61"/>
        <v>42707.420312499999</v>
      </c>
    </row>
    <row r="1971" spans="1:20" ht="60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8222</v>
      </c>
      <c r="H1971" s="1" t="s">
        <v>8244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8292</v>
      </c>
      <c r="O1971" s="5">
        <f>E1971/D1971</f>
        <v>5.7907999999999999</v>
      </c>
      <c r="P1971" s="3">
        <f>ROUND(E1971/L1971,0)</f>
        <v>61</v>
      </c>
      <c r="Q1971" s="6" t="s">
        <v>8317</v>
      </c>
      <c r="R1971" s="6" t="s">
        <v>8347</v>
      </c>
      <c r="S1971" s="14">
        <f t="shared" si="60"/>
        <v>42557.584120370368</v>
      </c>
      <c r="T1971" s="14">
        <f t="shared" si="61"/>
        <v>42587.584120370368</v>
      </c>
    </row>
    <row r="1972" spans="1:20" ht="4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8221</v>
      </c>
      <c r="H1972" s="1" t="s">
        <v>8243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8292</v>
      </c>
      <c r="O1972" s="5">
        <f>E1972/D1972</f>
        <v>11.318</v>
      </c>
      <c r="P1972" s="3">
        <f>ROUND(E1972/L1972,0)</f>
        <v>81</v>
      </c>
      <c r="Q1972" s="6" t="s">
        <v>8317</v>
      </c>
      <c r="R1972" s="6" t="s">
        <v>8347</v>
      </c>
      <c r="S1972" s="14">
        <f t="shared" si="60"/>
        <v>41323.984965277778</v>
      </c>
      <c r="T1972" s="14">
        <f t="shared" si="61"/>
        <v>41383.943298611106</v>
      </c>
    </row>
    <row r="1973" spans="1:20" ht="60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8221</v>
      </c>
      <c r="H1973" s="1" t="s">
        <v>8243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8292</v>
      </c>
      <c r="O1973" s="5">
        <f>E1973/D1973</f>
        <v>2.6302771750000002</v>
      </c>
      <c r="P1973" s="3">
        <f>ROUND(E1973/L1973,0)</f>
        <v>272</v>
      </c>
      <c r="Q1973" s="6" t="s">
        <v>8317</v>
      </c>
      <c r="R1973" s="6" t="s">
        <v>8347</v>
      </c>
      <c r="S1973" s="14">
        <f t="shared" si="60"/>
        <v>41561.29237268518</v>
      </c>
      <c r="T1973" s="14">
        <f t="shared" si="61"/>
        <v>41592.958333333328</v>
      </c>
    </row>
    <row r="1974" spans="1:20" ht="60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8221</v>
      </c>
      <c r="H1974" s="1" t="s">
        <v>8243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8292</v>
      </c>
      <c r="O1974" s="5">
        <f>E1974/D1974</f>
        <v>6.7447999999999997</v>
      </c>
      <c r="P1974" s="3">
        <f>ROUND(E1974/L1974,0)</f>
        <v>71</v>
      </c>
      <c r="Q1974" s="6" t="s">
        <v>8317</v>
      </c>
      <c r="R1974" s="6" t="s">
        <v>8347</v>
      </c>
      <c r="S1974" s="14">
        <f t="shared" si="60"/>
        <v>41200.803749999999</v>
      </c>
      <c r="T1974" s="14">
        <f t="shared" si="61"/>
        <v>41230.845416666663</v>
      </c>
    </row>
    <row r="1975" spans="1:20" ht="60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8221</v>
      </c>
      <c r="H1975" s="1" t="s">
        <v>8243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8292</v>
      </c>
      <c r="O1975" s="5">
        <f>E1975/D1975</f>
        <v>2.5683081313131315</v>
      </c>
      <c r="P1975" s="3">
        <f>ROUND(E1975/L1975,0)</f>
        <v>248</v>
      </c>
      <c r="Q1975" s="6" t="s">
        <v>8317</v>
      </c>
      <c r="R1975" s="6" t="s">
        <v>8347</v>
      </c>
      <c r="S1975" s="14">
        <f t="shared" si="60"/>
        <v>42549.514629629623</v>
      </c>
      <c r="T1975" s="14">
        <f t="shared" si="61"/>
        <v>42588.083333333336</v>
      </c>
    </row>
    <row r="1976" spans="1:20" ht="60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8222</v>
      </c>
      <c r="H1976" s="1" t="s">
        <v>8244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8292</v>
      </c>
      <c r="O1976" s="5">
        <f>E1976/D1976</f>
        <v>3.7549600000000001</v>
      </c>
      <c r="P1976" s="3">
        <f>ROUND(E1976/L1976,0)</f>
        <v>187</v>
      </c>
      <c r="Q1976" s="6" t="s">
        <v>8317</v>
      </c>
      <c r="R1976" s="6" t="s">
        <v>8347</v>
      </c>
      <c r="S1976" s="14">
        <f t="shared" si="60"/>
        <v>41445.125798611109</v>
      </c>
      <c r="T1976" s="14">
        <f t="shared" si="61"/>
        <v>41505.125798611109</v>
      </c>
    </row>
    <row r="1977" spans="1:20" ht="30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8221</v>
      </c>
      <c r="H1977" s="1" t="s">
        <v>8243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8292</v>
      </c>
      <c r="O1977" s="5">
        <f>E1977/D1977</f>
        <v>2.0870837499999997</v>
      </c>
      <c r="P1977" s="3">
        <f>ROUND(E1977/L1977,0)</f>
        <v>132</v>
      </c>
      <c r="Q1977" s="6" t="s">
        <v>8317</v>
      </c>
      <c r="R1977" s="6" t="s">
        <v>8347</v>
      </c>
      <c r="S1977" s="14">
        <f t="shared" si="60"/>
        <v>41313.54688657407</v>
      </c>
      <c r="T1977" s="14">
        <f t="shared" si="61"/>
        <v>41343.54688657407</v>
      </c>
    </row>
    <row r="1978" spans="1:20" ht="30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8222</v>
      </c>
      <c r="H1978" s="1" t="s">
        <v>8244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8292</v>
      </c>
      <c r="O1978" s="5">
        <f>E1978/D1978</f>
        <v>3.4660000000000002</v>
      </c>
      <c r="P1978" s="3">
        <f>ROUND(E1978/L1978,0)</f>
        <v>29</v>
      </c>
      <c r="Q1978" s="6" t="s">
        <v>8317</v>
      </c>
      <c r="R1978" s="6" t="s">
        <v>8347</v>
      </c>
      <c r="S1978" s="14">
        <f t="shared" si="60"/>
        <v>41438.691261574073</v>
      </c>
      <c r="T1978" s="14">
        <f t="shared" si="61"/>
        <v>41468.691261574073</v>
      </c>
    </row>
    <row r="1979" spans="1:20" ht="4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8221</v>
      </c>
      <c r="H1979" s="1" t="s">
        <v>8243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8292</v>
      </c>
      <c r="O1979" s="5">
        <f>E1979/D1979</f>
        <v>4.0232999999999999</v>
      </c>
      <c r="P1979" s="3">
        <f>ROUND(E1979/L1979,0)</f>
        <v>245</v>
      </c>
      <c r="Q1979" s="6" t="s">
        <v>8317</v>
      </c>
      <c r="R1979" s="6" t="s">
        <v>8347</v>
      </c>
      <c r="S1979" s="14">
        <f t="shared" si="60"/>
        <v>42311.008564814816</v>
      </c>
      <c r="T1979" s="14">
        <f t="shared" si="61"/>
        <v>42357.124305555553</v>
      </c>
    </row>
    <row r="1980" spans="1:20" ht="60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8221</v>
      </c>
      <c r="H1980" s="1" t="s">
        <v>8243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8292</v>
      </c>
      <c r="O1980" s="5">
        <f>E1980/D1980</f>
        <v>10.2684514</v>
      </c>
      <c r="P1980" s="3">
        <f>ROUND(E1980/L1980,0)</f>
        <v>1323</v>
      </c>
      <c r="Q1980" s="6" t="s">
        <v>8317</v>
      </c>
      <c r="R1980" s="6" t="s">
        <v>8347</v>
      </c>
      <c r="S1980" s="14">
        <f t="shared" si="60"/>
        <v>41039.017268518517</v>
      </c>
      <c r="T1980" s="14">
        <f t="shared" si="61"/>
        <v>41072.083333333328</v>
      </c>
    </row>
    <row r="1981" spans="1:20" ht="4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8221</v>
      </c>
      <c r="H1981" s="1" t="s">
        <v>8243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8292</v>
      </c>
      <c r="O1981" s="5">
        <f>E1981/D1981</f>
        <v>1.14901155</v>
      </c>
      <c r="P1981" s="3">
        <f>ROUND(E1981/L1981,0)</f>
        <v>283</v>
      </c>
      <c r="Q1981" s="6" t="s">
        <v>8317</v>
      </c>
      <c r="R1981" s="6" t="s">
        <v>8347</v>
      </c>
      <c r="S1981" s="14">
        <f t="shared" si="60"/>
        <v>42290.25168981481</v>
      </c>
      <c r="T1981" s="14">
        <f t="shared" si="61"/>
        <v>42326.999305555553</v>
      </c>
    </row>
    <row r="1982" spans="1:20" ht="30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8233</v>
      </c>
      <c r="H1982" s="1" t="s">
        <v>8246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8292</v>
      </c>
      <c r="O1982" s="5">
        <f>E1982/D1982</f>
        <v>3.5482402000000004</v>
      </c>
      <c r="P1982" s="3">
        <f>ROUND(E1982/L1982,0)</f>
        <v>91</v>
      </c>
      <c r="Q1982" s="6" t="s">
        <v>8317</v>
      </c>
      <c r="R1982" s="6" t="s">
        <v>8347</v>
      </c>
      <c r="S1982" s="14">
        <f t="shared" si="60"/>
        <v>42423.334050925921</v>
      </c>
      <c r="T1982" s="14">
        <f t="shared" si="61"/>
        <v>42463.292384259257</v>
      </c>
    </row>
    <row r="1983" spans="1:20" ht="60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8306</v>
      </c>
      <c r="G1983" s="1" t="s">
        <v>8226</v>
      </c>
      <c r="H1983" s="1" t="s">
        <v>8248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8293</v>
      </c>
      <c r="O1983" s="5">
        <f>E1983/D1983</f>
        <v>5.0799999999999998E-2</v>
      </c>
      <c r="P1983" s="3">
        <f>ROUND(E1983/L1983,0)</f>
        <v>32</v>
      </c>
      <c r="Q1983" s="6" t="s">
        <v>8336</v>
      </c>
      <c r="R1983" s="6" t="s">
        <v>8348</v>
      </c>
      <c r="S1983" s="14">
        <f t="shared" si="60"/>
        <v>41799.516956018517</v>
      </c>
      <c r="T1983" s="14">
        <f t="shared" si="61"/>
        <v>41829.516956018517</v>
      </c>
    </row>
    <row r="1984" spans="1:20" ht="4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8306</v>
      </c>
      <c r="G1984" s="1" t="s">
        <v>8228</v>
      </c>
      <c r="H1984" s="1" t="s">
        <v>8249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8293</v>
      </c>
      <c r="O1984" s="5">
        <f>E1984/D1984</f>
        <v>0</v>
      </c>
      <c r="P1984" s="3" t="e">
        <f>ROUND(E1984/L1984,0)</f>
        <v>#DIV/0!</v>
      </c>
      <c r="Q1984" s="6" t="s">
        <v>8336</v>
      </c>
      <c r="R1984" s="6" t="s">
        <v>8348</v>
      </c>
      <c r="S1984" s="14">
        <f t="shared" si="60"/>
        <v>42678.378321759257</v>
      </c>
      <c r="T1984" s="14">
        <f t="shared" si="61"/>
        <v>42708.419988425921</v>
      </c>
    </row>
    <row r="1985" spans="1:20" ht="60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8306</v>
      </c>
      <c r="G1985" s="1" t="s">
        <v>8221</v>
      </c>
      <c r="H1985" s="1" t="s">
        <v>8243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8293</v>
      </c>
      <c r="O1985" s="5">
        <f>E1985/D1985</f>
        <v>4.2999999999999997E-2</v>
      </c>
      <c r="P1985" s="3">
        <f>ROUND(E1985/L1985,0)</f>
        <v>89</v>
      </c>
      <c r="Q1985" s="6" t="s">
        <v>8336</v>
      </c>
      <c r="R1985" s="6" t="s">
        <v>8348</v>
      </c>
      <c r="S1985" s="14">
        <f t="shared" si="60"/>
        <v>42592.803449074076</v>
      </c>
      <c r="T1985" s="14">
        <f t="shared" si="61"/>
        <v>42615.083333333336</v>
      </c>
    </row>
    <row r="1986" spans="1:20" ht="60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8306</v>
      </c>
      <c r="G1986" s="1" t="s">
        <v>8221</v>
      </c>
      <c r="H1986" s="1" t="s">
        <v>8243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8293</v>
      </c>
      <c r="O1986" s="5">
        <f>E1986/D1986</f>
        <v>0.21146666666666666</v>
      </c>
      <c r="P1986" s="3">
        <f>ROUND(E1986/L1986,0)</f>
        <v>453</v>
      </c>
      <c r="Q1986" s="6" t="s">
        <v>8336</v>
      </c>
      <c r="R1986" s="6" t="s">
        <v>8348</v>
      </c>
      <c r="S1986" s="14">
        <f t="shared" si="60"/>
        <v>41913.581956018512</v>
      </c>
      <c r="T1986" s="14">
        <f t="shared" si="61"/>
        <v>41973.623622685183</v>
      </c>
    </row>
    <row r="1987" spans="1:20" ht="60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8306</v>
      </c>
      <c r="G1987" s="1" t="s">
        <v>8222</v>
      </c>
      <c r="H1987" s="1" t="s">
        <v>8244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8293</v>
      </c>
      <c r="O1987" s="5">
        <f>E1987/D1987</f>
        <v>3.1875000000000001E-2</v>
      </c>
      <c r="P1987" s="3">
        <f>ROUND(E1987/L1987,0)</f>
        <v>13</v>
      </c>
      <c r="Q1987" s="6" t="s">
        <v>8336</v>
      </c>
      <c r="R1987" s="6" t="s">
        <v>8348</v>
      </c>
      <c r="S1987" s="14">
        <f t="shared" ref="S1987:S2050" si="62">(J1987/86400)+25569+(-5/24)</f>
        <v>42555.490405092591</v>
      </c>
      <c r="T1987" s="14">
        <f t="shared" ref="T1987:T2050" si="63">(I1987/86400)+25569+(-5/24)</f>
        <v>42584.749999999993</v>
      </c>
    </row>
    <row r="1988" spans="1:20" ht="60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8306</v>
      </c>
      <c r="G1988" s="1" t="s">
        <v>8222</v>
      </c>
      <c r="H1988" s="1" t="s">
        <v>8244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8293</v>
      </c>
      <c r="O1988" s="5">
        <f>E1988/D1988</f>
        <v>5.0000000000000001E-4</v>
      </c>
      <c r="P1988" s="3">
        <f>ROUND(E1988/L1988,0)</f>
        <v>1</v>
      </c>
      <c r="Q1988" s="6" t="s">
        <v>8336</v>
      </c>
      <c r="R1988" s="6" t="s">
        <v>8348</v>
      </c>
      <c r="S1988" s="14">
        <f t="shared" si="62"/>
        <v>42413.225497685184</v>
      </c>
      <c r="T1988" s="14">
        <f t="shared" si="63"/>
        <v>42443.183831018519</v>
      </c>
    </row>
    <row r="1989" spans="1:20" ht="30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8306</v>
      </c>
      <c r="G1989" s="1" t="s">
        <v>8222</v>
      </c>
      <c r="H1989" s="1" t="s">
        <v>8244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8293</v>
      </c>
      <c r="O1989" s="5">
        <f>E1989/D1989</f>
        <v>0.42472727272727273</v>
      </c>
      <c r="P1989" s="3">
        <f>ROUND(E1989/L1989,0)</f>
        <v>83</v>
      </c>
      <c r="Q1989" s="6" t="s">
        <v>8336</v>
      </c>
      <c r="R1989" s="6" t="s">
        <v>8348</v>
      </c>
      <c r="S1989" s="14">
        <f t="shared" si="62"/>
        <v>42034.431435185186</v>
      </c>
      <c r="T1989" s="14">
        <f t="shared" si="63"/>
        <v>42064.431435185186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8306</v>
      </c>
      <c r="G1990" s="1" t="s">
        <v>8221</v>
      </c>
      <c r="H1990" s="1" t="s">
        <v>8243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8293</v>
      </c>
      <c r="O1990" s="5">
        <f>E1990/D1990</f>
        <v>4.1666666666666666E-3</v>
      </c>
      <c r="P1990" s="3">
        <f>ROUND(E1990/L1990,0)</f>
        <v>25</v>
      </c>
      <c r="Q1990" s="6" t="s">
        <v>8336</v>
      </c>
      <c r="R1990" s="6" t="s">
        <v>8348</v>
      </c>
      <c r="S1990" s="14">
        <f t="shared" si="62"/>
        <v>42206.554884259262</v>
      </c>
      <c r="T1990" s="14">
        <f t="shared" si="63"/>
        <v>42236.554884259262</v>
      </c>
    </row>
    <row r="1991" spans="1:20" ht="4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8306</v>
      </c>
      <c r="G1991" s="1" t="s">
        <v>8221</v>
      </c>
      <c r="H1991" s="1" t="s">
        <v>8243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8293</v>
      </c>
      <c r="O1991" s="5">
        <f>E1991/D1991</f>
        <v>0.01</v>
      </c>
      <c r="P1991" s="3">
        <f>ROUND(E1991/L1991,0)</f>
        <v>50</v>
      </c>
      <c r="Q1991" s="6" t="s">
        <v>8336</v>
      </c>
      <c r="R1991" s="6" t="s">
        <v>8348</v>
      </c>
      <c r="S1991" s="14">
        <f t="shared" si="62"/>
        <v>42685.472314814811</v>
      </c>
      <c r="T1991" s="14">
        <f t="shared" si="63"/>
        <v>42715.472314814811</v>
      </c>
    </row>
    <row r="1992" spans="1:20" ht="60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8306</v>
      </c>
      <c r="G1992" s="1" t="s">
        <v>8221</v>
      </c>
      <c r="H1992" s="1" t="s">
        <v>8243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8293</v>
      </c>
      <c r="O1992" s="5">
        <f>E1992/D1992</f>
        <v>0.16966666666666666</v>
      </c>
      <c r="P1992" s="3">
        <f>ROUND(E1992/L1992,0)</f>
        <v>102</v>
      </c>
      <c r="Q1992" s="6" t="s">
        <v>8336</v>
      </c>
      <c r="R1992" s="6" t="s">
        <v>8348</v>
      </c>
      <c r="S1992" s="14">
        <f t="shared" si="62"/>
        <v>42397.987638888888</v>
      </c>
      <c r="T1992" s="14">
        <f t="shared" si="63"/>
        <v>42412.987638888888</v>
      </c>
    </row>
    <row r="1993" spans="1:20" ht="30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8306</v>
      </c>
      <c r="G1993" s="1" t="s">
        <v>8221</v>
      </c>
      <c r="H1993" s="1" t="s">
        <v>8243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8293</v>
      </c>
      <c r="O1993" s="5">
        <f>E1993/D1993</f>
        <v>7.0000000000000007E-2</v>
      </c>
      <c r="P1993" s="3">
        <f>ROUND(E1993/L1993,0)</f>
        <v>47</v>
      </c>
      <c r="Q1993" s="6" t="s">
        <v>8336</v>
      </c>
      <c r="R1993" s="6" t="s">
        <v>8348</v>
      </c>
      <c r="S1993" s="14">
        <f t="shared" si="62"/>
        <v>42167.685023148144</v>
      </c>
      <c r="T1993" s="14">
        <f t="shared" si="63"/>
        <v>42188.685023148144</v>
      </c>
    </row>
    <row r="1994" spans="1:20" ht="30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8306</v>
      </c>
      <c r="G1994" s="1" t="s">
        <v>8221</v>
      </c>
      <c r="H1994" s="1" t="s">
        <v>8243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8293</v>
      </c>
      <c r="O1994" s="5">
        <f>E1994/D1994</f>
        <v>1.3333333333333333E-3</v>
      </c>
      <c r="P1994" s="3">
        <f>ROUND(E1994/L1994,0)</f>
        <v>1</v>
      </c>
      <c r="Q1994" s="6" t="s">
        <v>8336</v>
      </c>
      <c r="R1994" s="6" t="s">
        <v>8348</v>
      </c>
      <c r="S1994" s="14">
        <f t="shared" si="62"/>
        <v>42022.935081018521</v>
      </c>
      <c r="T1994" s="14">
        <f t="shared" si="63"/>
        <v>42052.935081018521</v>
      </c>
    </row>
    <row r="1995" spans="1:20" ht="60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8306</v>
      </c>
      <c r="G1995" s="1" t="s">
        <v>8222</v>
      </c>
      <c r="H1995" s="1" t="s">
        <v>8244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8293</v>
      </c>
      <c r="O1995" s="5">
        <f>E1995/D1995</f>
        <v>0</v>
      </c>
      <c r="P1995" s="3" t="e">
        <f>ROUND(E1995/L1995,0)</f>
        <v>#DIV/0!</v>
      </c>
      <c r="Q1995" s="6" t="s">
        <v>8336</v>
      </c>
      <c r="R1995" s="6" t="s">
        <v>8348</v>
      </c>
      <c r="S1995" s="14">
        <f t="shared" si="62"/>
        <v>42329.380057870367</v>
      </c>
      <c r="T1995" s="14">
        <f t="shared" si="63"/>
        <v>42359.380057870367</v>
      </c>
    </row>
    <row r="1996" spans="1:20" ht="60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8306</v>
      </c>
      <c r="G1996" s="1" t="s">
        <v>8221</v>
      </c>
      <c r="H1996" s="1" t="s">
        <v>8243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8293</v>
      </c>
      <c r="O1996" s="5">
        <f>E1996/D1996</f>
        <v>0</v>
      </c>
      <c r="P1996" s="3" t="e">
        <f>ROUND(E1996/L1996,0)</f>
        <v>#DIV/0!</v>
      </c>
      <c r="Q1996" s="6" t="s">
        <v>8336</v>
      </c>
      <c r="R1996" s="6" t="s">
        <v>8348</v>
      </c>
      <c r="S1996" s="14">
        <f t="shared" si="62"/>
        <v>42650.797939814809</v>
      </c>
      <c r="T1996" s="14">
        <f t="shared" si="63"/>
        <v>42710.839606481481</v>
      </c>
    </row>
    <row r="1997" spans="1:20" ht="60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8306</v>
      </c>
      <c r="G1997" s="1" t="s">
        <v>8226</v>
      </c>
      <c r="H1997" s="1" t="s">
        <v>8248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8293</v>
      </c>
      <c r="O1997" s="5">
        <f>E1997/D1997</f>
        <v>7.8E-2</v>
      </c>
      <c r="P1997" s="3">
        <f>ROUND(E1997/L1997,0)</f>
        <v>26</v>
      </c>
      <c r="Q1997" s="6" t="s">
        <v>8336</v>
      </c>
      <c r="R1997" s="6" t="s">
        <v>8348</v>
      </c>
      <c r="S1997" s="14">
        <f t="shared" si="62"/>
        <v>42181.693703703706</v>
      </c>
      <c r="T1997" s="14">
        <f t="shared" si="63"/>
        <v>42201.693703703706</v>
      </c>
    </row>
    <row r="1998" spans="1:20" ht="60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8306</v>
      </c>
      <c r="G1998" s="1" t="s">
        <v>8221</v>
      </c>
      <c r="H1998" s="1" t="s">
        <v>8243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8293</v>
      </c>
      <c r="O1998" s="5">
        <f>E1998/D1998</f>
        <v>0</v>
      </c>
      <c r="P1998" s="3" t="e">
        <f>ROUND(E1998/L1998,0)</f>
        <v>#DIV/0!</v>
      </c>
      <c r="Q1998" s="6" t="s">
        <v>8336</v>
      </c>
      <c r="R1998" s="6" t="s">
        <v>8348</v>
      </c>
      <c r="S1998" s="14">
        <f t="shared" si="62"/>
        <v>41800.611238425925</v>
      </c>
      <c r="T1998" s="14">
        <f t="shared" si="63"/>
        <v>41830.611238425925</v>
      </c>
    </row>
    <row r="1999" spans="1:20" ht="60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8306</v>
      </c>
      <c r="G1999" s="1" t="s">
        <v>8221</v>
      </c>
      <c r="H1999" s="1" t="s">
        <v>8243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8293</v>
      </c>
      <c r="O1999" s="5">
        <f>E1999/D1999</f>
        <v>0</v>
      </c>
      <c r="P1999" s="3" t="e">
        <f>ROUND(E1999/L1999,0)</f>
        <v>#DIV/0!</v>
      </c>
      <c r="Q1999" s="6" t="s">
        <v>8336</v>
      </c>
      <c r="R1999" s="6" t="s">
        <v>8348</v>
      </c>
      <c r="S1999" s="14">
        <f t="shared" si="62"/>
        <v>41847.722361111111</v>
      </c>
      <c r="T1999" s="14">
        <f t="shared" si="63"/>
        <v>41877.722361111111</v>
      </c>
    </row>
    <row r="2000" spans="1:20" ht="60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8306</v>
      </c>
      <c r="G2000" s="1" t="s">
        <v>8221</v>
      </c>
      <c r="H2000" s="1" t="s">
        <v>8243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8293</v>
      </c>
      <c r="O2000" s="5">
        <f>E2000/D2000</f>
        <v>0.26200000000000001</v>
      </c>
      <c r="P2000" s="3">
        <f>ROUND(E2000/L2000,0)</f>
        <v>218</v>
      </c>
      <c r="Q2000" s="6" t="s">
        <v>8336</v>
      </c>
      <c r="R2000" s="6" t="s">
        <v>8348</v>
      </c>
      <c r="S2000" s="14">
        <f t="shared" si="62"/>
        <v>41806.910162037035</v>
      </c>
      <c r="T2000" s="14">
        <f t="shared" si="63"/>
        <v>41851.910162037035</v>
      </c>
    </row>
    <row r="2001" spans="1:20" ht="4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8306</v>
      </c>
      <c r="G2001" s="1" t="s">
        <v>8222</v>
      </c>
      <c r="H2001" s="1" t="s">
        <v>8244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8293</v>
      </c>
      <c r="O2001" s="5">
        <f>E2001/D2001</f>
        <v>7.6129032258064515E-3</v>
      </c>
      <c r="P2001" s="3">
        <f>ROUND(E2001/L2001,0)</f>
        <v>34</v>
      </c>
      <c r="Q2001" s="6" t="s">
        <v>8336</v>
      </c>
      <c r="R2001" s="6" t="s">
        <v>8348</v>
      </c>
      <c r="S2001" s="14">
        <f t="shared" si="62"/>
        <v>41926.274398148147</v>
      </c>
      <c r="T2001" s="14">
        <f t="shared" si="63"/>
        <v>41956.316064814811</v>
      </c>
    </row>
    <row r="2002" spans="1:20" ht="60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8306</v>
      </c>
      <c r="G2002" s="1" t="s">
        <v>8226</v>
      </c>
      <c r="H2002" s="1" t="s">
        <v>8248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8293</v>
      </c>
      <c r="O2002" s="5">
        <f>E2002/D2002</f>
        <v>0.125</v>
      </c>
      <c r="P2002" s="3">
        <f>ROUND(E2002/L2002,0)</f>
        <v>25</v>
      </c>
      <c r="Q2002" s="6" t="s">
        <v>8336</v>
      </c>
      <c r="R2002" s="6" t="s">
        <v>8348</v>
      </c>
      <c r="S2002" s="14">
        <f t="shared" si="62"/>
        <v>42345.743206018517</v>
      </c>
      <c r="T2002" s="14">
        <f t="shared" si="63"/>
        <v>42375.743206018517</v>
      </c>
    </row>
    <row r="2003" spans="1:20" ht="45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8233</v>
      </c>
      <c r="H2003" s="1" t="s">
        <v>8246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8292</v>
      </c>
      <c r="O2003" s="5">
        <f>E2003/D2003</f>
        <v>3.8212909090909091</v>
      </c>
      <c r="P2003" s="3">
        <f>ROUND(E2003/L2003,0)</f>
        <v>128</v>
      </c>
      <c r="Q2003" s="6" t="s">
        <v>8317</v>
      </c>
      <c r="R2003" s="6" t="s">
        <v>8347</v>
      </c>
      <c r="S2003" s="14">
        <f t="shared" si="62"/>
        <v>42136.001342592594</v>
      </c>
      <c r="T2003" s="14">
        <f t="shared" si="63"/>
        <v>42167.624999999993</v>
      </c>
    </row>
    <row r="2004" spans="1:20" ht="45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8221</v>
      </c>
      <c r="H2004" s="1" t="s">
        <v>8243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8292</v>
      </c>
      <c r="O2004" s="5">
        <f>E2004/D2004</f>
        <v>2.1679422000000002</v>
      </c>
      <c r="P2004" s="3">
        <f>ROUND(E2004/L2004,0)</f>
        <v>79</v>
      </c>
      <c r="Q2004" s="6" t="s">
        <v>8317</v>
      </c>
      <c r="R2004" s="6" t="s">
        <v>8347</v>
      </c>
      <c r="S2004" s="14">
        <f t="shared" si="62"/>
        <v>42728.503969907404</v>
      </c>
      <c r="T2004" s="14">
        <f t="shared" si="63"/>
        <v>42758.503969907404</v>
      </c>
    </row>
    <row r="2005" spans="1:20" ht="60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8221</v>
      </c>
      <c r="H2005" s="1" t="s">
        <v>8243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8292</v>
      </c>
      <c r="O2005" s="5">
        <f>E2005/D2005</f>
        <v>3.12</v>
      </c>
      <c r="P2005" s="3">
        <f>ROUND(E2005/L2005,0)</f>
        <v>92</v>
      </c>
      <c r="Q2005" s="6" t="s">
        <v>8317</v>
      </c>
      <c r="R2005" s="6" t="s">
        <v>8347</v>
      </c>
      <c r="S2005" s="14">
        <f t="shared" si="62"/>
        <v>40346.917268518519</v>
      </c>
      <c r="T2005" s="14">
        <f t="shared" si="63"/>
        <v>40361.75</v>
      </c>
    </row>
    <row r="2006" spans="1:20" ht="60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8221</v>
      </c>
      <c r="H2006" s="1" t="s">
        <v>8243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8292</v>
      </c>
      <c r="O2006" s="5">
        <f>E2006/D2006</f>
        <v>2.3442048</v>
      </c>
      <c r="P2006" s="3">
        <f>ROUND(E2006/L2006,0)</f>
        <v>331</v>
      </c>
      <c r="Q2006" s="6" t="s">
        <v>8317</v>
      </c>
      <c r="R2006" s="6" t="s">
        <v>8347</v>
      </c>
      <c r="S2006" s="14">
        <f t="shared" si="62"/>
        <v>41800.396562499998</v>
      </c>
      <c r="T2006" s="14">
        <f t="shared" si="63"/>
        <v>41830.396562499998</v>
      </c>
    </row>
    <row r="2007" spans="1:20" ht="60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8221</v>
      </c>
      <c r="H2007" s="1" t="s">
        <v>8243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8292</v>
      </c>
      <c r="O2007" s="5">
        <f>E2007/D2007</f>
        <v>1.236801</v>
      </c>
      <c r="P2007" s="3">
        <f>ROUND(E2007/L2007,0)</f>
        <v>194</v>
      </c>
      <c r="Q2007" s="6" t="s">
        <v>8317</v>
      </c>
      <c r="R2007" s="6" t="s">
        <v>8347</v>
      </c>
      <c r="S2007" s="14">
        <f t="shared" si="62"/>
        <v>41535.604374999995</v>
      </c>
      <c r="T2007" s="14">
        <f t="shared" si="63"/>
        <v>41562.957638888889</v>
      </c>
    </row>
    <row r="2008" spans="1:20" ht="60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8221</v>
      </c>
      <c r="H2008" s="1" t="s">
        <v>8243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8292</v>
      </c>
      <c r="O2008" s="5">
        <f>E2008/D2008</f>
        <v>2.4784000000000002</v>
      </c>
      <c r="P2008" s="3">
        <f>ROUND(E2008/L2008,0)</f>
        <v>409</v>
      </c>
      <c r="Q2008" s="6" t="s">
        <v>8317</v>
      </c>
      <c r="R2008" s="6" t="s">
        <v>8347</v>
      </c>
      <c r="S2008" s="14">
        <f t="shared" si="62"/>
        <v>41941.292187499996</v>
      </c>
      <c r="T2008" s="14">
        <f t="shared" si="63"/>
        <v>41976.333854166667</v>
      </c>
    </row>
    <row r="2009" spans="1:20" ht="60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8221</v>
      </c>
      <c r="H2009" s="1" t="s">
        <v>8243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8292</v>
      </c>
      <c r="O2009" s="5">
        <f>E2009/D2009</f>
        <v>1.157092</v>
      </c>
      <c r="P2009" s="3">
        <f>ROUND(E2009/L2009,0)</f>
        <v>84</v>
      </c>
      <c r="Q2009" s="6" t="s">
        <v>8317</v>
      </c>
      <c r="R2009" s="6" t="s">
        <v>8347</v>
      </c>
      <c r="S2009" s="14">
        <f t="shared" si="62"/>
        <v>40347.629467592589</v>
      </c>
      <c r="T2009" s="14">
        <f t="shared" si="63"/>
        <v>40413.958333333328</v>
      </c>
    </row>
    <row r="2010" spans="1:20" ht="60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8221</v>
      </c>
      <c r="H2010" s="1" t="s">
        <v>8243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8292</v>
      </c>
      <c r="O2010" s="5">
        <f>E2010/D2010</f>
        <v>1.1707484768810599</v>
      </c>
      <c r="P2010" s="3">
        <f>ROUND(E2010/L2010,0)</f>
        <v>45</v>
      </c>
      <c r="Q2010" s="6" t="s">
        <v>8317</v>
      </c>
      <c r="R2010" s="6" t="s">
        <v>8347</v>
      </c>
      <c r="S2010" s="14">
        <f t="shared" si="62"/>
        <v>40761.396087962959</v>
      </c>
      <c r="T2010" s="14">
        <f t="shared" si="63"/>
        <v>40805.396087962959</v>
      </c>
    </row>
    <row r="2011" spans="1:20" ht="60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8233</v>
      </c>
      <c r="H2011" s="1" t="s">
        <v>8246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8292</v>
      </c>
      <c r="O2011" s="5">
        <f>E2011/D2011</f>
        <v>3.05158</v>
      </c>
      <c r="P2011" s="3">
        <f>ROUND(E2011/L2011,0)</f>
        <v>383</v>
      </c>
      <c r="Q2011" s="6" t="s">
        <v>8317</v>
      </c>
      <c r="R2011" s="6" t="s">
        <v>8347</v>
      </c>
      <c r="S2011" s="14">
        <f t="shared" si="62"/>
        <v>42661.115081018514</v>
      </c>
      <c r="T2011" s="14">
        <f t="shared" si="63"/>
        <v>42697.156747685185</v>
      </c>
    </row>
    <row r="2012" spans="1:20" ht="30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8221</v>
      </c>
      <c r="H2012" s="1" t="s">
        <v>8243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8292</v>
      </c>
      <c r="O2012" s="5">
        <f>E2012/D2012</f>
        <v>3.2005299999999997</v>
      </c>
      <c r="P2012" s="3">
        <f>ROUND(E2012/L2012,0)</f>
        <v>55</v>
      </c>
      <c r="Q2012" s="6" t="s">
        <v>8317</v>
      </c>
      <c r="R2012" s="6" t="s">
        <v>8347</v>
      </c>
      <c r="S2012" s="14">
        <f t="shared" si="62"/>
        <v>42570.788090277776</v>
      </c>
      <c r="T2012" s="14">
        <f t="shared" si="63"/>
        <v>42600.788090277776</v>
      </c>
    </row>
    <row r="2013" spans="1:20" ht="4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8236</v>
      </c>
      <c r="H2013" s="1" t="s">
        <v>8246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8292</v>
      </c>
      <c r="O2013" s="5">
        <f>E2013/D2013</f>
        <v>8.1956399999999991</v>
      </c>
      <c r="P2013" s="3">
        <f>ROUND(E2013/L2013,0)</f>
        <v>422</v>
      </c>
      <c r="Q2013" s="6" t="s">
        <v>8317</v>
      </c>
      <c r="R2013" s="6" t="s">
        <v>8347</v>
      </c>
      <c r="S2013" s="14">
        <f t="shared" si="62"/>
        <v>42347.150150462963</v>
      </c>
      <c r="T2013" s="14">
        <f t="shared" si="63"/>
        <v>42380.749999999993</v>
      </c>
    </row>
    <row r="2014" spans="1:20" ht="45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8221</v>
      </c>
      <c r="H2014" s="1" t="s">
        <v>8243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8292</v>
      </c>
      <c r="O2014" s="5">
        <f>E2014/D2014</f>
        <v>2.3490000000000002</v>
      </c>
      <c r="P2014" s="3">
        <f>ROUND(E2014/L2014,0)</f>
        <v>64</v>
      </c>
      <c r="Q2014" s="6" t="s">
        <v>8317</v>
      </c>
      <c r="R2014" s="6" t="s">
        <v>8347</v>
      </c>
      <c r="S2014" s="14">
        <f t="shared" si="62"/>
        <v>42010.613900462959</v>
      </c>
      <c r="T2014" s="14">
        <f t="shared" si="63"/>
        <v>42040.613900462959</v>
      </c>
    </row>
    <row r="2015" spans="1:20" ht="60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8221</v>
      </c>
      <c r="H2015" s="1" t="s">
        <v>8243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8292</v>
      </c>
      <c r="O2015" s="5">
        <f>E2015/D2015</f>
        <v>4.9491375</v>
      </c>
      <c r="P2015" s="3">
        <f>ROUND(E2015/L2015,0)</f>
        <v>174</v>
      </c>
      <c r="Q2015" s="6" t="s">
        <v>8317</v>
      </c>
      <c r="R2015" s="6" t="s">
        <v>8347</v>
      </c>
      <c r="S2015" s="14">
        <f t="shared" si="62"/>
        <v>42499.752476851849</v>
      </c>
      <c r="T2015" s="14">
        <f t="shared" si="63"/>
        <v>42559.752476851849</v>
      </c>
    </row>
    <row r="2016" spans="1:20" ht="45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8221</v>
      </c>
      <c r="H2016" s="1" t="s">
        <v>8243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8292</v>
      </c>
      <c r="O2016" s="5">
        <f>E2016/D2016</f>
        <v>78.137822333333332</v>
      </c>
      <c r="P2016" s="3">
        <f>ROUND(E2016/L2016,0)</f>
        <v>89</v>
      </c>
      <c r="Q2016" s="6" t="s">
        <v>8317</v>
      </c>
      <c r="R2016" s="6" t="s">
        <v>8347</v>
      </c>
      <c r="S2016" s="14">
        <f t="shared" si="62"/>
        <v>41324.006238425922</v>
      </c>
      <c r="T2016" s="14">
        <f t="shared" si="63"/>
        <v>41357.964571759258</v>
      </c>
    </row>
    <row r="2017" spans="1:20" ht="4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8221</v>
      </c>
      <c r="H2017" s="1" t="s">
        <v>8243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8292</v>
      </c>
      <c r="O2017" s="5">
        <f>E2017/D2017</f>
        <v>1.1300013888888889</v>
      </c>
      <c r="P2017" s="3">
        <f>ROUND(E2017/L2017,0)</f>
        <v>50</v>
      </c>
      <c r="Q2017" s="6" t="s">
        <v>8317</v>
      </c>
      <c r="R2017" s="6" t="s">
        <v>8347</v>
      </c>
      <c r="S2017" s="14">
        <f t="shared" si="62"/>
        <v>40765.668553240735</v>
      </c>
      <c r="T2017" s="14">
        <f t="shared" si="63"/>
        <v>40795.668553240735</v>
      </c>
    </row>
    <row r="2018" spans="1:20" ht="30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8221</v>
      </c>
      <c r="H2018" s="1" t="s">
        <v>8243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8292</v>
      </c>
      <c r="O2018" s="5">
        <f>E2018/D2018</f>
        <v>9.2154220000000002</v>
      </c>
      <c r="P2018" s="3">
        <f>ROUND(E2018/L2018,0)</f>
        <v>192</v>
      </c>
      <c r="Q2018" s="6" t="s">
        <v>8317</v>
      </c>
      <c r="R2018" s="6" t="s">
        <v>8347</v>
      </c>
      <c r="S2018" s="14">
        <f t="shared" si="62"/>
        <v>41312.672442129631</v>
      </c>
      <c r="T2018" s="14">
        <f t="shared" si="63"/>
        <v>41342.672442129631</v>
      </c>
    </row>
    <row r="2019" spans="1:20" ht="60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8221</v>
      </c>
      <c r="H2019" s="1" t="s">
        <v>8243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8292</v>
      </c>
      <c r="O2019" s="5">
        <f>E2019/D2019</f>
        <v>1.2510239999999999</v>
      </c>
      <c r="P2019" s="3">
        <f>ROUND(E2019/L2019,0)</f>
        <v>73</v>
      </c>
      <c r="Q2019" s="6" t="s">
        <v>8317</v>
      </c>
      <c r="R2019" s="6" t="s">
        <v>8347</v>
      </c>
      <c r="S2019" s="14">
        <f t="shared" si="62"/>
        <v>40960.849016203698</v>
      </c>
      <c r="T2019" s="14">
        <f t="shared" si="63"/>
        <v>40991.958333333328</v>
      </c>
    </row>
    <row r="2020" spans="1:20" ht="60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8238</v>
      </c>
      <c r="H2020" s="1" t="s">
        <v>8246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8292</v>
      </c>
      <c r="O2020" s="5">
        <f>E2020/D2020</f>
        <v>1.0224343076923077</v>
      </c>
      <c r="P2020" s="3">
        <f>ROUND(E2020/L2020,0)</f>
        <v>148</v>
      </c>
      <c r="Q2020" s="6" t="s">
        <v>8317</v>
      </c>
      <c r="R2020" s="6" t="s">
        <v>8347</v>
      </c>
      <c r="S2020" s="14">
        <f t="shared" si="62"/>
        <v>42199.157511574071</v>
      </c>
      <c r="T2020" s="14">
        <f t="shared" si="63"/>
        <v>42229.157511574071</v>
      </c>
    </row>
    <row r="2021" spans="1:20" ht="60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8221</v>
      </c>
      <c r="H2021" s="1" t="s">
        <v>8243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8292</v>
      </c>
      <c r="O2021" s="5">
        <f>E2021/D2021</f>
        <v>4.8490975000000001</v>
      </c>
      <c r="P2021" s="3">
        <f>ROUND(E2021/L2021,0)</f>
        <v>109</v>
      </c>
      <c r="Q2021" s="6" t="s">
        <v>8317</v>
      </c>
      <c r="R2021" s="6" t="s">
        <v>8347</v>
      </c>
      <c r="S2021" s="14">
        <f t="shared" si="62"/>
        <v>42605.500243055554</v>
      </c>
      <c r="T2021" s="14">
        <f t="shared" si="63"/>
        <v>42635.500243055554</v>
      </c>
    </row>
    <row r="2022" spans="1:20" ht="60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8221</v>
      </c>
      <c r="H2022" s="1" t="s">
        <v>8243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8292</v>
      </c>
      <c r="O2022" s="5">
        <f>E2022/D2022</f>
        <v>1.9233333333333333</v>
      </c>
      <c r="P2022" s="3">
        <f>ROUND(E2022/L2022,0)</f>
        <v>24</v>
      </c>
      <c r="Q2022" s="6" t="s">
        <v>8317</v>
      </c>
      <c r="R2022" s="6" t="s">
        <v>8347</v>
      </c>
      <c r="S2022" s="14">
        <f t="shared" si="62"/>
        <v>41736.889166666668</v>
      </c>
      <c r="T2022" s="14">
        <f t="shared" si="63"/>
        <v>41773.75277777778</v>
      </c>
    </row>
    <row r="2023" spans="1:20" ht="60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8221</v>
      </c>
      <c r="H2023" s="1" t="s">
        <v>8243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8292</v>
      </c>
      <c r="O2023" s="5">
        <f>E2023/D2023</f>
        <v>2.8109999999999999</v>
      </c>
      <c r="P2023" s="3">
        <f>ROUND(E2023/L2023,0)</f>
        <v>148</v>
      </c>
      <c r="Q2023" s="6" t="s">
        <v>8317</v>
      </c>
      <c r="R2023" s="6" t="s">
        <v>8347</v>
      </c>
      <c r="S2023" s="14">
        <f t="shared" si="62"/>
        <v>41860.862233796295</v>
      </c>
      <c r="T2023" s="14">
        <f t="shared" si="63"/>
        <v>41905.862233796295</v>
      </c>
    </row>
    <row r="2024" spans="1:20" ht="60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8221</v>
      </c>
      <c r="H2024" s="1" t="s">
        <v>8243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8292</v>
      </c>
      <c r="O2024" s="5">
        <f>E2024/D2024</f>
        <v>1.2513700000000001</v>
      </c>
      <c r="P2024" s="3">
        <f>ROUND(E2024/L2024,0)</f>
        <v>385</v>
      </c>
      <c r="Q2024" s="6" t="s">
        <v>8317</v>
      </c>
      <c r="R2024" s="6" t="s">
        <v>8347</v>
      </c>
      <c r="S2024" s="14">
        <f t="shared" si="62"/>
        <v>42502.36078703704</v>
      </c>
      <c r="T2024" s="14">
        <f t="shared" si="63"/>
        <v>42532.36078703704</v>
      </c>
    </row>
    <row r="2025" spans="1:20" ht="60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8221</v>
      </c>
      <c r="H2025" s="1" t="s">
        <v>8243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8292</v>
      </c>
      <c r="O2025" s="5">
        <f>E2025/D2025</f>
        <v>1.61459</v>
      </c>
      <c r="P2025" s="3">
        <f>ROUND(E2025/L2025,0)</f>
        <v>457</v>
      </c>
      <c r="Q2025" s="6" t="s">
        <v>8317</v>
      </c>
      <c r="R2025" s="6" t="s">
        <v>8347</v>
      </c>
      <c r="S2025" s="14">
        <f t="shared" si="62"/>
        <v>42136.212418981479</v>
      </c>
      <c r="T2025" s="14">
        <f t="shared" si="63"/>
        <v>42166.212418981479</v>
      </c>
    </row>
    <row r="2026" spans="1:20" ht="60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8221</v>
      </c>
      <c r="H2026" s="1" t="s">
        <v>8243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8292</v>
      </c>
      <c r="O2026" s="5">
        <f>E2026/D2026</f>
        <v>5.8535000000000004</v>
      </c>
      <c r="P2026" s="3">
        <f>ROUND(E2026/L2026,0)</f>
        <v>223</v>
      </c>
      <c r="Q2026" s="6" t="s">
        <v>8317</v>
      </c>
      <c r="R2026" s="6" t="s">
        <v>8347</v>
      </c>
      <c r="S2026" s="14">
        <f t="shared" si="62"/>
        <v>41099.758611111109</v>
      </c>
      <c r="T2026" s="14">
        <f t="shared" si="63"/>
        <v>41133.916666666664</v>
      </c>
    </row>
    <row r="2027" spans="1:20" ht="60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8233</v>
      </c>
      <c r="H2027" s="1" t="s">
        <v>8246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8292</v>
      </c>
      <c r="O2027" s="5">
        <f>E2027/D2027</f>
        <v>2.0114999999999998</v>
      </c>
      <c r="P2027" s="3">
        <f>ROUND(E2027/L2027,0)</f>
        <v>221</v>
      </c>
      <c r="Q2027" s="6" t="s">
        <v>8317</v>
      </c>
      <c r="R2027" s="6" t="s">
        <v>8347</v>
      </c>
      <c r="S2027" s="14">
        <f t="shared" si="62"/>
        <v>42135.976226851846</v>
      </c>
      <c r="T2027" s="14">
        <f t="shared" si="63"/>
        <v>42165.976226851846</v>
      </c>
    </row>
    <row r="2028" spans="1:20" ht="30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8221</v>
      </c>
      <c r="H2028" s="1" t="s">
        <v>8243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8292</v>
      </c>
      <c r="O2028" s="5">
        <f>E2028/D2028</f>
        <v>1.3348307999999998</v>
      </c>
      <c r="P2028" s="3">
        <f>ROUND(E2028/L2028,0)</f>
        <v>74</v>
      </c>
      <c r="Q2028" s="6" t="s">
        <v>8317</v>
      </c>
      <c r="R2028" s="6" t="s">
        <v>8347</v>
      </c>
      <c r="S2028" s="14">
        <f t="shared" si="62"/>
        <v>41704.527604166666</v>
      </c>
      <c r="T2028" s="14">
        <f t="shared" si="63"/>
        <v>41749.957638888889</v>
      </c>
    </row>
    <row r="2029" spans="1:20" ht="45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8221</v>
      </c>
      <c r="H2029" s="1" t="s">
        <v>8243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8292</v>
      </c>
      <c r="O2029" s="5">
        <f>E2029/D2029</f>
        <v>1.2024900000000001</v>
      </c>
      <c r="P2029" s="3">
        <f>ROUND(E2029/L2029,0)</f>
        <v>223</v>
      </c>
      <c r="Q2029" s="6" t="s">
        <v>8317</v>
      </c>
      <c r="R2029" s="6" t="s">
        <v>8347</v>
      </c>
      <c r="S2029" s="14">
        <f t="shared" si="62"/>
        <v>42048.605543981474</v>
      </c>
      <c r="T2029" s="14">
        <f t="shared" si="63"/>
        <v>42093.563877314817</v>
      </c>
    </row>
    <row r="2030" spans="1:20" ht="30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8221</v>
      </c>
      <c r="H2030" s="1" t="s">
        <v>8243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8292</v>
      </c>
      <c r="O2030" s="5">
        <f>E2030/D2030</f>
        <v>1.2616666666666667</v>
      </c>
      <c r="P2030" s="3">
        <f>ROUND(E2030/L2030,0)</f>
        <v>48</v>
      </c>
      <c r="Q2030" s="6" t="s">
        <v>8317</v>
      </c>
      <c r="R2030" s="6" t="s">
        <v>8347</v>
      </c>
      <c r="S2030" s="14">
        <f t="shared" si="62"/>
        <v>40215.710717592592</v>
      </c>
      <c r="T2030" s="14">
        <f t="shared" si="63"/>
        <v>40252.704861111109</v>
      </c>
    </row>
    <row r="2031" spans="1:20" ht="4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8221</v>
      </c>
      <c r="H2031" s="1" t="s">
        <v>8243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8292</v>
      </c>
      <c r="O2031" s="5">
        <f>E2031/D2031</f>
        <v>3.6120000000000001</v>
      </c>
      <c r="P2031" s="3">
        <f>ROUND(E2031/L2031,0)</f>
        <v>96</v>
      </c>
      <c r="Q2031" s="6" t="s">
        <v>8317</v>
      </c>
      <c r="R2031" s="6" t="s">
        <v>8347</v>
      </c>
      <c r="S2031" s="14">
        <f t="shared" si="62"/>
        <v>41847.813437500001</v>
      </c>
      <c r="T2031" s="14">
        <f t="shared" si="63"/>
        <v>41877.813437500001</v>
      </c>
    </row>
    <row r="2032" spans="1:20" ht="45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8222</v>
      </c>
      <c r="H2032" s="1" t="s">
        <v>8244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8292</v>
      </c>
      <c r="O2032" s="5">
        <f>E2032/D2032</f>
        <v>2.26239013671875</v>
      </c>
      <c r="P2032" s="3">
        <f>ROUND(E2032/L2032,0)</f>
        <v>119</v>
      </c>
      <c r="Q2032" s="6" t="s">
        <v>8317</v>
      </c>
      <c r="R2032" s="6" t="s">
        <v>8347</v>
      </c>
      <c r="S2032" s="14">
        <f t="shared" si="62"/>
        <v>41212.788148148145</v>
      </c>
      <c r="T2032" s="14">
        <f t="shared" si="63"/>
        <v>41242.788148148145</v>
      </c>
    </row>
    <row r="2033" spans="1:20" ht="45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8230</v>
      </c>
      <c r="H2033" s="1" t="s">
        <v>8246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8292</v>
      </c>
      <c r="O2033" s="5">
        <f>E2033/D2033</f>
        <v>1.2035</v>
      </c>
      <c r="P2033" s="3">
        <f>ROUND(E2033/L2033,0)</f>
        <v>118</v>
      </c>
      <c r="Q2033" s="6" t="s">
        <v>8317</v>
      </c>
      <c r="R2033" s="6" t="s">
        <v>8347</v>
      </c>
      <c r="S2033" s="14">
        <f t="shared" si="62"/>
        <v>41975.120983796289</v>
      </c>
      <c r="T2033" s="14">
        <f t="shared" si="63"/>
        <v>42012.833333333336</v>
      </c>
    </row>
    <row r="2034" spans="1:20" ht="60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8221</v>
      </c>
      <c r="H2034" s="1" t="s">
        <v>8243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8292</v>
      </c>
      <c r="O2034" s="5">
        <f>E2034/D2034</f>
        <v>3.0418799999999999</v>
      </c>
      <c r="P2034" s="3">
        <f>ROUND(E2034/L2034,0)</f>
        <v>143</v>
      </c>
      <c r="Q2034" s="6" t="s">
        <v>8317</v>
      </c>
      <c r="R2034" s="6" t="s">
        <v>8347</v>
      </c>
      <c r="S2034" s="14">
        <f t="shared" si="62"/>
        <v>42689.35733796296</v>
      </c>
      <c r="T2034" s="14">
        <f t="shared" si="63"/>
        <v>42718.999999999993</v>
      </c>
    </row>
    <row r="2035" spans="1:20" ht="60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8221</v>
      </c>
      <c r="H2035" s="1" t="s">
        <v>8243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8292</v>
      </c>
      <c r="O2035" s="5">
        <f>E2035/D2035</f>
        <v>1.7867599999999999</v>
      </c>
      <c r="P2035" s="3">
        <f>ROUND(E2035/L2035,0)</f>
        <v>283</v>
      </c>
      <c r="Q2035" s="6" t="s">
        <v>8317</v>
      </c>
      <c r="R2035" s="6" t="s">
        <v>8347</v>
      </c>
      <c r="S2035" s="14">
        <f t="shared" si="62"/>
        <v>41724.874050925922</v>
      </c>
      <c r="T2035" s="14">
        <f t="shared" si="63"/>
        <v>41754.874050925922</v>
      </c>
    </row>
    <row r="2036" spans="1:20" ht="60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8221</v>
      </c>
      <c r="H2036" s="1" t="s">
        <v>8243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8292</v>
      </c>
      <c r="O2036" s="5">
        <f>E2036/D2036</f>
        <v>3.868199871794872</v>
      </c>
      <c r="P2036" s="3">
        <f>ROUND(E2036/L2036,0)</f>
        <v>594</v>
      </c>
      <c r="Q2036" s="6" t="s">
        <v>8317</v>
      </c>
      <c r="R2036" s="6" t="s">
        <v>8347</v>
      </c>
      <c r="S2036" s="14">
        <f t="shared" si="62"/>
        <v>42075.921678240738</v>
      </c>
      <c r="T2036" s="14">
        <f t="shared" si="63"/>
        <v>42131.081944444442</v>
      </c>
    </row>
    <row r="2037" spans="1:20" ht="60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8221</v>
      </c>
      <c r="H2037" s="1" t="s">
        <v>8243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8292</v>
      </c>
      <c r="O2037" s="5">
        <f>E2037/D2037</f>
        <v>2.1103642500000004</v>
      </c>
      <c r="P2037" s="3">
        <f>ROUND(E2037/L2037,0)</f>
        <v>262</v>
      </c>
      <c r="Q2037" s="6" t="s">
        <v>8317</v>
      </c>
      <c r="R2037" s="6" t="s">
        <v>8347</v>
      </c>
      <c r="S2037" s="14">
        <f t="shared" si="62"/>
        <v>42311.41674768518</v>
      </c>
      <c r="T2037" s="14">
        <f t="shared" si="63"/>
        <v>42356.833333333336</v>
      </c>
    </row>
    <row r="2038" spans="1:20" ht="60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8221</v>
      </c>
      <c r="H2038" s="1" t="s">
        <v>8243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8292</v>
      </c>
      <c r="O2038" s="5">
        <f>E2038/D2038</f>
        <v>1.3166833333333334</v>
      </c>
      <c r="P2038" s="3">
        <f>ROUND(E2038/L2038,0)</f>
        <v>47</v>
      </c>
      <c r="Q2038" s="6" t="s">
        <v>8317</v>
      </c>
      <c r="R2038" s="6" t="s">
        <v>8347</v>
      </c>
      <c r="S2038" s="14">
        <f t="shared" si="62"/>
        <v>41738.656469907401</v>
      </c>
      <c r="T2038" s="14">
        <f t="shared" si="63"/>
        <v>41768.656469907401</v>
      </c>
    </row>
    <row r="2039" spans="1:20" ht="4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8221</v>
      </c>
      <c r="H2039" s="1" t="s">
        <v>8243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8292</v>
      </c>
      <c r="O2039" s="5">
        <f>E2039/D2039</f>
        <v>3.0047639999999998</v>
      </c>
      <c r="P2039" s="3">
        <f>ROUND(E2039/L2039,0)</f>
        <v>70</v>
      </c>
      <c r="Q2039" s="6" t="s">
        <v>8317</v>
      </c>
      <c r="R2039" s="6" t="s">
        <v>8347</v>
      </c>
      <c r="S2039" s="14">
        <f t="shared" si="62"/>
        <v>41578.001770833333</v>
      </c>
      <c r="T2039" s="14">
        <f t="shared" si="63"/>
        <v>41638.043437499997</v>
      </c>
    </row>
    <row r="2040" spans="1:20" ht="60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8222</v>
      </c>
      <c r="H2040" s="1" t="s">
        <v>8244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8292</v>
      </c>
      <c r="O2040" s="5">
        <f>E2040/D2040</f>
        <v>4.2051249999999998</v>
      </c>
      <c r="P2040" s="3">
        <f>ROUND(E2040/L2040,0)</f>
        <v>165</v>
      </c>
      <c r="Q2040" s="6" t="s">
        <v>8317</v>
      </c>
      <c r="R2040" s="6" t="s">
        <v>8347</v>
      </c>
      <c r="S2040" s="14">
        <f t="shared" si="62"/>
        <v>41424.062743055554</v>
      </c>
      <c r="T2040" s="14">
        <f t="shared" si="63"/>
        <v>41456.541666666664</v>
      </c>
    </row>
    <row r="2041" spans="1:20" ht="45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8221</v>
      </c>
      <c r="H2041" s="1" t="s">
        <v>8243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8292</v>
      </c>
      <c r="O2041" s="5">
        <f>E2041/D2041</f>
        <v>1.362168</v>
      </c>
      <c r="P2041" s="3">
        <f>ROUND(E2041/L2041,0)</f>
        <v>449</v>
      </c>
      <c r="Q2041" s="6" t="s">
        <v>8317</v>
      </c>
      <c r="R2041" s="6" t="s">
        <v>8347</v>
      </c>
      <c r="S2041" s="14">
        <f t="shared" si="62"/>
        <v>42675.23061342592</v>
      </c>
      <c r="T2041" s="14">
        <f t="shared" si="63"/>
        <v>42704.999305555553</v>
      </c>
    </row>
    <row r="2042" spans="1:20" ht="30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8221</v>
      </c>
      <c r="H2042" s="1" t="s">
        <v>8243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8292</v>
      </c>
      <c r="O2042" s="5">
        <f>E2042/D2042</f>
        <v>2.4817133333333334</v>
      </c>
      <c r="P2042" s="3">
        <f>ROUND(E2042/L2042,0)</f>
        <v>27</v>
      </c>
      <c r="Q2042" s="6" t="s">
        <v>8317</v>
      </c>
      <c r="R2042" s="6" t="s">
        <v>8347</v>
      </c>
      <c r="S2042" s="14">
        <f t="shared" si="62"/>
        <v>41578.718784722216</v>
      </c>
      <c r="T2042" s="14">
        <f t="shared" si="63"/>
        <v>41593.760451388887</v>
      </c>
    </row>
    <row r="2043" spans="1:20" ht="60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8221</v>
      </c>
      <c r="H2043" s="1" t="s">
        <v>8243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8292</v>
      </c>
      <c r="O2043" s="5">
        <f>E2043/D2043</f>
        <v>1.8186315789473684</v>
      </c>
      <c r="P2043" s="3">
        <f>ROUND(E2043/L2043,0)</f>
        <v>144</v>
      </c>
      <c r="Q2043" s="6" t="s">
        <v>8317</v>
      </c>
      <c r="R2043" s="6" t="s">
        <v>8347</v>
      </c>
      <c r="S2043" s="14">
        <f t="shared" si="62"/>
        <v>42654.317442129628</v>
      </c>
      <c r="T2043" s="14">
        <f t="shared" si="63"/>
        <v>42684.359108796292</v>
      </c>
    </row>
    <row r="2044" spans="1:20" ht="4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8221</v>
      </c>
      <c r="H2044" s="1" t="s">
        <v>8243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8292</v>
      </c>
      <c r="O2044" s="5">
        <f>E2044/D2044</f>
        <v>1.2353000000000001</v>
      </c>
      <c r="P2044" s="3">
        <f>ROUND(E2044/L2044,0)</f>
        <v>88</v>
      </c>
      <c r="Q2044" s="6" t="s">
        <v>8317</v>
      </c>
      <c r="R2044" s="6" t="s">
        <v>8347</v>
      </c>
      <c r="S2044" s="14">
        <f t="shared" si="62"/>
        <v>42331.499699074069</v>
      </c>
      <c r="T2044" s="14">
        <f t="shared" si="63"/>
        <v>42391.499699074069</v>
      </c>
    </row>
    <row r="2045" spans="1:20" ht="60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8221</v>
      </c>
      <c r="H2045" s="1" t="s">
        <v>8243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8292</v>
      </c>
      <c r="O2045" s="5">
        <f>E2045/D2045</f>
        <v>5.0620938628158845</v>
      </c>
      <c r="P2045" s="3">
        <f>ROUND(E2045/L2045,0)</f>
        <v>36</v>
      </c>
      <c r="Q2045" s="6" t="s">
        <v>8317</v>
      </c>
      <c r="R2045" s="6" t="s">
        <v>8347</v>
      </c>
      <c r="S2045" s="14">
        <f t="shared" si="62"/>
        <v>42660.968483796292</v>
      </c>
      <c r="T2045" s="14">
        <f t="shared" si="63"/>
        <v>42714.999305555553</v>
      </c>
    </row>
    <row r="2046" spans="1:20" ht="60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8221</v>
      </c>
      <c r="H2046" s="1" t="s">
        <v>8243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8292</v>
      </c>
      <c r="O2046" s="5">
        <f>E2046/D2046</f>
        <v>1.0821333333333334</v>
      </c>
      <c r="P2046" s="3">
        <f>ROUND(E2046/L2046,0)</f>
        <v>90</v>
      </c>
      <c r="Q2046" s="6" t="s">
        <v>8317</v>
      </c>
      <c r="R2046" s="6" t="s">
        <v>8347</v>
      </c>
      <c r="S2046" s="14">
        <f t="shared" si="62"/>
        <v>42138.475856481477</v>
      </c>
      <c r="T2046" s="14">
        <f t="shared" si="63"/>
        <v>42168.475856481477</v>
      </c>
    </row>
    <row r="2047" spans="1:20" ht="60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8221</v>
      </c>
      <c r="H2047" s="1" t="s">
        <v>8243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8292</v>
      </c>
      <c r="O2047" s="5">
        <f>E2047/D2047</f>
        <v>8.1918387755102042</v>
      </c>
      <c r="P2047" s="3">
        <f>ROUND(E2047/L2047,0)</f>
        <v>153</v>
      </c>
      <c r="Q2047" s="6" t="s">
        <v>8317</v>
      </c>
      <c r="R2047" s="6" t="s">
        <v>8347</v>
      </c>
      <c r="S2047" s="14">
        <f t="shared" si="62"/>
        <v>41068.880173611113</v>
      </c>
      <c r="T2047" s="14">
        <f t="shared" si="63"/>
        <v>41098.880173611113</v>
      </c>
    </row>
    <row r="2048" spans="1:20" ht="60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8221</v>
      </c>
      <c r="H2048" s="1" t="s">
        <v>8243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8292</v>
      </c>
      <c r="O2048" s="5">
        <f>E2048/D2048</f>
        <v>1.2110000000000001</v>
      </c>
      <c r="P2048" s="3">
        <f>ROUND(E2048/L2048,0)</f>
        <v>56</v>
      </c>
      <c r="Q2048" s="6" t="s">
        <v>8317</v>
      </c>
      <c r="R2048" s="6" t="s">
        <v>8347</v>
      </c>
      <c r="S2048" s="14">
        <f t="shared" si="62"/>
        <v>41386.963472222218</v>
      </c>
      <c r="T2048" s="14">
        <f t="shared" si="63"/>
        <v>41416.963472222218</v>
      </c>
    </row>
    <row r="2049" spans="1:20" ht="60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8223</v>
      </c>
      <c r="H2049" s="1" t="s">
        <v>8245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8292</v>
      </c>
      <c r="O2049" s="5">
        <f>E2049/D2049</f>
        <v>1.0299897959183673</v>
      </c>
      <c r="P2049" s="3">
        <f>ROUND(E2049/L2049,0)</f>
        <v>228</v>
      </c>
      <c r="Q2049" s="6" t="s">
        <v>8317</v>
      </c>
      <c r="R2049" s="6" t="s">
        <v>8347</v>
      </c>
      <c r="S2049" s="14">
        <f t="shared" si="62"/>
        <v>42081.695254629631</v>
      </c>
      <c r="T2049" s="14">
        <f t="shared" si="63"/>
        <v>42110.791666666664</v>
      </c>
    </row>
    <row r="2050" spans="1:20" ht="60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8221</v>
      </c>
      <c r="H2050" s="1" t="s">
        <v>8243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8292</v>
      </c>
      <c r="O2050" s="5">
        <f>E2050/D2050</f>
        <v>1.4833229411764706</v>
      </c>
      <c r="P2050" s="3">
        <f>ROUND(E2050/L2050,0)</f>
        <v>92</v>
      </c>
      <c r="Q2050" s="6" t="s">
        <v>8317</v>
      </c>
      <c r="R2050" s="6" t="s">
        <v>8347</v>
      </c>
      <c r="S2050" s="14">
        <f t="shared" si="62"/>
        <v>41387.443182870367</v>
      </c>
      <c r="T2050" s="14">
        <f t="shared" si="63"/>
        <v>41417.443182870367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8222</v>
      </c>
      <c r="H2051" s="1" t="s">
        <v>8244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8292</v>
      </c>
      <c r="O2051" s="5">
        <f>E2051/D2051</f>
        <v>1.2019070000000001</v>
      </c>
      <c r="P2051" s="3">
        <f>ROUND(E2051/L2051,0)</f>
        <v>81</v>
      </c>
      <c r="Q2051" s="6" t="s">
        <v>8317</v>
      </c>
      <c r="R2051" s="6" t="s">
        <v>8347</v>
      </c>
      <c r="S2051" s="14">
        <f t="shared" ref="S2051:S2114" si="64">(J2051/86400)+25569+(-5/24)</f>
        <v>41575.319016203699</v>
      </c>
      <c r="T2051" s="14">
        <f t="shared" ref="T2051:T2114" si="65">(I2051/86400)+25569+(-5/24)</f>
        <v>41610.749305555553</v>
      </c>
    </row>
    <row r="2052" spans="1:20" ht="60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8221</v>
      </c>
      <c r="H2052" s="1" t="s">
        <v>8243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8292</v>
      </c>
      <c r="O2052" s="5">
        <f>E2052/D2052</f>
        <v>4.7327000000000004</v>
      </c>
      <c r="P2052" s="3">
        <f>ROUND(E2052/L2052,0)</f>
        <v>278</v>
      </c>
      <c r="Q2052" s="6" t="s">
        <v>8317</v>
      </c>
      <c r="R2052" s="6" t="s">
        <v>8347</v>
      </c>
      <c r="S2052" s="14">
        <f t="shared" si="64"/>
        <v>42114.863171296289</v>
      </c>
      <c r="T2052" s="14">
        <f t="shared" si="65"/>
        <v>42154.863171296289</v>
      </c>
    </row>
    <row r="2053" spans="1:20" ht="60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8221</v>
      </c>
      <c r="H2053" s="1" t="s">
        <v>8243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8292</v>
      </c>
      <c r="O2053" s="5">
        <f>E2053/D2053</f>
        <v>1.303625</v>
      </c>
      <c r="P2053" s="3">
        <f>ROUND(E2053/L2053,0)</f>
        <v>43</v>
      </c>
      <c r="Q2053" s="6" t="s">
        <v>8317</v>
      </c>
      <c r="R2053" s="6" t="s">
        <v>8347</v>
      </c>
      <c r="S2053" s="14">
        <f t="shared" si="64"/>
        <v>41603.814085648148</v>
      </c>
      <c r="T2053" s="14">
        <f t="shared" si="65"/>
        <v>41633.814085648148</v>
      </c>
    </row>
    <row r="2054" spans="1:20" ht="60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8221</v>
      </c>
      <c r="H2054" s="1" t="s">
        <v>8243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8292</v>
      </c>
      <c r="O2054" s="5">
        <f>E2054/D2054</f>
        <v>3.5304799999999998</v>
      </c>
      <c r="P2054" s="3">
        <f>ROUND(E2054/L2054,0)</f>
        <v>326</v>
      </c>
      <c r="Q2054" s="6" t="s">
        <v>8317</v>
      </c>
      <c r="R2054" s="6" t="s">
        <v>8347</v>
      </c>
      <c r="S2054" s="14">
        <f t="shared" si="64"/>
        <v>42374.875613425924</v>
      </c>
      <c r="T2054" s="14">
        <f t="shared" si="65"/>
        <v>42419.875613425924</v>
      </c>
    </row>
    <row r="2055" spans="1:20" ht="60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8221</v>
      </c>
      <c r="H2055" s="1" t="s">
        <v>8243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8292</v>
      </c>
      <c r="O2055" s="5">
        <f>E2055/D2055</f>
        <v>1.0102</v>
      </c>
      <c r="P2055" s="3">
        <f>ROUND(E2055/L2055,0)</f>
        <v>42</v>
      </c>
      <c r="Q2055" s="6" t="s">
        <v>8317</v>
      </c>
      <c r="R2055" s="6" t="s">
        <v>8347</v>
      </c>
      <c r="S2055" s="14">
        <f t="shared" si="64"/>
        <v>42303.409155092588</v>
      </c>
      <c r="T2055" s="14">
        <f t="shared" si="65"/>
        <v>42333.450821759259</v>
      </c>
    </row>
    <row r="2056" spans="1:20" ht="60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8222</v>
      </c>
      <c r="H2056" s="1" t="s">
        <v>8244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8292</v>
      </c>
      <c r="O2056" s="5">
        <f>E2056/D2056</f>
        <v>1.1359142857142857</v>
      </c>
      <c r="P2056" s="3">
        <f>ROUND(E2056/L2056,0)</f>
        <v>64</v>
      </c>
      <c r="Q2056" s="6" t="s">
        <v>8317</v>
      </c>
      <c r="R2056" s="6" t="s">
        <v>8347</v>
      </c>
      <c r="S2056" s="14">
        <f t="shared" si="64"/>
        <v>41731.312615740739</v>
      </c>
      <c r="T2056" s="14">
        <f t="shared" si="65"/>
        <v>41761.312615740739</v>
      </c>
    </row>
    <row r="2057" spans="1:20" ht="60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8221</v>
      </c>
      <c r="H2057" s="1" t="s">
        <v>8243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8292</v>
      </c>
      <c r="O2057" s="5">
        <f>E2057/D2057</f>
        <v>1.6741666666666666</v>
      </c>
      <c r="P2057" s="3">
        <f>ROUND(E2057/L2057,0)</f>
        <v>99</v>
      </c>
      <c r="Q2057" s="6" t="s">
        <v>8317</v>
      </c>
      <c r="R2057" s="6" t="s">
        <v>8347</v>
      </c>
      <c r="S2057" s="14">
        <f t="shared" si="64"/>
        <v>41946.465775462959</v>
      </c>
      <c r="T2057" s="14">
        <f t="shared" si="65"/>
        <v>41975.958333333336</v>
      </c>
    </row>
    <row r="2058" spans="1:20" ht="4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8221</v>
      </c>
      <c r="H2058" s="1" t="s">
        <v>8243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8292</v>
      </c>
      <c r="O2058" s="5">
        <f>E2058/D2058</f>
        <v>1.5345200000000001</v>
      </c>
      <c r="P2058" s="3">
        <f>ROUND(E2058/L2058,0)</f>
        <v>138</v>
      </c>
      <c r="Q2058" s="6" t="s">
        <v>8317</v>
      </c>
      <c r="R2058" s="6" t="s">
        <v>8347</v>
      </c>
      <c r="S2058" s="14">
        <f t="shared" si="64"/>
        <v>41351.552569444444</v>
      </c>
      <c r="T2058" s="14">
        <f t="shared" si="65"/>
        <v>41381.552569444444</v>
      </c>
    </row>
    <row r="2059" spans="1:20" ht="60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8222</v>
      </c>
      <c r="H2059" s="1" t="s">
        <v>8244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8292</v>
      </c>
      <c r="O2059" s="5">
        <f>E2059/D2059</f>
        <v>2.022322</v>
      </c>
      <c r="P2059" s="3">
        <f>ROUND(E2059/L2059,0)</f>
        <v>46</v>
      </c>
      <c r="Q2059" s="6" t="s">
        <v>8317</v>
      </c>
      <c r="R2059" s="6" t="s">
        <v>8347</v>
      </c>
      <c r="S2059" s="14">
        <f t="shared" si="64"/>
        <v>42396.286249999997</v>
      </c>
      <c r="T2059" s="14">
        <f t="shared" si="65"/>
        <v>42426.286249999997</v>
      </c>
    </row>
    <row r="2060" spans="1:20" ht="30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8222</v>
      </c>
      <c r="H2060" s="1" t="s">
        <v>8244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8292</v>
      </c>
      <c r="O2060" s="5">
        <f>E2060/D2060</f>
        <v>1.6828125</v>
      </c>
      <c r="P2060" s="3">
        <f>ROUND(E2060/L2060,0)</f>
        <v>11</v>
      </c>
      <c r="Q2060" s="6" t="s">
        <v>8317</v>
      </c>
      <c r="R2060" s="6" t="s">
        <v>8347</v>
      </c>
      <c r="S2060" s="14">
        <f t="shared" si="64"/>
        <v>42026.16238425926</v>
      </c>
      <c r="T2060" s="14">
        <f t="shared" si="65"/>
        <v>42065.624999999993</v>
      </c>
    </row>
    <row r="2061" spans="1:20" ht="60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8221</v>
      </c>
      <c r="H2061" s="1" t="s">
        <v>8243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8292</v>
      </c>
      <c r="O2061" s="5">
        <f>E2061/D2061</f>
        <v>1.4345666666666668</v>
      </c>
      <c r="P2061" s="3">
        <f>ROUND(E2061/L2061,0)</f>
        <v>115</v>
      </c>
      <c r="Q2061" s="6" t="s">
        <v>8317</v>
      </c>
      <c r="R2061" s="6" t="s">
        <v>8347</v>
      </c>
      <c r="S2061" s="14">
        <f t="shared" si="64"/>
        <v>42361.394143518519</v>
      </c>
      <c r="T2061" s="14">
        <f t="shared" si="65"/>
        <v>42400.707638888889</v>
      </c>
    </row>
    <row r="2062" spans="1:20" ht="60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8221</v>
      </c>
      <c r="H2062" s="1" t="s">
        <v>8243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8292</v>
      </c>
      <c r="O2062" s="5">
        <f>E2062/D2062</f>
        <v>1.964</v>
      </c>
      <c r="P2062" s="3">
        <f>ROUND(E2062/L2062,0)</f>
        <v>36</v>
      </c>
      <c r="Q2062" s="6" t="s">
        <v>8317</v>
      </c>
      <c r="R2062" s="6" t="s">
        <v>8347</v>
      </c>
      <c r="S2062" s="14">
        <f t="shared" si="64"/>
        <v>41783.434606481482</v>
      </c>
      <c r="T2062" s="14">
        <f t="shared" si="65"/>
        <v>41843.434606481482</v>
      </c>
    </row>
    <row r="2063" spans="1:20" ht="60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8221</v>
      </c>
      <c r="H2063" s="1" t="s">
        <v>8243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8292</v>
      </c>
      <c r="O2063" s="5">
        <f>E2063/D2063</f>
        <v>1.0791999999999999</v>
      </c>
      <c r="P2063" s="3">
        <f>ROUND(E2063/L2063,0)</f>
        <v>154</v>
      </c>
      <c r="Q2063" s="6" t="s">
        <v>8317</v>
      </c>
      <c r="R2063" s="6" t="s">
        <v>8347</v>
      </c>
      <c r="S2063" s="14">
        <f t="shared" si="64"/>
        <v>42705.556180555555</v>
      </c>
      <c r="T2063" s="14">
        <f t="shared" si="65"/>
        <v>42735.556180555555</v>
      </c>
    </row>
    <row r="2064" spans="1:20" ht="60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8229</v>
      </c>
      <c r="H2064" s="1" t="s">
        <v>8250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8292</v>
      </c>
      <c r="O2064" s="5">
        <f>E2064/D2064</f>
        <v>1.14977</v>
      </c>
      <c r="P2064" s="3">
        <f>ROUND(E2064/L2064,0)</f>
        <v>566</v>
      </c>
      <c r="Q2064" s="6" t="s">
        <v>8317</v>
      </c>
      <c r="R2064" s="6" t="s">
        <v>8347</v>
      </c>
      <c r="S2064" s="14">
        <f t="shared" si="64"/>
        <v>42423.174745370365</v>
      </c>
      <c r="T2064" s="14">
        <f t="shared" si="65"/>
        <v>42453.1330787037</v>
      </c>
    </row>
    <row r="2065" spans="1:20" ht="45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8233</v>
      </c>
      <c r="H2065" s="1" t="s">
        <v>8246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8292</v>
      </c>
      <c r="O2065" s="5">
        <f>E2065/D2065</f>
        <v>1.4804999999999999</v>
      </c>
      <c r="P2065" s="3">
        <f>ROUND(E2065/L2065,0)</f>
        <v>121</v>
      </c>
      <c r="Q2065" s="6" t="s">
        <v>8317</v>
      </c>
      <c r="R2065" s="6" t="s">
        <v>8347</v>
      </c>
      <c r="S2065" s="14">
        <f t="shared" si="64"/>
        <v>42472.524317129624</v>
      </c>
      <c r="T2065" s="14">
        <f t="shared" si="65"/>
        <v>42505.524317129624</v>
      </c>
    </row>
    <row r="2066" spans="1:20" ht="60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8221</v>
      </c>
      <c r="H2066" s="1" t="s">
        <v>8243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8292</v>
      </c>
      <c r="O2066" s="5">
        <f>E2066/D2066</f>
        <v>1.9116676082790633</v>
      </c>
      <c r="P2066" s="3">
        <f>ROUND(E2066/L2066,0)</f>
        <v>86</v>
      </c>
      <c r="Q2066" s="6" t="s">
        <v>8317</v>
      </c>
      <c r="R2066" s="6" t="s">
        <v>8347</v>
      </c>
      <c r="S2066" s="14">
        <f t="shared" si="64"/>
        <v>41389.1565162037</v>
      </c>
      <c r="T2066" s="14">
        <f t="shared" si="65"/>
        <v>41425.291666666664</v>
      </c>
    </row>
    <row r="2067" spans="1:20" ht="60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8222</v>
      </c>
      <c r="H2067" s="1" t="s">
        <v>8244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8292</v>
      </c>
      <c r="O2067" s="5">
        <f>E2067/D2067</f>
        <v>1.99215125</v>
      </c>
      <c r="P2067" s="3">
        <f>ROUND(E2067/L2067,0)</f>
        <v>51</v>
      </c>
      <c r="Q2067" s="6" t="s">
        <v>8317</v>
      </c>
      <c r="R2067" s="6" t="s">
        <v>8347</v>
      </c>
      <c r="S2067" s="14">
        <f t="shared" si="64"/>
        <v>41603.125335648147</v>
      </c>
      <c r="T2067" s="14">
        <f t="shared" si="65"/>
        <v>41633.125335648147</v>
      </c>
    </row>
    <row r="2068" spans="1:20" ht="45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8221</v>
      </c>
      <c r="H2068" s="1" t="s">
        <v>8243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8292</v>
      </c>
      <c r="O2068" s="5">
        <f>E2068/D2068</f>
        <v>2.1859999999999999</v>
      </c>
      <c r="P2068" s="3">
        <f>ROUND(E2068/L2068,0)</f>
        <v>67</v>
      </c>
      <c r="Q2068" s="6" t="s">
        <v>8317</v>
      </c>
      <c r="R2068" s="6" t="s">
        <v>8347</v>
      </c>
      <c r="S2068" s="14">
        <f t="shared" si="64"/>
        <v>41844.563460648147</v>
      </c>
      <c r="T2068" s="14">
        <f t="shared" si="65"/>
        <v>41874.563460648147</v>
      </c>
    </row>
    <row r="2069" spans="1:20" ht="4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8222</v>
      </c>
      <c r="H2069" s="1" t="s">
        <v>8244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8292</v>
      </c>
      <c r="O2069" s="5">
        <f>E2069/D2069</f>
        <v>1.2686868686868686</v>
      </c>
      <c r="P2069" s="3">
        <f>ROUND(E2069/L2069,0)</f>
        <v>63</v>
      </c>
      <c r="Q2069" s="6" t="s">
        <v>8317</v>
      </c>
      <c r="R2069" s="6" t="s">
        <v>8347</v>
      </c>
      <c r="S2069" s="14">
        <f t="shared" si="64"/>
        <v>42115.645555555551</v>
      </c>
      <c r="T2069" s="14">
        <f t="shared" si="65"/>
        <v>42148.645555555551</v>
      </c>
    </row>
    <row r="2070" spans="1:20" ht="60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8221</v>
      </c>
      <c r="H2070" s="1" t="s">
        <v>8243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8292</v>
      </c>
      <c r="O2070" s="5">
        <f>E2070/D2070</f>
        <v>1.0522388</v>
      </c>
      <c r="P2070" s="3">
        <f>ROUND(E2070/L2070,0)</f>
        <v>346</v>
      </c>
      <c r="Q2070" s="6" t="s">
        <v>8317</v>
      </c>
      <c r="R2070" s="6" t="s">
        <v>8347</v>
      </c>
      <c r="S2070" s="14">
        <f t="shared" si="64"/>
        <v>42633.633275462962</v>
      </c>
      <c r="T2070" s="14">
        <f t="shared" si="65"/>
        <v>42663.633275462962</v>
      </c>
    </row>
    <row r="2071" spans="1:20" ht="60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8221</v>
      </c>
      <c r="H2071" s="1" t="s">
        <v>8243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8292</v>
      </c>
      <c r="O2071" s="5">
        <f>E2071/D2071</f>
        <v>1.2840666000000001</v>
      </c>
      <c r="P2071" s="3">
        <f>ROUND(E2071/L2071,0)</f>
        <v>244</v>
      </c>
      <c r="Q2071" s="6" t="s">
        <v>8317</v>
      </c>
      <c r="R2071" s="6" t="s">
        <v>8347</v>
      </c>
      <c r="S2071" s="14">
        <f t="shared" si="64"/>
        <v>42340.763784722221</v>
      </c>
      <c r="T2071" s="14">
        <f t="shared" si="65"/>
        <v>42371.763784722221</v>
      </c>
    </row>
    <row r="2072" spans="1:20" ht="60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8233</v>
      </c>
      <c r="H2072" s="1" t="s">
        <v>8246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8292</v>
      </c>
      <c r="O2072" s="5">
        <f>E2072/D2072</f>
        <v>3.1732719999999999</v>
      </c>
      <c r="P2072" s="3">
        <f>ROUND(E2072/L2072,0)</f>
        <v>259</v>
      </c>
      <c r="Q2072" s="6" t="s">
        <v>8317</v>
      </c>
      <c r="R2072" s="6" t="s">
        <v>8347</v>
      </c>
      <c r="S2072" s="14">
        <f t="shared" si="64"/>
        <v>42519.448182870365</v>
      </c>
      <c r="T2072" s="14">
        <f t="shared" si="65"/>
        <v>42549.448182870365</v>
      </c>
    </row>
    <row r="2073" spans="1:20" ht="60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8221</v>
      </c>
      <c r="H2073" s="1" t="s">
        <v>8243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8292</v>
      </c>
      <c r="O2073" s="5">
        <f>E2073/D2073</f>
        <v>2.8073000000000001</v>
      </c>
      <c r="P2073" s="3">
        <f>ROUND(E2073/L2073,0)</f>
        <v>202</v>
      </c>
      <c r="Q2073" s="6" t="s">
        <v>8317</v>
      </c>
      <c r="R2073" s="6" t="s">
        <v>8347</v>
      </c>
      <c r="S2073" s="14">
        <f t="shared" si="64"/>
        <v>42600.070416666662</v>
      </c>
      <c r="T2073" s="14">
        <f t="shared" si="65"/>
        <v>42645.070416666662</v>
      </c>
    </row>
    <row r="2074" spans="1:20" ht="60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8221</v>
      </c>
      <c r="H2074" s="1" t="s">
        <v>8243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8292</v>
      </c>
      <c r="O2074" s="5">
        <f>E2074/D2074</f>
        <v>1.1073146853146854</v>
      </c>
      <c r="P2074" s="3">
        <f>ROUND(E2074/L2074,0)</f>
        <v>226</v>
      </c>
      <c r="Q2074" s="6" t="s">
        <v>8317</v>
      </c>
      <c r="R2074" s="6" t="s">
        <v>8347</v>
      </c>
      <c r="S2074" s="14">
        <f t="shared" si="64"/>
        <v>42467.373055555552</v>
      </c>
      <c r="T2074" s="14">
        <f t="shared" si="65"/>
        <v>42497.373055555552</v>
      </c>
    </row>
    <row r="2075" spans="1:20" ht="60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8221</v>
      </c>
      <c r="H2075" s="1" t="s">
        <v>8243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8292</v>
      </c>
      <c r="O2075" s="5">
        <f>E2075/D2075</f>
        <v>1.5260429999999998</v>
      </c>
      <c r="P2075" s="3">
        <f>ROUND(E2075/L2075,0)</f>
        <v>325</v>
      </c>
      <c r="Q2075" s="6" t="s">
        <v>8317</v>
      </c>
      <c r="R2075" s="6" t="s">
        <v>8347</v>
      </c>
      <c r="S2075" s="14">
        <f t="shared" si="64"/>
        <v>42087.459699074076</v>
      </c>
      <c r="T2075" s="14">
        <f t="shared" si="65"/>
        <v>42132.459699074076</v>
      </c>
    </row>
    <row r="2076" spans="1:20" ht="30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8221</v>
      </c>
      <c r="H2076" s="1" t="s">
        <v>8243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8292</v>
      </c>
      <c r="O2076" s="5">
        <f>E2076/D2076</f>
        <v>1.0249999999999999</v>
      </c>
      <c r="P2076" s="3">
        <f>ROUND(E2076/L2076,0)</f>
        <v>205</v>
      </c>
      <c r="Q2076" s="6" t="s">
        <v>8317</v>
      </c>
      <c r="R2076" s="6" t="s">
        <v>8347</v>
      </c>
      <c r="S2076" s="14">
        <f t="shared" si="64"/>
        <v>42466.617847222216</v>
      </c>
      <c r="T2076" s="14">
        <f t="shared" si="65"/>
        <v>42496.617847222216</v>
      </c>
    </row>
    <row r="2077" spans="1:20" ht="4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8221</v>
      </c>
      <c r="H2077" s="1" t="s">
        <v>8243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8292</v>
      </c>
      <c r="O2077" s="5">
        <f>E2077/D2077</f>
        <v>16.783738373837384</v>
      </c>
      <c r="P2077" s="3">
        <f>ROUND(E2077/L2077,0)</f>
        <v>20</v>
      </c>
      <c r="Q2077" s="6" t="s">
        <v>8317</v>
      </c>
      <c r="R2077" s="6" t="s">
        <v>8347</v>
      </c>
      <c r="S2077" s="14">
        <f t="shared" si="64"/>
        <v>41450.473240740735</v>
      </c>
      <c r="T2077" s="14">
        <f t="shared" si="65"/>
        <v>41480.473240740735</v>
      </c>
    </row>
    <row r="2078" spans="1:20" ht="30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8222</v>
      </c>
      <c r="H2078" s="1" t="s">
        <v>8244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8292</v>
      </c>
      <c r="O2078" s="5">
        <f>E2078/D2078</f>
        <v>5.4334915642458101</v>
      </c>
      <c r="P2078" s="3">
        <f>ROUND(E2078/L2078,0)</f>
        <v>116</v>
      </c>
      <c r="Q2078" s="6" t="s">
        <v>8317</v>
      </c>
      <c r="R2078" s="6" t="s">
        <v>8347</v>
      </c>
      <c r="S2078" s="14">
        <f t="shared" si="64"/>
        <v>41803.672326388885</v>
      </c>
      <c r="T2078" s="14">
        <f t="shared" si="65"/>
        <v>41843.672326388885</v>
      </c>
    </row>
    <row r="2079" spans="1:20" ht="4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8221</v>
      </c>
      <c r="H2079" s="1" t="s">
        <v>8243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8292</v>
      </c>
      <c r="O2079" s="5">
        <f>E2079/D2079</f>
        <v>1.1550800000000001</v>
      </c>
      <c r="P2079" s="3">
        <f>ROUND(E2079/L2079,0)</f>
        <v>307</v>
      </c>
      <c r="Q2079" s="6" t="s">
        <v>8317</v>
      </c>
      <c r="R2079" s="6" t="s">
        <v>8347</v>
      </c>
      <c r="S2079" s="14">
        <f t="shared" si="64"/>
        <v>42102.83421296296</v>
      </c>
      <c r="T2079" s="14">
        <f t="shared" si="65"/>
        <v>42160.666666666664</v>
      </c>
    </row>
    <row r="2080" spans="1:20" ht="45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8224</v>
      </c>
      <c r="H2080" s="1" t="s">
        <v>8246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8292</v>
      </c>
      <c r="O2080" s="5">
        <f>E2080/D2080</f>
        <v>1.3120499999999999</v>
      </c>
      <c r="P2080" s="3">
        <f>ROUND(E2080/L2080,0)</f>
        <v>547</v>
      </c>
      <c r="Q2080" s="6" t="s">
        <v>8317</v>
      </c>
      <c r="R2080" s="6" t="s">
        <v>8347</v>
      </c>
      <c r="S2080" s="14">
        <f t="shared" si="64"/>
        <v>42692.563159722216</v>
      </c>
      <c r="T2080" s="14">
        <f t="shared" si="65"/>
        <v>42722.563159722216</v>
      </c>
    </row>
    <row r="2081" spans="1:20" ht="60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8222</v>
      </c>
      <c r="H2081" s="1" t="s">
        <v>8244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8292</v>
      </c>
      <c r="O2081" s="5">
        <f>E2081/D2081</f>
        <v>2.8816999999999999</v>
      </c>
      <c r="P2081" s="3">
        <f>ROUND(E2081/L2081,0)</f>
        <v>47</v>
      </c>
      <c r="Q2081" s="6" t="s">
        <v>8317</v>
      </c>
      <c r="R2081" s="6" t="s">
        <v>8347</v>
      </c>
      <c r="S2081" s="14">
        <f t="shared" si="64"/>
        <v>42150.502233796295</v>
      </c>
      <c r="T2081" s="14">
        <f t="shared" si="65"/>
        <v>42180.583333333336</v>
      </c>
    </row>
    <row r="2082" spans="1:20" ht="60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8221</v>
      </c>
      <c r="H2082" s="1" t="s">
        <v>8243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8292</v>
      </c>
      <c r="O2082" s="5">
        <f>E2082/D2082</f>
        <v>5.0780000000000003</v>
      </c>
      <c r="P2082" s="3">
        <f>ROUND(E2082/L2082,0)</f>
        <v>102</v>
      </c>
      <c r="Q2082" s="6" t="s">
        <v>8317</v>
      </c>
      <c r="R2082" s="6" t="s">
        <v>8347</v>
      </c>
      <c r="S2082" s="14">
        <f t="shared" si="64"/>
        <v>42289.748842592591</v>
      </c>
      <c r="T2082" s="14">
        <f t="shared" si="65"/>
        <v>42319.790509259255</v>
      </c>
    </row>
    <row r="2083" spans="1:20" ht="60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8221</v>
      </c>
      <c r="H2083" s="1" t="s">
        <v>8243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8276</v>
      </c>
      <c r="O2083" s="5">
        <f>E2083/D2083</f>
        <v>1.1457142857142857</v>
      </c>
      <c r="P2083" s="3">
        <f>ROUND(E2083/L2083,0)</f>
        <v>73</v>
      </c>
      <c r="Q2083" s="6" t="s">
        <v>8323</v>
      </c>
      <c r="R2083" s="6" t="s">
        <v>8327</v>
      </c>
      <c r="S2083" s="14">
        <f t="shared" si="64"/>
        <v>41003.948553240734</v>
      </c>
      <c r="T2083" s="14">
        <f t="shared" si="65"/>
        <v>41044.999305555553</v>
      </c>
    </row>
    <row r="2084" spans="1:20" ht="60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8221</v>
      </c>
      <c r="H2084" s="1" t="s">
        <v>8243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8276</v>
      </c>
      <c r="O2084" s="5">
        <f>E2084/D2084</f>
        <v>1.1073333333333333</v>
      </c>
      <c r="P2084" s="3">
        <f>ROUND(E2084/L2084,0)</f>
        <v>44</v>
      </c>
      <c r="Q2084" s="6" t="s">
        <v>8323</v>
      </c>
      <c r="R2084" s="6" t="s">
        <v>8327</v>
      </c>
      <c r="S2084" s="14">
        <f t="shared" si="64"/>
        <v>40810.911990740737</v>
      </c>
      <c r="T2084" s="14">
        <f t="shared" si="65"/>
        <v>40870.953657407408</v>
      </c>
    </row>
    <row r="2085" spans="1:20" ht="60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8221</v>
      </c>
      <c r="H2085" s="1" t="s">
        <v>8243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8276</v>
      </c>
      <c r="O2085" s="5">
        <f>E2085/D2085</f>
        <v>1.1333333333333333</v>
      </c>
      <c r="P2085" s="3">
        <f>ROUND(E2085/L2085,0)</f>
        <v>34</v>
      </c>
      <c r="Q2085" s="6" t="s">
        <v>8323</v>
      </c>
      <c r="R2085" s="6" t="s">
        <v>8327</v>
      </c>
      <c r="S2085" s="14">
        <f t="shared" si="64"/>
        <v>41034.513831018514</v>
      </c>
      <c r="T2085" s="14">
        <f t="shared" si="65"/>
        <v>41064.513831018514</v>
      </c>
    </row>
    <row r="2086" spans="1:20" ht="4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8221</v>
      </c>
      <c r="H2086" s="1" t="s">
        <v>8243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8276</v>
      </c>
      <c r="O2086" s="5">
        <f>E2086/D2086</f>
        <v>1.0833333333333333</v>
      </c>
      <c r="P2086" s="3">
        <f>ROUND(E2086/L2086,0)</f>
        <v>71</v>
      </c>
      <c r="Q2086" s="6" t="s">
        <v>8323</v>
      </c>
      <c r="R2086" s="6" t="s">
        <v>8327</v>
      </c>
      <c r="S2086" s="14">
        <f t="shared" si="64"/>
        <v>41731.624791666662</v>
      </c>
      <c r="T2086" s="14">
        <f t="shared" si="65"/>
        <v>41763.082638888889</v>
      </c>
    </row>
    <row r="2087" spans="1:20" ht="60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8221</v>
      </c>
      <c r="H2087" s="1" t="s">
        <v>8243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8276</v>
      </c>
      <c r="O2087" s="5">
        <f>E2087/D2087</f>
        <v>1.2353333333333334</v>
      </c>
      <c r="P2087" s="3">
        <f>ROUND(E2087/L2087,0)</f>
        <v>89</v>
      </c>
      <c r="Q2087" s="6" t="s">
        <v>8323</v>
      </c>
      <c r="R2087" s="6" t="s">
        <v>8327</v>
      </c>
      <c r="S2087" s="14">
        <f t="shared" si="64"/>
        <v>41075.627164351848</v>
      </c>
      <c r="T2087" s="14">
        <f t="shared" si="65"/>
        <v>41105.627164351848</v>
      </c>
    </row>
    <row r="2088" spans="1:20" ht="4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8221</v>
      </c>
      <c r="H2088" s="1" t="s">
        <v>8243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8276</v>
      </c>
      <c r="O2088" s="5">
        <f>E2088/D2088</f>
        <v>1.0069999999999999</v>
      </c>
      <c r="P2088" s="3">
        <f>ROUND(E2088/L2088,0)</f>
        <v>115</v>
      </c>
      <c r="Q2088" s="6" t="s">
        <v>8323</v>
      </c>
      <c r="R2088" s="6" t="s">
        <v>8327</v>
      </c>
      <c r="S2088" s="14">
        <f t="shared" si="64"/>
        <v>40860.462175925924</v>
      </c>
      <c r="T2088" s="14">
        <f t="shared" si="65"/>
        <v>40890.999305555553</v>
      </c>
    </row>
    <row r="2089" spans="1:20" ht="60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8221</v>
      </c>
      <c r="H2089" s="1" t="s">
        <v>8243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8276</v>
      </c>
      <c r="O2089" s="5">
        <f>E2089/D2089</f>
        <v>1.0353333333333334</v>
      </c>
      <c r="P2089" s="3">
        <f>ROUND(E2089/L2089,0)</f>
        <v>62</v>
      </c>
      <c r="Q2089" s="6" t="s">
        <v>8323</v>
      </c>
      <c r="R2089" s="6" t="s">
        <v>8327</v>
      </c>
      <c r="S2089" s="14">
        <f t="shared" si="64"/>
        <v>40763.996041666665</v>
      </c>
      <c r="T2089" s="14">
        <f t="shared" si="65"/>
        <v>40793.996041666665</v>
      </c>
    </row>
    <row r="2090" spans="1:20" ht="60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8221</v>
      </c>
      <c r="H2090" s="1" t="s">
        <v>8243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8276</v>
      </c>
      <c r="O2090" s="5">
        <f>E2090/D2090</f>
        <v>1.1551066666666667</v>
      </c>
      <c r="P2090" s="3">
        <f>ROUND(E2090/L2090,0)</f>
        <v>46</v>
      </c>
      <c r="Q2090" s="6" t="s">
        <v>8323</v>
      </c>
      <c r="R2090" s="6" t="s">
        <v>8327</v>
      </c>
      <c r="S2090" s="14">
        <f t="shared" si="64"/>
        <v>40395.506388888891</v>
      </c>
      <c r="T2090" s="14">
        <f t="shared" si="65"/>
        <v>40431.957638888889</v>
      </c>
    </row>
    <row r="2091" spans="1:20" ht="30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8221</v>
      </c>
      <c r="H2091" s="1" t="s">
        <v>8243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8276</v>
      </c>
      <c r="O2091" s="5">
        <f>E2091/D2091</f>
        <v>1.2040040000000001</v>
      </c>
      <c r="P2091" s="3">
        <f>ROUND(E2091/L2091,0)</f>
        <v>49</v>
      </c>
      <c r="Q2091" s="6" t="s">
        <v>8323</v>
      </c>
      <c r="R2091" s="6" t="s">
        <v>8327</v>
      </c>
      <c r="S2091" s="14">
        <f t="shared" si="64"/>
        <v>41452.867986111109</v>
      </c>
      <c r="T2091" s="14">
        <f t="shared" si="65"/>
        <v>41487.867986111109</v>
      </c>
    </row>
    <row r="2092" spans="1:20" ht="60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8221</v>
      </c>
      <c r="H2092" s="1" t="s">
        <v>8243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8276</v>
      </c>
      <c r="O2092" s="5">
        <f>E2092/D2092</f>
        <v>1.1504037499999999</v>
      </c>
      <c r="P2092" s="3">
        <f>ROUND(E2092/L2092,0)</f>
        <v>58</v>
      </c>
      <c r="Q2092" s="6" t="s">
        <v>8323</v>
      </c>
      <c r="R2092" s="6" t="s">
        <v>8327</v>
      </c>
      <c r="S2092" s="14">
        <f t="shared" si="64"/>
        <v>41299.173090277771</v>
      </c>
      <c r="T2092" s="14">
        <f t="shared" si="65"/>
        <v>41329.173090277771</v>
      </c>
    </row>
    <row r="2093" spans="1:20" ht="60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8221</v>
      </c>
      <c r="H2093" s="1" t="s">
        <v>8243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8276</v>
      </c>
      <c r="O2093" s="5">
        <f>E2093/D2093</f>
        <v>1.2046777777777777</v>
      </c>
      <c r="P2093" s="3">
        <f>ROUND(E2093/L2093,0)</f>
        <v>88</v>
      </c>
      <c r="Q2093" s="6" t="s">
        <v>8323</v>
      </c>
      <c r="R2093" s="6" t="s">
        <v>8327</v>
      </c>
      <c r="S2093" s="14">
        <f t="shared" si="64"/>
        <v>40555.114328703705</v>
      </c>
      <c r="T2093" s="14">
        <f t="shared" si="65"/>
        <v>40603.625</v>
      </c>
    </row>
    <row r="2094" spans="1:20" ht="45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8221</v>
      </c>
      <c r="H2094" s="1" t="s">
        <v>8243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8276</v>
      </c>
      <c r="O2094" s="5">
        <f>E2094/D2094</f>
        <v>1.0128333333333333</v>
      </c>
      <c r="P2094" s="3">
        <f>ROUND(E2094/L2094,0)</f>
        <v>110</v>
      </c>
      <c r="Q2094" s="6" t="s">
        <v>8323</v>
      </c>
      <c r="R2094" s="6" t="s">
        <v>8327</v>
      </c>
      <c r="S2094" s="14">
        <f t="shared" si="64"/>
        <v>40763.499212962961</v>
      </c>
      <c r="T2094" s="14">
        <f t="shared" si="65"/>
        <v>40823.499212962961</v>
      </c>
    </row>
    <row r="2095" spans="1:20" ht="45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8221</v>
      </c>
      <c r="H2095" s="1" t="s">
        <v>8243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8276</v>
      </c>
      <c r="O2095" s="5">
        <f>E2095/D2095</f>
        <v>1.0246666666666666</v>
      </c>
      <c r="P2095" s="3">
        <f>ROUND(E2095/L2095,0)</f>
        <v>67</v>
      </c>
      <c r="Q2095" s="6" t="s">
        <v>8323</v>
      </c>
      <c r="R2095" s="6" t="s">
        <v>8327</v>
      </c>
      <c r="S2095" s="14">
        <f t="shared" si="64"/>
        <v>41205.646203703705</v>
      </c>
      <c r="T2095" s="14">
        <f t="shared" si="65"/>
        <v>41265.68787037037</v>
      </c>
    </row>
    <row r="2096" spans="1:20" ht="60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8221</v>
      </c>
      <c r="H2096" s="1" t="s">
        <v>8243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8276</v>
      </c>
      <c r="O2096" s="5">
        <f>E2096/D2096</f>
        <v>1.2054285714285715</v>
      </c>
      <c r="P2096" s="3">
        <f>ROUND(E2096/L2096,0)</f>
        <v>59</v>
      </c>
      <c r="Q2096" s="6" t="s">
        <v>8323</v>
      </c>
      <c r="R2096" s="6" t="s">
        <v>8327</v>
      </c>
      <c r="S2096" s="14">
        <f t="shared" si="64"/>
        <v>40938.811689814815</v>
      </c>
      <c r="T2096" s="14">
        <f t="shared" si="65"/>
        <v>40972.916666666664</v>
      </c>
    </row>
    <row r="2097" spans="1:20" ht="45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8221</v>
      </c>
      <c r="H2097" s="1" t="s">
        <v>8243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8276</v>
      </c>
      <c r="O2097" s="5">
        <f>E2097/D2097</f>
        <v>1</v>
      </c>
      <c r="P2097" s="3">
        <f>ROUND(E2097/L2097,0)</f>
        <v>114</v>
      </c>
      <c r="Q2097" s="6" t="s">
        <v>8323</v>
      </c>
      <c r="R2097" s="6" t="s">
        <v>8327</v>
      </c>
      <c r="S2097" s="14">
        <f t="shared" si="64"/>
        <v>40758.525150462963</v>
      </c>
      <c r="T2097" s="14">
        <f t="shared" si="65"/>
        <v>40818.525150462963</v>
      </c>
    </row>
    <row r="2098" spans="1:20" ht="4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8221</v>
      </c>
      <c r="H2098" s="1" t="s">
        <v>8243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8276</v>
      </c>
      <c r="O2098" s="5">
        <f>E2098/D2098</f>
        <v>1.0166666666666666</v>
      </c>
      <c r="P2098" s="3">
        <f>ROUND(E2098/L2098,0)</f>
        <v>44</v>
      </c>
      <c r="Q2098" s="6" t="s">
        <v>8323</v>
      </c>
      <c r="R2098" s="6" t="s">
        <v>8327</v>
      </c>
      <c r="S2098" s="14">
        <f t="shared" si="64"/>
        <v>41192.550173611111</v>
      </c>
      <c r="T2098" s="14">
        <f t="shared" si="65"/>
        <v>41207.957638888889</v>
      </c>
    </row>
    <row r="2099" spans="1:20" ht="60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8221</v>
      </c>
      <c r="H2099" s="1" t="s">
        <v>8243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8276</v>
      </c>
      <c r="O2099" s="5">
        <f>E2099/D2099</f>
        <v>1</v>
      </c>
      <c r="P2099" s="3">
        <f>ROUND(E2099/L2099,0)</f>
        <v>79</v>
      </c>
      <c r="Q2099" s="6" t="s">
        <v>8323</v>
      </c>
      <c r="R2099" s="6" t="s">
        <v>8327</v>
      </c>
      <c r="S2099" s="14">
        <f t="shared" si="64"/>
        <v>40818.376562500001</v>
      </c>
      <c r="T2099" s="14">
        <f t="shared" si="65"/>
        <v>40878.418229166666</v>
      </c>
    </row>
    <row r="2100" spans="1:20" ht="45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8221</v>
      </c>
      <c r="H2100" s="1" t="s">
        <v>8243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8276</v>
      </c>
      <c r="O2100" s="5">
        <f>E2100/D2100</f>
        <v>1.0033333333333334</v>
      </c>
      <c r="P2100" s="3">
        <f>ROUND(E2100/L2100,0)</f>
        <v>188</v>
      </c>
      <c r="Q2100" s="6" t="s">
        <v>8323</v>
      </c>
      <c r="R2100" s="6" t="s">
        <v>8327</v>
      </c>
      <c r="S2100" s="14">
        <f t="shared" si="64"/>
        <v>40945.905497685184</v>
      </c>
      <c r="T2100" s="14">
        <f t="shared" si="65"/>
        <v>40975.905497685184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8221</v>
      </c>
      <c r="H2101" s="1" t="s">
        <v>8243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8276</v>
      </c>
      <c r="O2101" s="5">
        <f>E2101/D2101</f>
        <v>1.3236666666666668</v>
      </c>
      <c r="P2101" s="3">
        <f>ROUND(E2101/L2101,0)</f>
        <v>63</v>
      </c>
      <c r="Q2101" s="6" t="s">
        <v>8323</v>
      </c>
      <c r="R2101" s="6" t="s">
        <v>8327</v>
      </c>
      <c r="S2101" s="14">
        <f t="shared" si="64"/>
        <v>42173.53800925926</v>
      </c>
      <c r="T2101" s="14">
        <f t="shared" si="65"/>
        <v>42186.944444444445</v>
      </c>
    </row>
    <row r="2102" spans="1:20" ht="60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8221</v>
      </c>
      <c r="H2102" s="1" t="s">
        <v>8243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8276</v>
      </c>
      <c r="O2102" s="5">
        <f>E2102/D2102</f>
        <v>1.3666666666666667</v>
      </c>
      <c r="P2102" s="3">
        <f>ROUND(E2102/L2102,0)</f>
        <v>30</v>
      </c>
      <c r="Q2102" s="6" t="s">
        <v>8323</v>
      </c>
      <c r="R2102" s="6" t="s">
        <v>8327</v>
      </c>
      <c r="S2102" s="14">
        <f t="shared" si="64"/>
        <v>41074.62663194444</v>
      </c>
      <c r="T2102" s="14">
        <f t="shared" si="65"/>
        <v>41089.957638888889</v>
      </c>
    </row>
    <row r="2103" spans="1:20" ht="60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8221</v>
      </c>
      <c r="H2103" s="1" t="s">
        <v>8243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8276</v>
      </c>
      <c r="O2103" s="5">
        <f>E2103/D2103</f>
        <v>1.1325000000000001</v>
      </c>
      <c r="P2103" s="3">
        <f>ROUND(E2103/L2103,0)</f>
        <v>51</v>
      </c>
      <c r="Q2103" s="6" t="s">
        <v>8323</v>
      </c>
      <c r="R2103" s="6" t="s">
        <v>8327</v>
      </c>
      <c r="S2103" s="14">
        <f t="shared" si="64"/>
        <v>40891.941134259258</v>
      </c>
      <c r="T2103" s="14">
        <f t="shared" si="65"/>
        <v>40951.941134259258</v>
      </c>
    </row>
    <row r="2104" spans="1:20" ht="60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8221</v>
      </c>
      <c r="H2104" s="1" t="s">
        <v>8243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8276</v>
      </c>
      <c r="O2104" s="5">
        <f>E2104/D2104</f>
        <v>1.36</v>
      </c>
      <c r="P2104" s="3">
        <f>ROUND(E2104/L2104,0)</f>
        <v>36</v>
      </c>
      <c r="Q2104" s="6" t="s">
        <v>8323</v>
      </c>
      <c r="R2104" s="6" t="s">
        <v>8327</v>
      </c>
      <c r="S2104" s="14">
        <f t="shared" si="64"/>
        <v>40638.660277777773</v>
      </c>
      <c r="T2104" s="14">
        <f t="shared" si="65"/>
        <v>40668.660277777773</v>
      </c>
    </row>
    <row r="2105" spans="1:20" ht="30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8221</v>
      </c>
      <c r="H2105" s="1" t="s">
        <v>8243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8276</v>
      </c>
      <c r="O2105" s="5">
        <f>E2105/D2105</f>
        <v>1.4612318374694613</v>
      </c>
      <c r="P2105" s="3">
        <f>ROUND(E2105/L2105,0)</f>
        <v>99</v>
      </c>
      <c r="Q2105" s="6" t="s">
        <v>8323</v>
      </c>
      <c r="R2105" s="6" t="s">
        <v>8327</v>
      </c>
      <c r="S2105" s="14">
        <f t="shared" si="64"/>
        <v>41192.546608796292</v>
      </c>
      <c r="T2105" s="14">
        <f t="shared" si="65"/>
        <v>41222.588275462964</v>
      </c>
    </row>
    <row r="2106" spans="1:20" ht="45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8221</v>
      </c>
      <c r="H2106" s="1" t="s">
        <v>8243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8276</v>
      </c>
      <c r="O2106" s="5">
        <f>E2106/D2106</f>
        <v>1.2949999999999999</v>
      </c>
      <c r="P2106" s="3">
        <f>ROUND(E2106/L2106,0)</f>
        <v>28</v>
      </c>
      <c r="Q2106" s="6" t="s">
        <v>8323</v>
      </c>
      <c r="R2106" s="6" t="s">
        <v>8327</v>
      </c>
      <c r="S2106" s="14">
        <f t="shared" si="64"/>
        <v>41393.86613425926</v>
      </c>
      <c r="T2106" s="14">
        <f t="shared" si="65"/>
        <v>41424.791666666664</v>
      </c>
    </row>
    <row r="2107" spans="1:20" ht="45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8221</v>
      </c>
      <c r="H2107" s="1" t="s">
        <v>8243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8276</v>
      </c>
      <c r="O2107" s="5">
        <f>E2107/D2107</f>
        <v>2.54</v>
      </c>
      <c r="P2107" s="3">
        <f>ROUND(E2107/L2107,0)</f>
        <v>51</v>
      </c>
      <c r="Q2107" s="6" t="s">
        <v>8323</v>
      </c>
      <c r="R2107" s="6" t="s">
        <v>8327</v>
      </c>
      <c r="S2107" s="14">
        <f t="shared" si="64"/>
        <v>41951.580474537033</v>
      </c>
      <c r="T2107" s="14">
        <f t="shared" si="65"/>
        <v>41963.958333333336</v>
      </c>
    </row>
    <row r="2108" spans="1:20" ht="60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8221</v>
      </c>
      <c r="H2108" s="1" t="s">
        <v>8243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8276</v>
      </c>
      <c r="O2108" s="5">
        <f>E2108/D2108</f>
        <v>1.0704545454545455</v>
      </c>
      <c r="P2108" s="3">
        <f>ROUND(E2108/L2108,0)</f>
        <v>54</v>
      </c>
      <c r="Q2108" s="6" t="s">
        <v>8323</v>
      </c>
      <c r="R2108" s="6" t="s">
        <v>8327</v>
      </c>
      <c r="S2108" s="14">
        <f t="shared" si="64"/>
        <v>41270.006643518514</v>
      </c>
      <c r="T2108" s="14">
        <f t="shared" si="65"/>
        <v>41300.006643518514</v>
      </c>
    </row>
    <row r="2109" spans="1:20" ht="45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8221</v>
      </c>
      <c r="H2109" s="1" t="s">
        <v>8243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8276</v>
      </c>
      <c r="O2109" s="5">
        <f>E2109/D2109</f>
        <v>1.0773299999999999</v>
      </c>
      <c r="P2109" s="3">
        <f>ROUND(E2109/L2109,0)</f>
        <v>37</v>
      </c>
      <c r="Q2109" s="6" t="s">
        <v>8323</v>
      </c>
      <c r="R2109" s="6" t="s">
        <v>8327</v>
      </c>
      <c r="S2109" s="14">
        <f t="shared" si="64"/>
        <v>41934.502233796295</v>
      </c>
      <c r="T2109" s="14">
        <f t="shared" si="65"/>
        <v>41955.543900462959</v>
      </c>
    </row>
    <row r="2110" spans="1:20" ht="60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8221</v>
      </c>
      <c r="H2110" s="1" t="s">
        <v>8243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8276</v>
      </c>
      <c r="O2110" s="5">
        <f>E2110/D2110</f>
        <v>1.0731250000000001</v>
      </c>
      <c r="P2110" s="3">
        <f>ROUND(E2110/L2110,0)</f>
        <v>90</v>
      </c>
      <c r="Q2110" s="6" t="s">
        <v>8323</v>
      </c>
      <c r="R2110" s="6" t="s">
        <v>8327</v>
      </c>
      <c r="S2110" s="14">
        <f t="shared" si="64"/>
        <v>41134.967361111107</v>
      </c>
      <c r="T2110" s="14">
        <f t="shared" si="65"/>
        <v>41161.954861111109</v>
      </c>
    </row>
    <row r="2111" spans="1:20" ht="45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8221</v>
      </c>
      <c r="H2111" s="1" t="s">
        <v>8243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8276</v>
      </c>
      <c r="O2111" s="5">
        <f>E2111/D2111</f>
        <v>1.06525</v>
      </c>
      <c r="P2111" s="3">
        <f>ROUND(E2111/L2111,0)</f>
        <v>107</v>
      </c>
      <c r="Q2111" s="6" t="s">
        <v>8323</v>
      </c>
      <c r="R2111" s="6" t="s">
        <v>8327</v>
      </c>
      <c r="S2111" s="14">
        <f t="shared" si="64"/>
        <v>42160.500196759262</v>
      </c>
      <c r="T2111" s="14">
        <f t="shared" si="65"/>
        <v>42190.500196759262</v>
      </c>
    </row>
    <row r="2112" spans="1:20" ht="30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8221</v>
      </c>
      <c r="H2112" s="1" t="s">
        <v>8243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8276</v>
      </c>
      <c r="O2112" s="5">
        <f>E2112/D2112</f>
        <v>1.0035000000000001</v>
      </c>
      <c r="P2112" s="3">
        <f>ROUND(E2112/L2112,0)</f>
        <v>53</v>
      </c>
      <c r="Q2112" s="6" t="s">
        <v>8323</v>
      </c>
      <c r="R2112" s="6" t="s">
        <v>8327</v>
      </c>
      <c r="S2112" s="14">
        <f t="shared" si="64"/>
        <v>41759.462604166663</v>
      </c>
      <c r="T2112" s="14">
        <f t="shared" si="65"/>
        <v>41786.999305555553</v>
      </c>
    </row>
    <row r="2113" spans="1:20" ht="60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8221</v>
      </c>
      <c r="H2113" s="1" t="s">
        <v>8243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8276</v>
      </c>
      <c r="O2113" s="5">
        <f>E2113/D2113</f>
        <v>1.0649999999999999</v>
      </c>
      <c r="P2113" s="3">
        <f>ROUND(E2113/L2113,0)</f>
        <v>55</v>
      </c>
      <c r="Q2113" s="6" t="s">
        <v>8323</v>
      </c>
      <c r="R2113" s="6" t="s">
        <v>8327</v>
      </c>
      <c r="S2113" s="14">
        <f t="shared" si="64"/>
        <v>40702.988715277774</v>
      </c>
      <c r="T2113" s="14">
        <f t="shared" si="65"/>
        <v>40769.833333333328</v>
      </c>
    </row>
    <row r="2114" spans="1:20" ht="4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8221</v>
      </c>
      <c r="H2114" s="1" t="s">
        <v>8243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8276</v>
      </c>
      <c r="O2114" s="5">
        <f>E2114/D2114</f>
        <v>1</v>
      </c>
      <c r="P2114" s="3">
        <f>ROUND(E2114/L2114,0)</f>
        <v>27</v>
      </c>
      <c r="Q2114" s="6" t="s">
        <v>8323</v>
      </c>
      <c r="R2114" s="6" t="s">
        <v>8327</v>
      </c>
      <c r="S2114" s="14">
        <f t="shared" si="64"/>
        <v>41365.719826388886</v>
      </c>
      <c r="T2114" s="14">
        <f t="shared" si="65"/>
        <v>41379.719826388886</v>
      </c>
    </row>
    <row r="2115" spans="1:20" ht="3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8221</v>
      </c>
      <c r="H2115" s="1" t="s">
        <v>8243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8276</v>
      </c>
      <c r="O2115" s="5">
        <f>E2115/D2115</f>
        <v>1.0485714285714285</v>
      </c>
      <c r="P2115" s="3">
        <f>ROUND(E2115/L2115,0)</f>
        <v>69</v>
      </c>
      <c r="Q2115" s="6" t="s">
        <v>8323</v>
      </c>
      <c r="R2115" s="6" t="s">
        <v>8327</v>
      </c>
      <c r="S2115" s="14">
        <f t="shared" ref="S2115:S2178" si="66">(J2115/86400)+25569+(-5/24)</f>
        <v>41870.657129629624</v>
      </c>
      <c r="T2115" s="14">
        <f t="shared" ref="T2115:T2178" si="67">(I2115/86400)+25569+(-5/24)</f>
        <v>41905.657129629624</v>
      </c>
    </row>
    <row r="2116" spans="1:20" ht="60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8221</v>
      </c>
      <c r="H2116" s="1" t="s">
        <v>8243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8276</v>
      </c>
      <c r="O2116" s="5">
        <f>E2116/D2116</f>
        <v>1.0469999999999999</v>
      </c>
      <c r="P2116" s="3">
        <f>ROUND(E2116/L2116,0)</f>
        <v>36</v>
      </c>
      <c r="Q2116" s="6" t="s">
        <v>8323</v>
      </c>
      <c r="R2116" s="6" t="s">
        <v>8327</v>
      </c>
      <c r="S2116" s="14">
        <f t="shared" si="66"/>
        <v>40458.607291666667</v>
      </c>
      <c r="T2116" s="14">
        <f t="shared" si="67"/>
        <v>40520.999305555553</v>
      </c>
    </row>
    <row r="2117" spans="1:20" ht="4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8221</v>
      </c>
      <c r="H2117" s="1" t="s">
        <v>8243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8276</v>
      </c>
      <c r="O2117" s="5">
        <f>E2117/D2117</f>
        <v>2.2566666666666668</v>
      </c>
      <c r="P2117" s="3">
        <f>ROUND(E2117/L2117,0)</f>
        <v>94</v>
      </c>
      <c r="Q2117" s="6" t="s">
        <v>8323</v>
      </c>
      <c r="R2117" s="6" t="s">
        <v>8327</v>
      </c>
      <c r="S2117" s="14">
        <f t="shared" si="66"/>
        <v>40563.872696759259</v>
      </c>
      <c r="T2117" s="14">
        <f t="shared" si="67"/>
        <v>40593.872696759259</v>
      </c>
    </row>
    <row r="2118" spans="1:20" ht="45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8221</v>
      </c>
      <c r="H2118" s="1" t="s">
        <v>8243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8276</v>
      </c>
      <c r="O2118" s="5">
        <f>E2118/D2118</f>
        <v>1.0090416666666666</v>
      </c>
      <c r="P2118" s="3">
        <f>ROUND(E2118/L2118,0)</f>
        <v>526</v>
      </c>
      <c r="Q2118" s="6" t="s">
        <v>8323</v>
      </c>
      <c r="R2118" s="6" t="s">
        <v>8327</v>
      </c>
      <c r="S2118" s="14">
        <f t="shared" si="66"/>
        <v>41136.569479166668</v>
      </c>
      <c r="T2118" s="14">
        <f t="shared" si="67"/>
        <v>41184.569479166668</v>
      </c>
    </row>
    <row r="2119" spans="1:20" ht="60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8221</v>
      </c>
      <c r="H2119" s="1" t="s">
        <v>8243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8276</v>
      </c>
      <c r="O2119" s="5">
        <f>E2119/D2119</f>
        <v>1.4775</v>
      </c>
      <c r="P2119" s="3">
        <f>ROUND(E2119/L2119,0)</f>
        <v>51</v>
      </c>
      <c r="Q2119" s="6" t="s">
        <v>8323</v>
      </c>
      <c r="R2119" s="6" t="s">
        <v>8327</v>
      </c>
      <c r="S2119" s="14">
        <f t="shared" si="66"/>
        <v>42289.851261574069</v>
      </c>
      <c r="T2119" s="14">
        <f t="shared" si="67"/>
        <v>42303.999305555553</v>
      </c>
    </row>
    <row r="2120" spans="1:20" ht="30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8221</v>
      </c>
      <c r="H2120" s="1" t="s">
        <v>8243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8276</v>
      </c>
      <c r="O2120" s="5">
        <f>E2120/D2120</f>
        <v>1.3461099999999999</v>
      </c>
      <c r="P2120" s="3">
        <f>ROUND(E2120/L2120,0)</f>
        <v>79</v>
      </c>
      <c r="Q2120" s="6" t="s">
        <v>8323</v>
      </c>
      <c r="R2120" s="6" t="s">
        <v>8327</v>
      </c>
      <c r="S2120" s="14">
        <f t="shared" si="66"/>
        <v>40718.631203703699</v>
      </c>
      <c r="T2120" s="14">
        <f t="shared" si="67"/>
        <v>40748.631203703699</v>
      </c>
    </row>
    <row r="2121" spans="1:20" ht="4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8221</v>
      </c>
      <c r="H2121" s="1" t="s">
        <v>8243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8276</v>
      </c>
      <c r="O2121" s="5">
        <f>E2121/D2121</f>
        <v>1.0075000000000001</v>
      </c>
      <c r="P2121" s="3">
        <f>ROUND(E2121/L2121,0)</f>
        <v>92</v>
      </c>
      <c r="Q2121" s="6" t="s">
        <v>8323</v>
      </c>
      <c r="R2121" s="6" t="s">
        <v>8327</v>
      </c>
      <c r="S2121" s="14">
        <f t="shared" si="66"/>
        <v>41106.921817129631</v>
      </c>
      <c r="T2121" s="14">
        <f t="shared" si="67"/>
        <v>41136.921817129631</v>
      </c>
    </row>
    <row r="2122" spans="1:20" ht="4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8221</v>
      </c>
      <c r="H2122" s="1" t="s">
        <v>8243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8276</v>
      </c>
      <c r="O2122" s="5">
        <f>E2122/D2122</f>
        <v>1.00880375</v>
      </c>
      <c r="P2122" s="3">
        <f>ROUND(E2122/L2122,0)</f>
        <v>117</v>
      </c>
      <c r="Q2122" s="6" t="s">
        <v>8323</v>
      </c>
      <c r="R2122" s="6" t="s">
        <v>8327</v>
      </c>
      <c r="S2122" s="14">
        <f t="shared" si="66"/>
        <v>41591.756203703699</v>
      </c>
      <c r="T2122" s="14">
        <f t="shared" si="67"/>
        <v>41640.756203703699</v>
      </c>
    </row>
    <row r="2123" spans="1:20" ht="45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8306</v>
      </c>
      <c r="G2123" s="1" t="s">
        <v>8237</v>
      </c>
      <c r="H2123" s="1" t="s">
        <v>8254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8279</v>
      </c>
      <c r="O2123" s="5">
        <f>E2123/D2123</f>
        <v>5.6800000000000002E-3</v>
      </c>
      <c r="P2123" s="3">
        <f>ROUND(E2123/L2123,0)</f>
        <v>28</v>
      </c>
      <c r="Q2123" s="6" t="s">
        <v>8331</v>
      </c>
      <c r="R2123" s="6" t="s">
        <v>8332</v>
      </c>
      <c r="S2123" s="14">
        <f t="shared" si="66"/>
        <v>42716.534120370365</v>
      </c>
      <c r="T2123" s="14">
        <f t="shared" si="67"/>
        <v>42746.534120370365</v>
      </c>
    </row>
    <row r="2124" spans="1:20" ht="4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8306</v>
      </c>
      <c r="G2124" s="1" t="s">
        <v>8235</v>
      </c>
      <c r="H2124" s="1" t="s">
        <v>8253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8279</v>
      </c>
      <c r="O2124" s="5">
        <f>E2124/D2124</f>
        <v>3.875E-3</v>
      </c>
      <c r="P2124" s="3">
        <f>ROUND(E2124/L2124,0)</f>
        <v>103</v>
      </c>
      <c r="Q2124" s="6" t="s">
        <v>8331</v>
      </c>
      <c r="R2124" s="6" t="s">
        <v>8332</v>
      </c>
      <c r="S2124" s="14">
        <f t="shared" si="66"/>
        <v>42712.092233796291</v>
      </c>
      <c r="T2124" s="14">
        <f t="shared" si="67"/>
        <v>42742.092233796291</v>
      </c>
    </row>
    <row r="2125" spans="1:20" ht="60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8306</v>
      </c>
      <c r="G2125" s="1" t="s">
        <v>8221</v>
      </c>
      <c r="H2125" s="1" t="s">
        <v>8243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8279</v>
      </c>
      <c r="O2125" s="5">
        <f>E2125/D2125</f>
        <v>0.1</v>
      </c>
      <c r="P2125" s="3">
        <f>ROUND(E2125/L2125,0)</f>
        <v>10</v>
      </c>
      <c r="Q2125" s="6" t="s">
        <v>8331</v>
      </c>
      <c r="R2125" s="6" t="s">
        <v>8332</v>
      </c>
      <c r="S2125" s="14">
        <f t="shared" si="66"/>
        <v>40198.216516203705</v>
      </c>
      <c r="T2125" s="14">
        <f t="shared" si="67"/>
        <v>40252.082638888889</v>
      </c>
    </row>
    <row r="2126" spans="1:20" ht="60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8306</v>
      </c>
      <c r="G2126" s="1" t="s">
        <v>8221</v>
      </c>
      <c r="H2126" s="1" t="s">
        <v>8243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8279</v>
      </c>
      <c r="O2126" s="5">
        <f>E2126/D2126</f>
        <v>0.10454545454545454</v>
      </c>
      <c r="P2126" s="3">
        <f>ROUND(E2126/L2126,0)</f>
        <v>23</v>
      </c>
      <c r="Q2126" s="6" t="s">
        <v>8331</v>
      </c>
      <c r="R2126" s="6" t="s">
        <v>8332</v>
      </c>
      <c r="S2126" s="14">
        <f t="shared" si="66"/>
        <v>40463.819849537038</v>
      </c>
      <c r="T2126" s="14">
        <f t="shared" si="67"/>
        <v>40512</v>
      </c>
    </row>
    <row r="2127" spans="1:20" ht="4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8306</v>
      </c>
      <c r="G2127" s="1" t="s">
        <v>8221</v>
      </c>
      <c r="H2127" s="1" t="s">
        <v>8243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8279</v>
      </c>
      <c r="O2127" s="5">
        <f>E2127/D2127</f>
        <v>1.4200000000000001E-2</v>
      </c>
      <c r="P2127" s="3">
        <f>ROUND(E2127/L2127,0)</f>
        <v>32</v>
      </c>
      <c r="Q2127" s="6" t="s">
        <v>8331</v>
      </c>
      <c r="R2127" s="6" t="s">
        <v>8332</v>
      </c>
      <c r="S2127" s="14">
        <f t="shared" si="66"/>
        <v>42190.815196759257</v>
      </c>
      <c r="T2127" s="14">
        <f t="shared" si="67"/>
        <v>42220.815196759257</v>
      </c>
    </row>
    <row r="2128" spans="1:20" ht="45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8306</v>
      </c>
      <c r="G2128" s="1" t="s">
        <v>8221</v>
      </c>
      <c r="H2128" s="1" t="s">
        <v>8243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8279</v>
      </c>
      <c r="O2128" s="5">
        <f>E2128/D2128</f>
        <v>5.0000000000000001E-4</v>
      </c>
      <c r="P2128" s="3">
        <f>ROUND(E2128/L2128,0)</f>
        <v>5</v>
      </c>
      <c r="Q2128" s="6" t="s">
        <v>8331</v>
      </c>
      <c r="R2128" s="6" t="s">
        <v>8332</v>
      </c>
      <c r="S2128" s="14">
        <f t="shared" si="66"/>
        <v>41951.76489583333</v>
      </c>
      <c r="T2128" s="14">
        <f t="shared" si="67"/>
        <v>41981.76489583333</v>
      </c>
    </row>
    <row r="2129" spans="1:20" ht="3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8306</v>
      </c>
      <c r="G2129" s="1" t="s">
        <v>8222</v>
      </c>
      <c r="H2129" s="1" t="s">
        <v>8244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8279</v>
      </c>
      <c r="O2129" s="5">
        <f>E2129/D2129</f>
        <v>0.28842857142857142</v>
      </c>
      <c r="P2129" s="3">
        <f>ROUND(E2129/L2129,0)</f>
        <v>34</v>
      </c>
      <c r="Q2129" s="6" t="s">
        <v>8331</v>
      </c>
      <c r="R2129" s="6" t="s">
        <v>8332</v>
      </c>
      <c r="S2129" s="14">
        <f t="shared" si="66"/>
        <v>42045.297025462962</v>
      </c>
      <c r="T2129" s="14">
        <f t="shared" si="67"/>
        <v>42075.255358796298</v>
      </c>
    </row>
    <row r="2130" spans="1:20" ht="60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8306</v>
      </c>
      <c r="G2130" s="1" t="s">
        <v>8226</v>
      </c>
      <c r="H2130" s="1" t="s">
        <v>8248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8279</v>
      </c>
      <c r="O2130" s="5">
        <f>E2130/D2130</f>
        <v>1.6666666666666668E-3</v>
      </c>
      <c r="P2130" s="3">
        <f>ROUND(E2130/L2130,0)</f>
        <v>25</v>
      </c>
      <c r="Q2130" s="6" t="s">
        <v>8331</v>
      </c>
      <c r="R2130" s="6" t="s">
        <v>8332</v>
      </c>
      <c r="S2130" s="14">
        <f t="shared" si="66"/>
        <v>41843.564456018517</v>
      </c>
      <c r="T2130" s="14">
        <f t="shared" si="67"/>
        <v>41903.564456018517</v>
      </c>
    </row>
    <row r="2131" spans="1:20" ht="60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8306</v>
      </c>
      <c r="G2131" s="1" t="s">
        <v>8221</v>
      </c>
      <c r="H2131" s="1" t="s">
        <v>8243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8279</v>
      </c>
      <c r="O2131" s="5">
        <f>E2131/D2131</f>
        <v>0.11799999999999999</v>
      </c>
      <c r="P2131" s="3">
        <f>ROUND(E2131/L2131,0)</f>
        <v>20</v>
      </c>
      <c r="Q2131" s="6" t="s">
        <v>8331</v>
      </c>
      <c r="R2131" s="6" t="s">
        <v>8332</v>
      </c>
      <c r="S2131" s="14">
        <f t="shared" si="66"/>
        <v>42408.815972222219</v>
      </c>
      <c r="T2131" s="14">
        <f t="shared" si="67"/>
        <v>42438.815972222219</v>
      </c>
    </row>
    <row r="2132" spans="1:20" ht="30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8306</v>
      </c>
      <c r="G2132" s="1" t="s">
        <v>8221</v>
      </c>
      <c r="H2132" s="1" t="s">
        <v>8243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8279</v>
      </c>
      <c r="O2132" s="5">
        <f>E2132/D2132</f>
        <v>2.0238095238095236E-3</v>
      </c>
      <c r="P2132" s="3">
        <f>ROUND(E2132/L2132,0)</f>
        <v>21</v>
      </c>
      <c r="Q2132" s="6" t="s">
        <v>8331</v>
      </c>
      <c r="R2132" s="6" t="s">
        <v>8332</v>
      </c>
      <c r="S2132" s="14">
        <f t="shared" si="66"/>
        <v>41831.87804398148</v>
      </c>
      <c r="T2132" s="14">
        <f t="shared" si="67"/>
        <v>41866.87804398148</v>
      </c>
    </row>
    <row r="2133" spans="1:20" ht="4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8306</v>
      </c>
      <c r="G2133" s="1" t="s">
        <v>8221</v>
      </c>
      <c r="H2133" s="1" t="s">
        <v>8243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8279</v>
      </c>
      <c r="O2133" s="5">
        <f>E2133/D2133</f>
        <v>0.05</v>
      </c>
      <c r="P2133" s="3">
        <f>ROUND(E2133/L2133,0)</f>
        <v>8</v>
      </c>
      <c r="Q2133" s="6" t="s">
        <v>8331</v>
      </c>
      <c r="R2133" s="6" t="s">
        <v>8332</v>
      </c>
      <c r="S2133" s="14">
        <f t="shared" si="66"/>
        <v>42166.998738425922</v>
      </c>
      <c r="T2133" s="14">
        <f t="shared" si="67"/>
        <v>42196.998738425922</v>
      </c>
    </row>
    <row r="2134" spans="1:20" ht="60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8306</v>
      </c>
      <c r="G2134" s="1" t="s">
        <v>8221</v>
      </c>
      <c r="H2134" s="1" t="s">
        <v>8243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8279</v>
      </c>
      <c r="O2134" s="5">
        <f>E2134/D2134</f>
        <v>2.1129899999999997E-2</v>
      </c>
      <c r="P2134" s="3">
        <f>ROUND(E2134/L2134,0)</f>
        <v>21</v>
      </c>
      <c r="Q2134" s="6" t="s">
        <v>8331</v>
      </c>
      <c r="R2134" s="6" t="s">
        <v>8332</v>
      </c>
      <c r="S2134" s="14">
        <f t="shared" si="66"/>
        <v>41643.27884259259</v>
      </c>
      <c r="T2134" s="14">
        <f t="shared" si="67"/>
        <v>41673.27884259259</v>
      </c>
    </row>
    <row r="2135" spans="1:20" ht="60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8306</v>
      </c>
      <c r="G2135" s="1" t="s">
        <v>8221</v>
      </c>
      <c r="H2135" s="1" t="s">
        <v>8243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8279</v>
      </c>
      <c r="O2135" s="5">
        <f>E2135/D2135</f>
        <v>1.6E-2</v>
      </c>
      <c r="P2135" s="3">
        <f>ROUND(E2135/L2135,0)</f>
        <v>5</v>
      </c>
      <c r="Q2135" s="6" t="s">
        <v>8331</v>
      </c>
      <c r="R2135" s="6" t="s">
        <v>8332</v>
      </c>
      <c r="S2135" s="14">
        <f t="shared" si="66"/>
        <v>40618.888877314814</v>
      </c>
      <c r="T2135" s="14">
        <f t="shared" si="67"/>
        <v>40657.082638888889</v>
      </c>
    </row>
    <row r="2136" spans="1:20" ht="45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8306</v>
      </c>
      <c r="G2136" s="1" t="s">
        <v>8221</v>
      </c>
      <c r="H2136" s="1" t="s">
        <v>8243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8279</v>
      </c>
      <c r="O2136" s="5">
        <f>E2136/D2136</f>
        <v>1.7333333333333333E-2</v>
      </c>
      <c r="P2136" s="3">
        <f>ROUND(E2136/L2136,0)</f>
        <v>35</v>
      </c>
      <c r="Q2136" s="6" t="s">
        <v>8331</v>
      </c>
      <c r="R2136" s="6" t="s">
        <v>8332</v>
      </c>
      <c r="S2136" s="14">
        <f t="shared" si="66"/>
        <v>41361.678136574068</v>
      </c>
      <c r="T2136" s="14">
        <f t="shared" si="67"/>
        <v>41391.678136574068</v>
      </c>
    </row>
    <row r="2137" spans="1:20" ht="60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8306</v>
      </c>
      <c r="G2137" s="1" t="s">
        <v>8221</v>
      </c>
      <c r="H2137" s="1" t="s">
        <v>8243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8279</v>
      </c>
      <c r="O2137" s="5">
        <f>E2137/D2137</f>
        <v>9.5600000000000004E-2</v>
      </c>
      <c r="P2137" s="3">
        <f>ROUND(E2137/L2137,0)</f>
        <v>22</v>
      </c>
      <c r="Q2137" s="6" t="s">
        <v>8331</v>
      </c>
      <c r="R2137" s="6" t="s">
        <v>8332</v>
      </c>
      <c r="S2137" s="14">
        <f t="shared" si="66"/>
        <v>41156.755011574074</v>
      </c>
      <c r="T2137" s="14">
        <f t="shared" si="67"/>
        <v>41186.755011574074</v>
      </c>
    </row>
    <row r="2138" spans="1:20" ht="45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8306</v>
      </c>
      <c r="G2138" s="1" t="s">
        <v>8221</v>
      </c>
      <c r="H2138" s="1" t="s">
        <v>8243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8279</v>
      </c>
      <c r="O2138" s="5">
        <f>E2138/D2138</f>
        <v>5.9612499999999998E-4</v>
      </c>
      <c r="P2138" s="3">
        <f>ROUND(E2138/L2138,0)</f>
        <v>12</v>
      </c>
      <c r="Q2138" s="6" t="s">
        <v>8331</v>
      </c>
      <c r="R2138" s="6" t="s">
        <v>8332</v>
      </c>
      <c r="S2138" s="14">
        <f t="shared" si="66"/>
        <v>41536.300763888888</v>
      </c>
      <c r="T2138" s="14">
        <f t="shared" si="67"/>
        <v>41566.300763888888</v>
      </c>
    </row>
    <row r="2139" spans="1:20" ht="4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8306</v>
      </c>
      <c r="G2139" s="1" t="s">
        <v>8226</v>
      </c>
      <c r="H2139" s="1" t="s">
        <v>8248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8279</v>
      </c>
      <c r="O2139" s="5">
        <f>E2139/D2139</f>
        <v>0.28405999999999998</v>
      </c>
      <c r="P2139" s="3">
        <f>ROUND(E2139/L2139,0)</f>
        <v>27</v>
      </c>
      <c r="Q2139" s="6" t="s">
        <v>8331</v>
      </c>
      <c r="R2139" s="6" t="s">
        <v>8332</v>
      </c>
      <c r="S2139" s="14">
        <f t="shared" si="66"/>
        <v>41948.562835648147</v>
      </c>
      <c r="T2139" s="14">
        <f t="shared" si="67"/>
        <v>41978.562835648147</v>
      </c>
    </row>
    <row r="2140" spans="1:20" ht="45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8306</v>
      </c>
      <c r="G2140" s="1" t="s">
        <v>8222</v>
      </c>
      <c r="H2140" s="1" t="s">
        <v>8244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8279</v>
      </c>
      <c r="O2140" s="5">
        <f>E2140/D2140</f>
        <v>0.128</v>
      </c>
      <c r="P2140" s="3">
        <f>ROUND(E2140/L2140,0)</f>
        <v>11</v>
      </c>
      <c r="Q2140" s="6" t="s">
        <v>8331</v>
      </c>
      <c r="R2140" s="6" t="s">
        <v>8332</v>
      </c>
      <c r="S2140" s="14">
        <f t="shared" si="66"/>
        <v>41556.804849537039</v>
      </c>
      <c r="T2140" s="14">
        <f t="shared" si="67"/>
        <v>41586.846516203703</v>
      </c>
    </row>
    <row r="2141" spans="1:20" ht="60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8306</v>
      </c>
      <c r="G2141" s="1" t="s">
        <v>8221</v>
      </c>
      <c r="H2141" s="1" t="s">
        <v>8243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8279</v>
      </c>
      <c r="O2141" s="5">
        <f>E2141/D2141</f>
        <v>5.4199999999999998E-2</v>
      </c>
      <c r="P2141" s="3">
        <f>ROUND(E2141/L2141,0)</f>
        <v>29</v>
      </c>
      <c r="Q2141" s="6" t="s">
        <v>8331</v>
      </c>
      <c r="R2141" s="6" t="s">
        <v>8332</v>
      </c>
      <c r="S2141" s="14">
        <f t="shared" si="66"/>
        <v>42647.541759259257</v>
      </c>
      <c r="T2141" s="14">
        <f t="shared" si="67"/>
        <v>42677.541759259257</v>
      </c>
    </row>
    <row r="2142" spans="1:20" ht="60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8306</v>
      </c>
      <c r="G2142" s="1" t="s">
        <v>8221</v>
      </c>
      <c r="H2142" s="1" t="s">
        <v>8243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8279</v>
      </c>
      <c r="O2142" s="5">
        <f>E2142/D2142</f>
        <v>1.1199999999999999E-3</v>
      </c>
      <c r="P2142" s="3">
        <f>ROUND(E2142/L2142,0)</f>
        <v>51</v>
      </c>
      <c r="Q2142" s="6" t="s">
        <v>8331</v>
      </c>
      <c r="R2142" s="6" t="s">
        <v>8332</v>
      </c>
      <c r="S2142" s="14">
        <f t="shared" si="66"/>
        <v>41255.625277777777</v>
      </c>
      <c r="T2142" s="14">
        <f t="shared" si="67"/>
        <v>41285.625277777777</v>
      </c>
    </row>
    <row r="2143" spans="1:20" ht="60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8306</v>
      </c>
      <c r="G2143" s="1" t="s">
        <v>8221</v>
      </c>
      <c r="H2143" s="1" t="s">
        <v>8243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8279</v>
      </c>
      <c r="O2143" s="5">
        <f>E2143/D2143</f>
        <v>0</v>
      </c>
      <c r="P2143" s="3" t="e">
        <f>ROUND(E2143/L2143,0)</f>
        <v>#DIV/0!</v>
      </c>
      <c r="Q2143" s="6" t="s">
        <v>8331</v>
      </c>
      <c r="R2143" s="6" t="s">
        <v>8332</v>
      </c>
      <c r="S2143" s="14">
        <f t="shared" si="66"/>
        <v>41927.027303240735</v>
      </c>
      <c r="T2143" s="14">
        <f t="shared" si="67"/>
        <v>41957.068969907406</v>
      </c>
    </row>
    <row r="2144" spans="1:20" ht="60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8306</v>
      </c>
      <c r="G2144" s="1" t="s">
        <v>8233</v>
      </c>
      <c r="H2144" s="1" t="s">
        <v>8246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8279</v>
      </c>
      <c r="O2144" s="5">
        <f>E2144/D2144</f>
        <v>5.7238095238095241E-2</v>
      </c>
      <c r="P2144" s="3">
        <f>ROUND(E2144/L2144,0)</f>
        <v>50</v>
      </c>
      <c r="Q2144" s="6" t="s">
        <v>8331</v>
      </c>
      <c r="R2144" s="6" t="s">
        <v>8332</v>
      </c>
      <c r="S2144" s="14">
        <f t="shared" si="66"/>
        <v>42340.493171296293</v>
      </c>
      <c r="T2144" s="14">
        <f t="shared" si="67"/>
        <v>42368.493171296293</v>
      </c>
    </row>
    <row r="2145" spans="1:20" ht="60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8306</v>
      </c>
      <c r="G2145" s="1" t="s">
        <v>8221</v>
      </c>
      <c r="H2145" s="1" t="s">
        <v>8243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8279</v>
      </c>
      <c r="O2145" s="5">
        <f>E2145/D2145</f>
        <v>0.1125</v>
      </c>
      <c r="P2145" s="3">
        <f>ROUND(E2145/L2145,0)</f>
        <v>45</v>
      </c>
      <c r="Q2145" s="6" t="s">
        <v>8331</v>
      </c>
      <c r="R2145" s="6" t="s">
        <v>8332</v>
      </c>
      <c r="S2145" s="14">
        <f t="shared" si="66"/>
        <v>40332.678379629629</v>
      </c>
      <c r="T2145" s="14">
        <f t="shared" si="67"/>
        <v>40380.583333333328</v>
      </c>
    </row>
    <row r="2146" spans="1:20" ht="45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8306</v>
      </c>
      <c r="G2146" s="1" t="s">
        <v>8221</v>
      </c>
      <c r="H2146" s="1" t="s">
        <v>8243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8279</v>
      </c>
      <c r="O2146" s="5">
        <f>E2146/D2146</f>
        <v>1.7098591549295775E-2</v>
      </c>
      <c r="P2146" s="3">
        <f>ROUND(E2146/L2146,0)</f>
        <v>25</v>
      </c>
      <c r="Q2146" s="6" t="s">
        <v>8331</v>
      </c>
      <c r="R2146" s="6" t="s">
        <v>8332</v>
      </c>
      <c r="S2146" s="14">
        <f t="shared" si="66"/>
        <v>41499.338425925926</v>
      </c>
      <c r="T2146" s="14">
        <f t="shared" si="67"/>
        <v>41531.338425925926</v>
      </c>
    </row>
    <row r="2147" spans="1:20" ht="60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8306</v>
      </c>
      <c r="G2147" s="1" t="s">
        <v>8221</v>
      </c>
      <c r="H2147" s="1" t="s">
        <v>8243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8279</v>
      </c>
      <c r="O2147" s="5">
        <f>E2147/D2147</f>
        <v>0.30433333333333334</v>
      </c>
      <c r="P2147" s="3">
        <f>ROUND(E2147/L2147,0)</f>
        <v>51</v>
      </c>
      <c r="Q2147" s="6" t="s">
        <v>8331</v>
      </c>
      <c r="R2147" s="6" t="s">
        <v>8332</v>
      </c>
      <c r="S2147" s="14">
        <f t="shared" si="66"/>
        <v>41575.029097222221</v>
      </c>
      <c r="T2147" s="14">
        <f t="shared" si="67"/>
        <v>41605.070763888885</v>
      </c>
    </row>
    <row r="2148" spans="1:20" ht="60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8306</v>
      </c>
      <c r="G2148" s="1" t="s">
        <v>8221</v>
      </c>
      <c r="H2148" s="1" t="s">
        <v>8243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8279</v>
      </c>
      <c r="O2148" s="5">
        <f>E2148/D2148</f>
        <v>2.0000000000000001E-4</v>
      </c>
      <c r="P2148" s="3">
        <f>ROUND(E2148/L2148,0)</f>
        <v>1</v>
      </c>
      <c r="Q2148" s="6" t="s">
        <v>8331</v>
      </c>
      <c r="R2148" s="6" t="s">
        <v>8332</v>
      </c>
      <c r="S2148" s="14">
        <f t="shared" si="66"/>
        <v>42397.471180555549</v>
      </c>
      <c r="T2148" s="14">
        <f t="shared" si="67"/>
        <v>42411.471180555549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8306</v>
      </c>
      <c r="G2149" s="1" t="s">
        <v>8221</v>
      </c>
      <c r="H2149" s="1" t="s">
        <v>8243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8279</v>
      </c>
      <c r="O2149" s="5">
        <f>E2149/D2149</f>
        <v>6.9641025641025639E-3</v>
      </c>
      <c r="P2149" s="3">
        <f>ROUND(E2149/L2149,0)</f>
        <v>49</v>
      </c>
      <c r="Q2149" s="6" t="s">
        <v>8331</v>
      </c>
      <c r="R2149" s="6" t="s">
        <v>8332</v>
      </c>
      <c r="S2149" s="14">
        <f t="shared" si="66"/>
        <v>41927.087361111109</v>
      </c>
      <c r="T2149" s="14">
        <f t="shared" si="67"/>
        <v>41959.129027777781</v>
      </c>
    </row>
    <row r="2150" spans="1:20" ht="60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8306</v>
      </c>
      <c r="G2150" s="1" t="s">
        <v>8222</v>
      </c>
      <c r="H2150" s="1" t="s">
        <v>8244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8279</v>
      </c>
      <c r="O2150" s="5">
        <f>E2150/D2150</f>
        <v>0.02</v>
      </c>
      <c r="P2150" s="3">
        <f>ROUND(E2150/L2150,0)</f>
        <v>1</v>
      </c>
      <c r="Q2150" s="6" t="s">
        <v>8331</v>
      </c>
      <c r="R2150" s="6" t="s">
        <v>8332</v>
      </c>
      <c r="S2150" s="14">
        <f t="shared" si="66"/>
        <v>42066.525254629632</v>
      </c>
      <c r="T2150" s="14">
        <f t="shared" si="67"/>
        <v>42096.483587962961</v>
      </c>
    </row>
    <row r="2151" spans="1:20" ht="60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8306</v>
      </c>
      <c r="G2151" s="1" t="s">
        <v>8221</v>
      </c>
      <c r="H2151" s="1" t="s">
        <v>8243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8279</v>
      </c>
      <c r="O2151" s="5">
        <f>E2151/D2151</f>
        <v>0</v>
      </c>
      <c r="P2151" s="3" t="e">
        <f>ROUND(E2151/L2151,0)</f>
        <v>#DIV/0!</v>
      </c>
      <c r="Q2151" s="6" t="s">
        <v>8331</v>
      </c>
      <c r="R2151" s="6" t="s">
        <v>8332</v>
      </c>
      <c r="S2151" s="14">
        <f t="shared" si="66"/>
        <v>40354.816620370366</v>
      </c>
      <c r="T2151" s="14">
        <f t="shared" si="67"/>
        <v>40389.791666666664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8306</v>
      </c>
      <c r="G2152" s="1" t="s">
        <v>8231</v>
      </c>
      <c r="H2152" s="1" t="s">
        <v>8251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8279</v>
      </c>
      <c r="O2152" s="5">
        <f>E2152/D2152</f>
        <v>8.0999999999999996E-3</v>
      </c>
      <c r="P2152" s="3">
        <f>ROUND(E2152/L2152,0)</f>
        <v>101</v>
      </c>
      <c r="Q2152" s="6" t="s">
        <v>8331</v>
      </c>
      <c r="R2152" s="6" t="s">
        <v>8332</v>
      </c>
      <c r="S2152" s="14">
        <f t="shared" si="66"/>
        <v>42534.076377314814</v>
      </c>
      <c r="T2152" s="14">
        <f t="shared" si="67"/>
        <v>42564.076377314814</v>
      </c>
    </row>
    <row r="2153" spans="1:20" ht="60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8306</v>
      </c>
      <c r="G2153" s="1" t="s">
        <v>8221</v>
      </c>
      <c r="H2153" s="1" t="s">
        <v>8243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8279</v>
      </c>
      <c r="O2153" s="5">
        <f>E2153/D2153</f>
        <v>2.6222222222222224E-3</v>
      </c>
      <c r="P2153" s="3">
        <f>ROUND(E2153/L2153,0)</f>
        <v>20</v>
      </c>
      <c r="Q2153" s="6" t="s">
        <v>8331</v>
      </c>
      <c r="R2153" s="6" t="s">
        <v>8332</v>
      </c>
      <c r="S2153" s="14">
        <f t="shared" si="66"/>
        <v>42520.639050925922</v>
      </c>
      <c r="T2153" s="14">
        <f t="shared" si="67"/>
        <v>42550.639050925922</v>
      </c>
    </row>
    <row r="2154" spans="1:20" ht="60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8306</v>
      </c>
      <c r="G2154" s="1" t="s">
        <v>8221</v>
      </c>
      <c r="H2154" s="1" t="s">
        <v>8243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8279</v>
      </c>
      <c r="O2154" s="5">
        <f>E2154/D2154</f>
        <v>1.6666666666666668E-3</v>
      </c>
      <c r="P2154" s="3">
        <f>ROUND(E2154/L2154,0)</f>
        <v>13</v>
      </c>
      <c r="Q2154" s="6" t="s">
        <v>8331</v>
      </c>
      <c r="R2154" s="6" t="s">
        <v>8332</v>
      </c>
      <c r="S2154" s="14">
        <f t="shared" si="66"/>
        <v>41683.62394675926</v>
      </c>
      <c r="T2154" s="14">
        <f t="shared" si="67"/>
        <v>41713.582280092589</v>
      </c>
    </row>
    <row r="2155" spans="1:20" ht="60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8306</v>
      </c>
      <c r="G2155" s="1" t="s">
        <v>8221</v>
      </c>
      <c r="H2155" s="1" t="s">
        <v>8243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8279</v>
      </c>
      <c r="O2155" s="5">
        <f>E2155/D2155</f>
        <v>9.1244548809124457E-5</v>
      </c>
      <c r="P2155" s="3">
        <f>ROUND(E2155/L2155,0)</f>
        <v>9</v>
      </c>
      <c r="Q2155" s="6" t="s">
        <v>8331</v>
      </c>
      <c r="R2155" s="6" t="s">
        <v>8332</v>
      </c>
      <c r="S2155" s="14">
        <f t="shared" si="66"/>
        <v>41974.702754629623</v>
      </c>
      <c r="T2155" s="14">
        <f t="shared" si="67"/>
        <v>42014.124305555553</v>
      </c>
    </row>
    <row r="2156" spans="1:20" ht="30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8306</v>
      </c>
      <c r="G2156" s="1" t="s">
        <v>8221</v>
      </c>
      <c r="H2156" s="1" t="s">
        <v>8243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8279</v>
      </c>
      <c r="O2156" s="5">
        <f>E2156/D2156</f>
        <v>8.0000000000000002E-3</v>
      </c>
      <c r="P2156" s="3">
        <f>ROUND(E2156/L2156,0)</f>
        <v>1</v>
      </c>
      <c r="Q2156" s="6" t="s">
        <v>8331</v>
      </c>
      <c r="R2156" s="6" t="s">
        <v>8332</v>
      </c>
      <c r="S2156" s="14">
        <f t="shared" si="66"/>
        <v>41647.42392361111</v>
      </c>
      <c r="T2156" s="14">
        <f t="shared" si="67"/>
        <v>41667.42392361111</v>
      </c>
    </row>
    <row r="2157" spans="1:20" ht="4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8306</v>
      </c>
      <c r="G2157" s="1" t="s">
        <v>8222</v>
      </c>
      <c r="H2157" s="1" t="s">
        <v>8244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8279</v>
      </c>
      <c r="O2157" s="5">
        <f>E2157/D2157</f>
        <v>2.3E-2</v>
      </c>
      <c r="P2157" s="3">
        <f>ROUND(E2157/L2157,0)</f>
        <v>23</v>
      </c>
      <c r="Q2157" s="6" t="s">
        <v>8331</v>
      </c>
      <c r="R2157" s="6" t="s">
        <v>8332</v>
      </c>
      <c r="S2157" s="14">
        <f t="shared" si="66"/>
        <v>42430.539178240739</v>
      </c>
      <c r="T2157" s="14">
        <f t="shared" si="67"/>
        <v>42460.497511574074</v>
      </c>
    </row>
    <row r="2158" spans="1:20" ht="4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8306</v>
      </c>
      <c r="G2158" s="1" t="s">
        <v>8221</v>
      </c>
      <c r="H2158" s="1" t="s">
        <v>8243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8279</v>
      </c>
      <c r="O2158" s="5">
        <f>E2158/D2158</f>
        <v>2.6660714285714284E-2</v>
      </c>
      <c r="P2158" s="3">
        <f>ROUND(E2158/L2158,0)</f>
        <v>18</v>
      </c>
      <c r="Q2158" s="6" t="s">
        <v>8331</v>
      </c>
      <c r="R2158" s="6" t="s">
        <v>8332</v>
      </c>
      <c r="S2158" s="14">
        <f t="shared" si="66"/>
        <v>41488.645902777775</v>
      </c>
      <c r="T2158" s="14">
        <f t="shared" si="67"/>
        <v>41533.645902777775</v>
      </c>
    </row>
    <row r="2159" spans="1:20" ht="30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8306</v>
      </c>
      <c r="G2159" s="1" t="s">
        <v>8221</v>
      </c>
      <c r="H2159" s="1" t="s">
        <v>8243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8279</v>
      </c>
      <c r="O2159" s="5">
        <f>E2159/D2159</f>
        <v>0.28192</v>
      </c>
      <c r="P2159" s="3">
        <f>ROUND(E2159/L2159,0)</f>
        <v>371</v>
      </c>
      <c r="Q2159" s="6" t="s">
        <v>8331</v>
      </c>
      <c r="R2159" s="6" t="s">
        <v>8332</v>
      </c>
      <c r="S2159" s="14">
        <f t="shared" si="66"/>
        <v>42694.772951388884</v>
      </c>
      <c r="T2159" s="14">
        <f t="shared" si="67"/>
        <v>42727.124305555553</v>
      </c>
    </row>
    <row r="2160" spans="1:20" ht="60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8306</v>
      </c>
      <c r="G2160" s="1" t="s">
        <v>8221</v>
      </c>
      <c r="H2160" s="1" t="s">
        <v>8243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8279</v>
      </c>
      <c r="O2160" s="5">
        <f>E2160/D2160</f>
        <v>6.5900366666666668E-2</v>
      </c>
      <c r="P2160" s="3">
        <f>ROUND(E2160/L2160,0)</f>
        <v>64</v>
      </c>
      <c r="Q2160" s="6" t="s">
        <v>8331</v>
      </c>
      <c r="R2160" s="6" t="s">
        <v>8332</v>
      </c>
      <c r="S2160" s="14">
        <f t="shared" si="66"/>
        <v>41264.645532407405</v>
      </c>
      <c r="T2160" s="14">
        <f t="shared" si="67"/>
        <v>41309.645532407405</v>
      </c>
    </row>
    <row r="2161" spans="1:20" ht="75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8306</v>
      </c>
      <c r="G2161" s="1" t="s">
        <v>8221</v>
      </c>
      <c r="H2161" s="1" t="s">
        <v>8243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8279</v>
      </c>
      <c r="O2161" s="5">
        <f>E2161/D2161</f>
        <v>7.2222222222222219E-3</v>
      </c>
      <c r="P2161" s="3">
        <f>ROUND(E2161/L2161,0)</f>
        <v>13</v>
      </c>
      <c r="Q2161" s="6" t="s">
        <v>8331</v>
      </c>
      <c r="R2161" s="6" t="s">
        <v>8332</v>
      </c>
      <c r="S2161" s="14">
        <f t="shared" si="66"/>
        <v>40710.522847222222</v>
      </c>
      <c r="T2161" s="14">
        <f t="shared" si="67"/>
        <v>40740.522847222222</v>
      </c>
    </row>
    <row r="2162" spans="1:20" ht="4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8306</v>
      </c>
      <c r="G2162" s="1" t="s">
        <v>8221</v>
      </c>
      <c r="H2162" s="1" t="s">
        <v>8243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8279</v>
      </c>
      <c r="O2162" s="5">
        <f>E2162/D2162</f>
        <v>8.5000000000000006E-3</v>
      </c>
      <c r="P2162" s="3">
        <f>ROUND(E2162/L2162,0)</f>
        <v>5</v>
      </c>
      <c r="Q2162" s="6" t="s">
        <v>8331</v>
      </c>
      <c r="R2162" s="6" t="s">
        <v>8332</v>
      </c>
      <c r="S2162" s="14">
        <f t="shared" si="66"/>
        <v>41018.503530092588</v>
      </c>
      <c r="T2162" s="14">
        <f t="shared" si="67"/>
        <v>41048.503530092588</v>
      </c>
    </row>
    <row r="2163" spans="1:20" ht="3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8221</v>
      </c>
      <c r="H2163" s="1" t="s">
        <v>8243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8273</v>
      </c>
      <c r="O2163" s="5">
        <f>E2163/D2163</f>
        <v>1.1575</v>
      </c>
      <c r="P2163" s="3">
        <f>ROUND(E2163/L2163,0)</f>
        <v>36</v>
      </c>
      <c r="Q2163" s="6" t="s">
        <v>8323</v>
      </c>
      <c r="R2163" s="6" t="s">
        <v>8324</v>
      </c>
      <c r="S2163" s="14">
        <f t="shared" si="66"/>
        <v>42240.644201388888</v>
      </c>
      <c r="T2163" s="14">
        <f t="shared" si="67"/>
        <v>42270.644201388888</v>
      </c>
    </row>
    <row r="2164" spans="1:20" ht="60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8221</v>
      </c>
      <c r="H2164" s="1" t="s">
        <v>8243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8273</v>
      </c>
      <c r="O2164" s="5">
        <f>E2164/D2164</f>
        <v>1.1226666666666667</v>
      </c>
      <c r="P2164" s="3">
        <f>ROUND(E2164/L2164,0)</f>
        <v>87</v>
      </c>
      <c r="Q2164" s="6" t="s">
        <v>8323</v>
      </c>
      <c r="R2164" s="6" t="s">
        <v>8324</v>
      </c>
      <c r="S2164" s="14">
        <f t="shared" si="66"/>
        <v>41813.557766203703</v>
      </c>
      <c r="T2164" s="14">
        <f t="shared" si="67"/>
        <v>41844.557766203703</v>
      </c>
    </row>
    <row r="2165" spans="1:20" ht="45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8221</v>
      </c>
      <c r="H2165" s="1" t="s">
        <v>8243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8273</v>
      </c>
      <c r="O2165" s="5">
        <f>E2165/D2165</f>
        <v>1.3220000000000001</v>
      </c>
      <c r="P2165" s="3">
        <f>ROUND(E2165/L2165,0)</f>
        <v>75</v>
      </c>
      <c r="Q2165" s="6" t="s">
        <v>8323</v>
      </c>
      <c r="R2165" s="6" t="s">
        <v>8324</v>
      </c>
      <c r="S2165" s="14">
        <f t="shared" si="66"/>
        <v>42111.691203703704</v>
      </c>
      <c r="T2165" s="14">
        <f t="shared" si="67"/>
        <v>42162.951388888883</v>
      </c>
    </row>
    <row r="2166" spans="1:20" ht="30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8221</v>
      </c>
      <c r="H2166" s="1" t="s">
        <v>8243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8273</v>
      </c>
      <c r="O2166" s="5">
        <f>E2166/D2166</f>
        <v>1.0263636363636364</v>
      </c>
      <c r="P2166" s="3">
        <f>ROUND(E2166/L2166,0)</f>
        <v>68</v>
      </c>
      <c r="Q2166" s="6" t="s">
        <v>8323</v>
      </c>
      <c r="R2166" s="6" t="s">
        <v>8324</v>
      </c>
      <c r="S2166" s="14">
        <f t="shared" si="66"/>
        <v>42515.509421296294</v>
      </c>
      <c r="T2166" s="14">
        <f t="shared" si="67"/>
        <v>42545.957638888889</v>
      </c>
    </row>
    <row r="2167" spans="1:20" ht="60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8227</v>
      </c>
      <c r="H2167" s="1" t="s">
        <v>8246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8273</v>
      </c>
      <c r="O2167" s="5">
        <f>E2167/D2167</f>
        <v>1.3864000000000001</v>
      </c>
      <c r="P2167" s="3">
        <f>ROUND(E2167/L2167,0)</f>
        <v>30</v>
      </c>
      <c r="Q2167" s="6" t="s">
        <v>8323</v>
      </c>
      <c r="R2167" s="6" t="s">
        <v>8324</v>
      </c>
      <c r="S2167" s="14">
        <f t="shared" si="66"/>
        <v>42438.458738425928</v>
      </c>
      <c r="T2167" s="14">
        <f t="shared" si="67"/>
        <v>42468.417071759257</v>
      </c>
    </row>
    <row r="2168" spans="1:20" ht="60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8221</v>
      </c>
      <c r="H2168" s="1" t="s">
        <v>8243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8273</v>
      </c>
      <c r="O2168" s="5">
        <f>E2168/D2168</f>
        <v>1.466</v>
      </c>
      <c r="P2168" s="3">
        <f>ROUND(E2168/L2168,0)</f>
        <v>92</v>
      </c>
      <c r="Q2168" s="6" t="s">
        <v>8323</v>
      </c>
      <c r="R2168" s="6" t="s">
        <v>8324</v>
      </c>
      <c r="S2168" s="14">
        <f t="shared" si="66"/>
        <v>41933.629837962959</v>
      </c>
      <c r="T2168" s="14">
        <f t="shared" si="67"/>
        <v>41978.671504629623</v>
      </c>
    </row>
    <row r="2169" spans="1:20" ht="30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8221</v>
      </c>
      <c r="H2169" s="1" t="s">
        <v>8243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8273</v>
      </c>
      <c r="O2169" s="5">
        <f>E2169/D2169</f>
        <v>1.2</v>
      </c>
      <c r="P2169" s="3">
        <f>ROUND(E2169/L2169,0)</f>
        <v>23</v>
      </c>
      <c r="Q2169" s="6" t="s">
        <v>8323</v>
      </c>
      <c r="R2169" s="6" t="s">
        <v>8324</v>
      </c>
      <c r="S2169" s="14">
        <f t="shared" si="66"/>
        <v>41152.858067129629</v>
      </c>
      <c r="T2169" s="14">
        <f t="shared" si="67"/>
        <v>41166.858067129629</v>
      </c>
    </row>
    <row r="2170" spans="1:20" ht="45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8221</v>
      </c>
      <c r="H2170" s="1" t="s">
        <v>8243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8273</v>
      </c>
      <c r="O2170" s="5">
        <f>E2170/D2170</f>
        <v>1.215816111111111</v>
      </c>
      <c r="P2170" s="3">
        <f>ROUND(E2170/L2170,0)</f>
        <v>64</v>
      </c>
      <c r="Q2170" s="6" t="s">
        <v>8323</v>
      </c>
      <c r="R2170" s="6" t="s">
        <v>8324</v>
      </c>
      <c r="S2170" s="14">
        <f t="shared" si="66"/>
        <v>42745.391909722217</v>
      </c>
      <c r="T2170" s="14">
        <f t="shared" si="67"/>
        <v>42775.999999999993</v>
      </c>
    </row>
    <row r="2171" spans="1:20" ht="60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8221</v>
      </c>
      <c r="H2171" s="1" t="s">
        <v>8243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8273</v>
      </c>
      <c r="O2171" s="5">
        <f>E2171/D2171</f>
        <v>1</v>
      </c>
      <c r="P2171" s="3">
        <f>ROUND(E2171/L2171,0)</f>
        <v>22</v>
      </c>
      <c r="Q2171" s="6" t="s">
        <v>8323</v>
      </c>
      <c r="R2171" s="6" t="s">
        <v>8324</v>
      </c>
      <c r="S2171" s="14">
        <f t="shared" si="66"/>
        <v>42793.492488425924</v>
      </c>
      <c r="T2171" s="14">
        <f t="shared" si="67"/>
        <v>42796.492488425924</v>
      </c>
    </row>
    <row r="2172" spans="1:20" ht="4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8221</v>
      </c>
      <c r="H2172" s="1" t="s">
        <v>8243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8273</v>
      </c>
      <c r="O2172" s="5">
        <f>E2172/D2172</f>
        <v>1.8085714285714285</v>
      </c>
      <c r="P2172" s="3">
        <f>ROUND(E2172/L2172,0)</f>
        <v>33</v>
      </c>
      <c r="Q2172" s="6" t="s">
        <v>8323</v>
      </c>
      <c r="R2172" s="6" t="s">
        <v>8324</v>
      </c>
      <c r="S2172" s="14">
        <f t="shared" si="66"/>
        <v>42198.541921296295</v>
      </c>
      <c r="T2172" s="14">
        <f t="shared" si="67"/>
        <v>42238.541921296295</v>
      </c>
    </row>
    <row r="2173" spans="1:20" ht="4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8221</v>
      </c>
      <c r="H2173" s="1" t="s">
        <v>8243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8273</v>
      </c>
      <c r="O2173" s="5">
        <f>E2173/D2173</f>
        <v>1.0607500000000001</v>
      </c>
      <c r="P2173" s="3">
        <f>ROUND(E2173/L2173,0)</f>
        <v>90</v>
      </c>
      <c r="Q2173" s="6" t="s">
        <v>8323</v>
      </c>
      <c r="R2173" s="6" t="s">
        <v>8324</v>
      </c>
      <c r="S2173" s="14">
        <f t="shared" si="66"/>
        <v>42141.748784722215</v>
      </c>
      <c r="T2173" s="14">
        <f t="shared" si="67"/>
        <v>42176.999999999993</v>
      </c>
    </row>
    <row r="2174" spans="1:20" ht="4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8221</v>
      </c>
      <c r="H2174" s="1" t="s">
        <v>8243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8273</v>
      </c>
      <c r="O2174" s="5">
        <f>E2174/D2174</f>
        <v>1</v>
      </c>
      <c r="P2174" s="3">
        <f>ROUND(E2174/L2174,0)</f>
        <v>77</v>
      </c>
      <c r="Q2174" s="6" t="s">
        <v>8323</v>
      </c>
      <c r="R2174" s="6" t="s">
        <v>8324</v>
      </c>
      <c r="S2174" s="14">
        <f t="shared" si="66"/>
        <v>42082.371759259258</v>
      </c>
      <c r="T2174" s="14">
        <f t="shared" si="67"/>
        <v>42112.371759259258</v>
      </c>
    </row>
    <row r="2175" spans="1:20" ht="60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8221</v>
      </c>
      <c r="H2175" s="1" t="s">
        <v>8243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8273</v>
      </c>
      <c r="O2175" s="5">
        <f>E2175/D2175</f>
        <v>1.2692857142857144</v>
      </c>
      <c r="P2175" s="3">
        <f>ROUND(E2175/L2175,0)</f>
        <v>59</v>
      </c>
      <c r="Q2175" s="6" t="s">
        <v>8323</v>
      </c>
      <c r="R2175" s="6" t="s">
        <v>8324</v>
      </c>
      <c r="S2175" s="14">
        <f t="shared" si="66"/>
        <v>41495.484293981477</v>
      </c>
      <c r="T2175" s="14">
        <f t="shared" si="67"/>
        <v>41526.957638888889</v>
      </c>
    </row>
    <row r="2176" spans="1:20" ht="60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8222</v>
      </c>
      <c r="H2176" s="1" t="s">
        <v>8244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8273</v>
      </c>
      <c r="O2176" s="5">
        <f>E2176/D2176</f>
        <v>1.0297499999999999</v>
      </c>
      <c r="P2176" s="3">
        <f>ROUND(E2176/L2176,0)</f>
        <v>65</v>
      </c>
      <c r="Q2176" s="6" t="s">
        <v>8323</v>
      </c>
      <c r="R2176" s="6" t="s">
        <v>8324</v>
      </c>
      <c r="S2176" s="14">
        <f t="shared" si="66"/>
        <v>42465.334571759253</v>
      </c>
      <c r="T2176" s="14">
        <f t="shared" si="67"/>
        <v>42495.334571759253</v>
      </c>
    </row>
    <row r="2177" spans="1:20" ht="60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8221</v>
      </c>
      <c r="H2177" s="1" t="s">
        <v>8243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8273</v>
      </c>
      <c r="O2177" s="5">
        <f>E2177/D2177</f>
        <v>2.5</v>
      </c>
      <c r="P2177" s="3">
        <f>ROUND(E2177/L2177,0)</f>
        <v>67</v>
      </c>
      <c r="Q2177" s="6" t="s">
        <v>8323</v>
      </c>
      <c r="R2177" s="6" t="s">
        <v>8324</v>
      </c>
      <c r="S2177" s="14">
        <f t="shared" si="66"/>
        <v>42564.800763888888</v>
      </c>
      <c r="T2177" s="14">
        <f t="shared" si="67"/>
        <v>42571.800763888888</v>
      </c>
    </row>
    <row r="2178" spans="1:20" ht="4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8221</v>
      </c>
      <c r="H2178" s="1" t="s">
        <v>8243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8273</v>
      </c>
      <c r="O2178" s="5">
        <f>E2178/D2178</f>
        <v>1.2602</v>
      </c>
      <c r="P2178" s="3">
        <f>ROUND(E2178/L2178,0)</f>
        <v>89</v>
      </c>
      <c r="Q2178" s="6" t="s">
        <v>8323</v>
      </c>
      <c r="R2178" s="6" t="s">
        <v>8324</v>
      </c>
      <c r="S2178" s="14">
        <f t="shared" si="66"/>
        <v>42096.424872685187</v>
      </c>
      <c r="T2178" s="14">
        <f t="shared" si="67"/>
        <v>42126.424872685187</v>
      </c>
    </row>
    <row r="2179" spans="1:20" ht="75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8221</v>
      </c>
      <c r="H2179" s="1" t="s">
        <v>8243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8273</v>
      </c>
      <c r="O2179" s="5">
        <f>E2179/D2179</f>
        <v>1.0012000000000001</v>
      </c>
      <c r="P2179" s="3">
        <f>ROUND(E2179/L2179,0)</f>
        <v>66</v>
      </c>
      <c r="Q2179" s="6" t="s">
        <v>8323</v>
      </c>
      <c r="R2179" s="6" t="s">
        <v>8324</v>
      </c>
      <c r="S2179" s="14">
        <f t="shared" ref="S2179:S2242" si="68">(J2179/86400)+25569+(-5/24)</f>
        <v>42502.042442129627</v>
      </c>
      <c r="T2179" s="14">
        <f t="shared" ref="T2179:T2242" si="69">(I2179/86400)+25569+(-5/24)</f>
        <v>42527.042442129627</v>
      </c>
    </row>
    <row r="2180" spans="1:20" ht="45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8221</v>
      </c>
      <c r="H2180" s="1" t="s">
        <v>8243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8273</v>
      </c>
      <c r="O2180" s="5">
        <f>E2180/D2180</f>
        <v>1.3864000000000001</v>
      </c>
      <c r="P2180" s="3">
        <f>ROUND(E2180/L2180,0)</f>
        <v>40</v>
      </c>
      <c r="Q2180" s="6" t="s">
        <v>8323</v>
      </c>
      <c r="R2180" s="6" t="s">
        <v>8324</v>
      </c>
      <c r="S2180" s="14">
        <f t="shared" si="68"/>
        <v>42723.428206018514</v>
      </c>
      <c r="T2180" s="14">
        <f t="shared" si="69"/>
        <v>42753.428206018514</v>
      </c>
    </row>
    <row r="2181" spans="1:20" ht="4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8221</v>
      </c>
      <c r="H2181" s="1" t="s">
        <v>8243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8273</v>
      </c>
      <c r="O2181" s="5">
        <f>E2181/D2181</f>
        <v>1.6140000000000001</v>
      </c>
      <c r="P2181" s="3">
        <f>ROUND(E2181/L2181,0)</f>
        <v>77</v>
      </c>
      <c r="Q2181" s="6" t="s">
        <v>8323</v>
      </c>
      <c r="R2181" s="6" t="s">
        <v>8324</v>
      </c>
      <c r="S2181" s="14">
        <f t="shared" si="68"/>
        <v>42074.962870370371</v>
      </c>
      <c r="T2181" s="14">
        <f t="shared" si="69"/>
        <v>42104.962870370371</v>
      </c>
    </row>
    <row r="2182" spans="1:20" ht="45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8221</v>
      </c>
      <c r="H2182" s="1" t="s">
        <v>8243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8273</v>
      </c>
      <c r="O2182" s="5">
        <f>E2182/D2182</f>
        <v>1.071842</v>
      </c>
      <c r="P2182" s="3">
        <f>ROUND(E2182/L2182,0)</f>
        <v>69</v>
      </c>
      <c r="Q2182" s="6" t="s">
        <v>8323</v>
      </c>
      <c r="R2182" s="6" t="s">
        <v>8324</v>
      </c>
      <c r="S2182" s="14">
        <f t="shared" si="68"/>
        <v>42279.461435185185</v>
      </c>
      <c r="T2182" s="14">
        <f t="shared" si="69"/>
        <v>42321.503101851849</v>
      </c>
    </row>
    <row r="2183" spans="1:20" ht="60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8221</v>
      </c>
      <c r="H2183" s="1" t="s">
        <v>8243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8294</v>
      </c>
      <c r="O2183" s="5">
        <f>E2183/D2183</f>
        <v>1.5309999999999999</v>
      </c>
      <c r="P2183" s="3">
        <f>ROUND(E2183/L2183,0)</f>
        <v>58</v>
      </c>
      <c r="Q2183" s="6" t="s">
        <v>8331</v>
      </c>
      <c r="R2183" s="6" t="s">
        <v>8349</v>
      </c>
      <c r="S2183" s="14">
        <f t="shared" si="68"/>
        <v>42772.796909722216</v>
      </c>
      <c r="T2183" s="14">
        <f t="shared" si="69"/>
        <v>42786.796909722216</v>
      </c>
    </row>
    <row r="2184" spans="1:20" ht="4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8226</v>
      </c>
      <c r="H2184" s="1" t="s">
        <v>8248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8294</v>
      </c>
      <c r="O2184" s="5">
        <f>E2184/D2184</f>
        <v>5.2416666666666663</v>
      </c>
      <c r="P2184" s="3">
        <f>ROUND(E2184/L2184,0)</f>
        <v>44</v>
      </c>
      <c r="Q2184" s="6" t="s">
        <v>8331</v>
      </c>
      <c r="R2184" s="6" t="s">
        <v>8349</v>
      </c>
      <c r="S2184" s="14">
        <f t="shared" si="68"/>
        <v>41879.692418981482</v>
      </c>
      <c r="T2184" s="14">
        <f t="shared" si="69"/>
        <v>41914.692418981482</v>
      </c>
    </row>
    <row r="2185" spans="1:20" ht="60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8221</v>
      </c>
      <c r="H2185" s="1" t="s">
        <v>8243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8294</v>
      </c>
      <c r="O2185" s="5">
        <f>E2185/D2185</f>
        <v>4.8927777777777779</v>
      </c>
      <c r="P2185" s="3">
        <f>ROUND(E2185/L2185,0)</f>
        <v>32</v>
      </c>
      <c r="Q2185" s="6" t="s">
        <v>8331</v>
      </c>
      <c r="R2185" s="6" t="s">
        <v>8349</v>
      </c>
      <c r="S2185" s="14">
        <f t="shared" si="68"/>
        <v>42745.157141203701</v>
      </c>
      <c r="T2185" s="14">
        <f t="shared" si="69"/>
        <v>42774.999999999993</v>
      </c>
    </row>
    <row r="2186" spans="1:20" ht="60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8221</v>
      </c>
      <c r="H2186" s="1" t="s">
        <v>8243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8294</v>
      </c>
      <c r="O2186" s="5">
        <f>E2186/D2186</f>
        <v>2.8473999999999999</v>
      </c>
      <c r="P2186" s="3">
        <f>ROUND(E2186/L2186,0)</f>
        <v>107</v>
      </c>
      <c r="Q2186" s="6" t="s">
        <v>8331</v>
      </c>
      <c r="R2186" s="6" t="s">
        <v>8349</v>
      </c>
      <c r="S2186" s="14">
        <f t="shared" si="68"/>
        <v>42380.481956018521</v>
      </c>
      <c r="T2186" s="14">
        <f t="shared" si="69"/>
        <v>42394.458333333336</v>
      </c>
    </row>
    <row r="2187" spans="1:20" ht="60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8222</v>
      </c>
      <c r="H2187" s="1" t="s">
        <v>8244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8294</v>
      </c>
      <c r="O2187" s="5">
        <f>E2187/D2187</f>
        <v>18.569700000000001</v>
      </c>
      <c r="P2187" s="3">
        <f>ROUND(E2187/L2187,0)</f>
        <v>149</v>
      </c>
      <c r="Q2187" s="6" t="s">
        <v>8331</v>
      </c>
      <c r="R2187" s="6" t="s">
        <v>8349</v>
      </c>
      <c r="S2187" s="14">
        <f t="shared" si="68"/>
        <v>41319.141655092586</v>
      </c>
      <c r="T2187" s="14">
        <f t="shared" si="69"/>
        <v>41359.141655092586</v>
      </c>
    </row>
    <row r="2188" spans="1:20" ht="4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8221</v>
      </c>
      <c r="H2188" s="1" t="s">
        <v>8243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8294</v>
      </c>
      <c r="O2188" s="5">
        <f>E2188/D2188</f>
        <v>1.0967499999999999</v>
      </c>
      <c r="P2188" s="3">
        <f>ROUND(E2188/L2188,0)</f>
        <v>56</v>
      </c>
      <c r="Q2188" s="6" t="s">
        <v>8331</v>
      </c>
      <c r="R2188" s="6" t="s">
        <v>8349</v>
      </c>
      <c r="S2188" s="14">
        <f t="shared" si="68"/>
        <v>42583.406747685185</v>
      </c>
      <c r="T2188" s="14">
        <f t="shared" si="69"/>
        <v>42619.874999999993</v>
      </c>
    </row>
    <row r="2189" spans="1:20" ht="60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8221</v>
      </c>
      <c r="H2189" s="1" t="s">
        <v>8243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8294</v>
      </c>
      <c r="O2189" s="5">
        <f>E2189/D2189</f>
        <v>10.146425000000001</v>
      </c>
      <c r="P2189" s="3">
        <f>ROUND(E2189/L2189,0)</f>
        <v>57</v>
      </c>
      <c r="Q2189" s="6" t="s">
        <v>8331</v>
      </c>
      <c r="R2189" s="6" t="s">
        <v>8349</v>
      </c>
      <c r="S2189" s="14">
        <f t="shared" si="68"/>
        <v>42068.000763888886</v>
      </c>
      <c r="T2189" s="14">
        <f t="shared" si="69"/>
        <v>42096.957638888889</v>
      </c>
    </row>
    <row r="2190" spans="1:20" ht="45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8223</v>
      </c>
      <c r="H2190" s="1" t="s">
        <v>8245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8294</v>
      </c>
      <c r="O2190" s="5">
        <f>E2190/D2190</f>
        <v>4.1217692027666546</v>
      </c>
      <c r="P2190" s="3">
        <f>ROUND(E2190/L2190,0)</f>
        <v>44</v>
      </c>
      <c r="Q2190" s="6" t="s">
        <v>8331</v>
      </c>
      <c r="R2190" s="6" t="s">
        <v>8349</v>
      </c>
      <c r="S2190" s="14">
        <f t="shared" si="68"/>
        <v>42633.377789351849</v>
      </c>
      <c r="T2190" s="14">
        <f t="shared" si="69"/>
        <v>42668.499999999993</v>
      </c>
    </row>
    <row r="2191" spans="1:20" ht="60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8222</v>
      </c>
      <c r="H2191" s="1" t="s">
        <v>8244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8294</v>
      </c>
      <c r="O2191" s="5">
        <f>E2191/D2191</f>
        <v>5.0324999999999998</v>
      </c>
      <c r="P2191" s="3">
        <f>ROUND(E2191/L2191,0)</f>
        <v>69</v>
      </c>
      <c r="Q2191" s="6" t="s">
        <v>8331</v>
      </c>
      <c r="R2191" s="6" t="s">
        <v>8349</v>
      </c>
      <c r="S2191" s="14">
        <f t="shared" si="68"/>
        <v>42467.579861111109</v>
      </c>
      <c r="T2191" s="14">
        <f t="shared" si="69"/>
        <v>42481.708333333336</v>
      </c>
    </row>
    <row r="2192" spans="1:20" ht="45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8221</v>
      </c>
      <c r="H2192" s="1" t="s">
        <v>8243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8294</v>
      </c>
      <c r="O2192" s="5">
        <f>E2192/D2192</f>
        <v>1.8461052631578947</v>
      </c>
      <c r="P2192" s="3">
        <f>ROUND(E2192/L2192,0)</f>
        <v>65</v>
      </c>
      <c r="Q2192" s="6" t="s">
        <v>8331</v>
      </c>
      <c r="R2192" s="6" t="s">
        <v>8349</v>
      </c>
      <c r="S2192" s="14">
        <f t="shared" si="68"/>
        <v>42417.416712962957</v>
      </c>
      <c r="T2192" s="14">
        <f t="shared" si="69"/>
        <v>42452.082638888889</v>
      </c>
    </row>
    <row r="2193" spans="1:20" ht="60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8222</v>
      </c>
      <c r="H2193" s="1" t="s">
        <v>8244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8294</v>
      </c>
      <c r="O2193" s="5">
        <f>E2193/D2193</f>
        <v>1.1973333333333334</v>
      </c>
      <c r="P2193" s="3">
        <f>ROUND(E2193/L2193,0)</f>
        <v>36</v>
      </c>
      <c r="Q2193" s="6" t="s">
        <v>8331</v>
      </c>
      <c r="R2193" s="6" t="s">
        <v>8349</v>
      </c>
      <c r="S2193" s="14">
        <f t="shared" si="68"/>
        <v>42768.6253125</v>
      </c>
      <c r="T2193" s="14">
        <f t="shared" si="69"/>
        <v>42780.6253125</v>
      </c>
    </row>
    <row r="2194" spans="1:20" ht="60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8222</v>
      </c>
      <c r="H2194" s="1" t="s">
        <v>8244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8294</v>
      </c>
      <c r="O2194" s="5">
        <f>E2194/D2194</f>
        <v>10.812401666666668</v>
      </c>
      <c r="P2194" s="3">
        <f>ROUND(E2194/L2194,0)</f>
        <v>40</v>
      </c>
      <c r="Q2194" s="6" t="s">
        <v>8331</v>
      </c>
      <c r="R2194" s="6" t="s">
        <v>8349</v>
      </c>
      <c r="S2194" s="14">
        <f t="shared" si="68"/>
        <v>42691.642870370364</v>
      </c>
      <c r="T2194" s="14">
        <f t="shared" si="69"/>
        <v>42719.749999999993</v>
      </c>
    </row>
    <row r="2195" spans="1:20" ht="60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8221</v>
      </c>
      <c r="H2195" s="1" t="s">
        <v>8243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8294</v>
      </c>
      <c r="O2195" s="5">
        <f>E2195/D2195</f>
        <v>4.5237333333333334</v>
      </c>
      <c r="P2195" s="3">
        <f>ROUND(E2195/L2195,0)</f>
        <v>76</v>
      </c>
      <c r="Q2195" s="6" t="s">
        <v>8331</v>
      </c>
      <c r="R2195" s="6" t="s">
        <v>8349</v>
      </c>
      <c r="S2195" s="14">
        <f t="shared" si="68"/>
        <v>42664.197592592587</v>
      </c>
      <c r="T2195" s="14">
        <f t="shared" si="69"/>
        <v>42694.999305555553</v>
      </c>
    </row>
    <row r="2196" spans="1:20" ht="60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8221</v>
      </c>
      <c r="H2196" s="1" t="s">
        <v>8243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8294</v>
      </c>
      <c r="O2196" s="5">
        <f>E2196/D2196</f>
        <v>5.3737000000000004</v>
      </c>
      <c r="P2196" s="3">
        <f>ROUND(E2196/L2196,0)</f>
        <v>61</v>
      </c>
      <c r="Q2196" s="6" t="s">
        <v>8331</v>
      </c>
      <c r="R2196" s="6" t="s">
        <v>8349</v>
      </c>
      <c r="S2196" s="14">
        <f t="shared" si="68"/>
        <v>42425.54965277778</v>
      </c>
      <c r="T2196" s="14">
        <f t="shared" si="69"/>
        <v>42455.507986111108</v>
      </c>
    </row>
    <row r="2197" spans="1:20" ht="30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8221</v>
      </c>
      <c r="H2197" s="1" t="s">
        <v>8243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8294</v>
      </c>
      <c r="O2197" s="5">
        <f>E2197/D2197</f>
        <v>1.2032608695652174</v>
      </c>
      <c r="P2197" s="3">
        <f>ROUND(E2197/L2197,0)</f>
        <v>48</v>
      </c>
      <c r="Q2197" s="6" t="s">
        <v>8331</v>
      </c>
      <c r="R2197" s="6" t="s">
        <v>8349</v>
      </c>
      <c r="S2197" s="14">
        <f t="shared" si="68"/>
        <v>42197.563657407409</v>
      </c>
      <c r="T2197" s="14">
        <f t="shared" si="69"/>
        <v>42227.563657407409</v>
      </c>
    </row>
    <row r="2198" spans="1:20" ht="30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8221</v>
      </c>
      <c r="H2198" s="1" t="s">
        <v>8243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8294</v>
      </c>
      <c r="O2198" s="5">
        <f>E2198/D2198</f>
        <v>1.1383571428571428</v>
      </c>
      <c r="P2198" s="3">
        <f>ROUND(E2198/L2198,0)</f>
        <v>68</v>
      </c>
      <c r="Q2198" s="6" t="s">
        <v>8331</v>
      </c>
      <c r="R2198" s="6" t="s">
        <v>8349</v>
      </c>
      <c r="S2198" s="14">
        <f t="shared" si="68"/>
        <v>42675.278958333329</v>
      </c>
      <c r="T2198" s="14">
        <f t="shared" si="69"/>
        <v>42706.083333333336</v>
      </c>
    </row>
    <row r="2199" spans="1:20" ht="45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8221</v>
      </c>
      <c r="H2199" s="1" t="s">
        <v>8243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8294</v>
      </c>
      <c r="O2199" s="5">
        <f>E2199/D2199</f>
        <v>9.5103109999999997</v>
      </c>
      <c r="P2199" s="3">
        <f>ROUND(E2199/L2199,0)</f>
        <v>66</v>
      </c>
      <c r="Q2199" s="6" t="s">
        <v>8331</v>
      </c>
      <c r="R2199" s="6" t="s">
        <v>8349</v>
      </c>
      <c r="S2199" s="14">
        <f t="shared" si="68"/>
        <v>42033.37568287037</v>
      </c>
      <c r="T2199" s="14">
        <f t="shared" si="69"/>
        <v>42063.37568287037</v>
      </c>
    </row>
    <row r="2200" spans="1:20" ht="60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8221</v>
      </c>
      <c r="H2200" s="1" t="s">
        <v>8243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8294</v>
      </c>
      <c r="O2200" s="5">
        <f>E2200/D2200</f>
        <v>1.3289249999999999</v>
      </c>
      <c r="P2200" s="3">
        <f>ROUND(E2200/L2200,0)</f>
        <v>82</v>
      </c>
      <c r="Q2200" s="6" t="s">
        <v>8331</v>
      </c>
      <c r="R2200" s="6" t="s">
        <v>8349</v>
      </c>
      <c r="S2200" s="14">
        <f t="shared" si="68"/>
        <v>42292.305555555555</v>
      </c>
      <c r="T2200" s="14">
        <f t="shared" si="69"/>
        <v>42322.347222222219</v>
      </c>
    </row>
    <row r="2201" spans="1:20" ht="30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8238</v>
      </c>
      <c r="H2201" s="1" t="s">
        <v>8246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8294</v>
      </c>
      <c r="O2201" s="5">
        <f>E2201/D2201</f>
        <v>1.4697777777777778</v>
      </c>
      <c r="P2201" s="3">
        <f>ROUND(E2201/L2201,0)</f>
        <v>53</v>
      </c>
      <c r="Q2201" s="6" t="s">
        <v>8331</v>
      </c>
      <c r="R2201" s="6" t="s">
        <v>8349</v>
      </c>
      <c r="S2201" s="14">
        <f t="shared" si="68"/>
        <v>42262.208310185182</v>
      </c>
      <c r="T2201" s="14">
        <f t="shared" si="69"/>
        <v>42292.208310185182</v>
      </c>
    </row>
    <row r="2202" spans="1:20" ht="60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8222</v>
      </c>
      <c r="H2202" s="1" t="s">
        <v>8244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8294</v>
      </c>
      <c r="O2202" s="5">
        <f>E2202/D2202</f>
        <v>5.4215</v>
      </c>
      <c r="P2202" s="3">
        <f>ROUND(E2202/L2202,0)</f>
        <v>41</v>
      </c>
      <c r="Q2202" s="6" t="s">
        <v>8331</v>
      </c>
      <c r="R2202" s="6" t="s">
        <v>8349</v>
      </c>
      <c r="S2202" s="14">
        <f t="shared" si="68"/>
        <v>42163.417453703696</v>
      </c>
      <c r="T2202" s="14">
        <f t="shared" si="69"/>
        <v>42190.916666666664</v>
      </c>
    </row>
    <row r="2203" spans="1:20" ht="60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8222</v>
      </c>
      <c r="H2203" s="1" t="s">
        <v>8244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8277</v>
      </c>
      <c r="O2203" s="5">
        <f>E2203/D2203</f>
        <v>3.8271818181818182</v>
      </c>
      <c r="P2203" s="3">
        <f>ROUND(E2203/L2203,0)</f>
        <v>15</v>
      </c>
      <c r="Q2203" s="6" t="s">
        <v>8323</v>
      </c>
      <c r="R2203" s="6" t="s">
        <v>8328</v>
      </c>
      <c r="S2203" s="14">
        <f t="shared" si="68"/>
        <v>41276.638483796291</v>
      </c>
      <c r="T2203" s="14">
        <f t="shared" si="69"/>
        <v>41290.638483796291</v>
      </c>
    </row>
    <row r="2204" spans="1:20" ht="45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8221</v>
      </c>
      <c r="H2204" s="1" t="s">
        <v>8243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8277</v>
      </c>
      <c r="O2204" s="5">
        <f>E2204/D2204</f>
        <v>7.0418124999999998</v>
      </c>
      <c r="P2204" s="3">
        <f>ROUND(E2204/L2204,0)</f>
        <v>39</v>
      </c>
      <c r="Q2204" s="6" t="s">
        <v>8323</v>
      </c>
      <c r="R2204" s="6" t="s">
        <v>8328</v>
      </c>
      <c r="S2204" s="14">
        <f t="shared" si="68"/>
        <v>41184.640833333331</v>
      </c>
      <c r="T2204" s="14">
        <f t="shared" si="69"/>
        <v>41214.640833333331</v>
      </c>
    </row>
    <row r="2205" spans="1:20" ht="60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8226</v>
      </c>
      <c r="H2205" s="1" t="s">
        <v>8248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8277</v>
      </c>
      <c r="O2205" s="5">
        <f>E2205/D2205</f>
        <v>1.0954999999999999</v>
      </c>
      <c r="P2205" s="3">
        <f>ROUND(E2205/L2205,0)</f>
        <v>44</v>
      </c>
      <c r="Q2205" s="6" t="s">
        <v>8323</v>
      </c>
      <c r="R2205" s="6" t="s">
        <v>8328</v>
      </c>
      <c r="S2205" s="14">
        <f t="shared" si="68"/>
        <v>42241.651412037034</v>
      </c>
      <c r="T2205" s="14">
        <f t="shared" si="69"/>
        <v>42271.651412037034</v>
      </c>
    </row>
    <row r="2206" spans="1:20" ht="45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8221</v>
      </c>
      <c r="H2206" s="1" t="s">
        <v>8243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8277</v>
      </c>
      <c r="O2206" s="5">
        <f>E2206/D2206</f>
        <v>1.3286666666666667</v>
      </c>
      <c r="P2206" s="3">
        <f>ROUND(E2206/L2206,0)</f>
        <v>27</v>
      </c>
      <c r="Q2206" s="6" t="s">
        <v>8323</v>
      </c>
      <c r="R2206" s="6" t="s">
        <v>8328</v>
      </c>
      <c r="S2206" s="14">
        <f t="shared" si="68"/>
        <v>41312.103229166663</v>
      </c>
      <c r="T2206" s="14">
        <f t="shared" si="69"/>
        <v>41342.103229166663</v>
      </c>
    </row>
    <row r="2207" spans="1:20" ht="45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8221</v>
      </c>
      <c r="H2207" s="1" t="s">
        <v>8243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8277</v>
      </c>
      <c r="O2207" s="5">
        <f>E2207/D2207</f>
        <v>1.52</v>
      </c>
      <c r="P2207" s="3">
        <f>ROUND(E2207/L2207,0)</f>
        <v>42</v>
      </c>
      <c r="Q2207" s="6" t="s">
        <v>8323</v>
      </c>
      <c r="R2207" s="6" t="s">
        <v>8328</v>
      </c>
      <c r="S2207" s="14">
        <f t="shared" si="68"/>
        <v>41031.613298611112</v>
      </c>
      <c r="T2207" s="14">
        <f t="shared" si="69"/>
        <v>41061.613298611112</v>
      </c>
    </row>
    <row r="2208" spans="1:20" ht="60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8221</v>
      </c>
      <c r="H2208" s="1" t="s">
        <v>8243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8277</v>
      </c>
      <c r="O2208" s="5">
        <f>E2208/D2208</f>
        <v>1.0272727272727273</v>
      </c>
      <c r="P2208" s="3">
        <f>ROUND(E2208/L2208,0)</f>
        <v>33</v>
      </c>
      <c r="Q2208" s="6" t="s">
        <v>8323</v>
      </c>
      <c r="R2208" s="6" t="s">
        <v>8328</v>
      </c>
      <c r="S2208" s="14">
        <f t="shared" si="68"/>
        <v>40997.048888888887</v>
      </c>
      <c r="T2208" s="14">
        <f t="shared" si="69"/>
        <v>41015.048888888887</v>
      </c>
    </row>
    <row r="2209" spans="1:20" ht="45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8221</v>
      </c>
      <c r="H2209" s="1" t="s">
        <v>8243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8277</v>
      </c>
      <c r="O2209" s="5">
        <f>E2209/D2209</f>
        <v>1</v>
      </c>
      <c r="P2209" s="3">
        <f>ROUND(E2209/L2209,0)</f>
        <v>286</v>
      </c>
      <c r="Q2209" s="6" t="s">
        <v>8323</v>
      </c>
      <c r="R2209" s="6" t="s">
        <v>8328</v>
      </c>
      <c r="S2209" s="14">
        <f t="shared" si="68"/>
        <v>41563.985798611109</v>
      </c>
      <c r="T2209" s="14">
        <f t="shared" si="69"/>
        <v>41594.027465277773</v>
      </c>
    </row>
    <row r="2210" spans="1:20" ht="60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8221</v>
      </c>
      <c r="H2210" s="1" t="s">
        <v>8243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8277</v>
      </c>
      <c r="O2210" s="5">
        <f>E2210/D2210</f>
        <v>1.016</v>
      </c>
      <c r="P2210" s="3">
        <f>ROUND(E2210/L2210,0)</f>
        <v>42</v>
      </c>
      <c r="Q2210" s="6" t="s">
        <v>8323</v>
      </c>
      <c r="R2210" s="6" t="s">
        <v>8328</v>
      </c>
      <c r="S2210" s="14">
        <f t="shared" si="68"/>
        <v>40946.673912037033</v>
      </c>
      <c r="T2210" s="14">
        <f t="shared" si="69"/>
        <v>41005.958333333328</v>
      </c>
    </row>
    <row r="2211" spans="1:20" ht="45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8222</v>
      </c>
      <c r="H2211" s="1" t="s">
        <v>8244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8277</v>
      </c>
      <c r="O2211" s="5">
        <f>E2211/D2211</f>
        <v>1.508</v>
      </c>
      <c r="P2211" s="3">
        <f>ROUND(E2211/L2211,0)</f>
        <v>50</v>
      </c>
      <c r="Q2211" s="6" t="s">
        <v>8323</v>
      </c>
      <c r="R2211" s="6" t="s">
        <v>8328</v>
      </c>
      <c r="S2211" s="14">
        <f t="shared" si="68"/>
        <v>41732.27134259259</v>
      </c>
      <c r="T2211" s="14">
        <f t="shared" si="69"/>
        <v>41743.75</v>
      </c>
    </row>
    <row r="2212" spans="1:20" ht="60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8221</v>
      </c>
      <c r="H2212" s="1" t="s">
        <v>8243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8277</v>
      </c>
      <c r="O2212" s="5">
        <f>E2212/D2212</f>
        <v>1.11425</v>
      </c>
      <c r="P2212" s="3">
        <f>ROUND(E2212/L2212,0)</f>
        <v>62</v>
      </c>
      <c r="Q2212" s="6" t="s">
        <v>8323</v>
      </c>
      <c r="R2212" s="6" t="s">
        <v>8328</v>
      </c>
      <c r="S2212" s="14">
        <f t="shared" si="68"/>
        <v>40955.857754629629</v>
      </c>
      <c r="T2212" s="14">
        <f t="shared" si="69"/>
        <v>41013.525000000001</v>
      </c>
    </row>
    <row r="2213" spans="1:20" ht="60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8221</v>
      </c>
      <c r="H2213" s="1" t="s">
        <v>8243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8277</v>
      </c>
      <c r="O2213" s="5">
        <f>E2213/D2213</f>
        <v>1.956</v>
      </c>
      <c r="P2213" s="3">
        <f>ROUND(E2213/L2213,0)</f>
        <v>41</v>
      </c>
      <c r="Q2213" s="6" t="s">
        <v>8323</v>
      </c>
      <c r="R2213" s="6" t="s">
        <v>8328</v>
      </c>
      <c r="S2213" s="14">
        <f t="shared" si="68"/>
        <v>41716.576678240737</v>
      </c>
      <c r="T2213" s="14">
        <f t="shared" si="69"/>
        <v>41739.082638888889</v>
      </c>
    </row>
    <row r="2214" spans="1:20" ht="60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8221</v>
      </c>
      <c r="H2214" s="1" t="s">
        <v>8243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8277</v>
      </c>
      <c r="O2214" s="5">
        <f>E2214/D2214</f>
        <v>1.1438333333333333</v>
      </c>
      <c r="P2214" s="3">
        <f>ROUND(E2214/L2214,0)</f>
        <v>56</v>
      </c>
      <c r="Q2214" s="6" t="s">
        <v>8323</v>
      </c>
      <c r="R2214" s="6" t="s">
        <v>8328</v>
      </c>
      <c r="S2214" s="14">
        <f t="shared" si="68"/>
        <v>41548.539085648146</v>
      </c>
      <c r="T2214" s="14">
        <f t="shared" si="69"/>
        <v>41581.833333333328</v>
      </c>
    </row>
    <row r="2215" spans="1:20" ht="7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8221</v>
      </c>
      <c r="H2215" s="1" t="s">
        <v>8243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8277</v>
      </c>
      <c r="O2215" s="5">
        <f>E2215/D2215</f>
        <v>2</v>
      </c>
      <c r="P2215" s="3">
        <f>ROUND(E2215/L2215,0)</f>
        <v>10</v>
      </c>
      <c r="Q2215" s="6" t="s">
        <v>8323</v>
      </c>
      <c r="R2215" s="6" t="s">
        <v>8328</v>
      </c>
      <c r="S2215" s="14">
        <f t="shared" si="68"/>
        <v>42109.617812499993</v>
      </c>
      <c r="T2215" s="14">
        <f t="shared" si="69"/>
        <v>42139.617812499993</v>
      </c>
    </row>
    <row r="2216" spans="1:20" ht="4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8221</v>
      </c>
      <c r="H2216" s="1" t="s">
        <v>8243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8277</v>
      </c>
      <c r="O2216" s="5">
        <f>E2216/D2216</f>
        <v>2.9250166666666666</v>
      </c>
      <c r="P2216" s="3">
        <f>ROUND(E2216/L2216,0)</f>
        <v>73</v>
      </c>
      <c r="Q2216" s="6" t="s">
        <v>8323</v>
      </c>
      <c r="R2216" s="6" t="s">
        <v>8328</v>
      </c>
      <c r="S2216" s="14">
        <f t="shared" si="68"/>
        <v>41646.58388888889</v>
      </c>
      <c r="T2216" s="14">
        <f t="shared" si="69"/>
        <v>41676.58388888889</v>
      </c>
    </row>
    <row r="2217" spans="1:20" ht="30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8221</v>
      </c>
      <c r="H2217" s="1" t="s">
        <v>8243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8277</v>
      </c>
      <c r="O2217" s="5">
        <f>E2217/D2217</f>
        <v>1.5636363636363637</v>
      </c>
      <c r="P2217" s="3">
        <f>ROUND(E2217/L2217,0)</f>
        <v>26</v>
      </c>
      <c r="Q2217" s="6" t="s">
        <v>8323</v>
      </c>
      <c r="R2217" s="6" t="s">
        <v>8328</v>
      </c>
      <c r="S2217" s="14">
        <f t="shared" si="68"/>
        <v>40958.508935185186</v>
      </c>
      <c r="T2217" s="14">
        <f t="shared" si="69"/>
        <v>40981.082638888889</v>
      </c>
    </row>
    <row r="2218" spans="1:20" ht="60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8221</v>
      </c>
      <c r="H2218" s="1" t="s">
        <v>8243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8277</v>
      </c>
      <c r="O2218" s="5">
        <f>E2218/D2218</f>
        <v>1.0566666666666666</v>
      </c>
      <c r="P2218" s="3">
        <f>ROUND(E2218/L2218,0)</f>
        <v>23</v>
      </c>
      <c r="Q2218" s="6" t="s">
        <v>8323</v>
      </c>
      <c r="R2218" s="6" t="s">
        <v>8328</v>
      </c>
      <c r="S2218" s="14">
        <f t="shared" si="68"/>
        <v>42194.543344907404</v>
      </c>
      <c r="T2218" s="14">
        <f t="shared" si="69"/>
        <v>42208.543344907404</v>
      </c>
    </row>
    <row r="2219" spans="1:20" ht="60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8221</v>
      </c>
      <c r="H2219" s="1" t="s">
        <v>8243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8277</v>
      </c>
      <c r="O2219" s="5">
        <f>E2219/D2219</f>
        <v>1.0119047619047619</v>
      </c>
      <c r="P2219" s="3">
        <f>ROUND(E2219/L2219,0)</f>
        <v>47</v>
      </c>
      <c r="Q2219" s="6" t="s">
        <v>8323</v>
      </c>
      <c r="R2219" s="6" t="s">
        <v>8328</v>
      </c>
      <c r="S2219" s="14">
        <f t="shared" si="68"/>
        <v>42299.568437499998</v>
      </c>
      <c r="T2219" s="14">
        <f t="shared" si="69"/>
        <v>42310.124999999993</v>
      </c>
    </row>
    <row r="2220" spans="1:20" ht="45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8221</v>
      </c>
      <c r="H2220" s="1" t="s">
        <v>8243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8277</v>
      </c>
      <c r="O2220" s="5">
        <f>E2220/D2220</f>
        <v>1.2283299999999999</v>
      </c>
      <c r="P2220" s="3">
        <f>ROUND(E2220/L2220,0)</f>
        <v>32</v>
      </c>
      <c r="Q2220" s="6" t="s">
        <v>8323</v>
      </c>
      <c r="R2220" s="6" t="s">
        <v>8328</v>
      </c>
      <c r="S2220" s="14">
        <f t="shared" si="68"/>
        <v>41127.603969907403</v>
      </c>
      <c r="T2220" s="14">
        <f t="shared" si="69"/>
        <v>41149.791666666664</v>
      </c>
    </row>
    <row r="2221" spans="1:20" ht="4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8221</v>
      </c>
      <c r="H2221" s="1" t="s">
        <v>8243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8277</v>
      </c>
      <c r="O2221" s="5">
        <f>E2221/D2221</f>
        <v>1.0149999999999999</v>
      </c>
      <c r="P2221" s="3">
        <f>ROUND(E2221/L2221,0)</f>
        <v>53</v>
      </c>
      <c r="Q2221" s="6" t="s">
        <v>8323</v>
      </c>
      <c r="R2221" s="6" t="s">
        <v>8328</v>
      </c>
      <c r="S2221" s="14">
        <f t="shared" si="68"/>
        <v>42205.510555555556</v>
      </c>
      <c r="T2221" s="14">
        <f t="shared" si="69"/>
        <v>42235.510555555556</v>
      </c>
    </row>
    <row r="2222" spans="1:20" ht="4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8221</v>
      </c>
      <c r="H2222" s="1" t="s">
        <v>8243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8277</v>
      </c>
      <c r="O2222" s="5">
        <f>E2222/D2222</f>
        <v>1.0114285714285713</v>
      </c>
      <c r="P2222" s="3">
        <f>ROUND(E2222/L2222,0)</f>
        <v>51</v>
      </c>
      <c r="Q2222" s="6" t="s">
        <v>8323</v>
      </c>
      <c r="R2222" s="6" t="s">
        <v>8328</v>
      </c>
      <c r="S2222" s="14">
        <f t="shared" si="68"/>
        <v>41451.852268518516</v>
      </c>
      <c r="T2222" s="14">
        <f t="shared" si="69"/>
        <v>41481.852268518516</v>
      </c>
    </row>
    <row r="2223" spans="1:20" ht="45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8221</v>
      </c>
      <c r="H2223" s="1" t="s">
        <v>8243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8294</v>
      </c>
      <c r="O2223" s="5">
        <f>E2223/D2223</f>
        <v>1.0811999999999999</v>
      </c>
      <c r="P2223" s="3">
        <f>ROUND(E2223/L2223,0)</f>
        <v>37</v>
      </c>
      <c r="Q2223" s="6" t="s">
        <v>8331</v>
      </c>
      <c r="R2223" s="6" t="s">
        <v>8349</v>
      </c>
      <c r="S2223" s="14">
        <f t="shared" si="68"/>
        <v>42452.458437499998</v>
      </c>
      <c r="T2223" s="14">
        <f t="shared" si="69"/>
        <v>42482.791666666664</v>
      </c>
    </row>
    <row r="2224" spans="1:20" ht="60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8221</v>
      </c>
      <c r="H2224" s="1" t="s">
        <v>8243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8294</v>
      </c>
      <c r="O2224" s="5">
        <f>E2224/D2224</f>
        <v>1.6259999999999999</v>
      </c>
      <c r="P2224" s="3">
        <f>ROUND(E2224/L2224,0)</f>
        <v>27</v>
      </c>
      <c r="Q2224" s="6" t="s">
        <v>8331</v>
      </c>
      <c r="R2224" s="6" t="s">
        <v>8349</v>
      </c>
      <c r="S2224" s="14">
        <f t="shared" si="68"/>
        <v>40906.579247685186</v>
      </c>
      <c r="T2224" s="14">
        <f t="shared" si="69"/>
        <v>40936.579247685186</v>
      </c>
    </row>
    <row r="2225" spans="1:20" ht="60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8226</v>
      </c>
      <c r="H2225" s="1" t="s">
        <v>8248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8294</v>
      </c>
      <c r="O2225" s="5">
        <f>E2225/D2225</f>
        <v>1.0580000000000001</v>
      </c>
      <c r="P2225" s="3">
        <f>ROUND(E2225/L2225,0)</f>
        <v>206</v>
      </c>
      <c r="Q2225" s="6" t="s">
        <v>8331</v>
      </c>
      <c r="R2225" s="6" t="s">
        <v>8349</v>
      </c>
      <c r="S2225" s="14">
        <f t="shared" si="68"/>
        <v>42152.432500000003</v>
      </c>
      <c r="T2225" s="14">
        <f t="shared" si="69"/>
        <v>42182.432500000003</v>
      </c>
    </row>
    <row r="2226" spans="1:20" ht="60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8221</v>
      </c>
      <c r="H2226" s="1" t="s">
        <v>8243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8294</v>
      </c>
      <c r="O2226" s="5">
        <f>E2226/D2226</f>
        <v>2.4315000000000002</v>
      </c>
      <c r="P2226" s="3">
        <f>ROUND(E2226/L2226,0)</f>
        <v>82</v>
      </c>
      <c r="Q2226" s="6" t="s">
        <v>8331</v>
      </c>
      <c r="R2226" s="6" t="s">
        <v>8349</v>
      </c>
      <c r="S2226" s="14">
        <f t="shared" si="68"/>
        <v>42644.459201388883</v>
      </c>
      <c r="T2226" s="14">
        <f t="shared" si="69"/>
        <v>42672.583333333336</v>
      </c>
    </row>
    <row r="2227" spans="1:20" ht="60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8222</v>
      </c>
      <c r="H2227" s="1" t="s">
        <v>8244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8294</v>
      </c>
      <c r="O2227" s="5">
        <f>E2227/D2227</f>
        <v>9.4483338095238096</v>
      </c>
      <c r="P2227" s="3">
        <f>ROUND(E2227/L2227,0)</f>
        <v>165</v>
      </c>
      <c r="Q2227" s="6" t="s">
        <v>8331</v>
      </c>
      <c r="R2227" s="6" t="s">
        <v>8349</v>
      </c>
      <c r="S2227" s="14">
        <f t="shared" si="68"/>
        <v>41873.583506944444</v>
      </c>
      <c r="T2227" s="14">
        <f t="shared" si="69"/>
        <v>41903.583506944444</v>
      </c>
    </row>
    <row r="2228" spans="1:20" ht="60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8221</v>
      </c>
      <c r="H2228" s="1" t="s">
        <v>8243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8294</v>
      </c>
      <c r="O2228" s="5">
        <f>E2228/D2228</f>
        <v>1.0846283333333333</v>
      </c>
      <c r="P2228" s="3">
        <f>ROUND(E2228/L2228,0)</f>
        <v>61</v>
      </c>
      <c r="Q2228" s="6" t="s">
        <v>8331</v>
      </c>
      <c r="R2228" s="6" t="s">
        <v>8349</v>
      </c>
      <c r="S2228" s="14">
        <f t="shared" si="68"/>
        <v>42381.590532407405</v>
      </c>
      <c r="T2228" s="14">
        <f t="shared" si="69"/>
        <v>42411.999305555553</v>
      </c>
    </row>
    <row r="2229" spans="1:20" ht="60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8222</v>
      </c>
      <c r="H2229" s="1" t="s">
        <v>8244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8294</v>
      </c>
      <c r="O2229" s="5">
        <f>E2229/D2229</f>
        <v>1.5737692307692308</v>
      </c>
      <c r="P2229" s="3">
        <f>ROUND(E2229/L2229,0)</f>
        <v>68</v>
      </c>
      <c r="Q2229" s="6" t="s">
        <v>8331</v>
      </c>
      <c r="R2229" s="6" t="s">
        <v>8349</v>
      </c>
      <c r="S2229" s="14">
        <f t="shared" si="68"/>
        <v>41561.599016203698</v>
      </c>
      <c r="T2229" s="14">
        <f t="shared" si="69"/>
        <v>41591.640682870369</v>
      </c>
    </row>
    <row r="2230" spans="1:20" ht="60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8233</v>
      </c>
      <c r="H2230" s="1" t="s">
        <v>8246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8294</v>
      </c>
      <c r="O2230" s="5">
        <f>E2230/D2230</f>
        <v>11.744899999999999</v>
      </c>
      <c r="P2230" s="3">
        <f>ROUND(E2230/L2230,0)</f>
        <v>82</v>
      </c>
      <c r="Q2230" s="6" t="s">
        <v>8331</v>
      </c>
      <c r="R2230" s="6" t="s">
        <v>8349</v>
      </c>
      <c r="S2230" s="14">
        <f t="shared" si="68"/>
        <v>42202.069861111107</v>
      </c>
      <c r="T2230" s="14">
        <f t="shared" si="69"/>
        <v>42232.069861111107</v>
      </c>
    </row>
    <row r="2231" spans="1:20" ht="60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8221</v>
      </c>
      <c r="H2231" s="1" t="s">
        <v>8243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8294</v>
      </c>
      <c r="O2231" s="5">
        <f>E2231/D2231</f>
        <v>1.7104755366949576</v>
      </c>
      <c r="P2231" s="3">
        <f>ROUND(E2231/L2231,0)</f>
        <v>25</v>
      </c>
      <c r="Q2231" s="6" t="s">
        <v>8331</v>
      </c>
      <c r="R2231" s="6" t="s">
        <v>8349</v>
      </c>
      <c r="S2231" s="14">
        <f t="shared" si="68"/>
        <v>41484.455914351849</v>
      </c>
      <c r="T2231" s="14">
        <f t="shared" si="69"/>
        <v>41519.958333333328</v>
      </c>
    </row>
    <row r="2232" spans="1:20" ht="60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8221</v>
      </c>
      <c r="H2232" s="1" t="s">
        <v>8243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8294</v>
      </c>
      <c r="O2232" s="5">
        <f>E2232/D2232</f>
        <v>1.2595294117647058</v>
      </c>
      <c r="P2232" s="3">
        <f>ROUND(E2232/L2232,0)</f>
        <v>21</v>
      </c>
      <c r="Q2232" s="6" t="s">
        <v>8331</v>
      </c>
      <c r="R2232" s="6" t="s">
        <v>8349</v>
      </c>
      <c r="S2232" s="14">
        <f t="shared" si="68"/>
        <v>41724.672766203701</v>
      </c>
      <c r="T2232" s="14">
        <f t="shared" si="69"/>
        <v>41754.672766203701</v>
      </c>
    </row>
    <row r="2233" spans="1:20" ht="60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8221</v>
      </c>
      <c r="H2233" s="1" t="s">
        <v>8243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8294</v>
      </c>
      <c r="O2233" s="5">
        <f>E2233/D2233</f>
        <v>12.121296000000001</v>
      </c>
      <c r="P2233" s="3">
        <f>ROUND(E2233/L2233,0)</f>
        <v>27</v>
      </c>
      <c r="Q2233" s="6" t="s">
        <v>8331</v>
      </c>
      <c r="R2233" s="6" t="s">
        <v>8349</v>
      </c>
      <c r="S2233" s="14">
        <f t="shared" si="68"/>
        <v>41423.702557870369</v>
      </c>
      <c r="T2233" s="14">
        <f t="shared" si="69"/>
        <v>41450</v>
      </c>
    </row>
    <row r="2234" spans="1:20" ht="45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8221</v>
      </c>
      <c r="H2234" s="1" t="s">
        <v>8243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8294</v>
      </c>
      <c r="O2234" s="5">
        <f>E2234/D2234</f>
        <v>4.9580000000000002</v>
      </c>
      <c r="P2234" s="3">
        <f>ROUND(E2234/L2234,0)</f>
        <v>25</v>
      </c>
      <c r="Q2234" s="6" t="s">
        <v>8331</v>
      </c>
      <c r="R2234" s="6" t="s">
        <v>8349</v>
      </c>
      <c r="S2234" s="14">
        <f t="shared" si="68"/>
        <v>41806.585740740738</v>
      </c>
      <c r="T2234" s="14">
        <f t="shared" si="69"/>
        <v>41838.916666666664</v>
      </c>
    </row>
    <row r="2235" spans="1:20" ht="4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8222</v>
      </c>
      <c r="H2235" s="1" t="s">
        <v>8244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8294</v>
      </c>
      <c r="O2235" s="5">
        <f>E2235/D2235</f>
        <v>3.3203999999999998</v>
      </c>
      <c r="P2235" s="3">
        <f>ROUND(E2235/L2235,0)</f>
        <v>21</v>
      </c>
      <c r="Q2235" s="6" t="s">
        <v>8331</v>
      </c>
      <c r="R2235" s="6" t="s">
        <v>8349</v>
      </c>
      <c r="S2235" s="14">
        <f t="shared" si="68"/>
        <v>42331.170590277776</v>
      </c>
      <c r="T2235" s="14">
        <f t="shared" si="69"/>
        <v>42351.791666666664</v>
      </c>
    </row>
    <row r="2236" spans="1:20" ht="45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8221</v>
      </c>
      <c r="H2236" s="1" t="s">
        <v>8243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8294</v>
      </c>
      <c r="O2236" s="5">
        <f>E2236/D2236</f>
        <v>11.65</v>
      </c>
      <c r="P2236" s="3">
        <f>ROUND(E2236/L2236,0)</f>
        <v>42</v>
      </c>
      <c r="Q2236" s="6" t="s">
        <v>8331</v>
      </c>
      <c r="R2236" s="6" t="s">
        <v>8349</v>
      </c>
      <c r="S2236" s="14">
        <f t="shared" si="68"/>
        <v>42710.616284722222</v>
      </c>
      <c r="T2236" s="14">
        <f t="shared" si="69"/>
        <v>42740.616284722222</v>
      </c>
    </row>
    <row r="2237" spans="1:20" ht="45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8226</v>
      </c>
      <c r="H2237" s="1" t="s">
        <v>8248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8294</v>
      </c>
      <c r="O2237" s="5">
        <f>E2237/D2237</f>
        <v>1.5331538461538461</v>
      </c>
      <c r="P2237" s="3">
        <f>ROUND(E2237/L2237,0)</f>
        <v>136</v>
      </c>
      <c r="Q2237" s="6" t="s">
        <v>8331</v>
      </c>
      <c r="R2237" s="6" t="s">
        <v>8349</v>
      </c>
      <c r="S2237" s="14">
        <f t="shared" si="68"/>
        <v>42061.813784722217</v>
      </c>
      <c r="T2237" s="14">
        <f t="shared" si="69"/>
        <v>42091.772118055553</v>
      </c>
    </row>
    <row r="2238" spans="1:20" ht="4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8221</v>
      </c>
      <c r="H2238" s="1" t="s">
        <v>8243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8294</v>
      </c>
      <c r="O2238" s="5">
        <f>E2238/D2238</f>
        <v>5.3710714285714287</v>
      </c>
      <c r="P2238" s="3">
        <f>ROUND(E2238/L2238,0)</f>
        <v>22</v>
      </c>
      <c r="Q2238" s="6" t="s">
        <v>8331</v>
      </c>
      <c r="R2238" s="6" t="s">
        <v>8349</v>
      </c>
      <c r="S2238" s="14">
        <f t="shared" si="68"/>
        <v>42371.408831018511</v>
      </c>
      <c r="T2238" s="14">
        <f t="shared" si="69"/>
        <v>42401.408831018511</v>
      </c>
    </row>
    <row r="2239" spans="1:20" ht="60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8221</v>
      </c>
      <c r="H2239" s="1" t="s">
        <v>8243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8294</v>
      </c>
      <c r="O2239" s="5">
        <f>E2239/D2239</f>
        <v>3.5292777777777777</v>
      </c>
      <c r="P2239" s="3">
        <f>ROUND(E2239/L2239,0)</f>
        <v>65</v>
      </c>
      <c r="Q2239" s="6" t="s">
        <v>8331</v>
      </c>
      <c r="R2239" s="6" t="s">
        <v>8349</v>
      </c>
      <c r="S2239" s="14">
        <f t="shared" si="68"/>
        <v>41914.794942129629</v>
      </c>
      <c r="T2239" s="14">
        <f t="shared" si="69"/>
        <v>41955.124305555553</v>
      </c>
    </row>
    <row r="2240" spans="1:20" ht="30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8233</v>
      </c>
      <c r="H2240" s="1" t="s">
        <v>8246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8294</v>
      </c>
      <c r="O2240" s="5">
        <f>E2240/D2240</f>
        <v>1.3740000000000001</v>
      </c>
      <c r="P2240" s="3">
        <f>ROUND(E2240/L2240,0)</f>
        <v>70</v>
      </c>
      <c r="Q2240" s="6" t="s">
        <v>8331</v>
      </c>
      <c r="R2240" s="6" t="s">
        <v>8349</v>
      </c>
      <c r="S2240" s="14">
        <f t="shared" si="68"/>
        <v>42774.41337962963</v>
      </c>
      <c r="T2240" s="14">
        <f t="shared" si="69"/>
        <v>42804.41337962963</v>
      </c>
    </row>
    <row r="2241" spans="1:20" ht="30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8221</v>
      </c>
      <c r="H2241" s="1" t="s">
        <v>8243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8294</v>
      </c>
      <c r="O2241" s="5">
        <f>E2241/D2241</f>
        <v>1.2802667999999999</v>
      </c>
      <c r="P2241" s="3">
        <f>ROUND(E2241/L2241,0)</f>
        <v>75</v>
      </c>
      <c r="Q2241" s="6" t="s">
        <v>8331</v>
      </c>
      <c r="R2241" s="6" t="s">
        <v>8349</v>
      </c>
      <c r="S2241" s="14">
        <f t="shared" si="68"/>
        <v>41572.750162037039</v>
      </c>
      <c r="T2241" s="14">
        <f t="shared" si="69"/>
        <v>41608.959722222222</v>
      </c>
    </row>
    <row r="2242" spans="1:20" ht="45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8221</v>
      </c>
      <c r="H2242" s="1" t="s">
        <v>8243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8294</v>
      </c>
      <c r="O2242" s="5">
        <f>E2242/D2242</f>
        <v>2.7067999999999999</v>
      </c>
      <c r="P2242" s="3">
        <f>ROUND(E2242/L2242,0)</f>
        <v>141</v>
      </c>
      <c r="Q2242" s="6" t="s">
        <v>8331</v>
      </c>
      <c r="R2242" s="6" t="s">
        <v>8349</v>
      </c>
      <c r="S2242" s="14">
        <f t="shared" si="68"/>
        <v>42452.617407407401</v>
      </c>
      <c r="T2242" s="14">
        <f t="shared" si="69"/>
        <v>42482.617407407401</v>
      </c>
    </row>
    <row r="2243" spans="1:20" ht="60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8222</v>
      </c>
      <c r="H2243" s="1" t="s">
        <v>8244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8294</v>
      </c>
      <c r="O2243" s="5">
        <f>E2243/D2243</f>
        <v>8.0640000000000001</v>
      </c>
      <c r="P2243" s="3">
        <f>ROUND(E2243/L2243,0)</f>
        <v>49</v>
      </c>
      <c r="Q2243" s="6" t="s">
        <v>8331</v>
      </c>
      <c r="R2243" s="6" t="s">
        <v>8349</v>
      </c>
      <c r="S2243" s="14">
        <f t="shared" ref="S2243:S2306" si="70">(J2243/86400)+25569+(-5/24)</f>
        <v>42766.619212962956</v>
      </c>
      <c r="T2243" s="14">
        <f t="shared" ref="T2243:T2306" si="71">(I2243/86400)+25569+(-5/24)</f>
        <v>42796.619212962956</v>
      </c>
    </row>
    <row r="2244" spans="1:20" ht="30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8221</v>
      </c>
      <c r="H2244" s="1" t="s">
        <v>8243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8294</v>
      </c>
      <c r="O2244" s="5">
        <f>E2244/D2244</f>
        <v>13.600976000000001</v>
      </c>
      <c r="P2244" s="3">
        <f>ROUND(E2244/L2244,0)</f>
        <v>54</v>
      </c>
      <c r="Q2244" s="6" t="s">
        <v>8331</v>
      </c>
      <c r="R2244" s="6" t="s">
        <v>8349</v>
      </c>
      <c r="S2244" s="14">
        <f t="shared" si="70"/>
        <v>41569.367280092592</v>
      </c>
      <c r="T2244" s="14">
        <f t="shared" si="71"/>
        <v>41604.918055555558</v>
      </c>
    </row>
    <row r="2245" spans="1:20" ht="60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8221</v>
      </c>
      <c r="H2245" s="1" t="s">
        <v>8243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8294</v>
      </c>
      <c r="O2245" s="5">
        <f>E2245/D2245</f>
        <v>9302.5</v>
      </c>
      <c r="P2245" s="3">
        <f>ROUND(E2245/L2245,0)</f>
        <v>5</v>
      </c>
      <c r="Q2245" s="6" t="s">
        <v>8331</v>
      </c>
      <c r="R2245" s="6" t="s">
        <v>8349</v>
      </c>
      <c r="S2245" s="14">
        <f t="shared" si="70"/>
        <v>42800.542708333327</v>
      </c>
      <c r="T2245" s="14">
        <f t="shared" si="71"/>
        <v>42806.916666666664</v>
      </c>
    </row>
    <row r="2246" spans="1:20" ht="45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8221</v>
      </c>
      <c r="H2246" s="1" t="s">
        <v>8243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8294</v>
      </c>
      <c r="O2246" s="5">
        <f>E2246/D2246</f>
        <v>3.7702</v>
      </c>
      <c r="P2246" s="3">
        <f>ROUND(E2246/L2246,0)</f>
        <v>65</v>
      </c>
      <c r="Q2246" s="6" t="s">
        <v>8331</v>
      </c>
      <c r="R2246" s="6" t="s">
        <v>8349</v>
      </c>
      <c r="S2246" s="14">
        <f t="shared" si="70"/>
        <v>42647.610486111109</v>
      </c>
      <c r="T2246" s="14">
        <f t="shared" si="71"/>
        <v>42659.645833333336</v>
      </c>
    </row>
    <row r="2247" spans="1:20" ht="4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8221</v>
      </c>
      <c r="H2247" s="1" t="s">
        <v>8243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8294</v>
      </c>
      <c r="O2247" s="5">
        <f>E2247/D2247</f>
        <v>26.47025</v>
      </c>
      <c r="P2247" s="3">
        <f>ROUND(E2247/L2247,0)</f>
        <v>53</v>
      </c>
      <c r="Q2247" s="6" t="s">
        <v>8331</v>
      </c>
      <c r="R2247" s="6" t="s">
        <v>8349</v>
      </c>
      <c r="S2247" s="14">
        <f t="shared" si="70"/>
        <v>41660.500196759254</v>
      </c>
      <c r="T2247" s="14">
        <f t="shared" si="71"/>
        <v>41691.541666666664</v>
      </c>
    </row>
    <row r="2248" spans="1:20" ht="60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8222</v>
      </c>
      <c r="H2248" s="1" t="s">
        <v>8244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8294</v>
      </c>
      <c r="O2248" s="5">
        <f>E2248/D2248</f>
        <v>1.0012000000000001</v>
      </c>
      <c r="P2248" s="3">
        <f>ROUND(E2248/L2248,0)</f>
        <v>44</v>
      </c>
      <c r="Q2248" s="6" t="s">
        <v>8331</v>
      </c>
      <c r="R2248" s="6" t="s">
        <v>8349</v>
      </c>
      <c r="S2248" s="14">
        <f t="shared" si="70"/>
        <v>42221.583449074074</v>
      </c>
      <c r="T2248" s="14">
        <f t="shared" si="71"/>
        <v>42251.583449074074</v>
      </c>
    </row>
    <row r="2249" spans="1:20" ht="45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8221</v>
      </c>
      <c r="H2249" s="1" t="s">
        <v>8243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8294</v>
      </c>
      <c r="O2249" s="5">
        <f>E2249/D2249</f>
        <v>1.0445405405405406</v>
      </c>
      <c r="P2249" s="3">
        <f>ROUND(E2249/L2249,0)</f>
        <v>51</v>
      </c>
      <c r="Q2249" s="6" t="s">
        <v>8331</v>
      </c>
      <c r="R2249" s="6" t="s">
        <v>8349</v>
      </c>
      <c r="S2249" s="14">
        <f t="shared" si="70"/>
        <v>42200.457928240743</v>
      </c>
      <c r="T2249" s="14">
        <f t="shared" si="71"/>
        <v>42214.457928240743</v>
      </c>
    </row>
    <row r="2250" spans="1:20" ht="60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8222</v>
      </c>
      <c r="H2250" s="1" t="s">
        <v>8244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8294</v>
      </c>
      <c r="O2250" s="5">
        <f>E2250/D2250</f>
        <v>1.0721428571428571</v>
      </c>
      <c r="P2250" s="3">
        <f>ROUND(E2250/L2250,0)</f>
        <v>59</v>
      </c>
      <c r="Q2250" s="6" t="s">
        <v>8331</v>
      </c>
      <c r="R2250" s="6" t="s">
        <v>8349</v>
      </c>
      <c r="S2250" s="14">
        <f t="shared" si="70"/>
        <v>42688.667569444442</v>
      </c>
      <c r="T2250" s="14">
        <f t="shared" si="71"/>
        <v>42718.667569444442</v>
      </c>
    </row>
    <row r="2251" spans="1:20" ht="4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8221</v>
      </c>
      <c r="H2251" s="1" t="s">
        <v>8243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8294</v>
      </c>
      <c r="O2251" s="5">
        <f>E2251/D2251</f>
        <v>1.6877142857142857</v>
      </c>
      <c r="P2251" s="3">
        <f>ROUND(E2251/L2251,0)</f>
        <v>33</v>
      </c>
      <c r="Q2251" s="6" t="s">
        <v>8331</v>
      </c>
      <c r="R2251" s="6" t="s">
        <v>8349</v>
      </c>
      <c r="S2251" s="14">
        <f t="shared" si="70"/>
        <v>41336.49496527778</v>
      </c>
      <c r="T2251" s="14">
        <f t="shared" si="71"/>
        <v>41366.453298611108</v>
      </c>
    </row>
    <row r="2252" spans="1:20" ht="45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8221</v>
      </c>
      <c r="H2252" s="1" t="s">
        <v>8243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8294</v>
      </c>
      <c r="O2252" s="5">
        <f>E2252/D2252</f>
        <v>9.7511200000000002</v>
      </c>
      <c r="P2252" s="3">
        <f>ROUND(E2252/L2252,0)</f>
        <v>427</v>
      </c>
      <c r="Q2252" s="6" t="s">
        <v>8331</v>
      </c>
      <c r="R2252" s="6" t="s">
        <v>8349</v>
      </c>
      <c r="S2252" s="14">
        <f t="shared" si="70"/>
        <v>42676.7971412037</v>
      </c>
      <c r="T2252" s="14">
        <f t="shared" si="71"/>
        <v>42706.838807870365</v>
      </c>
    </row>
    <row r="2253" spans="1:20" ht="4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8221</v>
      </c>
      <c r="H2253" s="1" t="s">
        <v>8243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8294</v>
      </c>
      <c r="O2253" s="5">
        <f>E2253/D2253</f>
        <v>1.3444929411764706</v>
      </c>
      <c r="P2253" s="3">
        <f>ROUND(E2253/L2253,0)</f>
        <v>24</v>
      </c>
      <c r="Q2253" s="6" t="s">
        <v>8331</v>
      </c>
      <c r="R2253" s="6" t="s">
        <v>8349</v>
      </c>
      <c r="S2253" s="14">
        <f t="shared" si="70"/>
        <v>41846.137465277774</v>
      </c>
      <c r="T2253" s="14">
        <f t="shared" si="71"/>
        <v>41867.137465277774</v>
      </c>
    </row>
    <row r="2254" spans="1:20" ht="60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8224</v>
      </c>
      <c r="H2254" s="1" t="s">
        <v>8246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8294</v>
      </c>
      <c r="O2254" s="5">
        <f>E2254/D2254</f>
        <v>2.722777777777778</v>
      </c>
      <c r="P2254" s="3">
        <f>ROUND(E2254/L2254,0)</f>
        <v>98</v>
      </c>
      <c r="Q2254" s="6" t="s">
        <v>8331</v>
      </c>
      <c r="R2254" s="6" t="s">
        <v>8349</v>
      </c>
      <c r="S2254" s="14">
        <f t="shared" si="70"/>
        <v>42573.119652777772</v>
      </c>
      <c r="T2254" s="14">
        <f t="shared" si="71"/>
        <v>42588.119652777772</v>
      </c>
    </row>
    <row r="2255" spans="1:20" ht="60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8221</v>
      </c>
      <c r="H2255" s="1" t="s">
        <v>8243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8294</v>
      </c>
      <c r="O2255" s="5">
        <f>E2255/D2255</f>
        <v>1.1268750000000001</v>
      </c>
      <c r="P2255" s="3">
        <f>ROUND(E2255/L2255,0)</f>
        <v>107</v>
      </c>
      <c r="Q2255" s="6" t="s">
        <v>8331</v>
      </c>
      <c r="R2255" s="6" t="s">
        <v>8349</v>
      </c>
      <c r="S2255" s="14">
        <f t="shared" si="70"/>
        <v>42296.422997685186</v>
      </c>
      <c r="T2255" s="14">
        <f t="shared" si="71"/>
        <v>42326.46466435185</v>
      </c>
    </row>
    <row r="2256" spans="1:20" ht="45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8221</v>
      </c>
      <c r="H2256" s="1" t="s">
        <v>8243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8294</v>
      </c>
      <c r="O2256" s="5">
        <f>E2256/D2256</f>
        <v>4.5979999999999999</v>
      </c>
      <c r="P2256" s="3">
        <f>ROUND(E2256/L2256,0)</f>
        <v>12</v>
      </c>
      <c r="Q2256" s="6" t="s">
        <v>8331</v>
      </c>
      <c r="R2256" s="6" t="s">
        <v>8349</v>
      </c>
      <c r="S2256" s="14">
        <f t="shared" si="70"/>
        <v>42752.439444444441</v>
      </c>
      <c r="T2256" s="14">
        <f t="shared" si="71"/>
        <v>42759.439444444441</v>
      </c>
    </row>
    <row r="2257" spans="1:20" ht="30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8221</v>
      </c>
      <c r="H2257" s="1" t="s">
        <v>8243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8294</v>
      </c>
      <c r="O2257" s="5">
        <f>E2257/D2257</f>
        <v>2.8665822784810127</v>
      </c>
      <c r="P2257" s="3">
        <f>ROUND(E2257/L2257,0)</f>
        <v>42</v>
      </c>
      <c r="Q2257" s="6" t="s">
        <v>8331</v>
      </c>
      <c r="R2257" s="6" t="s">
        <v>8349</v>
      </c>
      <c r="S2257" s="14">
        <f t="shared" si="70"/>
        <v>42467.743645833332</v>
      </c>
      <c r="T2257" s="14">
        <f t="shared" si="71"/>
        <v>42497.743645833332</v>
      </c>
    </row>
    <row r="2258" spans="1:20" ht="45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8222</v>
      </c>
      <c r="H2258" s="1" t="s">
        <v>8244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8294</v>
      </c>
      <c r="O2258" s="5">
        <f>E2258/D2258</f>
        <v>2.2270833333333333</v>
      </c>
      <c r="P2258" s="3">
        <f>ROUND(E2258/L2258,0)</f>
        <v>21</v>
      </c>
      <c r="Q2258" s="6" t="s">
        <v>8331</v>
      </c>
      <c r="R2258" s="6" t="s">
        <v>8349</v>
      </c>
      <c r="S2258" s="14">
        <f t="shared" si="70"/>
        <v>42682.243587962956</v>
      </c>
      <c r="T2258" s="14">
        <f t="shared" si="71"/>
        <v>42696.243587962956</v>
      </c>
    </row>
    <row r="2259" spans="1:20" ht="60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8222</v>
      </c>
      <c r="H2259" s="1" t="s">
        <v>8244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8294</v>
      </c>
      <c r="O2259" s="5">
        <f>E2259/D2259</f>
        <v>6.3613999999999997</v>
      </c>
      <c r="P2259" s="3">
        <f>ROUND(E2259/L2259,0)</f>
        <v>94</v>
      </c>
      <c r="Q2259" s="6" t="s">
        <v>8331</v>
      </c>
      <c r="R2259" s="6" t="s">
        <v>8349</v>
      </c>
      <c r="S2259" s="14">
        <f t="shared" si="70"/>
        <v>42505.728344907409</v>
      </c>
      <c r="T2259" s="14">
        <f t="shared" si="71"/>
        <v>42540.749999999993</v>
      </c>
    </row>
    <row r="2260" spans="1:20" ht="30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8221</v>
      </c>
      <c r="H2260" s="1" t="s">
        <v>8243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8294</v>
      </c>
      <c r="O2260" s="5">
        <f>E2260/D2260</f>
        <v>1.4650000000000001</v>
      </c>
      <c r="P2260" s="3">
        <f>ROUND(E2260/L2260,0)</f>
        <v>16</v>
      </c>
      <c r="Q2260" s="6" t="s">
        <v>8331</v>
      </c>
      <c r="R2260" s="6" t="s">
        <v>8349</v>
      </c>
      <c r="S2260" s="14">
        <f t="shared" si="70"/>
        <v>42136.542673611104</v>
      </c>
      <c r="T2260" s="14">
        <f t="shared" si="71"/>
        <v>42166.542673611104</v>
      </c>
    </row>
    <row r="2261" spans="1:20" ht="60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8222</v>
      </c>
      <c r="H2261" s="1" t="s">
        <v>8244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8294</v>
      </c>
      <c r="O2261" s="5">
        <f>E2261/D2261</f>
        <v>18.670999999999999</v>
      </c>
      <c r="P2261" s="3">
        <f>ROUND(E2261/L2261,0)</f>
        <v>91</v>
      </c>
      <c r="Q2261" s="6" t="s">
        <v>8331</v>
      </c>
      <c r="R2261" s="6" t="s">
        <v>8349</v>
      </c>
      <c r="S2261" s="14">
        <f t="shared" si="70"/>
        <v>42702.59648148148</v>
      </c>
      <c r="T2261" s="14">
        <f t="shared" si="71"/>
        <v>42712.59648148148</v>
      </c>
    </row>
    <row r="2262" spans="1:20" ht="60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8221</v>
      </c>
      <c r="H2262" s="1" t="s">
        <v>8243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8294</v>
      </c>
      <c r="O2262" s="5">
        <f>E2262/D2262</f>
        <v>3.2692000000000001</v>
      </c>
      <c r="P2262" s="3">
        <f>ROUND(E2262/L2262,0)</f>
        <v>97</v>
      </c>
      <c r="Q2262" s="6" t="s">
        <v>8331</v>
      </c>
      <c r="R2262" s="6" t="s">
        <v>8349</v>
      </c>
      <c r="S2262" s="14">
        <f t="shared" si="70"/>
        <v>41694.808449074073</v>
      </c>
      <c r="T2262" s="14">
        <f t="shared" si="71"/>
        <v>41724.766782407409</v>
      </c>
    </row>
    <row r="2263" spans="1:20" ht="60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8223</v>
      </c>
      <c r="H2263" s="1" t="s">
        <v>8245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8294</v>
      </c>
      <c r="O2263" s="5">
        <f>E2263/D2263</f>
        <v>7.7949999999999999</v>
      </c>
      <c r="P2263" s="3">
        <f>ROUND(E2263/L2263,0)</f>
        <v>37</v>
      </c>
      <c r="Q2263" s="6" t="s">
        <v>8331</v>
      </c>
      <c r="R2263" s="6" t="s">
        <v>8349</v>
      </c>
      <c r="S2263" s="14">
        <f t="shared" si="70"/>
        <v>42759.516435185178</v>
      </c>
      <c r="T2263" s="14">
        <f t="shared" si="71"/>
        <v>42780.516435185178</v>
      </c>
    </row>
    <row r="2264" spans="1:20" ht="45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8221</v>
      </c>
      <c r="H2264" s="1" t="s">
        <v>8243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8294</v>
      </c>
      <c r="O2264" s="5">
        <f>E2264/D2264</f>
        <v>1.5415151515151515</v>
      </c>
      <c r="P2264" s="3">
        <f>ROUND(E2264/L2264,0)</f>
        <v>28</v>
      </c>
      <c r="Q2264" s="6" t="s">
        <v>8331</v>
      </c>
      <c r="R2264" s="6" t="s">
        <v>8349</v>
      </c>
      <c r="S2264" s="14">
        <f t="shared" si="70"/>
        <v>41926.376828703702</v>
      </c>
      <c r="T2264" s="14">
        <f t="shared" si="71"/>
        <v>41960.791666666664</v>
      </c>
    </row>
    <row r="2265" spans="1:20" ht="45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8232</v>
      </c>
      <c r="H2265" s="1" t="s">
        <v>8252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8294</v>
      </c>
      <c r="O2265" s="5">
        <f>E2265/D2265</f>
        <v>1.1554666666666666</v>
      </c>
      <c r="P2265" s="3">
        <f>ROUND(E2265/L2265,0)</f>
        <v>144</v>
      </c>
      <c r="Q2265" s="6" t="s">
        <v>8331</v>
      </c>
      <c r="R2265" s="6" t="s">
        <v>8349</v>
      </c>
      <c r="S2265" s="14">
        <f t="shared" si="70"/>
        <v>42014.623993055553</v>
      </c>
      <c r="T2265" s="14">
        <f t="shared" si="71"/>
        <v>42035.623993055553</v>
      </c>
    </row>
    <row r="2266" spans="1:20" ht="60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8221</v>
      </c>
      <c r="H2266" s="1" t="s">
        <v>8243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8294</v>
      </c>
      <c r="O2266" s="5">
        <f>E2266/D2266</f>
        <v>1.8003333333333333</v>
      </c>
      <c r="P2266" s="3">
        <f>ROUND(E2266/L2266,0)</f>
        <v>24</v>
      </c>
      <c r="Q2266" s="6" t="s">
        <v>8331</v>
      </c>
      <c r="R2266" s="6" t="s">
        <v>8349</v>
      </c>
      <c r="S2266" s="14">
        <f t="shared" si="70"/>
        <v>42496.374004629623</v>
      </c>
      <c r="T2266" s="14">
        <f t="shared" si="71"/>
        <v>42512.916666666664</v>
      </c>
    </row>
    <row r="2267" spans="1:20" ht="60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8222</v>
      </c>
      <c r="H2267" s="1" t="s">
        <v>8244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8294</v>
      </c>
      <c r="O2267" s="5">
        <f>E2267/D2267</f>
        <v>2.9849999999999999</v>
      </c>
      <c r="P2267" s="3">
        <f>ROUND(E2267/L2267,0)</f>
        <v>35</v>
      </c>
      <c r="Q2267" s="6" t="s">
        <v>8331</v>
      </c>
      <c r="R2267" s="6" t="s">
        <v>8349</v>
      </c>
      <c r="S2267" s="14">
        <f t="shared" si="70"/>
        <v>42689.644756944443</v>
      </c>
      <c r="T2267" s="14">
        <f t="shared" si="71"/>
        <v>42696.644756944443</v>
      </c>
    </row>
    <row r="2268" spans="1:20" ht="4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8221</v>
      </c>
      <c r="H2268" s="1" t="s">
        <v>8243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8294</v>
      </c>
      <c r="O2268" s="5">
        <f>E2268/D2268</f>
        <v>3.2026666666666666</v>
      </c>
      <c r="P2268" s="3">
        <f>ROUND(E2268/L2268,0)</f>
        <v>25</v>
      </c>
      <c r="Q2268" s="6" t="s">
        <v>8331</v>
      </c>
      <c r="R2268" s="6" t="s">
        <v>8349</v>
      </c>
      <c r="S2268" s="14">
        <f t="shared" si="70"/>
        <v>42469.666574074072</v>
      </c>
      <c r="T2268" s="14">
        <f t="shared" si="71"/>
        <v>42486.874999999993</v>
      </c>
    </row>
    <row r="2269" spans="1:20" ht="60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8221</v>
      </c>
      <c r="H2269" s="1" t="s">
        <v>8243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8294</v>
      </c>
      <c r="O2269" s="5">
        <f>E2269/D2269</f>
        <v>3.80525</v>
      </c>
      <c r="P2269" s="3">
        <f>ROUND(E2269/L2269,0)</f>
        <v>188</v>
      </c>
      <c r="Q2269" s="6" t="s">
        <v>8331</v>
      </c>
      <c r="R2269" s="6" t="s">
        <v>8349</v>
      </c>
      <c r="S2269" s="14">
        <f t="shared" si="70"/>
        <v>41968.621493055551</v>
      </c>
      <c r="T2269" s="14">
        <f t="shared" si="71"/>
        <v>41993.833333333336</v>
      </c>
    </row>
    <row r="2270" spans="1:20" ht="60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8221</v>
      </c>
      <c r="H2270" s="1" t="s">
        <v>8243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8294</v>
      </c>
      <c r="O2270" s="5">
        <f>E2270/D2270</f>
        <v>1.026</v>
      </c>
      <c r="P2270" s="3">
        <f>ROUND(E2270/L2270,0)</f>
        <v>148</v>
      </c>
      <c r="Q2270" s="6" t="s">
        <v>8331</v>
      </c>
      <c r="R2270" s="6" t="s">
        <v>8349</v>
      </c>
      <c r="S2270" s="14">
        <f t="shared" si="70"/>
        <v>42775.874016203707</v>
      </c>
      <c r="T2270" s="14">
        <f t="shared" si="71"/>
        <v>42805.874016203707</v>
      </c>
    </row>
    <row r="2271" spans="1:20" ht="45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8221</v>
      </c>
      <c r="H2271" s="1" t="s">
        <v>8243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8294</v>
      </c>
      <c r="O2271" s="5">
        <f>E2271/D2271</f>
        <v>18.016400000000001</v>
      </c>
      <c r="P2271" s="3">
        <f>ROUND(E2271/L2271,0)</f>
        <v>50</v>
      </c>
      <c r="Q2271" s="6" t="s">
        <v>8331</v>
      </c>
      <c r="R2271" s="6" t="s">
        <v>8349</v>
      </c>
      <c r="S2271" s="14">
        <f t="shared" si="70"/>
        <v>42776.496099537035</v>
      </c>
      <c r="T2271" s="14">
        <f t="shared" si="71"/>
        <v>42800.999999999993</v>
      </c>
    </row>
    <row r="2272" spans="1:20" ht="45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8221</v>
      </c>
      <c r="H2272" s="1" t="s">
        <v>8243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8294</v>
      </c>
      <c r="O2272" s="5">
        <f>E2272/D2272</f>
        <v>7.2024800000000004</v>
      </c>
      <c r="P2272" s="3">
        <f>ROUND(E2272/L2272,0)</f>
        <v>108</v>
      </c>
      <c r="Q2272" s="6" t="s">
        <v>8331</v>
      </c>
      <c r="R2272" s="6" t="s">
        <v>8349</v>
      </c>
      <c r="S2272" s="14">
        <f t="shared" si="70"/>
        <v>42725.661030092589</v>
      </c>
      <c r="T2272" s="14">
        <f t="shared" si="71"/>
        <v>42745.707638888889</v>
      </c>
    </row>
    <row r="2273" spans="1:20" ht="60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8221</v>
      </c>
      <c r="H2273" s="1" t="s">
        <v>8243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8294</v>
      </c>
      <c r="O2273" s="5">
        <f>E2273/D2273</f>
        <v>2.8309000000000002</v>
      </c>
      <c r="P2273" s="3">
        <f>ROUND(E2273/L2273,0)</f>
        <v>43</v>
      </c>
      <c r="Q2273" s="6" t="s">
        <v>8331</v>
      </c>
      <c r="R2273" s="6" t="s">
        <v>8349</v>
      </c>
      <c r="S2273" s="14">
        <f t="shared" si="70"/>
        <v>42683.791712962957</v>
      </c>
      <c r="T2273" s="14">
        <f t="shared" si="71"/>
        <v>42713.791712962957</v>
      </c>
    </row>
    <row r="2274" spans="1:20" ht="4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8221</v>
      </c>
      <c r="H2274" s="1" t="s">
        <v>8243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8294</v>
      </c>
      <c r="O2274" s="5">
        <f>E2274/D2274</f>
        <v>13.566000000000001</v>
      </c>
      <c r="P2274" s="3">
        <f>ROUND(E2274/L2274,0)</f>
        <v>14</v>
      </c>
      <c r="Q2274" s="6" t="s">
        <v>8331</v>
      </c>
      <c r="R2274" s="6" t="s">
        <v>8349</v>
      </c>
      <c r="S2274" s="14">
        <f t="shared" si="70"/>
        <v>42315.491157407407</v>
      </c>
      <c r="T2274" s="14">
        <f t="shared" si="71"/>
        <v>42345.491157407407</v>
      </c>
    </row>
    <row r="2275" spans="1:20" ht="60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8226</v>
      </c>
      <c r="H2275" s="1" t="s">
        <v>8248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8294</v>
      </c>
      <c r="O2275" s="5">
        <f>E2275/D2275</f>
        <v>2.2035999999999998</v>
      </c>
      <c r="P2275" s="3">
        <f>ROUND(E2275/L2275,0)</f>
        <v>37</v>
      </c>
      <c r="Q2275" s="6" t="s">
        <v>8331</v>
      </c>
      <c r="R2275" s="6" t="s">
        <v>8349</v>
      </c>
      <c r="S2275" s="14">
        <f t="shared" si="70"/>
        <v>42781.340763888882</v>
      </c>
      <c r="T2275" s="14">
        <f t="shared" si="71"/>
        <v>42806.299097222225</v>
      </c>
    </row>
    <row r="2276" spans="1:20" ht="60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8221</v>
      </c>
      <c r="H2276" s="1" t="s">
        <v>8243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8294</v>
      </c>
      <c r="O2276" s="5">
        <f>E2276/D2276</f>
        <v>1.196</v>
      </c>
      <c r="P2276" s="3">
        <f>ROUND(E2276/L2276,0)</f>
        <v>30</v>
      </c>
      <c r="Q2276" s="6" t="s">
        <v>8331</v>
      </c>
      <c r="R2276" s="6" t="s">
        <v>8349</v>
      </c>
      <c r="S2276" s="14">
        <f t="shared" si="70"/>
        <v>41663.292326388888</v>
      </c>
      <c r="T2276" s="14">
        <f t="shared" si="71"/>
        <v>41693.292326388888</v>
      </c>
    </row>
    <row r="2277" spans="1:20" ht="45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8222</v>
      </c>
      <c r="H2277" s="1" t="s">
        <v>8244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8294</v>
      </c>
      <c r="O2277" s="5">
        <f>E2277/D2277</f>
        <v>4.0776923076923079</v>
      </c>
      <c r="P2277" s="3">
        <f>ROUND(E2277/L2277,0)</f>
        <v>34</v>
      </c>
      <c r="Q2277" s="6" t="s">
        <v>8331</v>
      </c>
      <c r="R2277" s="6" t="s">
        <v>8349</v>
      </c>
      <c r="S2277" s="14">
        <f t="shared" si="70"/>
        <v>41965.408321759256</v>
      </c>
      <c r="T2277" s="14">
        <f t="shared" si="71"/>
        <v>41995.408321759256</v>
      </c>
    </row>
    <row r="2278" spans="1:20" ht="60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8221</v>
      </c>
      <c r="H2278" s="1" t="s">
        <v>8243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8294</v>
      </c>
      <c r="O2278" s="5">
        <f>E2278/D2278</f>
        <v>1.0581826105905425</v>
      </c>
      <c r="P2278" s="3">
        <f>ROUND(E2278/L2278,0)</f>
        <v>65</v>
      </c>
      <c r="Q2278" s="6" t="s">
        <v>8331</v>
      </c>
      <c r="R2278" s="6" t="s">
        <v>8349</v>
      </c>
      <c r="S2278" s="14">
        <f t="shared" si="70"/>
        <v>41614.443159722221</v>
      </c>
      <c r="T2278" s="14">
        <f t="shared" si="71"/>
        <v>41644.443159722221</v>
      </c>
    </row>
    <row r="2279" spans="1:20" ht="60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8221</v>
      </c>
      <c r="H2279" s="1" t="s">
        <v>8243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8294</v>
      </c>
      <c r="O2279" s="5">
        <f>E2279/D2279</f>
        <v>1.4108235294117648</v>
      </c>
      <c r="P2279" s="3">
        <f>ROUND(E2279/L2279,0)</f>
        <v>58</v>
      </c>
      <c r="Q2279" s="6" t="s">
        <v>8331</v>
      </c>
      <c r="R2279" s="6" t="s">
        <v>8349</v>
      </c>
      <c r="S2279" s="14">
        <f t="shared" si="70"/>
        <v>40936.470173611109</v>
      </c>
      <c r="T2279" s="14">
        <f t="shared" si="71"/>
        <v>40966.470173611109</v>
      </c>
    </row>
    <row r="2280" spans="1:20" ht="45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8234</v>
      </c>
      <c r="H2280" s="1" t="s">
        <v>8246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8294</v>
      </c>
      <c r="O2280" s="5">
        <f>E2280/D2280</f>
        <v>2.7069999999999999</v>
      </c>
      <c r="P2280" s="3">
        <f>ROUND(E2280/L2280,0)</f>
        <v>53</v>
      </c>
      <c r="Q2280" s="6" t="s">
        <v>8331</v>
      </c>
      <c r="R2280" s="6" t="s">
        <v>8349</v>
      </c>
      <c r="S2280" s="14">
        <f t="shared" si="70"/>
        <v>42338.500775462962</v>
      </c>
      <c r="T2280" s="14">
        <f t="shared" si="71"/>
        <v>42372.749305555553</v>
      </c>
    </row>
    <row r="2281" spans="1:20" ht="60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8221</v>
      </c>
      <c r="H2281" s="1" t="s">
        <v>8243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8294</v>
      </c>
      <c r="O2281" s="5">
        <f>E2281/D2281</f>
        <v>1.538</v>
      </c>
      <c r="P2281" s="3">
        <f>ROUND(E2281/L2281,0)</f>
        <v>48</v>
      </c>
      <c r="Q2281" s="6" t="s">
        <v>8331</v>
      </c>
      <c r="R2281" s="6" t="s">
        <v>8349</v>
      </c>
      <c r="S2281" s="14">
        <f t="shared" si="70"/>
        <v>42020.598368055558</v>
      </c>
      <c r="T2281" s="14">
        <f t="shared" si="71"/>
        <v>42038.958333333336</v>
      </c>
    </row>
    <row r="2282" spans="1:20" ht="60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8221</v>
      </c>
      <c r="H2282" s="1" t="s">
        <v>8243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8294</v>
      </c>
      <c r="O2282" s="5">
        <f>E2282/D2282</f>
        <v>4.0357653061224488</v>
      </c>
      <c r="P2282" s="3">
        <f>ROUND(E2282/L2282,0)</f>
        <v>82</v>
      </c>
      <c r="Q2282" s="6" t="s">
        <v>8331</v>
      </c>
      <c r="R2282" s="6" t="s">
        <v>8349</v>
      </c>
      <c r="S2282" s="14">
        <f t="shared" si="70"/>
        <v>42234.416562499995</v>
      </c>
      <c r="T2282" s="14">
        <f t="shared" si="71"/>
        <v>42264.416562499995</v>
      </c>
    </row>
    <row r="2283" spans="1:20" ht="60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8221</v>
      </c>
      <c r="H2283" s="1" t="s">
        <v>8243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8273</v>
      </c>
      <c r="O2283" s="5">
        <f>E2283/D2283</f>
        <v>1.85</v>
      </c>
      <c r="P2283" s="3">
        <f>ROUND(E2283/L2283,0)</f>
        <v>50</v>
      </c>
      <c r="Q2283" s="6" t="s">
        <v>8323</v>
      </c>
      <c r="R2283" s="6" t="s">
        <v>8324</v>
      </c>
      <c r="S2283" s="14">
        <f t="shared" si="70"/>
        <v>40687.077511574069</v>
      </c>
      <c r="T2283" s="14">
        <f t="shared" si="71"/>
        <v>40749.076388888883</v>
      </c>
    </row>
    <row r="2284" spans="1:20" ht="45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8221</v>
      </c>
      <c r="H2284" s="1" t="s">
        <v>8243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8273</v>
      </c>
      <c r="O2284" s="5">
        <f>E2284/D2284</f>
        <v>1.8533333333333333</v>
      </c>
      <c r="P2284" s="3">
        <f>ROUND(E2284/L2284,0)</f>
        <v>116</v>
      </c>
      <c r="Q2284" s="6" t="s">
        <v>8323</v>
      </c>
      <c r="R2284" s="6" t="s">
        <v>8324</v>
      </c>
      <c r="S2284" s="14">
        <f t="shared" si="70"/>
        <v>42322.966273148144</v>
      </c>
      <c r="T2284" s="14">
        <f t="shared" si="71"/>
        <v>42382.966273148144</v>
      </c>
    </row>
    <row r="2285" spans="1:20" ht="60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8221</v>
      </c>
      <c r="H2285" s="1" t="s">
        <v>8243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8273</v>
      </c>
      <c r="O2285" s="5">
        <f>E2285/D2285</f>
        <v>1.0085533333333332</v>
      </c>
      <c r="P2285" s="3">
        <f>ROUND(E2285/L2285,0)</f>
        <v>63</v>
      </c>
      <c r="Q2285" s="6" t="s">
        <v>8323</v>
      </c>
      <c r="R2285" s="6" t="s">
        <v>8324</v>
      </c>
      <c r="S2285" s="14">
        <f t="shared" si="70"/>
        <v>40977.916712962957</v>
      </c>
      <c r="T2285" s="14">
        <f t="shared" si="71"/>
        <v>41037.875046296293</v>
      </c>
    </row>
    <row r="2286" spans="1:20" ht="3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8221</v>
      </c>
      <c r="H2286" s="1" t="s">
        <v>8243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8273</v>
      </c>
      <c r="O2286" s="5">
        <f>E2286/D2286</f>
        <v>1.0622116666666668</v>
      </c>
      <c r="P2286" s="3">
        <f>ROUND(E2286/L2286,0)</f>
        <v>108</v>
      </c>
      <c r="Q2286" s="6" t="s">
        <v>8323</v>
      </c>
      <c r="R2286" s="6" t="s">
        <v>8324</v>
      </c>
      <c r="S2286" s="14">
        <f t="shared" si="70"/>
        <v>40585.588483796295</v>
      </c>
      <c r="T2286" s="14">
        <f t="shared" si="71"/>
        <v>40613.958333333328</v>
      </c>
    </row>
    <row r="2287" spans="1:20" ht="60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8221</v>
      </c>
      <c r="H2287" s="1" t="s">
        <v>8243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8273</v>
      </c>
      <c r="O2287" s="5">
        <f>E2287/D2287</f>
        <v>1.2136666666666667</v>
      </c>
      <c r="P2287" s="3">
        <f>ROUND(E2287/L2287,0)</f>
        <v>46</v>
      </c>
      <c r="Q2287" s="6" t="s">
        <v>8323</v>
      </c>
      <c r="R2287" s="6" t="s">
        <v>8324</v>
      </c>
      <c r="S2287" s="14">
        <f t="shared" si="70"/>
        <v>41058.977349537039</v>
      </c>
      <c r="T2287" s="14">
        <f t="shared" si="71"/>
        <v>41088.977349537039</v>
      </c>
    </row>
    <row r="2288" spans="1:20" ht="45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8221</v>
      </c>
      <c r="H2288" s="1" t="s">
        <v>8243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8273</v>
      </c>
      <c r="O2288" s="5">
        <f>E2288/D2288</f>
        <v>1.0006666666666666</v>
      </c>
      <c r="P2288" s="3">
        <f>ROUND(E2288/L2288,0)</f>
        <v>107</v>
      </c>
      <c r="Q2288" s="6" t="s">
        <v>8323</v>
      </c>
      <c r="R2288" s="6" t="s">
        <v>8324</v>
      </c>
      <c r="S2288" s="14">
        <f t="shared" si="70"/>
        <v>41494.755254629628</v>
      </c>
      <c r="T2288" s="14">
        <f t="shared" si="71"/>
        <v>41522.957638888889</v>
      </c>
    </row>
    <row r="2289" spans="1:20" ht="45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8221</v>
      </c>
      <c r="H2289" s="1" t="s">
        <v>8243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8273</v>
      </c>
      <c r="O2289" s="5">
        <f>E2289/D2289</f>
        <v>1.1997755555555556</v>
      </c>
      <c r="P2289" s="3">
        <f>ROUND(E2289/L2289,0)</f>
        <v>51</v>
      </c>
      <c r="Q2289" s="6" t="s">
        <v>8323</v>
      </c>
      <c r="R2289" s="6" t="s">
        <v>8324</v>
      </c>
      <c r="S2289" s="14">
        <f t="shared" si="70"/>
        <v>41792.459027777775</v>
      </c>
      <c r="T2289" s="14">
        <f t="shared" si="71"/>
        <v>41813.459027777775</v>
      </c>
    </row>
    <row r="2290" spans="1:20" ht="60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8221</v>
      </c>
      <c r="H2290" s="1" t="s">
        <v>8243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8273</v>
      </c>
      <c r="O2290" s="5">
        <f>E2290/D2290</f>
        <v>1.0009999999999999</v>
      </c>
      <c r="P2290" s="3">
        <f>ROUND(E2290/L2290,0)</f>
        <v>40</v>
      </c>
      <c r="Q2290" s="6" t="s">
        <v>8323</v>
      </c>
      <c r="R2290" s="6" t="s">
        <v>8324</v>
      </c>
      <c r="S2290" s="14">
        <f t="shared" si="70"/>
        <v>41067.619085648148</v>
      </c>
      <c r="T2290" s="14">
        <f t="shared" si="71"/>
        <v>41086.541666666664</v>
      </c>
    </row>
    <row r="2291" spans="1:20" ht="60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8221</v>
      </c>
      <c r="H2291" s="1" t="s">
        <v>8243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8273</v>
      </c>
      <c r="O2291" s="5">
        <f>E2291/D2291</f>
        <v>1.0740000000000001</v>
      </c>
      <c r="P2291" s="3">
        <f>ROUND(E2291/L2291,0)</f>
        <v>64</v>
      </c>
      <c r="Q2291" s="6" t="s">
        <v>8323</v>
      </c>
      <c r="R2291" s="6" t="s">
        <v>8324</v>
      </c>
      <c r="S2291" s="14">
        <f t="shared" si="70"/>
        <v>41571.790046296293</v>
      </c>
      <c r="T2291" s="14">
        <f t="shared" si="71"/>
        <v>41614.765277777777</v>
      </c>
    </row>
    <row r="2292" spans="1:20" ht="45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8221</v>
      </c>
      <c r="H2292" s="1" t="s">
        <v>8243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8273</v>
      </c>
      <c r="O2292" s="5">
        <f>E2292/D2292</f>
        <v>1.0406666666666666</v>
      </c>
      <c r="P2292" s="3">
        <f>ROUND(E2292/L2292,0)</f>
        <v>54</v>
      </c>
      <c r="Q2292" s="6" t="s">
        <v>8323</v>
      </c>
      <c r="R2292" s="6" t="s">
        <v>8324</v>
      </c>
      <c r="S2292" s="14">
        <f t="shared" si="70"/>
        <v>40070.045486111107</v>
      </c>
      <c r="T2292" s="14">
        <f t="shared" si="71"/>
        <v>40148.5</v>
      </c>
    </row>
    <row r="2293" spans="1:20" ht="60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8221</v>
      </c>
      <c r="H2293" s="1" t="s">
        <v>8243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8273</v>
      </c>
      <c r="O2293" s="5">
        <f>E2293/D2293</f>
        <v>1.728</v>
      </c>
      <c r="P2293" s="3">
        <f>ROUND(E2293/L2293,0)</f>
        <v>100</v>
      </c>
      <c r="Q2293" s="6" t="s">
        <v>8323</v>
      </c>
      <c r="R2293" s="6" t="s">
        <v>8324</v>
      </c>
      <c r="S2293" s="14">
        <f t="shared" si="70"/>
        <v>40987.768726851849</v>
      </c>
      <c r="T2293" s="14">
        <f t="shared" si="71"/>
        <v>41021.958333333328</v>
      </c>
    </row>
    <row r="2294" spans="1:20" ht="60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8221</v>
      </c>
      <c r="H2294" s="1" t="s">
        <v>8243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8273</v>
      </c>
      <c r="O2294" s="5">
        <f>E2294/D2294</f>
        <v>1.072505</v>
      </c>
      <c r="P2294" s="3">
        <f>ROUND(E2294/L2294,0)</f>
        <v>47</v>
      </c>
      <c r="Q2294" s="6" t="s">
        <v>8323</v>
      </c>
      <c r="R2294" s="6" t="s">
        <v>8324</v>
      </c>
      <c r="S2294" s="14">
        <f t="shared" si="70"/>
        <v>40987.489305555551</v>
      </c>
      <c r="T2294" s="14">
        <f t="shared" si="71"/>
        <v>41017.489305555551</v>
      </c>
    </row>
    <row r="2295" spans="1:20" ht="30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8221</v>
      </c>
      <c r="H2295" s="1" t="s">
        <v>8243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8273</v>
      </c>
      <c r="O2295" s="5">
        <f>E2295/D2295</f>
        <v>1.0823529411764705</v>
      </c>
      <c r="P2295" s="3">
        <f>ROUND(E2295/L2295,0)</f>
        <v>34</v>
      </c>
      <c r="Q2295" s="6" t="s">
        <v>8323</v>
      </c>
      <c r="R2295" s="6" t="s">
        <v>8324</v>
      </c>
      <c r="S2295" s="14">
        <f t="shared" si="70"/>
        <v>41151.499988425923</v>
      </c>
      <c r="T2295" s="14">
        <f t="shared" si="71"/>
        <v>41176.957638888889</v>
      </c>
    </row>
    <row r="2296" spans="1:20" ht="60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8221</v>
      </c>
      <c r="H2296" s="1" t="s">
        <v>8243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8273</v>
      </c>
      <c r="O2296" s="5">
        <f>E2296/D2296</f>
        <v>1.4608079999999999</v>
      </c>
      <c r="P2296" s="3">
        <f>ROUND(E2296/L2296,0)</f>
        <v>65</v>
      </c>
      <c r="Q2296" s="6" t="s">
        <v>8323</v>
      </c>
      <c r="R2296" s="6" t="s">
        <v>8324</v>
      </c>
      <c r="S2296" s="14">
        <f t="shared" si="70"/>
        <v>41264.514814814815</v>
      </c>
      <c r="T2296" s="14">
        <f t="shared" si="71"/>
        <v>41294.514814814815</v>
      </c>
    </row>
    <row r="2297" spans="1:20" ht="60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8221</v>
      </c>
      <c r="H2297" s="1" t="s">
        <v>8243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8273</v>
      </c>
      <c r="O2297" s="5">
        <f>E2297/D2297</f>
        <v>1.2524999999999999</v>
      </c>
      <c r="P2297" s="3">
        <f>ROUND(E2297/L2297,0)</f>
        <v>44</v>
      </c>
      <c r="Q2297" s="6" t="s">
        <v>8323</v>
      </c>
      <c r="R2297" s="6" t="s">
        <v>8324</v>
      </c>
      <c r="S2297" s="14">
        <f t="shared" si="70"/>
        <v>41270.746018518512</v>
      </c>
      <c r="T2297" s="14">
        <f t="shared" si="71"/>
        <v>41300.746018518512</v>
      </c>
    </row>
    <row r="2298" spans="1:20" ht="4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8221</v>
      </c>
      <c r="H2298" s="1" t="s">
        <v>8243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8273</v>
      </c>
      <c r="O2298" s="5">
        <f>E2298/D2298</f>
        <v>1.4907142857142857</v>
      </c>
      <c r="P2298" s="3">
        <f>ROUND(E2298/L2298,0)</f>
        <v>72</v>
      </c>
      <c r="Q2298" s="6" t="s">
        <v>8323</v>
      </c>
      <c r="R2298" s="6" t="s">
        <v>8324</v>
      </c>
      <c r="S2298" s="14">
        <f t="shared" si="70"/>
        <v>40927.52344907407</v>
      </c>
      <c r="T2298" s="14">
        <f t="shared" si="71"/>
        <v>40962.52344907407</v>
      </c>
    </row>
    <row r="2299" spans="1:20" ht="30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8221</v>
      </c>
      <c r="H2299" s="1" t="s">
        <v>8243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8273</v>
      </c>
      <c r="O2299" s="5">
        <f>E2299/D2299</f>
        <v>1.006</v>
      </c>
      <c r="P2299" s="3">
        <f>ROUND(E2299/L2299,0)</f>
        <v>53</v>
      </c>
      <c r="Q2299" s="6" t="s">
        <v>8323</v>
      </c>
      <c r="R2299" s="6" t="s">
        <v>8324</v>
      </c>
      <c r="S2299" s="14">
        <f t="shared" si="70"/>
        <v>40947.83390046296</v>
      </c>
      <c r="T2299" s="14">
        <f t="shared" si="71"/>
        <v>40981.957638888889</v>
      </c>
    </row>
    <row r="2300" spans="1:20" ht="4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8221</v>
      </c>
      <c r="H2300" s="1" t="s">
        <v>8243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8273</v>
      </c>
      <c r="O2300" s="5">
        <f>E2300/D2300</f>
        <v>1.0507333333333333</v>
      </c>
      <c r="P2300" s="3">
        <f>ROUND(E2300/L2300,0)</f>
        <v>109</v>
      </c>
      <c r="Q2300" s="6" t="s">
        <v>8323</v>
      </c>
      <c r="R2300" s="6" t="s">
        <v>8324</v>
      </c>
      <c r="S2300" s="14">
        <f t="shared" si="70"/>
        <v>41694.632326388884</v>
      </c>
      <c r="T2300" s="14">
        <f t="shared" si="71"/>
        <v>41724.59065972222</v>
      </c>
    </row>
    <row r="2301" spans="1:20" ht="4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8221</v>
      </c>
      <c r="H2301" s="1" t="s">
        <v>8243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8273</v>
      </c>
      <c r="O2301" s="5">
        <f>E2301/D2301</f>
        <v>3.5016666666666665</v>
      </c>
      <c r="P2301" s="3">
        <f>ROUND(E2301/L2301,0)</f>
        <v>75</v>
      </c>
      <c r="Q2301" s="6" t="s">
        <v>8323</v>
      </c>
      <c r="R2301" s="6" t="s">
        <v>8324</v>
      </c>
      <c r="S2301" s="14">
        <f t="shared" si="70"/>
        <v>40564.824178240735</v>
      </c>
      <c r="T2301" s="14">
        <f t="shared" si="71"/>
        <v>40579.824178240735</v>
      </c>
    </row>
    <row r="2302" spans="1:20" ht="45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8221</v>
      </c>
      <c r="H2302" s="1" t="s">
        <v>8243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8273</v>
      </c>
      <c r="O2302" s="5">
        <f>E2302/D2302</f>
        <v>1.0125</v>
      </c>
      <c r="P2302" s="3">
        <f>ROUND(E2302/L2302,0)</f>
        <v>116</v>
      </c>
      <c r="Q2302" s="6" t="s">
        <v>8323</v>
      </c>
      <c r="R2302" s="6" t="s">
        <v>8324</v>
      </c>
      <c r="S2302" s="14">
        <f t="shared" si="70"/>
        <v>41074.518703703703</v>
      </c>
      <c r="T2302" s="14">
        <f t="shared" si="71"/>
        <v>41088.518703703703</v>
      </c>
    </row>
    <row r="2303" spans="1:20" ht="30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8221</v>
      </c>
      <c r="H2303" s="1" t="s">
        <v>8243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8276</v>
      </c>
      <c r="O2303" s="5">
        <f>E2303/D2303</f>
        <v>1.336044</v>
      </c>
      <c r="P2303" s="3">
        <f>ROUND(E2303/L2303,0)</f>
        <v>32</v>
      </c>
      <c r="Q2303" s="6" t="s">
        <v>8323</v>
      </c>
      <c r="R2303" s="6" t="s">
        <v>8327</v>
      </c>
      <c r="S2303" s="14">
        <f t="shared" si="70"/>
        <v>41415.938611111109</v>
      </c>
      <c r="T2303" s="14">
        <f t="shared" si="71"/>
        <v>41445.938611111109</v>
      </c>
    </row>
    <row r="2304" spans="1:20" ht="4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8221</v>
      </c>
      <c r="H2304" s="1" t="s">
        <v>8243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8276</v>
      </c>
      <c r="O2304" s="5">
        <f>E2304/D2304</f>
        <v>1.7065217391304348</v>
      </c>
      <c r="P2304" s="3">
        <f>ROUND(E2304/L2304,0)</f>
        <v>46</v>
      </c>
      <c r="Q2304" s="6" t="s">
        <v>8323</v>
      </c>
      <c r="R2304" s="6" t="s">
        <v>8327</v>
      </c>
      <c r="S2304" s="14">
        <f t="shared" si="70"/>
        <v>41605.660115740735</v>
      </c>
      <c r="T2304" s="14">
        <f t="shared" si="71"/>
        <v>41639.083333333328</v>
      </c>
    </row>
    <row r="2305" spans="1:20" ht="60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8221</v>
      </c>
      <c r="H2305" s="1" t="s">
        <v>8243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8276</v>
      </c>
      <c r="O2305" s="5">
        <f>E2305/D2305</f>
        <v>1.0935829457364341</v>
      </c>
      <c r="P2305" s="3">
        <f>ROUND(E2305/L2305,0)</f>
        <v>68</v>
      </c>
      <c r="Q2305" s="6" t="s">
        <v>8323</v>
      </c>
      <c r="R2305" s="6" t="s">
        <v>8327</v>
      </c>
      <c r="S2305" s="14">
        <f t="shared" si="70"/>
        <v>40849.902731481481</v>
      </c>
      <c r="T2305" s="14">
        <f t="shared" si="71"/>
        <v>40889.944398148145</v>
      </c>
    </row>
    <row r="2306" spans="1:20" ht="4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8221</v>
      </c>
      <c r="H2306" s="1" t="s">
        <v>8243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8276</v>
      </c>
      <c r="O2306" s="5">
        <f>E2306/D2306</f>
        <v>1.0070033333333335</v>
      </c>
      <c r="P2306" s="3">
        <f>ROUND(E2306/L2306,0)</f>
        <v>53</v>
      </c>
      <c r="Q2306" s="6" t="s">
        <v>8323</v>
      </c>
      <c r="R2306" s="6" t="s">
        <v>8327</v>
      </c>
      <c r="S2306" s="14">
        <f t="shared" si="70"/>
        <v>40502.607534722221</v>
      </c>
      <c r="T2306" s="14">
        <f t="shared" si="71"/>
        <v>40543.999305555553</v>
      </c>
    </row>
    <row r="2307" spans="1:20" ht="60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8221</v>
      </c>
      <c r="H2307" s="1" t="s">
        <v>8243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8276</v>
      </c>
      <c r="O2307" s="5">
        <f>E2307/D2307</f>
        <v>1.0122777777777778</v>
      </c>
      <c r="P2307" s="3">
        <f>ROUND(E2307/L2307,0)</f>
        <v>109</v>
      </c>
      <c r="Q2307" s="6" t="s">
        <v>8323</v>
      </c>
      <c r="R2307" s="6" t="s">
        <v>8327</v>
      </c>
      <c r="S2307" s="14">
        <f t="shared" ref="S2307:S2370" si="72">(J2307/86400)+25569+(-5/24)</f>
        <v>41834.486944444441</v>
      </c>
      <c r="T2307" s="14">
        <f t="shared" ref="T2307:T2370" si="73">(I2307/86400)+25569+(-5/24)</f>
        <v>41859.541666666664</v>
      </c>
    </row>
    <row r="2308" spans="1:20" ht="45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8221</v>
      </c>
      <c r="H2308" s="1" t="s">
        <v>8243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8276</v>
      </c>
      <c r="O2308" s="5">
        <f>E2308/D2308</f>
        <v>1.0675857142857144</v>
      </c>
      <c r="P2308" s="3">
        <f>ROUND(E2308/L2308,0)</f>
        <v>51</v>
      </c>
      <c r="Q2308" s="6" t="s">
        <v>8323</v>
      </c>
      <c r="R2308" s="6" t="s">
        <v>8327</v>
      </c>
      <c r="S2308" s="14">
        <f t="shared" si="72"/>
        <v>40947.959826388884</v>
      </c>
      <c r="T2308" s="14">
        <f t="shared" si="73"/>
        <v>40977.959826388884</v>
      </c>
    </row>
    <row r="2309" spans="1:20" ht="45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8221</v>
      </c>
      <c r="H2309" s="1" t="s">
        <v>8243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8276</v>
      </c>
      <c r="O2309" s="5">
        <f>E2309/D2309</f>
        <v>1.0665777537961894</v>
      </c>
      <c r="P2309" s="3">
        <f>ROUND(E2309/L2309,0)</f>
        <v>28</v>
      </c>
      <c r="Q2309" s="6" t="s">
        <v>8323</v>
      </c>
      <c r="R2309" s="6" t="s">
        <v>8327</v>
      </c>
      <c r="S2309" s="14">
        <f t="shared" si="72"/>
        <v>41004.594131944446</v>
      </c>
      <c r="T2309" s="14">
        <f t="shared" si="73"/>
        <v>41034.59407407407</v>
      </c>
    </row>
    <row r="2310" spans="1:20" ht="60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8221</v>
      </c>
      <c r="H2310" s="1" t="s">
        <v>8243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8276</v>
      </c>
      <c r="O2310" s="5">
        <f>E2310/D2310</f>
        <v>1.0130622</v>
      </c>
      <c r="P2310" s="3">
        <f>ROUND(E2310/L2310,0)</f>
        <v>82</v>
      </c>
      <c r="Q2310" s="6" t="s">
        <v>8323</v>
      </c>
      <c r="R2310" s="6" t="s">
        <v>8327</v>
      </c>
      <c r="S2310" s="14">
        <f t="shared" si="72"/>
        <v>41851.754583333335</v>
      </c>
      <c r="T2310" s="14">
        <f t="shared" si="73"/>
        <v>41879.833333333328</v>
      </c>
    </row>
    <row r="2311" spans="1:20" ht="45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8221</v>
      </c>
      <c r="H2311" s="1" t="s">
        <v>8243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8276</v>
      </c>
      <c r="O2311" s="5">
        <f>E2311/D2311</f>
        <v>1.0667450000000001</v>
      </c>
      <c r="P2311" s="3">
        <f>ROUND(E2311/L2311,0)</f>
        <v>60</v>
      </c>
      <c r="Q2311" s="6" t="s">
        <v>8323</v>
      </c>
      <c r="R2311" s="6" t="s">
        <v>8327</v>
      </c>
      <c r="S2311" s="14">
        <f t="shared" si="72"/>
        <v>41307.779363425921</v>
      </c>
      <c r="T2311" s="14">
        <f t="shared" si="73"/>
        <v>41342.779363425921</v>
      </c>
    </row>
    <row r="2312" spans="1:20" ht="60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8221</v>
      </c>
      <c r="H2312" s="1" t="s">
        <v>8243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8276</v>
      </c>
      <c r="O2312" s="5">
        <f>E2312/D2312</f>
        <v>4.288397837837838</v>
      </c>
      <c r="P2312" s="3">
        <f>ROUND(E2312/L2312,0)</f>
        <v>65</v>
      </c>
      <c r="Q2312" s="6" t="s">
        <v>8323</v>
      </c>
      <c r="R2312" s="6" t="s">
        <v>8327</v>
      </c>
      <c r="S2312" s="14">
        <f t="shared" si="72"/>
        <v>41324.585821759254</v>
      </c>
      <c r="T2312" s="14">
        <f t="shared" si="73"/>
        <v>41354.54415509259</v>
      </c>
    </row>
    <row r="2313" spans="1:20" ht="45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8221</v>
      </c>
      <c r="H2313" s="1" t="s">
        <v>8243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8276</v>
      </c>
      <c r="O2313" s="5">
        <f>E2313/D2313</f>
        <v>1.0411111111111111</v>
      </c>
      <c r="P2313" s="3">
        <f>ROUND(E2313/L2313,0)</f>
        <v>90</v>
      </c>
      <c r="Q2313" s="6" t="s">
        <v>8323</v>
      </c>
      <c r="R2313" s="6" t="s">
        <v>8327</v>
      </c>
      <c r="S2313" s="14">
        <f t="shared" si="72"/>
        <v>41735.796168981477</v>
      </c>
      <c r="T2313" s="14">
        <f t="shared" si="73"/>
        <v>41765.796168981477</v>
      </c>
    </row>
    <row r="2314" spans="1:20" ht="4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8221</v>
      </c>
      <c r="H2314" s="1" t="s">
        <v>8243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8276</v>
      </c>
      <c r="O2314" s="5">
        <f>E2314/D2314</f>
        <v>1.0786666666666667</v>
      </c>
      <c r="P2314" s="3">
        <f>ROUND(E2314/L2314,0)</f>
        <v>41</v>
      </c>
      <c r="Q2314" s="6" t="s">
        <v>8323</v>
      </c>
      <c r="R2314" s="6" t="s">
        <v>8327</v>
      </c>
      <c r="S2314" s="14">
        <f t="shared" si="72"/>
        <v>41716.424513888887</v>
      </c>
      <c r="T2314" s="14">
        <f t="shared" si="73"/>
        <v>41747.75</v>
      </c>
    </row>
    <row r="2315" spans="1:20" ht="30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8221</v>
      </c>
      <c r="H2315" s="1" t="s">
        <v>8243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8276</v>
      </c>
      <c r="O2315" s="5">
        <f>E2315/D2315</f>
        <v>1.7584040000000001</v>
      </c>
      <c r="P2315" s="3">
        <f>ROUND(E2315/L2315,0)</f>
        <v>56</v>
      </c>
      <c r="Q2315" s="6" t="s">
        <v>8323</v>
      </c>
      <c r="R2315" s="6" t="s">
        <v>8327</v>
      </c>
      <c r="S2315" s="14">
        <f t="shared" si="72"/>
        <v>41002.750300925924</v>
      </c>
      <c r="T2315" s="14">
        <f t="shared" si="73"/>
        <v>41032.750300925924</v>
      </c>
    </row>
    <row r="2316" spans="1:20" ht="60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8221</v>
      </c>
      <c r="H2316" s="1" t="s">
        <v>8243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8276</v>
      </c>
      <c r="O2316" s="5">
        <f>E2316/D2316</f>
        <v>1.5697000000000001</v>
      </c>
      <c r="P2316" s="3">
        <f>ROUND(E2316/L2316,0)</f>
        <v>38</v>
      </c>
      <c r="Q2316" s="6" t="s">
        <v>8323</v>
      </c>
      <c r="R2316" s="6" t="s">
        <v>8327</v>
      </c>
      <c r="S2316" s="14">
        <f t="shared" si="72"/>
        <v>41037.343252314815</v>
      </c>
      <c r="T2316" s="14">
        <f t="shared" si="73"/>
        <v>41067.343252314815</v>
      </c>
    </row>
    <row r="2317" spans="1:20" ht="4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8221</v>
      </c>
      <c r="H2317" s="1" t="s">
        <v>8243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8276</v>
      </c>
      <c r="O2317" s="5">
        <f>E2317/D2317</f>
        <v>1.026</v>
      </c>
      <c r="P2317" s="3">
        <f>ROUND(E2317/L2317,0)</f>
        <v>40</v>
      </c>
      <c r="Q2317" s="6" t="s">
        <v>8323</v>
      </c>
      <c r="R2317" s="6" t="s">
        <v>8327</v>
      </c>
      <c r="S2317" s="14">
        <f t="shared" si="72"/>
        <v>41004.517858796295</v>
      </c>
      <c r="T2317" s="14">
        <f t="shared" si="73"/>
        <v>41034.517858796295</v>
      </c>
    </row>
    <row r="2318" spans="1:20" ht="60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8221</v>
      </c>
      <c r="H2318" s="1" t="s">
        <v>8243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8276</v>
      </c>
      <c r="O2318" s="5">
        <f>E2318/D2318</f>
        <v>1.0404266666666666</v>
      </c>
      <c r="P2318" s="3">
        <f>ROUND(E2318/L2318,0)</f>
        <v>78</v>
      </c>
      <c r="Q2318" s="6" t="s">
        <v>8323</v>
      </c>
      <c r="R2318" s="6" t="s">
        <v>8327</v>
      </c>
      <c r="S2318" s="14">
        <f t="shared" si="72"/>
        <v>40079.516782407409</v>
      </c>
      <c r="T2318" s="14">
        <f t="shared" si="73"/>
        <v>40156.558333333327</v>
      </c>
    </row>
    <row r="2319" spans="1:20" ht="45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8221</v>
      </c>
      <c r="H2319" s="1" t="s">
        <v>8243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8276</v>
      </c>
      <c r="O2319" s="5">
        <f>E2319/D2319</f>
        <v>1.04</v>
      </c>
      <c r="P2319" s="3">
        <f>ROUND(E2319/L2319,0)</f>
        <v>19</v>
      </c>
      <c r="Q2319" s="6" t="s">
        <v>8323</v>
      </c>
      <c r="R2319" s="6" t="s">
        <v>8327</v>
      </c>
      <c r="S2319" s="14">
        <f t="shared" si="72"/>
        <v>40192.33390046296</v>
      </c>
      <c r="T2319" s="14">
        <f t="shared" si="73"/>
        <v>40224</v>
      </c>
    </row>
    <row r="2320" spans="1:20" ht="60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8221</v>
      </c>
      <c r="H2320" s="1" t="s">
        <v>8243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8276</v>
      </c>
      <c r="O2320" s="5">
        <f>E2320/D2320</f>
        <v>1.2105999999999999</v>
      </c>
      <c r="P2320" s="3">
        <f>ROUND(E2320/L2320,0)</f>
        <v>37</v>
      </c>
      <c r="Q2320" s="6" t="s">
        <v>8323</v>
      </c>
      <c r="R2320" s="6" t="s">
        <v>8327</v>
      </c>
      <c r="S2320" s="14">
        <f t="shared" si="72"/>
        <v>40050.435347222221</v>
      </c>
      <c r="T2320" s="14">
        <f t="shared" si="73"/>
        <v>40081.957638888889</v>
      </c>
    </row>
    <row r="2321" spans="1:20" ht="4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8221</v>
      </c>
      <c r="H2321" s="1" t="s">
        <v>8243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8276</v>
      </c>
      <c r="O2321" s="5">
        <f>E2321/D2321</f>
        <v>1.077</v>
      </c>
      <c r="P2321" s="3">
        <f>ROUND(E2321/L2321,0)</f>
        <v>42</v>
      </c>
      <c r="Q2321" s="6" t="s">
        <v>8323</v>
      </c>
      <c r="R2321" s="6" t="s">
        <v>8327</v>
      </c>
      <c r="S2321" s="14">
        <f t="shared" si="72"/>
        <v>41592.873668981476</v>
      </c>
      <c r="T2321" s="14">
        <f t="shared" si="73"/>
        <v>41622.873668981476</v>
      </c>
    </row>
    <row r="2322" spans="1:20" ht="60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8221</v>
      </c>
      <c r="H2322" s="1" t="s">
        <v>8243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8276</v>
      </c>
      <c r="O2322" s="5">
        <f>E2322/D2322</f>
        <v>1.0866</v>
      </c>
      <c r="P2322" s="3">
        <f>ROUND(E2322/L2322,0)</f>
        <v>61</v>
      </c>
      <c r="Q2322" s="6" t="s">
        <v>8323</v>
      </c>
      <c r="R2322" s="6" t="s">
        <v>8327</v>
      </c>
      <c r="S2322" s="14">
        <f t="shared" si="72"/>
        <v>41696.608796296292</v>
      </c>
      <c r="T2322" s="14">
        <f t="shared" si="73"/>
        <v>41731.567129629628</v>
      </c>
    </row>
    <row r="2323" spans="1:20" ht="45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8307</v>
      </c>
      <c r="G2323" s="1" t="s">
        <v>8236</v>
      </c>
      <c r="H2323" s="1" t="s">
        <v>8246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8295</v>
      </c>
      <c r="O2323" s="5">
        <f>E2323/D2323</f>
        <v>0.39120962394619685</v>
      </c>
      <c r="P2323" s="3">
        <f>ROUND(E2323/L2323,0)</f>
        <v>65</v>
      </c>
      <c r="Q2323" s="6" t="s">
        <v>8334</v>
      </c>
      <c r="R2323" s="6" t="s">
        <v>8350</v>
      </c>
      <c r="S2323" s="14">
        <f t="shared" si="72"/>
        <v>42799.052094907405</v>
      </c>
      <c r="T2323" s="14">
        <f t="shared" si="73"/>
        <v>42829.010428240734</v>
      </c>
    </row>
    <row r="2324" spans="1:20" ht="4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8307</v>
      </c>
      <c r="G2324" s="1" t="s">
        <v>8221</v>
      </c>
      <c r="H2324" s="1" t="s">
        <v>8243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8295</v>
      </c>
      <c r="O2324" s="5">
        <f>E2324/D2324</f>
        <v>3.1481481481481478E-2</v>
      </c>
      <c r="P2324" s="3">
        <f>ROUND(E2324/L2324,0)</f>
        <v>21</v>
      </c>
      <c r="Q2324" s="6" t="s">
        <v>8334</v>
      </c>
      <c r="R2324" s="6" t="s">
        <v>8350</v>
      </c>
      <c r="S2324" s="14">
        <f t="shared" si="72"/>
        <v>42804.6871412037</v>
      </c>
      <c r="T2324" s="14">
        <f t="shared" si="73"/>
        <v>42834.645474537036</v>
      </c>
    </row>
    <row r="2325" spans="1:20" ht="4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8307</v>
      </c>
      <c r="G2325" s="1" t="s">
        <v>8221</v>
      </c>
      <c r="H2325" s="1" t="s">
        <v>8243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8295</v>
      </c>
      <c r="O2325" s="5">
        <f>E2325/D2325</f>
        <v>0.48</v>
      </c>
      <c r="P2325" s="3">
        <f>ROUND(E2325/L2325,0)</f>
        <v>30</v>
      </c>
      <c r="Q2325" s="6" t="s">
        <v>8334</v>
      </c>
      <c r="R2325" s="6" t="s">
        <v>8350</v>
      </c>
      <c r="S2325" s="14">
        <f t="shared" si="72"/>
        <v>42807.546840277777</v>
      </c>
      <c r="T2325" s="14">
        <f t="shared" si="73"/>
        <v>42814.546840277777</v>
      </c>
    </row>
    <row r="2326" spans="1:20" ht="45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8307</v>
      </c>
      <c r="G2326" s="1" t="s">
        <v>8222</v>
      </c>
      <c r="H2326" s="1" t="s">
        <v>8244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8295</v>
      </c>
      <c r="O2326" s="5">
        <f>E2326/D2326</f>
        <v>0.20733333333333334</v>
      </c>
      <c r="P2326" s="3">
        <f>ROUND(E2326/L2326,0)</f>
        <v>25</v>
      </c>
      <c r="Q2326" s="6" t="s">
        <v>8334</v>
      </c>
      <c r="R2326" s="6" t="s">
        <v>8350</v>
      </c>
      <c r="S2326" s="14">
        <f t="shared" si="72"/>
        <v>42790.67690972222</v>
      </c>
      <c r="T2326" s="14">
        <f t="shared" si="73"/>
        <v>42820.635243055549</v>
      </c>
    </row>
    <row r="2327" spans="1:20" ht="60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8307</v>
      </c>
      <c r="G2327" s="1" t="s">
        <v>8221</v>
      </c>
      <c r="H2327" s="1" t="s">
        <v>8243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8295</v>
      </c>
      <c r="O2327" s="5">
        <f>E2327/D2327</f>
        <v>0.08</v>
      </c>
      <c r="P2327" s="3">
        <f>ROUND(E2327/L2327,0)</f>
        <v>11</v>
      </c>
      <c r="Q2327" s="6" t="s">
        <v>8334</v>
      </c>
      <c r="R2327" s="6" t="s">
        <v>8350</v>
      </c>
      <c r="S2327" s="14">
        <f t="shared" si="72"/>
        <v>42793.814016203702</v>
      </c>
      <c r="T2327" s="14">
        <f t="shared" si="73"/>
        <v>42823.772349537037</v>
      </c>
    </row>
    <row r="2328" spans="1:20" ht="60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8307</v>
      </c>
      <c r="G2328" s="1" t="s">
        <v>8221</v>
      </c>
      <c r="H2328" s="1" t="s">
        <v>8243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8295</v>
      </c>
      <c r="O2328" s="5">
        <f>E2328/D2328</f>
        <v>7.1999999999999998E-3</v>
      </c>
      <c r="P2328" s="3">
        <f>ROUND(E2328/L2328,0)</f>
        <v>108</v>
      </c>
      <c r="Q2328" s="6" t="s">
        <v>8334</v>
      </c>
      <c r="R2328" s="6" t="s">
        <v>8350</v>
      </c>
      <c r="S2328" s="14">
        <f t="shared" si="72"/>
        <v>42803.825787037036</v>
      </c>
      <c r="T2328" s="14">
        <f t="shared" si="73"/>
        <v>42855.499999999993</v>
      </c>
    </row>
    <row r="2329" spans="1:20" ht="45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8221</v>
      </c>
      <c r="H2329" s="1" t="s">
        <v>8243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8295</v>
      </c>
      <c r="O2329" s="5">
        <f>E2329/D2329</f>
        <v>5.2609431428571432</v>
      </c>
      <c r="P2329" s="3">
        <f>ROUND(E2329/L2329,0)</f>
        <v>55</v>
      </c>
      <c r="Q2329" s="6" t="s">
        <v>8334</v>
      </c>
      <c r="R2329" s="6" t="s">
        <v>8350</v>
      </c>
      <c r="S2329" s="14">
        <f t="shared" si="72"/>
        <v>41842.708796296291</v>
      </c>
      <c r="T2329" s="14">
        <f t="shared" si="73"/>
        <v>41877.708796296291</v>
      </c>
    </row>
    <row r="2330" spans="1:20" ht="60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8221</v>
      </c>
      <c r="H2330" s="1" t="s">
        <v>8243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8295</v>
      </c>
      <c r="O2330" s="5">
        <f>E2330/D2330</f>
        <v>2.5445000000000002</v>
      </c>
      <c r="P2330" s="3">
        <f>ROUND(E2330/L2330,0)</f>
        <v>47</v>
      </c>
      <c r="Q2330" s="6" t="s">
        <v>8334</v>
      </c>
      <c r="R2330" s="6" t="s">
        <v>8350</v>
      </c>
      <c r="S2330" s="14">
        <f t="shared" si="72"/>
        <v>42139.573344907403</v>
      </c>
      <c r="T2330" s="14">
        <f t="shared" si="73"/>
        <v>42169.573344907403</v>
      </c>
    </row>
    <row r="2331" spans="1:20" ht="45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8221</v>
      </c>
      <c r="H2331" s="1" t="s">
        <v>8243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8295</v>
      </c>
      <c r="O2331" s="5">
        <f>E2331/D2331</f>
        <v>1.0591999999999999</v>
      </c>
      <c r="P2331" s="3">
        <f>ROUND(E2331/L2331,0)</f>
        <v>212</v>
      </c>
      <c r="Q2331" s="6" t="s">
        <v>8334</v>
      </c>
      <c r="R2331" s="6" t="s">
        <v>8350</v>
      </c>
      <c r="S2331" s="14">
        <f t="shared" si="72"/>
        <v>41807.416041666664</v>
      </c>
      <c r="T2331" s="14">
        <f t="shared" si="73"/>
        <v>41837.416041666664</v>
      </c>
    </row>
    <row r="2332" spans="1:20" ht="60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8221</v>
      </c>
      <c r="H2332" s="1" t="s">
        <v>8243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8295</v>
      </c>
      <c r="O2332" s="5">
        <f>E2332/D2332</f>
        <v>1.0242285714285715</v>
      </c>
      <c r="P2332" s="3">
        <f>ROUND(E2332/L2332,0)</f>
        <v>220</v>
      </c>
      <c r="Q2332" s="6" t="s">
        <v>8334</v>
      </c>
      <c r="R2332" s="6" t="s">
        <v>8350</v>
      </c>
      <c r="S2332" s="14">
        <f t="shared" si="72"/>
        <v>42332.691469907404</v>
      </c>
      <c r="T2332" s="14">
        <f t="shared" si="73"/>
        <v>42362.791666666664</v>
      </c>
    </row>
    <row r="2333" spans="1:20" ht="4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8221</v>
      </c>
      <c r="H2333" s="1" t="s">
        <v>8243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8295</v>
      </c>
      <c r="O2333" s="5">
        <f>E2333/D2333</f>
        <v>1.4431375</v>
      </c>
      <c r="P2333" s="3">
        <f>ROUND(E2333/L2333,0)</f>
        <v>41</v>
      </c>
      <c r="Q2333" s="6" t="s">
        <v>8334</v>
      </c>
      <c r="R2333" s="6" t="s">
        <v>8350</v>
      </c>
      <c r="S2333" s="14">
        <f t="shared" si="72"/>
        <v>41838.797337962962</v>
      </c>
      <c r="T2333" s="14">
        <f t="shared" si="73"/>
        <v>41868.797337962962</v>
      </c>
    </row>
    <row r="2334" spans="1:20" ht="60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8221</v>
      </c>
      <c r="H2334" s="1" t="s">
        <v>8243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8295</v>
      </c>
      <c r="O2334" s="5">
        <f>E2334/D2334</f>
        <v>1.06308</v>
      </c>
      <c r="P2334" s="3">
        <f>ROUND(E2334/L2334,0)</f>
        <v>76</v>
      </c>
      <c r="Q2334" s="6" t="s">
        <v>8334</v>
      </c>
      <c r="R2334" s="6" t="s">
        <v>8350</v>
      </c>
      <c r="S2334" s="14">
        <f t="shared" si="72"/>
        <v>42011.419803240737</v>
      </c>
      <c r="T2334" s="14">
        <f t="shared" si="73"/>
        <v>42041.419803240737</v>
      </c>
    </row>
    <row r="2335" spans="1:20" ht="60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8221</v>
      </c>
      <c r="H2335" s="1" t="s">
        <v>8243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8295</v>
      </c>
      <c r="O2335" s="5">
        <f>E2335/D2335</f>
        <v>2.1216666666666666</v>
      </c>
      <c r="P2335" s="3">
        <f>ROUND(E2335/L2335,0)</f>
        <v>14</v>
      </c>
      <c r="Q2335" s="6" t="s">
        <v>8334</v>
      </c>
      <c r="R2335" s="6" t="s">
        <v>8350</v>
      </c>
      <c r="S2335" s="14">
        <f t="shared" si="72"/>
        <v>41767.442013888889</v>
      </c>
      <c r="T2335" s="14">
        <f t="shared" si="73"/>
        <v>41788.534722222219</v>
      </c>
    </row>
    <row r="2336" spans="1:20" ht="4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8221</v>
      </c>
      <c r="H2336" s="1" t="s">
        <v>8243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8295</v>
      </c>
      <c r="O2336" s="5">
        <f>E2336/D2336</f>
        <v>1.0195000000000001</v>
      </c>
      <c r="P2336" s="3">
        <f>ROUND(E2336/L2336,0)</f>
        <v>61</v>
      </c>
      <c r="Q2336" s="6" t="s">
        <v>8334</v>
      </c>
      <c r="R2336" s="6" t="s">
        <v>8350</v>
      </c>
      <c r="S2336" s="14">
        <f t="shared" si="72"/>
        <v>41918.461782407401</v>
      </c>
      <c r="T2336" s="14">
        <f t="shared" si="73"/>
        <v>41948.523611111108</v>
      </c>
    </row>
    <row r="2337" spans="1:20" ht="60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8221</v>
      </c>
      <c r="H2337" s="1" t="s">
        <v>8243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8295</v>
      </c>
      <c r="O2337" s="5">
        <f>E2337/D2337</f>
        <v>1.0227200000000001</v>
      </c>
      <c r="P2337" s="3">
        <f>ROUND(E2337/L2337,0)</f>
        <v>116</v>
      </c>
      <c r="Q2337" s="6" t="s">
        <v>8334</v>
      </c>
      <c r="R2337" s="6" t="s">
        <v>8350</v>
      </c>
      <c r="S2337" s="14">
        <f t="shared" si="72"/>
        <v>41771.363923611112</v>
      </c>
      <c r="T2337" s="14">
        <f t="shared" si="73"/>
        <v>41801.363923611112</v>
      </c>
    </row>
    <row r="2338" spans="1:20" ht="45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8221</v>
      </c>
      <c r="H2338" s="1" t="s">
        <v>8243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8295</v>
      </c>
      <c r="O2338" s="5">
        <f>E2338/D2338</f>
        <v>5.2073254999999996</v>
      </c>
      <c r="P2338" s="3">
        <f>ROUND(E2338/L2338,0)</f>
        <v>48</v>
      </c>
      <c r="Q2338" s="6" t="s">
        <v>8334</v>
      </c>
      <c r="R2338" s="6" t="s">
        <v>8350</v>
      </c>
      <c r="S2338" s="14">
        <f t="shared" si="72"/>
        <v>41666.716377314813</v>
      </c>
      <c r="T2338" s="14">
        <f t="shared" si="73"/>
        <v>41706.716377314813</v>
      </c>
    </row>
    <row r="2339" spans="1:20" ht="45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8221</v>
      </c>
      <c r="H2339" s="1" t="s">
        <v>8243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8295</v>
      </c>
      <c r="O2339" s="5">
        <f>E2339/D2339</f>
        <v>1.1065833333333333</v>
      </c>
      <c r="P2339" s="3">
        <f>ROUND(E2339/L2339,0)</f>
        <v>74</v>
      </c>
      <c r="Q2339" s="6" t="s">
        <v>8334</v>
      </c>
      <c r="R2339" s="6" t="s">
        <v>8350</v>
      </c>
      <c r="S2339" s="14">
        <f t="shared" si="72"/>
        <v>41786.432210648149</v>
      </c>
      <c r="T2339" s="14">
        <f t="shared" si="73"/>
        <v>41816.432210648149</v>
      </c>
    </row>
    <row r="2340" spans="1:20" ht="45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8221</v>
      </c>
      <c r="H2340" s="1" t="s">
        <v>8243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8295</v>
      </c>
      <c r="O2340" s="5">
        <f>E2340/D2340</f>
        <v>1.0114333333333334</v>
      </c>
      <c r="P2340" s="3">
        <f>ROUND(E2340/L2340,0)</f>
        <v>123</v>
      </c>
      <c r="Q2340" s="6" t="s">
        <v>8334</v>
      </c>
      <c r="R2340" s="6" t="s">
        <v>8350</v>
      </c>
      <c r="S2340" s="14">
        <f t="shared" si="72"/>
        <v>41789.688472222224</v>
      </c>
      <c r="T2340" s="14">
        <f t="shared" si="73"/>
        <v>41819.688472222224</v>
      </c>
    </row>
    <row r="2341" spans="1:20" ht="60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8221</v>
      </c>
      <c r="H2341" s="1" t="s">
        <v>8243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8295</v>
      </c>
      <c r="O2341" s="5">
        <f>E2341/D2341</f>
        <v>2.9420799999999998</v>
      </c>
      <c r="P2341" s="3">
        <f>ROUND(E2341/L2341,0)</f>
        <v>67</v>
      </c>
      <c r="Q2341" s="6" t="s">
        <v>8334</v>
      </c>
      <c r="R2341" s="6" t="s">
        <v>8350</v>
      </c>
      <c r="S2341" s="14">
        <f t="shared" si="72"/>
        <v>42692.591539351844</v>
      </c>
      <c r="T2341" s="14">
        <f t="shared" si="73"/>
        <v>42723.124305555553</v>
      </c>
    </row>
    <row r="2342" spans="1:20" ht="4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8221</v>
      </c>
      <c r="H2342" s="1" t="s">
        <v>8243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8295</v>
      </c>
      <c r="O2342" s="5">
        <f>E2342/D2342</f>
        <v>1.0577749999999999</v>
      </c>
      <c r="P2342" s="3">
        <f>ROUND(E2342/L2342,0)</f>
        <v>105</v>
      </c>
      <c r="Q2342" s="6" t="s">
        <v>8334</v>
      </c>
      <c r="R2342" s="6" t="s">
        <v>8350</v>
      </c>
      <c r="S2342" s="14">
        <f t="shared" si="72"/>
        <v>42643.434467592589</v>
      </c>
      <c r="T2342" s="14">
        <f t="shared" si="73"/>
        <v>42673.434467592589</v>
      </c>
    </row>
    <row r="2343" spans="1:20" ht="4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8305</v>
      </c>
      <c r="G2343" s="1" t="s">
        <v>8221</v>
      </c>
      <c r="H2343" s="1" t="s">
        <v>8243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8269</v>
      </c>
      <c r="O2343" s="5">
        <f>E2343/D2343</f>
        <v>0</v>
      </c>
      <c r="P2343" s="3" t="e">
        <f>ROUND(E2343/L2343,0)</f>
        <v>#DIV/0!</v>
      </c>
      <c r="Q2343" s="6" t="s">
        <v>8317</v>
      </c>
      <c r="R2343" s="6" t="s">
        <v>8318</v>
      </c>
      <c r="S2343" s="14">
        <f t="shared" si="72"/>
        <v>42167.605370370373</v>
      </c>
      <c r="T2343" s="14">
        <f t="shared" si="73"/>
        <v>42197.605370370373</v>
      </c>
    </row>
    <row r="2344" spans="1:20" ht="60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8305</v>
      </c>
      <c r="G2344" s="1" t="s">
        <v>8221</v>
      </c>
      <c r="H2344" s="1" t="s">
        <v>8243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8269</v>
      </c>
      <c r="O2344" s="5">
        <f>E2344/D2344</f>
        <v>0</v>
      </c>
      <c r="P2344" s="3" t="e">
        <f>ROUND(E2344/L2344,0)</f>
        <v>#DIV/0!</v>
      </c>
      <c r="Q2344" s="6" t="s">
        <v>8317</v>
      </c>
      <c r="R2344" s="6" t="s">
        <v>8318</v>
      </c>
      <c r="S2344" s="14">
        <f t="shared" si="72"/>
        <v>41897.49386574074</v>
      </c>
      <c r="T2344" s="14">
        <f t="shared" si="73"/>
        <v>41918</v>
      </c>
    </row>
    <row r="2345" spans="1:20" ht="60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8305</v>
      </c>
      <c r="G2345" s="1" t="s">
        <v>8221</v>
      </c>
      <c r="H2345" s="1" t="s">
        <v>8243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8269</v>
      </c>
      <c r="O2345" s="5">
        <f>E2345/D2345</f>
        <v>0.03</v>
      </c>
      <c r="P2345" s="3">
        <f>ROUND(E2345/L2345,0)</f>
        <v>300</v>
      </c>
      <c r="Q2345" s="6" t="s">
        <v>8317</v>
      </c>
      <c r="R2345" s="6" t="s">
        <v>8318</v>
      </c>
      <c r="S2345" s="14">
        <f t="shared" si="72"/>
        <v>42327.616956018515</v>
      </c>
      <c r="T2345" s="14">
        <f t="shared" si="73"/>
        <v>42377.615972222215</v>
      </c>
    </row>
    <row r="2346" spans="1:20" ht="60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8305</v>
      </c>
      <c r="G2346" s="1" t="s">
        <v>8226</v>
      </c>
      <c r="H2346" s="1" t="s">
        <v>8248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8269</v>
      </c>
      <c r="O2346" s="5">
        <f>E2346/D2346</f>
        <v>1E-3</v>
      </c>
      <c r="P2346" s="3">
        <f>ROUND(E2346/L2346,0)</f>
        <v>1</v>
      </c>
      <c r="Q2346" s="6" t="s">
        <v>8317</v>
      </c>
      <c r="R2346" s="6" t="s">
        <v>8318</v>
      </c>
      <c r="S2346" s="14">
        <f t="shared" si="72"/>
        <v>42515.519317129627</v>
      </c>
      <c r="T2346" s="14">
        <f t="shared" si="73"/>
        <v>42545.519317129627</v>
      </c>
    </row>
    <row r="2347" spans="1:20" ht="60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8305</v>
      </c>
      <c r="G2347" s="1" t="s">
        <v>8221</v>
      </c>
      <c r="H2347" s="1" t="s">
        <v>8243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8269</v>
      </c>
      <c r="O2347" s="5">
        <f>E2347/D2347</f>
        <v>0</v>
      </c>
      <c r="P2347" s="3" t="e">
        <f>ROUND(E2347/L2347,0)</f>
        <v>#DIV/0!</v>
      </c>
      <c r="Q2347" s="6" t="s">
        <v>8317</v>
      </c>
      <c r="R2347" s="6" t="s">
        <v>8318</v>
      </c>
      <c r="S2347" s="14">
        <f t="shared" si="72"/>
        <v>42059.79347222222</v>
      </c>
      <c r="T2347" s="14">
        <f t="shared" si="73"/>
        <v>42094.777083333327</v>
      </c>
    </row>
    <row r="2348" spans="1:20" ht="4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8305</v>
      </c>
      <c r="G2348" s="1" t="s">
        <v>8221</v>
      </c>
      <c r="H2348" s="1" t="s">
        <v>8243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8269</v>
      </c>
      <c r="O2348" s="5">
        <f>E2348/D2348</f>
        <v>6.4999999999999997E-4</v>
      </c>
      <c r="P2348" s="3">
        <f>ROUND(E2348/L2348,0)</f>
        <v>13</v>
      </c>
      <c r="Q2348" s="6" t="s">
        <v>8317</v>
      </c>
      <c r="R2348" s="6" t="s">
        <v>8318</v>
      </c>
      <c r="S2348" s="14">
        <f t="shared" si="72"/>
        <v>42615.590636574074</v>
      </c>
      <c r="T2348" s="14">
        <f t="shared" si="73"/>
        <v>42660.590636574074</v>
      </c>
    </row>
    <row r="2349" spans="1:20" ht="4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8305</v>
      </c>
      <c r="G2349" s="1" t="s">
        <v>8221</v>
      </c>
      <c r="H2349" s="1" t="s">
        <v>8243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8269</v>
      </c>
      <c r="O2349" s="5">
        <f>E2349/D2349</f>
        <v>1.4999999999999999E-2</v>
      </c>
      <c r="P2349" s="3">
        <f>ROUND(E2349/L2349,0)</f>
        <v>15</v>
      </c>
      <c r="Q2349" s="6" t="s">
        <v>8317</v>
      </c>
      <c r="R2349" s="6" t="s">
        <v>8318</v>
      </c>
      <c r="S2349" s="14">
        <f t="shared" si="72"/>
        <v>42577.39902777777</v>
      </c>
      <c r="T2349" s="14">
        <f t="shared" si="73"/>
        <v>42607.39902777777</v>
      </c>
    </row>
    <row r="2350" spans="1:20" ht="60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8305</v>
      </c>
      <c r="G2350" s="1" t="s">
        <v>8221</v>
      </c>
      <c r="H2350" s="1" t="s">
        <v>8243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8269</v>
      </c>
      <c r="O2350" s="5">
        <f>E2350/D2350</f>
        <v>3.8571428571428572E-3</v>
      </c>
      <c r="P2350" s="3">
        <f>ROUND(E2350/L2350,0)</f>
        <v>54</v>
      </c>
      <c r="Q2350" s="6" t="s">
        <v>8317</v>
      </c>
      <c r="R2350" s="6" t="s">
        <v>8318</v>
      </c>
      <c r="S2350" s="14">
        <f t="shared" si="72"/>
        <v>42360.723819444444</v>
      </c>
      <c r="T2350" s="14">
        <f t="shared" si="73"/>
        <v>42420.723819444444</v>
      </c>
    </row>
    <row r="2351" spans="1:20" ht="45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8305</v>
      </c>
      <c r="G2351" s="1" t="s">
        <v>8232</v>
      </c>
      <c r="H2351" s="1" t="s">
        <v>8252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8269</v>
      </c>
      <c r="O2351" s="5">
        <f>E2351/D2351</f>
        <v>0</v>
      </c>
      <c r="P2351" s="3" t="e">
        <f>ROUND(E2351/L2351,0)</f>
        <v>#DIV/0!</v>
      </c>
      <c r="Q2351" s="6" t="s">
        <v>8317</v>
      </c>
      <c r="R2351" s="6" t="s">
        <v>8318</v>
      </c>
      <c r="S2351" s="14">
        <f t="shared" si="72"/>
        <v>42198.567453703705</v>
      </c>
      <c r="T2351" s="14">
        <f t="shared" si="73"/>
        <v>42227.567453703705</v>
      </c>
    </row>
    <row r="2352" spans="1:20" ht="4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8305</v>
      </c>
      <c r="G2352" s="1" t="s">
        <v>8238</v>
      </c>
      <c r="H2352" s="1" t="s">
        <v>8246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8269</v>
      </c>
      <c r="O2352" s="5">
        <f>E2352/D2352</f>
        <v>0</v>
      </c>
      <c r="P2352" s="3" t="e">
        <f>ROUND(E2352/L2352,0)</f>
        <v>#DIV/0!</v>
      </c>
      <c r="Q2352" s="6" t="s">
        <v>8317</v>
      </c>
      <c r="R2352" s="6" t="s">
        <v>8318</v>
      </c>
      <c r="S2352" s="14">
        <f t="shared" si="72"/>
        <v>42708.633912037032</v>
      </c>
      <c r="T2352" s="14">
        <f t="shared" si="73"/>
        <v>42738.633912037032</v>
      </c>
    </row>
    <row r="2353" spans="1:20" ht="30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8305</v>
      </c>
      <c r="G2353" s="1" t="s">
        <v>8225</v>
      </c>
      <c r="H2353" s="1" t="s">
        <v>8247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8269</v>
      </c>
      <c r="O2353" s="5">
        <f>E2353/D2353</f>
        <v>5.7142857142857143E-3</v>
      </c>
      <c r="P2353" s="3">
        <f>ROUND(E2353/L2353,0)</f>
        <v>15</v>
      </c>
      <c r="Q2353" s="6" t="s">
        <v>8317</v>
      </c>
      <c r="R2353" s="6" t="s">
        <v>8318</v>
      </c>
      <c r="S2353" s="14">
        <f t="shared" si="72"/>
        <v>42093.892812500002</v>
      </c>
      <c r="T2353" s="14">
        <f t="shared" si="73"/>
        <v>42123.892812500002</v>
      </c>
    </row>
    <row r="2354" spans="1:20" ht="45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8305</v>
      </c>
      <c r="G2354" s="1" t="s">
        <v>8221</v>
      </c>
      <c r="H2354" s="1" t="s">
        <v>8243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8269</v>
      </c>
      <c r="O2354" s="5">
        <f>E2354/D2354</f>
        <v>0</v>
      </c>
      <c r="P2354" s="3" t="e">
        <f>ROUND(E2354/L2354,0)</f>
        <v>#DIV/0!</v>
      </c>
      <c r="Q2354" s="6" t="s">
        <v>8317</v>
      </c>
      <c r="R2354" s="6" t="s">
        <v>8318</v>
      </c>
      <c r="S2354" s="14">
        <f t="shared" si="72"/>
        <v>42101.425370370365</v>
      </c>
      <c r="T2354" s="14">
        <f t="shared" si="73"/>
        <v>42161.425370370365</v>
      </c>
    </row>
    <row r="2355" spans="1:20" ht="60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8305</v>
      </c>
      <c r="G2355" s="1" t="s">
        <v>8221</v>
      </c>
      <c r="H2355" s="1" t="s">
        <v>8243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8269</v>
      </c>
      <c r="O2355" s="5">
        <f>E2355/D2355</f>
        <v>0</v>
      </c>
      <c r="P2355" s="3" t="e">
        <f>ROUND(E2355/L2355,0)</f>
        <v>#DIV/0!</v>
      </c>
      <c r="Q2355" s="6" t="s">
        <v>8317</v>
      </c>
      <c r="R2355" s="6" t="s">
        <v>8318</v>
      </c>
      <c r="S2355" s="14">
        <f t="shared" si="72"/>
        <v>42103.467847222222</v>
      </c>
      <c r="T2355" s="14">
        <f t="shared" si="73"/>
        <v>42115.467847222222</v>
      </c>
    </row>
    <row r="2356" spans="1:20" ht="4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8305</v>
      </c>
      <c r="G2356" s="1" t="s">
        <v>8221</v>
      </c>
      <c r="H2356" s="1" t="s">
        <v>8243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8269</v>
      </c>
      <c r="O2356" s="5">
        <f>E2356/D2356</f>
        <v>7.1428571428571429E-4</v>
      </c>
      <c r="P2356" s="3">
        <f>ROUND(E2356/L2356,0)</f>
        <v>25</v>
      </c>
      <c r="Q2356" s="6" t="s">
        <v>8317</v>
      </c>
      <c r="R2356" s="6" t="s">
        <v>8318</v>
      </c>
      <c r="S2356" s="14">
        <f t="shared" si="72"/>
        <v>41954.51458333333</v>
      </c>
      <c r="T2356" s="14">
        <f t="shared" si="73"/>
        <v>42014.51458333333</v>
      </c>
    </row>
    <row r="2357" spans="1:20" ht="45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8305</v>
      </c>
      <c r="G2357" s="1" t="s">
        <v>8223</v>
      </c>
      <c r="H2357" s="1" t="s">
        <v>8245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8269</v>
      </c>
      <c r="O2357" s="5">
        <f>E2357/D2357</f>
        <v>6.875E-3</v>
      </c>
      <c r="P2357" s="3">
        <f>ROUND(E2357/L2357,0)</f>
        <v>28</v>
      </c>
      <c r="Q2357" s="6" t="s">
        <v>8317</v>
      </c>
      <c r="R2357" s="6" t="s">
        <v>8318</v>
      </c>
      <c r="S2357" s="14">
        <f t="shared" si="72"/>
        <v>42096.709907407407</v>
      </c>
      <c r="T2357" s="14">
        <f t="shared" si="73"/>
        <v>42126.709907407407</v>
      </c>
    </row>
    <row r="2358" spans="1:20" ht="30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8305</v>
      </c>
      <c r="G2358" s="1" t="s">
        <v>8230</v>
      </c>
      <c r="H2358" s="1" t="s">
        <v>8246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8269</v>
      </c>
      <c r="O2358" s="5">
        <f>E2358/D2358</f>
        <v>0</v>
      </c>
      <c r="P2358" s="3" t="e">
        <f>ROUND(E2358/L2358,0)</f>
        <v>#DIV/0!</v>
      </c>
      <c r="Q2358" s="6" t="s">
        <v>8317</v>
      </c>
      <c r="R2358" s="6" t="s">
        <v>8318</v>
      </c>
      <c r="S2358" s="14">
        <f t="shared" si="72"/>
        <v>42130.575277777774</v>
      </c>
      <c r="T2358" s="14">
        <f t="shared" si="73"/>
        <v>42160.575277777774</v>
      </c>
    </row>
    <row r="2359" spans="1:20" ht="45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8305</v>
      </c>
      <c r="G2359" s="1" t="s">
        <v>8222</v>
      </c>
      <c r="H2359" s="1" t="s">
        <v>8244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8269</v>
      </c>
      <c r="O2359" s="5">
        <f>E2359/D2359</f>
        <v>0</v>
      </c>
      <c r="P2359" s="3" t="e">
        <f>ROUND(E2359/L2359,0)</f>
        <v>#DIV/0!</v>
      </c>
      <c r="Q2359" s="6" t="s">
        <v>8317</v>
      </c>
      <c r="R2359" s="6" t="s">
        <v>8318</v>
      </c>
      <c r="S2359" s="14">
        <f t="shared" si="72"/>
        <v>42264.411782407406</v>
      </c>
      <c r="T2359" s="14">
        <f t="shared" si="73"/>
        <v>42294.411782407406</v>
      </c>
    </row>
    <row r="2360" spans="1:20" ht="4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8305</v>
      </c>
      <c r="G2360" s="1" t="s">
        <v>8222</v>
      </c>
      <c r="H2360" s="1" t="s">
        <v>8244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8269</v>
      </c>
      <c r="O2360" s="5">
        <f>E2360/D2360</f>
        <v>0</v>
      </c>
      <c r="P2360" s="3" t="e">
        <f>ROUND(E2360/L2360,0)</f>
        <v>#DIV/0!</v>
      </c>
      <c r="Q2360" s="6" t="s">
        <v>8317</v>
      </c>
      <c r="R2360" s="6" t="s">
        <v>8318</v>
      </c>
      <c r="S2360" s="14">
        <f t="shared" si="72"/>
        <v>41978.722638888888</v>
      </c>
      <c r="T2360" s="14">
        <f t="shared" si="73"/>
        <v>42034.818749999999</v>
      </c>
    </row>
    <row r="2361" spans="1:20" ht="45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8305</v>
      </c>
      <c r="G2361" s="1" t="s">
        <v>8221</v>
      </c>
      <c r="H2361" s="1" t="s">
        <v>8243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8269</v>
      </c>
      <c r="O2361" s="5">
        <f>E2361/D2361</f>
        <v>0.14680000000000001</v>
      </c>
      <c r="P2361" s="3">
        <f>ROUND(E2361/L2361,0)</f>
        <v>367</v>
      </c>
      <c r="Q2361" s="6" t="s">
        <v>8317</v>
      </c>
      <c r="R2361" s="6" t="s">
        <v>8318</v>
      </c>
      <c r="S2361" s="14">
        <f t="shared" si="72"/>
        <v>42159.441249999996</v>
      </c>
      <c r="T2361" s="14">
        <f t="shared" si="73"/>
        <v>42219.441249999996</v>
      </c>
    </row>
    <row r="2362" spans="1:20" ht="45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8305</v>
      </c>
      <c r="G2362" s="1" t="s">
        <v>8226</v>
      </c>
      <c r="H2362" s="1" t="s">
        <v>8248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8269</v>
      </c>
      <c r="O2362" s="5">
        <f>E2362/D2362</f>
        <v>4.0000000000000002E-4</v>
      </c>
      <c r="P2362" s="3">
        <f>ROUND(E2362/L2362,0)</f>
        <v>2</v>
      </c>
      <c r="Q2362" s="6" t="s">
        <v>8317</v>
      </c>
      <c r="R2362" s="6" t="s">
        <v>8318</v>
      </c>
      <c r="S2362" s="14">
        <f t="shared" si="72"/>
        <v>42377.498611111114</v>
      </c>
      <c r="T2362" s="14">
        <f t="shared" si="73"/>
        <v>42407.498611111114</v>
      </c>
    </row>
    <row r="2363" spans="1:20" ht="60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8305</v>
      </c>
      <c r="G2363" s="1" t="s">
        <v>8226</v>
      </c>
      <c r="H2363" s="1" t="s">
        <v>8248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8269</v>
      </c>
      <c r="O2363" s="5">
        <f>E2363/D2363</f>
        <v>0</v>
      </c>
      <c r="P2363" s="3" t="e">
        <f>ROUND(E2363/L2363,0)</f>
        <v>#DIV/0!</v>
      </c>
      <c r="Q2363" s="6" t="s">
        <v>8317</v>
      </c>
      <c r="R2363" s="6" t="s">
        <v>8318</v>
      </c>
      <c r="S2363" s="14">
        <f t="shared" si="72"/>
        <v>42466.650555555556</v>
      </c>
      <c r="T2363" s="14">
        <f t="shared" si="73"/>
        <v>42490.708333333336</v>
      </c>
    </row>
    <row r="2364" spans="1:20" ht="4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8305</v>
      </c>
      <c r="G2364" s="1" t="s">
        <v>8221</v>
      </c>
      <c r="H2364" s="1" t="s">
        <v>8243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8269</v>
      </c>
      <c r="O2364" s="5">
        <f>E2364/D2364</f>
        <v>0.2857142857142857</v>
      </c>
      <c r="P2364" s="3">
        <f>ROUND(E2364/L2364,0)</f>
        <v>60</v>
      </c>
      <c r="Q2364" s="6" t="s">
        <v>8317</v>
      </c>
      <c r="R2364" s="6" t="s">
        <v>8318</v>
      </c>
      <c r="S2364" s="14">
        <f t="shared" si="72"/>
        <v>41954.47997685185</v>
      </c>
      <c r="T2364" s="14">
        <f t="shared" si="73"/>
        <v>41984.47997685185</v>
      </c>
    </row>
    <row r="2365" spans="1:20" ht="60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8305</v>
      </c>
      <c r="G2365" s="1" t="s">
        <v>8221</v>
      </c>
      <c r="H2365" s="1" t="s">
        <v>8243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8269</v>
      </c>
      <c r="O2365" s="5">
        <f>E2365/D2365</f>
        <v>0</v>
      </c>
      <c r="P2365" s="3" t="e">
        <f>ROUND(E2365/L2365,0)</f>
        <v>#DIV/0!</v>
      </c>
      <c r="Q2365" s="6" t="s">
        <v>8317</v>
      </c>
      <c r="R2365" s="6" t="s">
        <v>8318</v>
      </c>
      <c r="S2365" s="14">
        <f t="shared" si="72"/>
        <v>42321.803240740737</v>
      </c>
      <c r="T2365" s="14">
        <f t="shared" si="73"/>
        <v>42366.803240740737</v>
      </c>
    </row>
    <row r="2366" spans="1:20" ht="45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8305</v>
      </c>
      <c r="G2366" s="1" t="s">
        <v>8221</v>
      </c>
      <c r="H2366" s="1" t="s">
        <v>8243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8269</v>
      </c>
      <c r="O2366" s="5">
        <f>E2366/D2366</f>
        <v>0</v>
      </c>
      <c r="P2366" s="3" t="e">
        <f>ROUND(E2366/L2366,0)</f>
        <v>#DIV/0!</v>
      </c>
      <c r="Q2366" s="6" t="s">
        <v>8317</v>
      </c>
      <c r="R2366" s="6" t="s">
        <v>8318</v>
      </c>
      <c r="S2366" s="14">
        <f t="shared" si="72"/>
        <v>42248.726342592585</v>
      </c>
      <c r="T2366" s="14">
        <f t="shared" si="73"/>
        <v>42303.726342592585</v>
      </c>
    </row>
    <row r="2367" spans="1:20" ht="60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8305</v>
      </c>
      <c r="G2367" s="1" t="s">
        <v>8234</v>
      </c>
      <c r="H2367" s="1" t="s">
        <v>8246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8269</v>
      </c>
      <c r="O2367" s="5">
        <f>E2367/D2367</f>
        <v>0</v>
      </c>
      <c r="P2367" s="3" t="e">
        <f>ROUND(E2367/L2367,0)</f>
        <v>#DIV/0!</v>
      </c>
      <c r="Q2367" s="6" t="s">
        <v>8317</v>
      </c>
      <c r="R2367" s="6" t="s">
        <v>8318</v>
      </c>
      <c r="S2367" s="14">
        <f t="shared" si="72"/>
        <v>42346.528067129628</v>
      </c>
      <c r="T2367" s="14">
        <f t="shared" si="73"/>
        <v>42386.749999999993</v>
      </c>
    </row>
    <row r="2368" spans="1:20" ht="45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8305</v>
      </c>
      <c r="G2368" s="1" t="s">
        <v>8222</v>
      </c>
      <c r="H2368" s="1" t="s">
        <v>8244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8269</v>
      </c>
      <c r="O2368" s="5">
        <f>E2368/D2368</f>
        <v>0.1052</v>
      </c>
      <c r="P2368" s="3">
        <f>ROUND(E2368/L2368,0)</f>
        <v>97</v>
      </c>
      <c r="Q2368" s="6" t="s">
        <v>8317</v>
      </c>
      <c r="R2368" s="6" t="s">
        <v>8318</v>
      </c>
      <c r="S2368" s="14">
        <f t="shared" si="72"/>
        <v>42268.323298611103</v>
      </c>
      <c r="T2368" s="14">
        <f t="shared" si="73"/>
        <v>42298.323298611103</v>
      </c>
    </row>
    <row r="2369" spans="1:20" ht="60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8305</v>
      </c>
      <c r="G2369" s="1" t="s">
        <v>8221</v>
      </c>
      <c r="H2369" s="1" t="s">
        <v>8243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8269</v>
      </c>
      <c r="O2369" s="5">
        <f>E2369/D2369</f>
        <v>1.34E-2</v>
      </c>
      <c r="P2369" s="3">
        <f>ROUND(E2369/L2369,0)</f>
        <v>48</v>
      </c>
      <c r="Q2369" s="6" t="s">
        <v>8317</v>
      </c>
      <c r="R2369" s="6" t="s">
        <v>8318</v>
      </c>
      <c r="S2369" s="14">
        <f t="shared" si="72"/>
        <v>42425.761759259258</v>
      </c>
      <c r="T2369" s="14">
        <f t="shared" si="73"/>
        <v>42485.720092592594</v>
      </c>
    </row>
    <row r="2370" spans="1:20" ht="60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8305</v>
      </c>
      <c r="G2370" s="1" t="s">
        <v>8221</v>
      </c>
      <c r="H2370" s="1" t="s">
        <v>8243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8269</v>
      </c>
      <c r="O2370" s="5">
        <f>E2370/D2370</f>
        <v>2.5000000000000001E-3</v>
      </c>
      <c r="P2370" s="3">
        <f>ROUND(E2370/L2370,0)</f>
        <v>50</v>
      </c>
      <c r="Q2370" s="6" t="s">
        <v>8317</v>
      </c>
      <c r="R2370" s="6" t="s">
        <v>8318</v>
      </c>
      <c r="S2370" s="14">
        <f t="shared" si="72"/>
        <v>42063.513483796291</v>
      </c>
      <c r="T2370" s="14">
        <f t="shared" si="73"/>
        <v>42108.471817129626</v>
      </c>
    </row>
    <row r="2371" spans="1:20" ht="60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8305</v>
      </c>
      <c r="G2371" s="1" t="s">
        <v>8221</v>
      </c>
      <c r="H2371" s="1" t="s">
        <v>8243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8269</v>
      </c>
      <c r="O2371" s="5">
        <f>E2371/D2371</f>
        <v>0</v>
      </c>
      <c r="P2371" s="3" t="e">
        <f>ROUND(E2371/L2371,0)</f>
        <v>#DIV/0!</v>
      </c>
      <c r="Q2371" s="6" t="s">
        <v>8317</v>
      </c>
      <c r="R2371" s="6" t="s">
        <v>8318</v>
      </c>
      <c r="S2371" s="14">
        <f t="shared" ref="S2371:S2434" si="74">(J2371/86400)+25569+(-5/24)</f>
        <v>42380.60429398148</v>
      </c>
      <c r="T2371" s="14">
        <f t="shared" ref="T2371:T2434" si="75">(I2371/86400)+25569+(-5/24)</f>
        <v>42410.60429398148</v>
      </c>
    </row>
    <row r="2372" spans="1:20" ht="60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8305</v>
      </c>
      <c r="G2372" s="1" t="s">
        <v>8221</v>
      </c>
      <c r="H2372" s="1" t="s">
        <v>8243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8269</v>
      </c>
      <c r="O2372" s="5">
        <f>E2372/D2372</f>
        <v>3.2799999999999999E-3</v>
      </c>
      <c r="P2372" s="3">
        <f>ROUND(E2372/L2372,0)</f>
        <v>21</v>
      </c>
      <c r="Q2372" s="6" t="s">
        <v>8317</v>
      </c>
      <c r="R2372" s="6" t="s">
        <v>8318</v>
      </c>
      <c r="S2372" s="14">
        <f t="shared" si="74"/>
        <v>41960.980798611105</v>
      </c>
      <c r="T2372" s="14">
        <f t="shared" si="75"/>
        <v>41990.980798611105</v>
      </c>
    </row>
    <row r="2373" spans="1:20" ht="60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8305</v>
      </c>
      <c r="G2373" s="1" t="s">
        <v>8221</v>
      </c>
      <c r="H2373" s="1" t="s">
        <v>8243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8269</v>
      </c>
      <c r="O2373" s="5">
        <f>E2373/D2373</f>
        <v>0</v>
      </c>
      <c r="P2373" s="3" t="e">
        <f>ROUND(E2373/L2373,0)</f>
        <v>#DIV/0!</v>
      </c>
      <c r="Q2373" s="6" t="s">
        <v>8317</v>
      </c>
      <c r="R2373" s="6" t="s">
        <v>8318</v>
      </c>
      <c r="S2373" s="14">
        <f t="shared" si="74"/>
        <v>42150.569398148145</v>
      </c>
      <c r="T2373" s="14">
        <f t="shared" si="75"/>
        <v>42180.569398148145</v>
      </c>
    </row>
    <row r="2374" spans="1:20" ht="60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8305</v>
      </c>
      <c r="G2374" s="1" t="s">
        <v>8223</v>
      </c>
      <c r="H2374" s="1" t="s">
        <v>8245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8269</v>
      </c>
      <c r="O2374" s="5">
        <f>E2374/D2374</f>
        <v>3.272727272727273E-2</v>
      </c>
      <c r="P2374" s="3">
        <f>ROUND(E2374/L2374,0)</f>
        <v>30</v>
      </c>
      <c r="Q2374" s="6" t="s">
        <v>8317</v>
      </c>
      <c r="R2374" s="6" t="s">
        <v>8318</v>
      </c>
      <c r="S2374" s="14">
        <f t="shared" si="74"/>
        <v>42087.860775462956</v>
      </c>
      <c r="T2374" s="14">
        <f t="shared" si="75"/>
        <v>42117.860775462956</v>
      </c>
    </row>
    <row r="2375" spans="1:20" ht="30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8305</v>
      </c>
      <c r="G2375" s="1" t="s">
        <v>8232</v>
      </c>
      <c r="H2375" s="1" t="s">
        <v>8252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8269</v>
      </c>
      <c r="O2375" s="5">
        <f>E2375/D2375</f>
        <v>5.8823529411764708E-5</v>
      </c>
      <c r="P2375" s="3">
        <f>ROUND(E2375/L2375,0)</f>
        <v>50</v>
      </c>
      <c r="Q2375" s="6" t="s">
        <v>8317</v>
      </c>
      <c r="R2375" s="6" t="s">
        <v>8318</v>
      </c>
      <c r="S2375" s="14">
        <f t="shared" si="74"/>
        <v>42215.453981481478</v>
      </c>
      <c r="T2375" s="14">
        <f t="shared" si="75"/>
        <v>42245.453981481478</v>
      </c>
    </row>
    <row r="2376" spans="1:20" ht="60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8305</v>
      </c>
      <c r="G2376" s="1" t="s">
        <v>8221</v>
      </c>
      <c r="H2376" s="1" t="s">
        <v>8243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8269</v>
      </c>
      <c r="O2376" s="5">
        <f>E2376/D2376</f>
        <v>4.5454545454545455E-4</v>
      </c>
      <c r="P2376" s="3">
        <f>ROUND(E2376/L2376,0)</f>
        <v>10</v>
      </c>
      <c r="Q2376" s="6" t="s">
        <v>8317</v>
      </c>
      <c r="R2376" s="6" t="s">
        <v>8318</v>
      </c>
      <c r="S2376" s="14">
        <f t="shared" si="74"/>
        <v>42017.634953703702</v>
      </c>
      <c r="T2376" s="14">
        <f t="shared" si="75"/>
        <v>42047.634953703702</v>
      </c>
    </row>
    <row r="2377" spans="1:20" ht="60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8305</v>
      </c>
      <c r="G2377" s="1" t="s">
        <v>8221</v>
      </c>
      <c r="H2377" s="1" t="s">
        <v>8243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8269</v>
      </c>
      <c r="O2377" s="5">
        <f>E2377/D2377</f>
        <v>0</v>
      </c>
      <c r="P2377" s="3" t="e">
        <f>ROUND(E2377/L2377,0)</f>
        <v>#DIV/0!</v>
      </c>
      <c r="Q2377" s="6" t="s">
        <v>8317</v>
      </c>
      <c r="R2377" s="6" t="s">
        <v>8318</v>
      </c>
      <c r="S2377" s="14">
        <f t="shared" si="74"/>
        <v>42592.627743055556</v>
      </c>
      <c r="T2377" s="14">
        <f t="shared" si="75"/>
        <v>42622.627743055556</v>
      </c>
    </row>
    <row r="2378" spans="1:20" ht="4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8305</v>
      </c>
      <c r="G2378" s="1" t="s">
        <v>8221</v>
      </c>
      <c r="H2378" s="1" t="s">
        <v>8243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8269</v>
      </c>
      <c r="O2378" s="5">
        <f>E2378/D2378</f>
        <v>0.10877666666666666</v>
      </c>
      <c r="P2378" s="3">
        <f>ROUND(E2378/L2378,0)</f>
        <v>82</v>
      </c>
      <c r="Q2378" s="6" t="s">
        <v>8317</v>
      </c>
      <c r="R2378" s="6" t="s">
        <v>8318</v>
      </c>
      <c r="S2378" s="14">
        <f t="shared" si="74"/>
        <v>42318.717199074068</v>
      </c>
      <c r="T2378" s="14">
        <f t="shared" si="75"/>
        <v>42348.717199074068</v>
      </c>
    </row>
    <row r="2379" spans="1:20" ht="45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8305</v>
      </c>
      <c r="G2379" s="1" t="s">
        <v>8226</v>
      </c>
      <c r="H2379" s="1" t="s">
        <v>8248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8269</v>
      </c>
      <c r="O2379" s="5">
        <f>E2379/D2379</f>
        <v>0</v>
      </c>
      <c r="P2379" s="3" t="e">
        <f>ROUND(E2379/L2379,0)</f>
        <v>#DIV/0!</v>
      </c>
      <c r="Q2379" s="6" t="s">
        <v>8317</v>
      </c>
      <c r="R2379" s="6" t="s">
        <v>8318</v>
      </c>
      <c r="S2379" s="14">
        <f t="shared" si="74"/>
        <v>42669.661840277775</v>
      </c>
      <c r="T2379" s="14">
        <f t="shared" si="75"/>
        <v>42699.703506944446</v>
      </c>
    </row>
    <row r="2380" spans="1:20" ht="45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8305</v>
      </c>
      <c r="G2380" s="1" t="s">
        <v>8221</v>
      </c>
      <c r="H2380" s="1" t="s">
        <v>8243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8269</v>
      </c>
      <c r="O2380" s="5">
        <f>E2380/D2380</f>
        <v>0</v>
      </c>
      <c r="P2380" s="3" t="e">
        <f>ROUND(E2380/L2380,0)</f>
        <v>#DIV/0!</v>
      </c>
      <c r="Q2380" s="6" t="s">
        <v>8317</v>
      </c>
      <c r="R2380" s="6" t="s">
        <v>8318</v>
      </c>
      <c r="S2380" s="14">
        <f t="shared" si="74"/>
        <v>42212.804745370369</v>
      </c>
      <c r="T2380" s="14">
        <f t="shared" si="75"/>
        <v>42241.804745370369</v>
      </c>
    </row>
    <row r="2381" spans="1:20" ht="45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8305</v>
      </c>
      <c r="G2381" s="1" t="s">
        <v>8221</v>
      </c>
      <c r="H2381" s="1" t="s">
        <v>8243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8269</v>
      </c>
      <c r="O2381" s="5">
        <f>E2381/D2381</f>
        <v>0</v>
      </c>
      <c r="P2381" s="3" t="e">
        <f>ROUND(E2381/L2381,0)</f>
        <v>#DIV/0!</v>
      </c>
      <c r="Q2381" s="6" t="s">
        <v>8317</v>
      </c>
      <c r="R2381" s="6" t="s">
        <v>8318</v>
      </c>
      <c r="S2381" s="14">
        <f t="shared" si="74"/>
        <v>42236.808055555557</v>
      </c>
      <c r="T2381" s="14">
        <f t="shared" si="75"/>
        <v>42281.808055555557</v>
      </c>
    </row>
    <row r="2382" spans="1:20" ht="45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8305</v>
      </c>
      <c r="G2382" s="1" t="s">
        <v>8221</v>
      </c>
      <c r="H2382" s="1" t="s">
        <v>8243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8269</v>
      </c>
      <c r="O2382" s="5">
        <f>E2382/D2382</f>
        <v>3.6666666666666666E-3</v>
      </c>
      <c r="P2382" s="3">
        <f>ROUND(E2382/L2382,0)</f>
        <v>18</v>
      </c>
      <c r="Q2382" s="6" t="s">
        <v>8317</v>
      </c>
      <c r="R2382" s="6" t="s">
        <v>8318</v>
      </c>
      <c r="S2382" s="14">
        <f t="shared" si="74"/>
        <v>42248.584976851846</v>
      </c>
      <c r="T2382" s="14">
        <f t="shared" si="75"/>
        <v>42278.584976851846</v>
      </c>
    </row>
    <row r="2383" spans="1:20" ht="4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8305</v>
      </c>
      <c r="G2383" s="1" t="s">
        <v>8221</v>
      </c>
      <c r="H2383" s="1" t="s">
        <v>8243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8269</v>
      </c>
      <c r="O2383" s="5">
        <f>E2383/D2383</f>
        <v>1.8193398957730169E-2</v>
      </c>
      <c r="P2383" s="3">
        <f>ROUND(E2383/L2383,0)</f>
        <v>224</v>
      </c>
      <c r="Q2383" s="6" t="s">
        <v>8317</v>
      </c>
      <c r="R2383" s="6" t="s">
        <v>8318</v>
      </c>
      <c r="S2383" s="14">
        <f t="shared" si="74"/>
        <v>42074.727407407401</v>
      </c>
      <c r="T2383" s="14">
        <f t="shared" si="75"/>
        <v>42104.727407407401</v>
      </c>
    </row>
    <row r="2384" spans="1:20" ht="60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8305</v>
      </c>
      <c r="G2384" s="1" t="s">
        <v>8221</v>
      </c>
      <c r="H2384" s="1" t="s">
        <v>8243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8269</v>
      </c>
      <c r="O2384" s="5">
        <f>E2384/D2384</f>
        <v>2.5000000000000001E-2</v>
      </c>
      <c r="P2384" s="3">
        <f>ROUND(E2384/L2384,0)</f>
        <v>38</v>
      </c>
      <c r="Q2384" s="6" t="s">
        <v>8317</v>
      </c>
      <c r="R2384" s="6" t="s">
        <v>8318</v>
      </c>
      <c r="S2384" s="14">
        <f t="shared" si="74"/>
        <v>42194.979201388887</v>
      </c>
      <c r="T2384" s="14">
        <f t="shared" si="75"/>
        <v>42219.979201388887</v>
      </c>
    </row>
    <row r="2385" spans="1:20" ht="60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8305</v>
      </c>
      <c r="G2385" s="1" t="s">
        <v>8225</v>
      </c>
      <c r="H2385" s="1" t="s">
        <v>8247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8269</v>
      </c>
      <c r="O2385" s="5">
        <f>E2385/D2385</f>
        <v>4.3499999999999997E-2</v>
      </c>
      <c r="P2385" s="3">
        <f>ROUND(E2385/L2385,0)</f>
        <v>145</v>
      </c>
      <c r="Q2385" s="6" t="s">
        <v>8317</v>
      </c>
      <c r="R2385" s="6" t="s">
        <v>8318</v>
      </c>
      <c r="S2385" s="14">
        <f t="shared" si="74"/>
        <v>42026.848460648143</v>
      </c>
      <c r="T2385" s="14">
        <f t="shared" si="75"/>
        <v>42056.848460648143</v>
      </c>
    </row>
    <row r="2386" spans="1:20" ht="60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8305</v>
      </c>
      <c r="G2386" s="1" t="s">
        <v>8221</v>
      </c>
      <c r="H2386" s="1" t="s">
        <v>8243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8269</v>
      </c>
      <c r="O2386" s="5">
        <f>E2386/D2386</f>
        <v>8.0000000000000002E-3</v>
      </c>
      <c r="P2386" s="3">
        <f>ROUND(E2386/L2386,0)</f>
        <v>1</v>
      </c>
      <c r="Q2386" s="6" t="s">
        <v>8317</v>
      </c>
      <c r="R2386" s="6" t="s">
        <v>8318</v>
      </c>
      <c r="S2386" s="14">
        <f t="shared" si="74"/>
        <v>41926.859293981477</v>
      </c>
      <c r="T2386" s="14">
        <f t="shared" si="75"/>
        <v>41956.900960648149</v>
      </c>
    </row>
    <row r="2387" spans="1:20" ht="60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8305</v>
      </c>
      <c r="G2387" s="1" t="s">
        <v>8221</v>
      </c>
      <c r="H2387" s="1" t="s">
        <v>8243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8269</v>
      </c>
      <c r="O2387" s="5">
        <f>E2387/D2387</f>
        <v>1.2123076923076924E-2</v>
      </c>
      <c r="P2387" s="3">
        <f>ROUND(E2387/L2387,0)</f>
        <v>113</v>
      </c>
      <c r="Q2387" s="6" t="s">
        <v>8317</v>
      </c>
      <c r="R2387" s="6" t="s">
        <v>8318</v>
      </c>
      <c r="S2387" s="14">
        <f t="shared" si="74"/>
        <v>42191.493425925924</v>
      </c>
      <c r="T2387" s="14">
        <f t="shared" si="75"/>
        <v>42221.493425925924</v>
      </c>
    </row>
    <row r="2388" spans="1:20" ht="4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8305</v>
      </c>
      <c r="G2388" s="1" t="s">
        <v>8226</v>
      </c>
      <c r="H2388" s="1" t="s">
        <v>8248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8269</v>
      </c>
      <c r="O2388" s="5">
        <f>E2388/D2388</f>
        <v>0</v>
      </c>
      <c r="P2388" s="3" t="e">
        <f>ROUND(E2388/L2388,0)</f>
        <v>#DIV/0!</v>
      </c>
      <c r="Q2388" s="6" t="s">
        <v>8317</v>
      </c>
      <c r="R2388" s="6" t="s">
        <v>8318</v>
      </c>
      <c r="S2388" s="14">
        <f t="shared" si="74"/>
        <v>41954.629907407405</v>
      </c>
      <c r="T2388" s="14">
        <f t="shared" si="75"/>
        <v>42014.629907407405</v>
      </c>
    </row>
    <row r="2389" spans="1:20" ht="60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8305</v>
      </c>
      <c r="G2389" s="1" t="s">
        <v>8221</v>
      </c>
      <c r="H2389" s="1" t="s">
        <v>8243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8269</v>
      </c>
      <c r="O2389" s="5">
        <f>E2389/D2389</f>
        <v>6.8399999999999997E-3</v>
      </c>
      <c r="P2389" s="3">
        <f>ROUND(E2389/L2389,0)</f>
        <v>342</v>
      </c>
      <c r="Q2389" s="6" t="s">
        <v>8317</v>
      </c>
      <c r="R2389" s="6" t="s">
        <v>8318</v>
      </c>
      <c r="S2389" s="14">
        <f t="shared" si="74"/>
        <v>42528.418287037035</v>
      </c>
      <c r="T2389" s="14">
        <f t="shared" si="75"/>
        <v>42573.418287037035</v>
      </c>
    </row>
    <row r="2390" spans="1:20" ht="60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8305</v>
      </c>
      <c r="G2390" s="1" t="s">
        <v>8221</v>
      </c>
      <c r="H2390" s="1" t="s">
        <v>8243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8269</v>
      </c>
      <c r="O2390" s="5">
        <f>E2390/D2390</f>
        <v>1.2513513513513513E-2</v>
      </c>
      <c r="P2390" s="3">
        <f>ROUND(E2390/L2390,0)</f>
        <v>58</v>
      </c>
      <c r="Q2390" s="6" t="s">
        <v>8317</v>
      </c>
      <c r="R2390" s="6" t="s">
        <v>8318</v>
      </c>
      <c r="S2390" s="14">
        <f t="shared" si="74"/>
        <v>41989.645358796297</v>
      </c>
      <c r="T2390" s="14">
        <f t="shared" si="75"/>
        <v>42019.603472222218</v>
      </c>
    </row>
    <row r="2391" spans="1:20" ht="60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8305</v>
      </c>
      <c r="G2391" s="1" t="s">
        <v>8227</v>
      </c>
      <c r="H2391" s="1" t="s">
        <v>8246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8269</v>
      </c>
      <c r="O2391" s="5">
        <f>E2391/D2391</f>
        <v>1.8749999999999999E-3</v>
      </c>
      <c r="P2391" s="3">
        <f>ROUND(E2391/L2391,0)</f>
        <v>30</v>
      </c>
      <c r="Q2391" s="6" t="s">
        <v>8317</v>
      </c>
      <c r="R2391" s="6" t="s">
        <v>8318</v>
      </c>
      <c r="S2391" s="14">
        <f t="shared" si="74"/>
        <v>42179.445046296292</v>
      </c>
      <c r="T2391" s="14">
        <f t="shared" si="75"/>
        <v>42210.707638888889</v>
      </c>
    </row>
    <row r="2392" spans="1:20" ht="60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8305</v>
      </c>
      <c r="G2392" s="1" t="s">
        <v>8223</v>
      </c>
      <c r="H2392" s="1" t="s">
        <v>8245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8269</v>
      </c>
      <c r="O2392" s="5">
        <f>E2392/D2392</f>
        <v>0</v>
      </c>
      <c r="P2392" s="3" t="e">
        <f>ROUND(E2392/L2392,0)</f>
        <v>#DIV/0!</v>
      </c>
      <c r="Q2392" s="6" t="s">
        <v>8317</v>
      </c>
      <c r="R2392" s="6" t="s">
        <v>8318</v>
      </c>
      <c r="S2392" s="14">
        <f t="shared" si="74"/>
        <v>41968.053981481477</v>
      </c>
      <c r="T2392" s="14">
        <f t="shared" si="75"/>
        <v>42008.053981481477</v>
      </c>
    </row>
    <row r="2393" spans="1:20" ht="30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8305</v>
      </c>
      <c r="G2393" s="1" t="s">
        <v>8221</v>
      </c>
      <c r="H2393" s="1" t="s">
        <v>8243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8269</v>
      </c>
      <c r="O2393" s="5">
        <f>E2393/D2393</f>
        <v>1.25E-3</v>
      </c>
      <c r="P2393" s="3">
        <f>ROUND(E2393/L2393,0)</f>
        <v>25</v>
      </c>
      <c r="Q2393" s="6" t="s">
        <v>8317</v>
      </c>
      <c r="R2393" s="6" t="s">
        <v>8318</v>
      </c>
      <c r="S2393" s="14">
        <f t="shared" si="74"/>
        <v>42064.586157407401</v>
      </c>
      <c r="T2393" s="14">
        <f t="shared" si="75"/>
        <v>42094.544490740744</v>
      </c>
    </row>
    <row r="2394" spans="1:20" ht="60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8305</v>
      </c>
      <c r="G2394" s="1" t="s">
        <v>8221</v>
      </c>
      <c r="H2394" s="1" t="s">
        <v>8243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8269</v>
      </c>
      <c r="O2394" s="5">
        <f>E2394/D2394</f>
        <v>0</v>
      </c>
      <c r="P2394" s="3" t="e">
        <f>ROUND(E2394/L2394,0)</f>
        <v>#DIV/0!</v>
      </c>
      <c r="Q2394" s="6" t="s">
        <v>8317</v>
      </c>
      <c r="R2394" s="6" t="s">
        <v>8318</v>
      </c>
      <c r="S2394" s="14">
        <f t="shared" si="74"/>
        <v>42275.912303240737</v>
      </c>
      <c r="T2394" s="14">
        <f t="shared" si="75"/>
        <v>42305.912303240737</v>
      </c>
    </row>
    <row r="2395" spans="1:20" ht="60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8305</v>
      </c>
      <c r="G2395" s="1" t="s">
        <v>8221</v>
      </c>
      <c r="H2395" s="1" t="s">
        <v>8243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8269</v>
      </c>
      <c r="O2395" s="5">
        <f>E2395/D2395</f>
        <v>5.0000000000000001E-4</v>
      </c>
      <c r="P2395" s="3">
        <f>ROUND(E2395/L2395,0)</f>
        <v>50</v>
      </c>
      <c r="Q2395" s="6" t="s">
        <v>8317</v>
      </c>
      <c r="R2395" s="6" t="s">
        <v>8318</v>
      </c>
      <c r="S2395" s="14">
        <f t="shared" si="74"/>
        <v>42194.440011574072</v>
      </c>
      <c r="T2395" s="14">
        <f t="shared" si="75"/>
        <v>42224.440011574072</v>
      </c>
    </row>
    <row r="2396" spans="1:20" ht="60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8305</v>
      </c>
      <c r="G2396" s="1" t="s">
        <v>8238</v>
      </c>
      <c r="H2396" s="1" t="s">
        <v>8246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8269</v>
      </c>
      <c r="O2396" s="5">
        <f>E2396/D2396</f>
        <v>5.9999999999999995E-4</v>
      </c>
      <c r="P2396" s="3">
        <f>ROUND(E2396/L2396,0)</f>
        <v>2</v>
      </c>
      <c r="Q2396" s="6" t="s">
        <v>8317</v>
      </c>
      <c r="R2396" s="6" t="s">
        <v>8318</v>
      </c>
      <c r="S2396" s="14">
        <f t="shared" si="74"/>
        <v>42031.15385416666</v>
      </c>
      <c r="T2396" s="14">
        <f t="shared" si="75"/>
        <v>42061.15385416666</v>
      </c>
    </row>
    <row r="2397" spans="1:20" ht="4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8305</v>
      </c>
      <c r="G2397" s="1" t="s">
        <v>8221</v>
      </c>
      <c r="H2397" s="1" t="s">
        <v>8243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8269</v>
      </c>
      <c r="O2397" s="5">
        <f>E2397/D2397</f>
        <v>0</v>
      </c>
      <c r="P2397" s="3" t="e">
        <f>ROUND(E2397/L2397,0)</f>
        <v>#DIV/0!</v>
      </c>
      <c r="Q2397" s="6" t="s">
        <v>8317</v>
      </c>
      <c r="R2397" s="6" t="s">
        <v>8318</v>
      </c>
      <c r="S2397" s="14">
        <f t="shared" si="74"/>
        <v>42716.913043981483</v>
      </c>
      <c r="T2397" s="14">
        <f t="shared" si="75"/>
        <v>42745.164583333331</v>
      </c>
    </row>
    <row r="2398" spans="1:20" ht="45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8305</v>
      </c>
      <c r="G2398" s="1" t="s">
        <v>8237</v>
      </c>
      <c r="H2398" s="1" t="s">
        <v>8254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8269</v>
      </c>
      <c r="O2398" s="5">
        <f>E2398/D2398</f>
        <v>2E-3</v>
      </c>
      <c r="P2398" s="3">
        <f>ROUND(E2398/L2398,0)</f>
        <v>10</v>
      </c>
      <c r="Q2398" s="6" t="s">
        <v>8317</v>
      </c>
      <c r="R2398" s="6" t="s">
        <v>8318</v>
      </c>
      <c r="S2398" s="14">
        <f t="shared" si="74"/>
        <v>42262.640717592592</v>
      </c>
      <c r="T2398" s="14">
        <f t="shared" si="75"/>
        <v>42292.640717592592</v>
      </c>
    </row>
    <row r="2399" spans="1:20" ht="60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8305</v>
      </c>
      <c r="G2399" s="1" t="s">
        <v>8221</v>
      </c>
      <c r="H2399" s="1" t="s">
        <v>8243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8269</v>
      </c>
      <c r="O2399" s="5">
        <f>E2399/D2399</f>
        <v>0</v>
      </c>
      <c r="P2399" s="3" t="e">
        <f>ROUND(E2399/L2399,0)</f>
        <v>#DIV/0!</v>
      </c>
      <c r="Q2399" s="6" t="s">
        <v>8317</v>
      </c>
      <c r="R2399" s="6" t="s">
        <v>8318</v>
      </c>
      <c r="S2399" s="14">
        <f t="shared" si="74"/>
        <v>41976.676574074074</v>
      </c>
      <c r="T2399" s="14">
        <f t="shared" si="75"/>
        <v>42006.676574074074</v>
      </c>
    </row>
    <row r="2400" spans="1:20" ht="60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8305</v>
      </c>
      <c r="G2400" s="1" t="s">
        <v>8221</v>
      </c>
      <c r="H2400" s="1" t="s">
        <v>8243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8269</v>
      </c>
      <c r="O2400" s="5">
        <f>E2400/D2400</f>
        <v>0</v>
      </c>
      <c r="P2400" s="3" t="e">
        <f>ROUND(E2400/L2400,0)</f>
        <v>#DIV/0!</v>
      </c>
      <c r="Q2400" s="6" t="s">
        <v>8317</v>
      </c>
      <c r="R2400" s="6" t="s">
        <v>8318</v>
      </c>
      <c r="S2400" s="14">
        <f t="shared" si="74"/>
        <v>42157.708148148151</v>
      </c>
      <c r="T2400" s="14">
        <f t="shared" si="75"/>
        <v>42187.708148148151</v>
      </c>
    </row>
    <row r="2401" spans="1:20" ht="4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8305</v>
      </c>
      <c r="G2401" s="1" t="s">
        <v>8232</v>
      </c>
      <c r="H2401" s="1" t="s">
        <v>8252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8269</v>
      </c>
      <c r="O2401" s="5">
        <f>E2401/D2401</f>
        <v>0</v>
      </c>
      <c r="P2401" s="3" t="e">
        <f>ROUND(E2401/L2401,0)</f>
        <v>#DIV/0!</v>
      </c>
      <c r="Q2401" s="6" t="s">
        <v>8317</v>
      </c>
      <c r="R2401" s="6" t="s">
        <v>8318</v>
      </c>
      <c r="S2401" s="14">
        <f t="shared" si="74"/>
        <v>41956.644745370366</v>
      </c>
      <c r="T2401" s="14">
        <f t="shared" si="75"/>
        <v>41991.644745370366</v>
      </c>
    </row>
    <row r="2402" spans="1:20" ht="60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8305</v>
      </c>
      <c r="G2402" s="1" t="s">
        <v>8223</v>
      </c>
      <c r="H2402" s="1" t="s">
        <v>8245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8269</v>
      </c>
      <c r="O2402" s="5">
        <f>E2402/D2402</f>
        <v>0</v>
      </c>
      <c r="P2402" s="3" t="e">
        <f>ROUND(E2402/L2402,0)</f>
        <v>#DIV/0!</v>
      </c>
      <c r="Q2402" s="6" t="s">
        <v>8317</v>
      </c>
      <c r="R2402" s="6" t="s">
        <v>8318</v>
      </c>
      <c r="S2402" s="14">
        <f t="shared" si="74"/>
        <v>42444.059768518513</v>
      </c>
      <c r="T2402" s="14">
        <f t="shared" si="75"/>
        <v>42474.059768518513</v>
      </c>
    </row>
    <row r="2403" spans="1:20" ht="60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8306</v>
      </c>
      <c r="G2403" s="1" t="s">
        <v>8221</v>
      </c>
      <c r="H2403" s="1" t="s">
        <v>8243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8281</v>
      </c>
      <c r="O2403" s="5">
        <f>E2403/D2403</f>
        <v>7.1785714285714283E-3</v>
      </c>
      <c r="P2403" s="3">
        <f>ROUND(E2403/L2403,0)</f>
        <v>22</v>
      </c>
      <c r="Q2403" s="6" t="s">
        <v>8334</v>
      </c>
      <c r="R2403" s="6" t="s">
        <v>8335</v>
      </c>
      <c r="S2403" s="14">
        <f t="shared" si="74"/>
        <v>42374.614537037036</v>
      </c>
      <c r="T2403" s="14">
        <f t="shared" si="75"/>
        <v>42434.614537037036</v>
      </c>
    </row>
    <row r="2404" spans="1:20" ht="3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8306</v>
      </c>
      <c r="G2404" s="1" t="s">
        <v>8221</v>
      </c>
      <c r="H2404" s="1" t="s">
        <v>8243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8281</v>
      </c>
      <c r="O2404" s="5">
        <f>E2404/D2404</f>
        <v>4.3333333333333331E-3</v>
      </c>
      <c r="P2404" s="3">
        <f>ROUND(E2404/L2404,0)</f>
        <v>52</v>
      </c>
      <c r="Q2404" s="6" t="s">
        <v>8334</v>
      </c>
      <c r="R2404" s="6" t="s">
        <v>8335</v>
      </c>
      <c r="S2404" s="14">
        <f t="shared" si="74"/>
        <v>42107.47142361111</v>
      </c>
      <c r="T2404" s="14">
        <f t="shared" si="75"/>
        <v>42137.47142361111</v>
      </c>
    </row>
    <row r="2405" spans="1:20" ht="45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8306</v>
      </c>
      <c r="G2405" s="1" t="s">
        <v>8222</v>
      </c>
      <c r="H2405" s="1" t="s">
        <v>8244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8281</v>
      </c>
      <c r="O2405" s="5">
        <f>E2405/D2405</f>
        <v>0.16833333333333333</v>
      </c>
      <c r="P2405" s="3">
        <f>ROUND(E2405/L2405,0)</f>
        <v>17</v>
      </c>
      <c r="Q2405" s="6" t="s">
        <v>8334</v>
      </c>
      <c r="R2405" s="6" t="s">
        <v>8335</v>
      </c>
      <c r="S2405" s="14">
        <f t="shared" si="74"/>
        <v>42399.67428240741</v>
      </c>
      <c r="T2405" s="14">
        <f t="shared" si="75"/>
        <v>42459.632615740738</v>
      </c>
    </row>
    <row r="2406" spans="1:20" ht="60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8306</v>
      </c>
      <c r="G2406" s="1" t="s">
        <v>8221</v>
      </c>
      <c r="H2406" s="1" t="s">
        <v>8243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8281</v>
      </c>
      <c r="O2406" s="5">
        <f>E2406/D2406</f>
        <v>0</v>
      </c>
      <c r="P2406" s="3" t="e">
        <f>ROUND(E2406/L2406,0)</f>
        <v>#DIV/0!</v>
      </c>
      <c r="Q2406" s="6" t="s">
        <v>8334</v>
      </c>
      <c r="R2406" s="6" t="s">
        <v>8335</v>
      </c>
      <c r="S2406" s="14">
        <f t="shared" si="74"/>
        <v>42341.831099537034</v>
      </c>
      <c r="T2406" s="14">
        <f t="shared" si="75"/>
        <v>42371.831099537034</v>
      </c>
    </row>
    <row r="2407" spans="1:20" ht="4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8306</v>
      </c>
      <c r="G2407" s="1" t="s">
        <v>8221</v>
      </c>
      <c r="H2407" s="1" t="s">
        <v>8243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8281</v>
      </c>
      <c r="O2407" s="5">
        <f>E2407/D2407</f>
        <v>0.22520000000000001</v>
      </c>
      <c r="P2407" s="3">
        <f>ROUND(E2407/L2407,0)</f>
        <v>56</v>
      </c>
      <c r="Q2407" s="6" t="s">
        <v>8334</v>
      </c>
      <c r="R2407" s="6" t="s">
        <v>8335</v>
      </c>
      <c r="S2407" s="14">
        <f t="shared" si="74"/>
        <v>42595.377025462956</v>
      </c>
      <c r="T2407" s="14">
        <f t="shared" si="75"/>
        <v>42616.377025462956</v>
      </c>
    </row>
    <row r="2408" spans="1:20" ht="45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8306</v>
      </c>
      <c r="G2408" s="1" t="s">
        <v>8221</v>
      </c>
      <c r="H2408" s="1" t="s">
        <v>8243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8281</v>
      </c>
      <c r="O2408" s="5">
        <f>E2408/D2408</f>
        <v>0.41384615384615386</v>
      </c>
      <c r="P2408" s="3">
        <f>ROUND(E2408/L2408,0)</f>
        <v>84</v>
      </c>
      <c r="Q2408" s="6" t="s">
        <v>8334</v>
      </c>
      <c r="R2408" s="6" t="s">
        <v>8335</v>
      </c>
      <c r="S2408" s="14">
        <f t="shared" si="74"/>
        <v>41982.902662037035</v>
      </c>
      <c r="T2408" s="14">
        <f t="shared" si="75"/>
        <v>42022.902662037035</v>
      </c>
    </row>
    <row r="2409" spans="1:20" ht="60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8306</v>
      </c>
      <c r="G2409" s="1" t="s">
        <v>8221</v>
      </c>
      <c r="H2409" s="1" t="s">
        <v>8243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8281</v>
      </c>
      <c r="O2409" s="5">
        <f>E2409/D2409</f>
        <v>0.25259090909090909</v>
      </c>
      <c r="P2409" s="3">
        <f>ROUND(E2409/L2409,0)</f>
        <v>168</v>
      </c>
      <c r="Q2409" s="6" t="s">
        <v>8334</v>
      </c>
      <c r="R2409" s="6" t="s">
        <v>8335</v>
      </c>
      <c r="S2409" s="14">
        <f t="shared" si="74"/>
        <v>42082.367222222216</v>
      </c>
      <c r="T2409" s="14">
        <f t="shared" si="75"/>
        <v>42105.041666666664</v>
      </c>
    </row>
    <row r="2410" spans="1:20" ht="45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8306</v>
      </c>
      <c r="G2410" s="1" t="s">
        <v>8221</v>
      </c>
      <c r="H2410" s="1" t="s">
        <v>8243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8281</v>
      </c>
      <c r="O2410" s="5">
        <f>E2410/D2410</f>
        <v>2E-3</v>
      </c>
      <c r="P2410" s="3">
        <f>ROUND(E2410/L2410,0)</f>
        <v>15</v>
      </c>
      <c r="Q2410" s="6" t="s">
        <v>8334</v>
      </c>
      <c r="R2410" s="6" t="s">
        <v>8335</v>
      </c>
      <c r="S2410" s="14">
        <f t="shared" si="74"/>
        <v>41918.93237268518</v>
      </c>
      <c r="T2410" s="14">
        <f t="shared" si="75"/>
        <v>41948.974039351851</v>
      </c>
    </row>
    <row r="2411" spans="1:20" ht="45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8306</v>
      </c>
      <c r="G2411" s="1" t="s">
        <v>8221</v>
      </c>
      <c r="H2411" s="1" t="s">
        <v>8243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8281</v>
      </c>
      <c r="O2411" s="5">
        <f>E2411/D2411</f>
        <v>1.84E-2</v>
      </c>
      <c r="P2411" s="3">
        <f>ROUND(E2411/L2411,0)</f>
        <v>77</v>
      </c>
      <c r="Q2411" s="6" t="s">
        <v>8334</v>
      </c>
      <c r="R2411" s="6" t="s">
        <v>8335</v>
      </c>
      <c r="S2411" s="14">
        <f t="shared" si="74"/>
        <v>42204.667534722219</v>
      </c>
      <c r="T2411" s="14">
        <f t="shared" si="75"/>
        <v>42234.667534722219</v>
      </c>
    </row>
    <row r="2412" spans="1:20" ht="60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8306</v>
      </c>
      <c r="G2412" s="1" t="s">
        <v>8223</v>
      </c>
      <c r="H2412" s="1" t="s">
        <v>8245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8281</v>
      </c>
      <c r="O2412" s="5">
        <f>E2412/D2412</f>
        <v>0</v>
      </c>
      <c r="P2412" s="3" t="e">
        <f>ROUND(E2412/L2412,0)</f>
        <v>#DIV/0!</v>
      </c>
      <c r="Q2412" s="6" t="s">
        <v>8334</v>
      </c>
      <c r="R2412" s="6" t="s">
        <v>8335</v>
      </c>
      <c r="S2412" s="14">
        <f t="shared" si="74"/>
        <v>42224.199942129628</v>
      </c>
      <c r="T2412" s="14">
        <f t="shared" si="75"/>
        <v>42254.199942129628</v>
      </c>
    </row>
    <row r="2413" spans="1:20" ht="60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8306</v>
      </c>
      <c r="G2413" s="1" t="s">
        <v>8221</v>
      </c>
      <c r="H2413" s="1" t="s">
        <v>8243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8281</v>
      </c>
      <c r="O2413" s="5">
        <f>E2413/D2413</f>
        <v>6.0400000000000002E-3</v>
      </c>
      <c r="P2413" s="3">
        <f>ROUND(E2413/L2413,0)</f>
        <v>50</v>
      </c>
      <c r="Q2413" s="6" t="s">
        <v>8334</v>
      </c>
      <c r="R2413" s="6" t="s">
        <v>8335</v>
      </c>
      <c r="S2413" s="14">
        <f t="shared" si="74"/>
        <v>42211.524097222216</v>
      </c>
      <c r="T2413" s="14">
        <f t="shared" si="75"/>
        <v>42241.524097222216</v>
      </c>
    </row>
    <row r="2414" spans="1:20" ht="60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8306</v>
      </c>
      <c r="G2414" s="1" t="s">
        <v>8227</v>
      </c>
      <c r="H2414" s="1" t="s">
        <v>8246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8281</v>
      </c>
      <c r="O2414" s="5">
        <f>E2414/D2414</f>
        <v>0</v>
      </c>
      <c r="P2414" s="3" t="e">
        <f>ROUND(E2414/L2414,0)</f>
        <v>#DIV/0!</v>
      </c>
      <c r="Q2414" s="6" t="s">
        <v>8334</v>
      </c>
      <c r="R2414" s="6" t="s">
        <v>8335</v>
      </c>
      <c r="S2414" s="14">
        <f t="shared" si="74"/>
        <v>42655.528622685182</v>
      </c>
      <c r="T2414" s="14">
        <f t="shared" si="75"/>
        <v>42700.570289351854</v>
      </c>
    </row>
    <row r="2415" spans="1:20" ht="45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8306</v>
      </c>
      <c r="G2415" s="1" t="s">
        <v>8221</v>
      </c>
      <c r="H2415" s="1" t="s">
        <v>8243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8281</v>
      </c>
      <c r="O2415" s="5">
        <f>E2415/D2415</f>
        <v>8.3333333333333332E-3</v>
      </c>
      <c r="P2415" s="3">
        <f>ROUND(E2415/L2415,0)</f>
        <v>8</v>
      </c>
      <c r="Q2415" s="6" t="s">
        <v>8334</v>
      </c>
      <c r="R2415" s="6" t="s">
        <v>8335</v>
      </c>
      <c r="S2415" s="14">
        <f t="shared" si="74"/>
        <v>41759.901412037034</v>
      </c>
      <c r="T2415" s="14">
        <f t="shared" si="75"/>
        <v>41790.770833333328</v>
      </c>
    </row>
    <row r="2416" spans="1:20" ht="60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8306</v>
      </c>
      <c r="G2416" s="1" t="s">
        <v>8221</v>
      </c>
      <c r="H2416" s="1" t="s">
        <v>8243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8281</v>
      </c>
      <c r="O2416" s="5">
        <f>E2416/D2416</f>
        <v>3.0666666666666665E-2</v>
      </c>
      <c r="P2416" s="3">
        <f>ROUND(E2416/L2416,0)</f>
        <v>35</v>
      </c>
      <c r="Q2416" s="6" t="s">
        <v>8334</v>
      </c>
      <c r="R2416" s="6" t="s">
        <v>8335</v>
      </c>
      <c r="S2416" s="14">
        <f t="shared" si="74"/>
        <v>42198.486805555549</v>
      </c>
      <c r="T2416" s="14">
        <f t="shared" si="75"/>
        <v>42237.957638888889</v>
      </c>
    </row>
    <row r="2417" spans="1:20" ht="4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8306</v>
      </c>
      <c r="G2417" s="1" t="s">
        <v>8221</v>
      </c>
      <c r="H2417" s="1" t="s">
        <v>8243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8281</v>
      </c>
      <c r="O2417" s="5">
        <f>E2417/D2417</f>
        <v>5.5833333333333334E-3</v>
      </c>
      <c r="P2417" s="3">
        <f>ROUND(E2417/L2417,0)</f>
        <v>56</v>
      </c>
      <c r="Q2417" s="6" t="s">
        <v>8334</v>
      </c>
      <c r="R2417" s="6" t="s">
        <v>8335</v>
      </c>
      <c r="S2417" s="14">
        <f t="shared" si="74"/>
        <v>42536.654467592591</v>
      </c>
      <c r="T2417" s="14">
        <f t="shared" si="75"/>
        <v>42566.654467592591</v>
      </c>
    </row>
    <row r="2418" spans="1:20" ht="60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8306</v>
      </c>
      <c r="G2418" s="1" t="s">
        <v>8221</v>
      </c>
      <c r="H2418" s="1" t="s">
        <v>8243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8281</v>
      </c>
      <c r="O2418" s="5">
        <f>E2418/D2418</f>
        <v>2.5000000000000001E-4</v>
      </c>
      <c r="P2418" s="3">
        <f>ROUND(E2418/L2418,0)</f>
        <v>5</v>
      </c>
      <c r="Q2418" s="6" t="s">
        <v>8334</v>
      </c>
      <c r="R2418" s="6" t="s">
        <v>8335</v>
      </c>
      <c r="S2418" s="14">
        <f t="shared" si="74"/>
        <v>42019.529432870368</v>
      </c>
      <c r="T2418" s="14">
        <f t="shared" si="75"/>
        <v>42077.416666666664</v>
      </c>
    </row>
    <row r="2419" spans="1:20" ht="60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8306</v>
      </c>
      <c r="G2419" s="1" t="s">
        <v>8221</v>
      </c>
      <c r="H2419" s="1" t="s">
        <v>8243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8281</v>
      </c>
      <c r="O2419" s="5">
        <f>E2419/D2419</f>
        <v>0</v>
      </c>
      <c r="P2419" s="3" t="e">
        <f>ROUND(E2419/L2419,0)</f>
        <v>#DIV/0!</v>
      </c>
      <c r="Q2419" s="6" t="s">
        <v>8334</v>
      </c>
      <c r="R2419" s="6" t="s">
        <v>8335</v>
      </c>
      <c r="S2419" s="14">
        <f t="shared" si="74"/>
        <v>41831.675775462958</v>
      </c>
      <c r="T2419" s="14">
        <f t="shared" si="75"/>
        <v>41861.675775462958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8306</v>
      </c>
      <c r="G2420" s="1" t="s">
        <v>8221</v>
      </c>
      <c r="H2420" s="1" t="s">
        <v>8243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8281</v>
      </c>
      <c r="O2420" s="5">
        <f>E2420/D2420</f>
        <v>2.0000000000000001E-4</v>
      </c>
      <c r="P2420" s="3">
        <f>ROUND(E2420/L2420,0)</f>
        <v>1</v>
      </c>
      <c r="Q2420" s="6" t="s">
        <v>8334</v>
      </c>
      <c r="R2420" s="6" t="s">
        <v>8335</v>
      </c>
      <c r="S2420" s="14">
        <f t="shared" si="74"/>
        <v>42027.648657407401</v>
      </c>
      <c r="T2420" s="14">
        <f t="shared" si="75"/>
        <v>42087.606990740744</v>
      </c>
    </row>
    <row r="2421" spans="1:20" ht="60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8306</v>
      </c>
      <c r="G2421" s="1" t="s">
        <v>8221</v>
      </c>
      <c r="H2421" s="1" t="s">
        <v>8243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8281</v>
      </c>
      <c r="O2421" s="5">
        <f>E2421/D2421</f>
        <v>0</v>
      </c>
      <c r="P2421" s="3" t="e">
        <f>ROUND(E2421/L2421,0)</f>
        <v>#DIV/0!</v>
      </c>
      <c r="Q2421" s="6" t="s">
        <v>8334</v>
      </c>
      <c r="R2421" s="6" t="s">
        <v>8335</v>
      </c>
      <c r="S2421" s="14">
        <f t="shared" si="74"/>
        <v>41993.529965277776</v>
      </c>
      <c r="T2421" s="14">
        <f t="shared" si="75"/>
        <v>42053.529965277776</v>
      </c>
    </row>
    <row r="2422" spans="1:20" ht="4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8306</v>
      </c>
      <c r="G2422" s="1" t="s">
        <v>8221</v>
      </c>
      <c r="H2422" s="1" t="s">
        <v>8243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8281</v>
      </c>
      <c r="O2422" s="5">
        <f>E2422/D2422</f>
        <v>0.14825133372851215</v>
      </c>
      <c r="P2422" s="3">
        <f>ROUND(E2422/L2422,0)</f>
        <v>69</v>
      </c>
      <c r="Q2422" s="6" t="s">
        <v>8334</v>
      </c>
      <c r="R2422" s="6" t="s">
        <v>8335</v>
      </c>
      <c r="S2422" s="14">
        <f t="shared" si="74"/>
        <v>41892.820543981477</v>
      </c>
      <c r="T2422" s="14">
        <f t="shared" si="75"/>
        <v>41952.862210648142</v>
      </c>
    </row>
    <row r="2423" spans="1:20" ht="3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8306</v>
      </c>
      <c r="G2423" s="1" t="s">
        <v>8221</v>
      </c>
      <c r="H2423" s="1" t="s">
        <v>8243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8281</v>
      </c>
      <c r="O2423" s="5">
        <f>E2423/D2423</f>
        <v>1.6666666666666666E-4</v>
      </c>
      <c r="P2423" s="3">
        <f>ROUND(E2423/L2423,0)</f>
        <v>1</v>
      </c>
      <c r="Q2423" s="6" t="s">
        <v>8334</v>
      </c>
      <c r="R2423" s="6" t="s">
        <v>8335</v>
      </c>
      <c r="S2423" s="14">
        <f t="shared" si="74"/>
        <v>42026.479120370372</v>
      </c>
      <c r="T2423" s="14">
        <f t="shared" si="75"/>
        <v>42056.479120370372</v>
      </c>
    </row>
    <row r="2424" spans="1:20" ht="30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8306</v>
      </c>
      <c r="G2424" s="1" t="s">
        <v>8221</v>
      </c>
      <c r="H2424" s="1" t="s">
        <v>8243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8281</v>
      </c>
      <c r="O2424" s="5">
        <f>E2424/D2424</f>
        <v>2E-3</v>
      </c>
      <c r="P2424" s="3">
        <f>ROUND(E2424/L2424,0)</f>
        <v>1</v>
      </c>
      <c r="Q2424" s="6" t="s">
        <v>8334</v>
      </c>
      <c r="R2424" s="6" t="s">
        <v>8335</v>
      </c>
      <c r="S2424" s="14">
        <f t="shared" si="74"/>
        <v>42044.516620370363</v>
      </c>
      <c r="T2424" s="14">
        <f t="shared" si="75"/>
        <v>42074.474953703706</v>
      </c>
    </row>
    <row r="2425" spans="1:20" ht="45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8306</v>
      </c>
      <c r="G2425" s="1" t="s">
        <v>8221</v>
      </c>
      <c r="H2425" s="1" t="s">
        <v>8243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8281</v>
      </c>
      <c r="O2425" s="5">
        <f>E2425/D2425</f>
        <v>1.3333333333333334E-4</v>
      </c>
      <c r="P2425" s="3">
        <f>ROUND(E2425/L2425,0)</f>
        <v>8</v>
      </c>
      <c r="Q2425" s="6" t="s">
        <v>8334</v>
      </c>
      <c r="R2425" s="6" t="s">
        <v>8335</v>
      </c>
      <c r="S2425" s="14">
        <f t="shared" si="74"/>
        <v>41974.496412037035</v>
      </c>
      <c r="T2425" s="14">
        <f t="shared" si="75"/>
        <v>42004.496412037035</v>
      </c>
    </row>
    <row r="2426" spans="1:20" ht="30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8306</v>
      </c>
      <c r="G2426" s="1" t="s">
        <v>8221</v>
      </c>
      <c r="H2426" s="1" t="s">
        <v>8243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8281</v>
      </c>
      <c r="O2426" s="5">
        <f>E2426/D2426</f>
        <v>1.24E-2</v>
      </c>
      <c r="P2426" s="3">
        <f>ROUND(E2426/L2426,0)</f>
        <v>34</v>
      </c>
      <c r="Q2426" s="6" t="s">
        <v>8334</v>
      </c>
      <c r="R2426" s="6" t="s">
        <v>8335</v>
      </c>
      <c r="S2426" s="14">
        <f t="shared" si="74"/>
        <v>41909.684120370366</v>
      </c>
      <c r="T2426" s="14">
        <f t="shared" si="75"/>
        <v>41939.684120370366</v>
      </c>
    </row>
    <row r="2427" spans="1:20" ht="60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8306</v>
      </c>
      <c r="G2427" s="1" t="s">
        <v>8221</v>
      </c>
      <c r="H2427" s="1" t="s">
        <v>8243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8281</v>
      </c>
      <c r="O2427" s="5">
        <f>E2427/D2427</f>
        <v>2.8571428571428574E-4</v>
      </c>
      <c r="P2427" s="3">
        <f>ROUND(E2427/L2427,0)</f>
        <v>1</v>
      </c>
      <c r="Q2427" s="6" t="s">
        <v>8334</v>
      </c>
      <c r="R2427" s="6" t="s">
        <v>8335</v>
      </c>
      <c r="S2427" s="14">
        <f t="shared" si="74"/>
        <v>42502.705428240741</v>
      </c>
      <c r="T2427" s="14">
        <f t="shared" si="75"/>
        <v>42517.711111111108</v>
      </c>
    </row>
    <row r="2428" spans="1:20" ht="45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8306</v>
      </c>
      <c r="G2428" s="1" t="s">
        <v>8221</v>
      </c>
      <c r="H2428" s="1" t="s">
        <v>8243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8281</v>
      </c>
      <c r="O2428" s="5">
        <f>E2428/D2428</f>
        <v>0</v>
      </c>
      <c r="P2428" s="3" t="e">
        <f>ROUND(E2428/L2428,0)</f>
        <v>#DIV/0!</v>
      </c>
      <c r="Q2428" s="6" t="s">
        <v>8334</v>
      </c>
      <c r="R2428" s="6" t="s">
        <v>8335</v>
      </c>
      <c r="S2428" s="14">
        <f t="shared" si="74"/>
        <v>42163.961712962962</v>
      </c>
      <c r="T2428" s="14">
        <f t="shared" si="75"/>
        <v>42223.961712962962</v>
      </c>
    </row>
    <row r="2429" spans="1:20" ht="30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8306</v>
      </c>
      <c r="G2429" s="1" t="s">
        <v>8221</v>
      </c>
      <c r="H2429" s="1" t="s">
        <v>8243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8281</v>
      </c>
      <c r="O2429" s="5">
        <f>E2429/D2429</f>
        <v>2.0000000000000002E-5</v>
      </c>
      <c r="P2429" s="3">
        <f>ROUND(E2429/L2429,0)</f>
        <v>1</v>
      </c>
      <c r="Q2429" s="6" t="s">
        <v>8334</v>
      </c>
      <c r="R2429" s="6" t="s">
        <v>8335</v>
      </c>
      <c r="S2429" s="14">
        <f t="shared" si="74"/>
        <v>42412.110335648147</v>
      </c>
      <c r="T2429" s="14">
        <f t="shared" si="75"/>
        <v>42452.068668981483</v>
      </c>
    </row>
    <row r="2430" spans="1:20" ht="45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8306</v>
      </c>
      <c r="G2430" s="1" t="s">
        <v>8221</v>
      </c>
      <c r="H2430" s="1" t="s">
        <v>8243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8281</v>
      </c>
      <c r="O2430" s="5">
        <f>E2430/D2430</f>
        <v>2.8571428571428571E-5</v>
      </c>
      <c r="P2430" s="3">
        <f>ROUND(E2430/L2430,0)</f>
        <v>1</v>
      </c>
      <c r="Q2430" s="6" t="s">
        <v>8334</v>
      </c>
      <c r="R2430" s="6" t="s">
        <v>8335</v>
      </c>
      <c r="S2430" s="14">
        <f t="shared" si="74"/>
        <v>42045.575821759259</v>
      </c>
      <c r="T2430" s="14">
        <f t="shared" si="75"/>
        <v>42075.534155092588</v>
      </c>
    </row>
    <row r="2431" spans="1:20" ht="45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8306</v>
      </c>
      <c r="G2431" s="1" t="s">
        <v>8231</v>
      </c>
      <c r="H2431" s="1" t="s">
        <v>8251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8281</v>
      </c>
      <c r="O2431" s="5">
        <f>E2431/D2431</f>
        <v>1.4321428571428572E-2</v>
      </c>
      <c r="P2431" s="3">
        <f>ROUND(E2431/L2431,0)</f>
        <v>501</v>
      </c>
      <c r="Q2431" s="6" t="s">
        <v>8334</v>
      </c>
      <c r="R2431" s="6" t="s">
        <v>8335</v>
      </c>
      <c r="S2431" s="14">
        <f t="shared" si="74"/>
        <v>42734.670902777776</v>
      </c>
      <c r="T2431" s="14">
        <f t="shared" si="75"/>
        <v>42771.488888888889</v>
      </c>
    </row>
    <row r="2432" spans="1:20" ht="60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8306</v>
      </c>
      <c r="G2432" s="1" t="s">
        <v>8221</v>
      </c>
      <c r="H2432" s="1" t="s">
        <v>8243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8281</v>
      </c>
      <c r="O2432" s="5">
        <f>E2432/D2432</f>
        <v>7.0000000000000001E-3</v>
      </c>
      <c r="P2432" s="3">
        <f>ROUND(E2432/L2432,0)</f>
        <v>11</v>
      </c>
      <c r="Q2432" s="6" t="s">
        <v>8334</v>
      </c>
      <c r="R2432" s="6" t="s">
        <v>8335</v>
      </c>
      <c r="S2432" s="14">
        <f t="shared" si="74"/>
        <v>42381.922499999993</v>
      </c>
      <c r="T2432" s="14">
        <f t="shared" si="75"/>
        <v>42411.922499999993</v>
      </c>
    </row>
    <row r="2433" spans="1:20" ht="30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8306</v>
      </c>
      <c r="G2433" s="1" t="s">
        <v>8221</v>
      </c>
      <c r="H2433" s="1" t="s">
        <v>8243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8281</v>
      </c>
      <c r="O2433" s="5">
        <f>E2433/D2433</f>
        <v>2.0000000000000002E-5</v>
      </c>
      <c r="P2433" s="3">
        <f>ROUND(E2433/L2433,0)</f>
        <v>1</v>
      </c>
      <c r="Q2433" s="6" t="s">
        <v>8334</v>
      </c>
      <c r="R2433" s="6" t="s">
        <v>8335</v>
      </c>
      <c r="S2433" s="14">
        <f t="shared" si="74"/>
        <v>42488.891354166662</v>
      </c>
      <c r="T2433" s="14">
        <f t="shared" si="75"/>
        <v>42548.891354166662</v>
      </c>
    </row>
    <row r="2434" spans="1:20" ht="4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8306</v>
      </c>
      <c r="G2434" s="1" t="s">
        <v>8221</v>
      </c>
      <c r="H2434" s="1" t="s">
        <v>8243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8281</v>
      </c>
      <c r="O2434" s="5">
        <f>E2434/D2434</f>
        <v>1.4285714285714287E-4</v>
      </c>
      <c r="P2434" s="3">
        <f>ROUND(E2434/L2434,0)</f>
        <v>1</v>
      </c>
      <c r="Q2434" s="6" t="s">
        <v>8334</v>
      </c>
      <c r="R2434" s="6" t="s">
        <v>8335</v>
      </c>
      <c r="S2434" s="14">
        <f t="shared" si="74"/>
        <v>42041.010381944441</v>
      </c>
      <c r="T2434" s="14">
        <f t="shared" si="75"/>
        <v>42071.010381944441</v>
      </c>
    </row>
    <row r="2435" spans="1:20" ht="60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8306</v>
      </c>
      <c r="G2435" s="1" t="s">
        <v>8221</v>
      </c>
      <c r="H2435" s="1" t="s">
        <v>8243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8281</v>
      </c>
      <c r="O2435" s="5">
        <f>E2435/D2435</f>
        <v>0</v>
      </c>
      <c r="P2435" s="3" t="e">
        <f>ROUND(E2435/L2435,0)</f>
        <v>#DIV/0!</v>
      </c>
      <c r="Q2435" s="6" t="s">
        <v>8334</v>
      </c>
      <c r="R2435" s="6" t="s">
        <v>8335</v>
      </c>
      <c r="S2435" s="14">
        <f t="shared" ref="S2435:S2498" si="76">(J2435/86400)+25569+(-5/24)</f>
        <v>42397.691469907404</v>
      </c>
      <c r="T2435" s="14">
        <f t="shared" ref="T2435:T2498" si="77">(I2435/86400)+25569+(-5/24)</f>
        <v>42427.691469907404</v>
      </c>
    </row>
    <row r="2436" spans="1:20" ht="60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8306</v>
      </c>
      <c r="G2436" s="1" t="s">
        <v>8221</v>
      </c>
      <c r="H2436" s="1" t="s">
        <v>8243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8281</v>
      </c>
      <c r="O2436" s="5">
        <f>E2436/D2436</f>
        <v>1.2999999999999999E-3</v>
      </c>
      <c r="P2436" s="3">
        <f>ROUND(E2436/L2436,0)</f>
        <v>13</v>
      </c>
      <c r="Q2436" s="6" t="s">
        <v>8334</v>
      </c>
      <c r="R2436" s="6" t="s">
        <v>8335</v>
      </c>
      <c r="S2436" s="14">
        <f t="shared" si="76"/>
        <v>42179.977708333332</v>
      </c>
      <c r="T2436" s="14">
        <f t="shared" si="77"/>
        <v>42219.977708333332</v>
      </c>
    </row>
    <row r="2437" spans="1:20" ht="45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8306</v>
      </c>
      <c r="G2437" s="1" t="s">
        <v>8232</v>
      </c>
      <c r="H2437" s="1" t="s">
        <v>8252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8281</v>
      </c>
      <c r="O2437" s="5">
        <f>E2437/D2437</f>
        <v>4.8960000000000002E-3</v>
      </c>
      <c r="P2437" s="3">
        <f>ROUND(E2437/L2437,0)</f>
        <v>306</v>
      </c>
      <c r="Q2437" s="6" t="s">
        <v>8334</v>
      </c>
      <c r="R2437" s="6" t="s">
        <v>8335</v>
      </c>
      <c r="S2437" s="14">
        <f t="shared" si="76"/>
        <v>42252.069282407407</v>
      </c>
      <c r="T2437" s="14">
        <f t="shared" si="77"/>
        <v>42282.069282407407</v>
      </c>
    </row>
    <row r="2438" spans="1:20" ht="60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8306</v>
      </c>
      <c r="G2438" s="1" t="s">
        <v>8226</v>
      </c>
      <c r="H2438" s="1" t="s">
        <v>8248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8281</v>
      </c>
      <c r="O2438" s="5">
        <f>E2438/D2438</f>
        <v>3.8461538461538462E-4</v>
      </c>
      <c r="P2438" s="3">
        <f>ROUND(E2438/L2438,0)</f>
        <v>23</v>
      </c>
      <c r="Q2438" s="6" t="s">
        <v>8334</v>
      </c>
      <c r="R2438" s="6" t="s">
        <v>8335</v>
      </c>
      <c r="S2438" s="14">
        <f t="shared" si="76"/>
        <v>42338.407060185178</v>
      </c>
      <c r="T2438" s="14">
        <f t="shared" si="77"/>
        <v>42398.407060185178</v>
      </c>
    </row>
    <row r="2439" spans="1:20" ht="4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8306</v>
      </c>
      <c r="G2439" s="1" t="s">
        <v>8221</v>
      </c>
      <c r="H2439" s="1" t="s">
        <v>8243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8281</v>
      </c>
      <c r="O2439" s="5">
        <f>E2439/D2439</f>
        <v>0</v>
      </c>
      <c r="P2439" s="3" t="e">
        <f>ROUND(E2439/L2439,0)</f>
        <v>#DIV/0!</v>
      </c>
      <c r="Q2439" s="6" t="s">
        <v>8334</v>
      </c>
      <c r="R2439" s="6" t="s">
        <v>8335</v>
      </c>
      <c r="S2439" s="14">
        <f t="shared" si="76"/>
        <v>42031.756805555553</v>
      </c>
      <c r="T2439" s="14">
        <f t="shared" si="77"/>
        <v>42080.541666666664</v>
      </c>
    </row>
    <row r="2440" spans="1:20" ht="60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8306</v>
      </c>
      <c r="G2440" s="1" t="s">
        <v>8221</v>
      </c>
      <c r="H2440" s="1" t="s">
        <v>8243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8281</v>
      </c>
      <c r="O2440" s="5">
        <f>E2440/D2440</f>
        <v>3.3333333333333335E-3</v>
      </c>
      <c r="P2440" s="3">
        <f>ROUND(E2440/L2440,0)</f>
        <v>50</v>
      </c>
      <c r="Q2440" s="6" t="s">
        <v>8334</v>
      </c>
      <c r="R2440" s="6" t="s">
        <v>8335</v>
      </c>
      <c r="S2440" s="14">
        <f t="shared" si="76"/>
        <v>42285.706736111104</v>
      </c>
      <c r="T2440" s="14">
        <f t="shared" si="77"/>
        <v>42345.748402777775</v>
      </c>
    </row>
    <row r="2441" spans="1:20" ht="60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8306</v>
      </c>
      <c r="G2441" s="1" t="s">
        <v>8221</v>
      </c>
      <c r="H2441" s="1" t="s">
        <v>8243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8281</v>
      </c>
      <c r="O2441" s="5">
        <f>E2441/D2441</f>
        <v>0</v>
      </c>
      <c r="P2441" s="3" t="e">
        <f>ROUND(E2441/L2441,0)</f>
        <v>#DIV/0!</v>
      </c>
      <c r="Q2441" s="6" t="s">
        <v>8334</v>
      </c>
      <c r="R2441" s="6" t="s">
        <v>8335</v>
      </c>
      <c r="S2441" s="14">
        <f t="shared" si="76"/>
        <v>42265.610289351847</v>
      </c>
      <c r="T2441" s="14">
        <f t="shared" si="77"/>
        <v>42295.610289351847</v>
      </c>
    </row>
    <row r="2442" spans="1:20" ht="30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8306</v>
      </c>
      <c r="G2442" s="1" t="s">
        <v>8239</v>
      </c>
      <c r="H2442" s="1" t="s">
        <v>8246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8281</v>
      </c>
      <c r="O2442" s="5">
        <f>E2442/D2442</f>
        <v>2E-3</v>
      </c>
      <c r="P2442" s="3">
        <f>ROUND(E2442/L2442,0)</f>
        <v>5</v>
      </c>
      <c r="Q2442" s="6" t="s">
        <v>8334</v>
      </c>
      <c r="R2442" s="6" t="s">
        <v>8335</v>
      </c>
      <c r="S2442" s="14">
        <f t="shared" si="76"/>
        <v>42383.691122685188</v>
      </c>
      <c r="T2442" s="14">
        <f t="shared" si="77"/>
        <v>42413.691122685188</v>
      </c>
    </row>
    <row r="2443" spans="1:20" ht="3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8221</v>
      </c>
      <c r="H2443" s="1" t="s">
        <v>8243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8295</v>
      </c>
      <c r="O2443" s="5">
        <f>E2443/D2443</f>
        <v>1.0788</v>
      </c>
      <c r="P2443" s="3">
        <f>ROUND(E2443/L2443,0)</f>
        <v>74</v>
      </c>
      <c r="Q2443" s="6" t="s">
        <v>8334</v>
      </c>
      <c r="R2443" s="6" t="s">
        <v>8350</v>
      </c>
      <c r="S2443" s="14">
        <f t="shared" si="76"/>
        <v>42186.917291666665</v>
      </c>
      <c r="T2443" s="14">
        <f t="shared" si="77"/>
        <v>42207.999305555553</v>
      </c>
    </row>
    <row r="2444" spans="1:20" ht="30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8221</v>
      </c>
      <c r="H2444" s="1" t="s">
        <v>8243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8295</v>
      </c>
      <c r="O2444" s="5">
        <f>E2444/D2444</f>
        <v>1.2594166666666666</v>
      </c>
      <c r="P2444" s="3">
        <f>ROUND(E2444/L2444,0)</f>
        <v>81</v>
      </c>
      <c r="Q2444" s="6" t="s">
        <v>8334</v>
      </c>
      <c r="R2444" s="6" t="s">
        <v>8350</v>
      </c>
      <c r="S2444" s="14">
        <f t="shared" si="76"/>
        <v>42052.458657407406</v>
      </c>
      <c r="T2444" s="14">
        <f t="shared" si="77"/>
        <v>42082.416990740741</v>
      </c>
    </row>
    <row r="2445" spans="1:20" ht="60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8221</v>
      </c>
      <c r="H2445" s="1" t="s">
        <v>8243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8295</v>
      </c>
      <c r="O2445" s="5">
        <f>E2445/D2445</f>
        <v>2.0251494999999999</v>
      </c>
      <c r="P2445" s="3">
        <f>ROUND(E2445/L2445,0)</f>
        <v>130</v>
      </c>
      <c r="Q2445" s="6" t="s">
        <v>8334</v>
      </c>
      <c r="R2445" s="6" t="s">
        <v>8350</v>
      </c>
      <c r="S2445" s="14">
        <f t="shared" si="76"/>
        <v>41836.416921296295</v>
      </c>
      <c r="T2445" s="14">
        <f t="shared" si="77"/>
        <v>41866.416921296295</v>
      </c>
    </row>
    <row r="2446" spans="1:20" ht="60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8221</v>
      </c>
      <c r="H2446" s="1" t="s">
        <v>8243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8295</v>
      </c>
      <c r="O2446" s="5">
        <f>E2446/D2446</f>
        <v>1.0860000000000001</v>
      </c>
      <c r="P2446" s="3">
        <f>ROUND(E2446/L2446,0)</f>
        <v>53</v>
      </c>
      <c r="Q2446" s="6" t="s">
        <v>8334</v>
      </c>
      <c r="R2446" s="6" t="s">
        <v>8350</v>
      </c>
      <c r="S2446" s="14">
        <f t="shared" si="76"/>
        <v>42485.54619212963</v>
      </c>
      <c r="T2446" s="14">
        <f t="shared" si="77"/>
        <v>42515.54619212963</v>
      </c>
    </row>
    <row r="2447" spans="1:20" ht="60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8221</v>
      </c>
      <c r="H2447" s="1" t="s">
        <v>8243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8295</v>
      </c>
      <c r="O2447" s="5">
        <f>E2447/D2447</f>
        <v>1.728</v>
      </c>
      <c r="P2447" s="3">
        <f>ROUND(E2447/L2447,0)</f>
        <v>75</v>
      </c>
      <c r="Q2447" s="6" t="s">
        <v>8334</v>
      </c>
      <c r="R2447" s="6" t="s">
        <v>8350</v>
      </c>
      <c r="S2447" s="14">
        <f t="shared" si="76"/>
        <v>42242.981724537036</v>
      </c>
      <c r="T2447" s="14">
        <f t="shared" si="77"/>
        <v>42272.981724537036</v>
      </c>
    </row>
    <row r="2448" spans="1:20" ht="60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8221</v>
      </c>
      <c r="H2448" s="1" t="s">
        <v>8243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8295</v>
      </c>
      <c r="O2448" s="5">
        <f>E2448/D2448</f>
        <v>1.6798</v>
      </c>
      <c r="P2448" s="3">
        <f>ROUND(E2448/L2448,0)</f>
        <v>76</v>
      </c>
      <c r="Q2448" s="6" t="s">
        <v>8334</v>
      </c>
      <c r="R2448" s="6" t="s">
        <v>8350</v>
      </c>
      <c r="S2448" s="14">
        <f t="shared" si="76"/>
        <v>42670.394340277773</v>
      </c>
      <c r="T2448" s="14">
        <f t="shared" si="77"/>
        <v>42700.436006944445</v>
      </c>
    </row>
    <row r="2449" spans="1:20" ht="60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8221</v>
      </c>
      <c r="H2449" s="1" t="s">
        <v>8243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8295</v>
      </c>
      <c r="O2449" s="5">
        <f>E2449/D2449</f>
        <v>4.2720000000000002</v>
      </c>
      <c r="P2449" s="3">
        <f>ROUND(E2449/L2449,0)</f>
        <v>32</v>
      </c>
      <c r="Q2449" s="6" t="s">
        <v>8334</v>
      </c>
      <c r="R2449" s="6" t="s">
        <v>8350</v>
      </c>
      <c r="S2449" s="14">
        <f t="shared" si="76"/>
        <v>42654.26149305555</v>
      </c>
      <c r="T2449" s="14">
        <f t="shared" si="77"/>
        <v>42685.958333333336</v>
      </c>
    </row>
    <row r="2450" spans="1:20" ht="60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8221</v>
      </c>
      <c r="H2450" s="1" t="s">
        <v>8243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8295</v>
      </c>
      <c r="O2450" s="5">
        <f>E2450/D2450</f>
        <v>1.075</v>
      </c>
      <c r="P2450" s="3">
        <f>ROUND(E2450/L2450,0)</f>
        <v>48</v>
      </c>
      <c r="Q2450" s="6" t="s">
        <v>8334</v>
      </c>
      <c r="R2450" s="6" t="s">
        <v>8350</v>
      </c>
      <c r="S2450" s="14">
        <f t="shared" si="76"/>
        <v>42607.107789351845</v>
      </c>
      <c r="T2450" s="14">
        <f t="shared" si="77"/>
        <v>42613.025000000001</v>
      </c>
    </row>
    <row r="2451" spans="1:20" ht="45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8221</v>
      </c>
      <c r="H2451" s="1" t="s">
        <v>8243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8295</v>
      </c>
      <c r="O2451" s="5">
        <f>E2451/D2451</f>
        <v>1.08</v>
      </c>
      <c r="P2451" s="3">
        <f>ROUND(E2451/L2451,0)</f>
        <v>90</v>
      </c>
      <c r="Q2451" s="6" t="s">
        <v>8334</v>
      </c>
      <c r="R2451" s="6" t="s">
        <v>8350</v>
      </c>
      <c r="S2451" s="14">
        <f t="shared" si="76"/>
        <v>41942.934201388889</v>
      </c>
      <c r="T2451" s="14">
        <f t="shared" si="77"/>
        <v>41972.975868055553</v>
      </c>
    </row>
    <row r="2452" spans="1:20" ht="60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8221</v>
      </c>
      <c r="H2452" s="1" t="s">
        <v>8243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8295</v>
      </c>
      <c r="O2452" s="5">
        <f>E2452/D2452</f>
        <v>1.0153353333333335</v>
      </c>
      <c r="P2452" s="3">
        <f>ROUND(E2452/L2452,0)</f>
        <v>149</v>
      </c>
      <c r="Q2452" s="6" t="s">
        <v>8334</v>
      </c>
      <c r="R2452" s="6" t="s">
        <v>8350</v>
      </c>
      <c r="S2452" s="14">
        <f t="shared" si="76"/>
        <v>41901.864074074074</v>
      </c>
      <c r="T2452" s="14">
        <f t="shared" si="77"/>
        <v>41939.924305555549</v>
      </c>
    </row>
    <row r="2453" spans="1:20" ht="60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8221</v>
      </c>
      <c r="H2453" s="1" t="s">
        <v>8243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8295</v>
      </c>
      <c r="O2453" s="5">
        <f>E2453/D2453</f>
        <v>1.1545000000000001</v>
      </c>
      <c r="P2453" s="3">
        <f>ROUND(E2453/L2453,0)</f>
        <v>62</v>
      </c>
      <c r="Q2453" s="6" t="s">
        <v>8334</v>
      </c>
      <c r="R2453" s="6" t="s">
        <v>8350</v>
      </c>
      <c r="S2453" s="14">
        <f t="shared" si="76"/>
        <v>42779.700115740743</v>
      </c>
      <c r="T2453" s="14">
        <f t="shared" si="77"/>
        <v>42799.700115740743</v>
      </c>
    </row>
    <row r="2454" spans="1:20" ht="60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8221</v>
      </c>
      <c r="H2454" s="1" t="s">
        <v>8243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8295</v>
      </c>
      <c r="O2454" s="5">
        <f>E2454/D2454</f>
        <v>1.335</v>
      </c>
      <c r="P2454" s="3">
        <f>ROUND(E2454/L2454,0)</f>
        <v>53</v>
      </c>
      <c r="Q2454" s="6" t="s">
        <v>8334</v>
      </c>
      <c r="R2454" s="6" t="s">
        <v>8350</v>
      </c>
      <c r="S2454" s="14">
        <f t="shared" si="76"/>
        <v>42338.635416666664</v>
      </c>
      <c r="T2454" s="14">
        <f t="shared" si="77"/>
        <v>42367.749999999993</v>
      </c>
    </row>
    <row r="2455" spans="1:20" ht="60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8221</v>
      </c>
      <c r="H2455" s="1" t="s">
        <v>8243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8295</v>
      </c>
      <c r="O2455" s="5">
        <f>E2455/D2455</f>
        <v>1.5469999999999999</v>
      </c>
      <c r="P2455" s="3">
        <f>ROUND(E2455/L2455,0)</f>
        <v>69</v>
      </c>
      <c r="Q2455" s="6" t="s">
        <v>8334</v>
      </c>
      <c r="R2455" s="6" t="s">
        <v>8350</v>
      </c>
      <c r="S2455" s="14">
        <f t="shared" si="76"/>
        <v>42738.483900462961</v>
      </c>
      <c r="T2455" s="14">
        <f t="shared" si="77"/>
        <v>42768.483900462961</v>
      </c>
    </row>
    <row r="2456" spans="1:20" ht="45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8221</v>
      </c>
      <c r="H2456" s="1" t="s">
        <v>8243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8295</v>
      </c>
      <c r="O2456" s="5">
        <f>E2456/D2456</f>
        <v>1.0084571428571429</v>
      </c>
      <c r="P2456" s="3">
        <f>ROUND(E2456/L2456,0)</f>
        <v>272</v>
      </c>
      <c r="Q2456" s="6" t="s">
        <v>8334</v>
      </c>
      <c r="R2456" s="6" t="s">
        <v>8350</v>
      </c>
      <c r="S2456" s="14">
        <f t="shared" si="76"/>
        <v>42769.993148148147</v>
      </c>
      <c r="T2456" s="14">
        <f t="shared" si="77"/>
        <v>42804.993148148147</v>
      </c>
    </row>
    <row r="2457" spans="1:20" ht="4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8221</v>
      </c>
      <c r="H2457" s="1" t="s">
        <v>8243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8295</v>
      </c>
      <c r="O2457" s="5">
        <f>E2457/D2457</f>
        <v>1.82</v>
      </c>
      <c r="P2457" s="3">
        <f>ROUND(E2457/L2457,0)</f>
        <v>34</v>
      </c>
      <c r="Q2457" s="6" t="s">
        <v>8334</v>
      </c>
      <c r="R2457" s="6" t="s">
        <v>8350</v>
      </c>
      <c r="S2457" s="14">
        <f t="shared" si="76"/>
        <v>42452.573495370372</v>
      </c>
      <c r="T2457" s="14">
        <f t="shared" si="77"/>
        <v>42480.573495370372</v>
      </c>
    </row>
    <row r="2458" spans="1:20" ht="4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8221</v>
      </c>
      <c r="H2458" s="1" t="s">
        <v>8243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8295</v>
      </c>
      <c r="O2458" s="5">
        <f>E2458/D2458</f>
        <v>1.8086666666666666</v>
      </c>
      <c r="P2458" s="3">
        <f>ROUND(E2458/L2458,0)</f>
        <v>40</v>
      </c>
      <c r="Q2458" s="6" t="s">
        <v>8334</v>
      </c>
      <c r="R2458" s="6" t="s">
        <v>8350</v>
      </c>
      <c r="S2458" s="14">
        <f t="shared" si="76"/>
        <v>42761.752766203703</v>
      </c>
      <c r="T2458" s="14">
        <f t="shared" si="77"/>
        <v>42791.752766203703</v>
      </c>
    </row>
    <row r="2459" spans="1:20" ht="4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8221</v>
      </c>
      <c r="H2459" s="1" t="s">
        <v>8243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8295</v>
      </c>
      <c r="O2459" s="5">
        <f>E2459/D2459</f>
        <v>1.0230434782608695</v>
      </c>
      <c r="P2459" s="3">
        <f>ROUND(E2459/L2459,0)</f>
        <v>190</v>
      </c>
      <c r="Q2459" s="6" t="s">
        <v>8334</v>
      </c>
      <c r="R2459" s="6" t="s">
        <v>8350</v>
      </c>
      <c r="S2459" s="14">
        <f t="shared" si="76"/>
        <v>42423.394166666665</v>
      </c>
      <c r="T2459" s="14">
        <f t="shared" si="77"/>
        <v>42453.352500000001</v>
      </c>
    </row>
    <row r="2460" spans="1:20" ht="60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8221</v>
      </c>
      <c r="H2460" s="1" t="s">
        <v>8243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8295</v>
      </c>
      <c r="O2460" s="5">
        <f>E2460/D2460</f>
        <v>1.1017999999999999</v>
      </c>
      <c r="P2460" s="3">
        <f>ROUND(E2460/L2460,0)</f>
        <v>69</v>
      </c>
      <c r="Q2460" s="6" t="s">
        <v>8334</v>
      </c>
      <c r="R2460" s="6" t="s">
        <v>8350</v>
      </c>
      <c r="S2460" s="14">
        <f t="shared" si="76"/>
        <v>42495.663402777776</v>
      </c>
      <c r="T2460" s="14">
        <f t="shared" si="77"/>
        <v>42530.583333333336</v>
      </c>
    </row>
    <row r="2461" spans="1:20" ht="60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8221</v>
      </c>
      <c r="H2461" s="1" t="s">
        <v>8243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8295</v>
      </c>
      <c r="O2461" s="5">
        <f>E2461/D2461</f>
        <v>1.0225</v>
      </c>
      <c r="P2461" s="3">
        <f>ROUND(E2461/L2461,0)</f>
        <v>109</v>
      </c>
      <c r="Q2461" s="6" t="s">
        <v>8334</v>
      </c>
      <c r="R2461" s="6" t="s">
        <v>8350</v>
      </c>
      <c r="S2461" s="14">
        <f t="shared" si="76"/>
        <v>42407.429224537038</v>
      </c>
      <c r="T2461" s="14">
        <f t="shared" si="77"/>
        <v>42452.387557870366</v>
      </c>
    </row>
    <row r="2462" spans="1:20" ht="60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8221</v>
      </c>
      <c r="H2462" s="1" t="s">
        <v>8243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8295</v>
      </c>
      <c r="O2462" s="5">
        <f>E2462/D2462</f>
        <v>1.0078823529411765</v>
      </c>
      <c r="P2462" s="3">
        <f>ROUND(E2462/L2462,0)</f>
        <v>126</v>
      </c>
      <c r="Q2462" s="6" t="s">
        <v>8334</v>
      </c>
      <c r="R2462" s="6" t="s">
        <v>8350</v>
      </c>
      <c r="S2462" s="14">
        <f t="shared" si="76"/>
        <v>42703.978784722225</v>
      </c>
      <c r="T2462" s="14">
        <f t="shared" si="77"/>
        <v>42737.970138888886</v>
      </c>
    </row>
    <row r="2463" spans="1:20" ht="60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8221</v>
      </c>
      <c r="H2463" s="1" t="s">
        <v>8243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8276</v>
      </c>
      <c r="O2463" s="5">
        <f>E2463/D2463</f>
        <v>1.038</v>
      </c>
      <c r="P2463" s="3">
        <f>ROUND(E2463/L2463,0)</f>
        <v>91</v>
      </c>
      <c r="Q2463" s="6" t="s">
        <v>8323</v>
      </c>
      <c r="R2463" s="6" t="s">
        <v>8327</v>
      </c>
      <c r="S2463" s="14">
        <f t="shared" si="76"/>
        <v>40783.804363425923</v>
      </c>
      <c r="T2463" s="14">
        <f t="shared" si="77"/>
        <v>40816.916666666664</v>
      </c>
    </row>
    <row r="2464" spans="1:20" ht="60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8221</v>
      </c>
      <c r="H2464" s="1" t="s">
        <v>8243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8276</v>
      </c>
      <c r="O2464" s="5">
        <f>E2464/D2464</f>
        <v>1.1070833333333334</v>
      </c>
      <c r="P2464" s="3">
        <f>ROUND(E2464/L2464,0)</f>
        <v>29</v>
      </c>
      <c r="Q2464" s="6" t="s">
        <v>8323</v>
      </c>
      <c r="R2464" s="6" t="s">
        <v>8327</v>
      </c>
      <c r="S2464" s="14">
        <f t="shared" si="76"/>
        <v>41088.977962962963</v>
      </c>
      <c r="T2464" s="14">
        <f t="shared" si="77"/>
        <v>41108.977962962963</v>
      </c>
    </row>
    <row r="2465" spans="1:20" ht="3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8221</v>
      </c>
      <c r="H2465" s="1" t="s">
        <v>8243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8276</v>
      </c>
      <c r="O2465" s="5">
        <f>E2465/D2465</f>
        <v>1.1625000000000001</v>
      </c>
      <c r="P2465" s="3">
        <f>ROUND(E2465/L2465,0)</f>
        <v>31</v>
      </c>
      <c r="Q2465" s="6" t="s">
        <v>8323</v>
      </c>
      <c r="R2465" s="6" t="s">
        <v>8327</v>
      </c>
      <c r="S2465" s="14">
        <f t="shared" si="76"/>
        <v>41340.903067129628</v>
      </c>
      <c r="T2465" s="14">
        <f t="shared" si="77"/>
        <v>41380.583333333328</v>
      </c>
    </row>
    <row r="2466" spans="1:20" ht="4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8226</v>
      </c>
      <c r="H2466" s="1" t="s">
        <v>8248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8276</v>
      </c>
      <c r="O2466" s="5">
        <f>E2466/D2466</f>
        <v>1.111</v>
      </c>
      <c r="P2466" s="3">
        <f>ROUND(E2466/L2466,0)</f>
        <v>52</v>
      </c>
      <c r="Q2466" s="6" t="s">
        <v>8323</v>
      </c>
      <c r="R2466" s="6" t="s">
        <v>8327</v>
      </c>
      <c r="S2466" s="14">
        <f t="shared" si="76"/>
        <v>42248.692094907405</v>
      </c>
      <c r="T2466" s="14">
        <f t="shared" si="77"/>
        <v>42277.603472222218</v>
      </c>
    </row>
    <row r="2467" spans="1:20" ht="45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8221</v>
      </c>
      <c r="H2467" s="1" t="s">
        <v>8243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8276</v>
      </c>
      <c r="O2467" s="5">
        <f>E2467/D2467</f>
        <v>1.8014285714285714</v>
      </c>
      <c r="P2467" s="3">
        <f>ROUND(E2467/L2467,0)</f>
        <v>26</v>
      </c>
      <c r="Q2467" s="6" t="s">
        <v>8323</v>
      </c>
      <c r="R2467" s="6" t="s">
        <v>8327</v>
      </c>
      <c r="S2467" s="14">
        <f t="shared" si="76"/>
        <v>41145.510972222219</v>
      </c>
      <c r="T2467" s="14">
        <f t="shared" si="77"/>
        <v>41175.510972222219</v>
      </c>
    </row>
    <row r="2468" spans="1:20" ht="45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8221</v>
      </c>
      <c r="H2468" s="1" t="s">
        <v>8243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8276</v>
      </c>
      <c r="O2468" s="5">
        <f>E2468/D2468</f>
        <v>1</v>
      </c>
      <c r="P2468" s="3">
        <f>ROUND(E2468/L2468,0)</f>
        <v>48</v>
      </c>
      <c r="Q2468" s="6" t="s">
        <v>8323</v>
      </c>
      <c r="R2468" s="6" t="s">
        <v>8327</v>
      </c>
      <c r="S2468" s="14">
        <f t="shared" si="76"/>
        <v>41372.894131944442</v>
      </c>
      <c r="T2468" s="14">
        <f t="shared" si="77"/>
        <v>41402.894131944442</v>
      </c>
    </row>
    <row r="2469" spans="1:20" ht="4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8221</v>
      </c>
      <c r="H2469" s="1" t="s">
        <v>8243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8276</v>
      </c>
      <c r="O2469" s="5">
        <f>E2469/D2469</f>
        <v>1.1850000000000001</v>
      </c>
      <c r="P2469" s="3">
        <f>ROUND(E2469/L2469,0)</f>
        <v>28</v>
      </c>
      <c r="Q2469" s="6" t="s">
        <v>8323</v>
      </c>
      <c r="R2469" s="6" t="s">
        <v>8327</v>
      </c>
      <c r="S2469" s="14">
        <f t="shared" si="76"/>
        <v>41025.665868055556</v>
      </c>
      <c r="T2469" s="14">
        <f t="shared" si="77"/>
        <v>41039.5</v>
      </c>
    </row>
    <row r="2470" spans="1:20" ht="45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8221</v>
      </c>
      <c r="H2470" s="1" t="s">
        <v>8243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8276</v>
      </c>
      <c r="O2470" s="5">
        <f>E2470/D2470</f>
        <v>1.0721700000000001</v>
      </c>
      <c r="P2470" s="3">
        <f>ROUND(E2470/L2470,0)</f>
        <v>37</v>
      </c>
      <c r="Q2470" s="6" t="s">
        <v>8323</v>
      </c>
      <c r="R2470" s="6" t="s">
        <v>8327</v>
      </c>
      <c r="S2470" s="14">
        <f t="shared" si="76"/>
        <v>41173.945844907408</v>
      </c>
      <c r="T2470" s="14">
        <f t="shared" si="77"/>
        <v>41210</v>
      </c>
    </row>
    <row r="2471" spans="1:20" ht="60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8221</v>
      </c>
      <c r="H2471" s="1" t="s">
        <v>8243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8276</v>
      </c>
      <c r="O2471" s="5">
        <f>E2471/D2471</f>
        <v>1.1366666666666667</v>
      </c>
      <c r="P2471" s="3">
        <f>ROUND(E2471/L2471,0)</f>
        <v>29</v>
      </c>
      <c r="Q2471" s="6" t="s">
        <v>8323</v>
      </c>
      <c r="R2471" s="6" t="s">
        <v>8327</v>
      </c>
      <c r="S2471" s="14">
        <f t="shared" si="76"/>
        <v>40557.221400462957</v>
      </c>
      <c r="T2471" s="14">
        <f t="shared" si="77"/>
        <v>40582.221400462957</v>
      </c>
    </row>
    <row r="2472" spans="1:20" ht="45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8221</v>
      </c>
      <c r="H2472" s="1" t="s">
        <v>8243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8276</v>
      </c>
      <c r="O2472" s="5">
        <f>E2472/D2472</f>
        <v>1.0316400000000001</v>
      </c>
      <c r="P2472" s="3">
        <f>ROUND(E2472/L2472,0)</f>
        <v>29</v>
      </c>
      <c r="Q2472" s="6" t="s">
        <v>8323</v>
      </c>
      <c r="R2472" s="6" t="s">
        <v>8327</v>
      </c>
      <c r="S2472" s="14">
        <f t="shared" si="76"/>
        <v>41022.866377314815</v>
      </c>
      <c r="T2472" s="14">
        <f t="shared" si="77"/>
        <v>41052.866377314815</v>
      </c>
    </row>
    <row r="2473" spans="1:20" ht="60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8221</v>
      </c>
      <c r="H2473" s="1" t="s">
        <v>8243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8276</v>
      </c>
      <c r="O2473" s="5">
        <f>E2473/D2473</f>
        <v>1.28</v>
      </c>
      <c r="P2473" s="3">
        <f>ROUND(E2473/L2473,0)</f>
        <v>38</v>
      </c>
      <c r="Q2473" s="6" t="s">
        <v>8323</v>
      </c>
      <c r="R2473" s="6" t="s">
        <v>8327</v>
      </c>
      <c r="S2473" s="14">
        <f t="shared" si="76"/>
        <v>40893.784629629627</v>
      </c>
      <c r="T2473" s="14">
        <f t="shared" si="77"/>
        <v>40933.784629629627</v>
      </c>
    </row>
    <row r="2474" spans="1:20" ht="60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8221</v>
      </c>
      <c r="H2474" s="1" t="s">
        <v>8243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8276</v>
      </c>
      <c r="O2474" s="5">
        <f>E2474/D2474</f>
        <v>1.3576026666666667</v>
      </c>
      <c r="P2474" s="3">
        <f>ROUND(E2474/L2474,0)</f>
        <v>98</v>
      </c>
      <c r="Q2474" s="6" t="s">
        <v>8323</v>
      </c>
      <c r="R2474" s="6" t="s">
        <v>8327</v>
      </c>
      <c r="S2474" s="14">
        <f t="shared" si="76"/>
        <v>40353.907175925924</v>
      </c>
      <c r="T2474" s="14">
        <f t="shared" si="77"/>
        <v>40424.835416666661</v>
      </c>
    </row>
    <row r="2475" spans="1:20" ht="45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8221</v>
      </c>
      <c r="H2475" s="1" t="s">
        <v>8243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8276</v>
      </c>
      <c r="O2475" s="5">
        <f>E2475/D2475</f>
        <v>1</v>
      </c>
      <c r="P2475" s="3">
        <f>ROUND(E2475/L2475,0)</f>
        <v>43</v>
      </c>
      <c r="Q2475" s="6" t="s">
        <v>8323</v>
      </c>
      <c r="R2475" s="6" t="s">
        <v>8327</v>
      </c>
      <c r="S2475" s="14">
        <f t="shared" si="76"/>
        <v>41193.540150462963</v>
      </c>
      <c r="T2475" s="14">
        <f t="shared" si="77"/>
        <v>41223.581817129627</v>
      </c>
    </row>
    <row r="2476" spans="1:20" ht="60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8221</v>
      </c>
      <c r="H2476" s="1" t="s">
        <v>8243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8276</v>
      </c>
      <c r="O2476" s="5">
        <f>E2476/D2476</f>
        <v>1.0000360000000001</v>
      </c>
      <c r="P2476" s="3">
        <f>ROUND(E2476/L2476,0)</f>
        <v>132</v>
      </c>
      <c r="Q2476" s="6" t="s">
        <v>8323</v>
      </c>
      <c r="R2476" s="6" t="s">
        <v>8327</v>
      </c>
      <c r="S2476" s="14">
        <f t="shared" si="76"/>
        <v>40416.80296296296</v>
      </c>
      <c r="T2476" s="14">
        <f t="shared" si="77"/>
        <v>40461.80296296296</v>
      </c>
    </row>
    <row r="2477" spans="1:20" ht="30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8221</v>
      </c>
      <c r="H2477" s="1" t="s">
        <v>8243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8276</v>
      </c>
      <c r="O2477" s="5">
        <f>E2477/D2477</f>
        <v>1.0471999999999999</v>
      </c>
      <c r="P2477" s="3">
        <f>ROUND(E2477/L2477,0)</f>
        <v>32</v>
      </c>
      <c r="Q2477" s="6" t="s">
        <v>8323</v>
      </c>
      <c r="R2477" s="6" t="s">
        <v>8327</v>
      </c>
      <c r="S2477" s="14">
        <f t="shared" si="76"/>
        <v>40310.079340277771</v>
      </c>
      <c r="T2477" s="14">
        <f t="shared" si="77"/>
        <v>40369.708333333328</v>
      </c>
    </row>
    <row r="2478" spans="1:20" ht="4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8221</v>
      </c>
      <c r="H2478" s="1" t="s">
        <v>8243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8276</v>
      </c>
      <c r="O2478" s="5">
        <f>E2478/D2478</f>
        <v>1.050225</v>
      </c>
      <c r="P2478" s="3">
        <f>ROUND(E2478/L2478,0)</f>
        <v>61</v>
      </c>
      <c r="Q2478" s="6" t="s">
        <v>8323</v>
      </c>
      <c r="R2478" s="6" t="s">
        <v>8327</v>
      </c>
      <c r="S2478" s="14">
        <f t="shared" si="76"/>
        <v>41913.120023148142</v>
      </c>
      <c r="T2478" s="14">
        <f t="shared" si="77"/>
        <v>41946.161689814813</v>
      </c>
    </row>
    <row r="2479" spans="1:20" ht="30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8221</v>
      </c>
      <c r="H2479" s="1" t="s">
        <v>8243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8276</v>
      </c>
      <c r="O2479" s="5">
        <f>E2479/D2479</f>
        <v>1.7133333333333334</v>
      </c>
      <c r="P2479" s="3">
        <f>ROUND(E2479/L2479,0)</f>
        <v>31</v>
      </c>
      <c r="Q2479" s="6" t="s">
        <v>8323</v>
      </c>
      <c r="R2479" s="6" t="s">
        <v>8327</v>
      </c>
      <c r="S2479" s="14">
        <f t="shared" si="76"/>
        <v>41088.483159722222</v>
      </c>
      <c r="T2479" s="14">
        <f t="shared" si="77"/>
        <v>41133.483159722222</v>
      </c>
    </row>
    <row r="2480" spans="1:20" ht="60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8221</v>
      </c>
      <c r="H2480" s="1" t="s">
        <v>8243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8276</v>
      </c>
      <c r="O2480" s="5">
        <f>E2480/D2480</f>
        <v>1.2749999999999999</v>
      </c>
      <c r="P2480" s="3">
        <f>ROUND(E2480/L2480,0)</f>
        <v>129</v>
      </c>
      <c r="Q2480" s="6" t="s">
        <v>8323</v>
      </c>
      <c r="R2480" s="6" t="s">
        <v>8327</v>
      </c>
      <c r="S2480" s="14">
        <f t="shared" si="76"/>
        <v>41257.742048611108</v>
      </c>
      <c r="T2480" s="14">
        <f t="shared" si="77"/>
        <v>41287.742048611108</v>
      </c>
    </row>
    <row r="2481" spans="1:20" ht="45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8221</v>
      </c>
      <c r="H2481" s="1" t="s">
        <v>8243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8276</v>
      </c>
      <c r="O2481" s="5">
        <f>E2481/D2481</f>
        <v>1.3344333333333334</v>
      </c>
      <c r="P2481" s="3">
        <f>ROUND(E2481/L2481,0)</f>
        <v>25</v>
      </c>
      <c r="Q2481" s="6" t="s">
        <v>8323</v>
      </c>
      <c r="R2481" s="6" t="s">
        <v>8327</v>
      </c>
      <c r="S2481" s="14">
        <f t="shared" si="76"/>
        <v>41107.518449074072</v>
      </c>
      <c r="T2481" s="14">
        <f t="shared" si="77"/>
        <v>41117.875</v>
      </c>
    </row>
    <row r="2482" spans="1:20" ht="60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8221</v>
      </c>
      <c r="H2482" s="1" t="s">
        <v>8243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8276</v>
      </c>
      <c r="O2482" s="5">
        <f>E2482/D2482</f>
        <v>1</v>
      </c>
      <c r="P2482" s="3">
        <f>ROUND(E2482/L2482,0)</f>
        <v>250</v>
      </c>
      <c r="Q2482" s="6" t="s">
        <v>8323</v>
      </c>
      <c r="R2482" s="6" t="s">
        <v>8327</v>
      </c>
      <c r="S2482" s="14">
        <f t="shared" si="76"/>
        <v>42227.727824074071</v>
      </c>
      <c r="T2482" s="14">
        <f t="shared" si="77"/>
        <v>42287.727824074071</v>
      </c>
    </row>
    <row r="2483" spans="1:20" ht="60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8221</v>
      </c>
      <c r="H2483" s="1" t="s">
        <v>8243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8276</v>
      </c>
      <c r="O2483" s="5">
        <f>E2483/D2483</f>
        <v>1.1291099999999998</v>
      </c>
      <c r="P2483" s="3">
        <f>ROUND(E2483/L2483,0)</f>
        <v>48</v>
      </c>
      <c r="Q2483" s="6" t="s">
        <v>8323</v>
      </c>
      <c r="R2483" s="6" t="s">
        <v>8327</v>
      </c>
      <c r="S2483" s="14">
        <f t="shared" si="76"/>
        <v>40999.437592592592</v>
      </c>
      <c r="T2483" s="14">
        <f t="shared" si="77"/>
        <v>41029.437592592592</v>
      </c>
    </row>
    <row r="2484" spans="1:20" ht="60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8221</v>
      </c>
      <c r="H2484" s="1" t="s">
        <v>8243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8276</v>
      </c>
      <c r="O2484" s="5">
        <f>E2484/D2484</f>
        <v>1.0009999999999999</v>
      </c>
      <c r="P2484" s="3">
        <f>ROUND(E2484/L2484,0)</f>
        <v>40</v>
      </c>
      <c r="Q2484" s="6" t="s">
        <v>8323</v>
      </c>
      <c r="R2484" s="6" t="s">
        <v>8327</v>
      </c>
      <c r="S2484" s="14">
        <f t="shared" si="76"/>
        <v>40711.573877314811</v>
      </c>
      <c r="T2484" s="14">
        <f t="shared" si="77"/>
        <v>40756.573877314811</v>
      </c>
    </row>
    <row r="2485" spans="1:20" ht="45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8221</v>
      </c>
      <c r="H2485" s="1" t="s">
        <v>8243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8276</v>
      </c>
      <c r="O2485" s="5">
        <f>E2485/D2485</f>
        <v>1.1372727272727272</v>
      </c>
      <c r="P2485" s="3">
        <f>ROUND(E2485/L2485,0)</f>
        <v>66</v>
      </c>
      <c r="Q2485" s="6" t="s">
        <v>8323</v>
      </c>
      <c r="R2485" s="6" t="s">
        <v>8327</v>
      </c>
      <c r="S2485" s="14">
        <f t="shared" si="76"/>
        <v>40970.541701388887</v>
      </c>
      <c r="T2485" s="14">
        <f t="shared" si="77"/>
        <v>41030.500034722216</v>
      </c>
    </row>
    <row r="2486" spans="1:20" ht="60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8221</v>
      </c>
      <c r="H2486" s="1" t="s">
        <v>8243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8276</v>
      </c>
      <c r="O2486" s="5">
        <f>E2486/D2486</f>
        <v>1.1931742857142855</v>
      </c>
      <c r="P2486" s="3">
        <f>ROUND(E2486/L2486,0)</f>
        <v>46</v>
      </c>
      <c r="Q2486" s="6" t="s">
        <v>8323</v>
      </c>
      <c r="R2486" s="6" t="s">
        <v>8327</v>
      </c>
      <c r="S2486" s="14">
        <f t="shared" si="76"/>
        <v>40771.708368055552</v>
      </c>
      <c r="T2486" s="14">
        <f t="shared" si="77"/>
        <v>40801.708368055552</v>
      </c>
    </row>
    <row r="2487" spans="1:20" ht="60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8221</v>
      </c>
      <c r="H2487" s="1" t="s">
        <v>8243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8276</v>
      </c>
      <c r="O2487" s="5">
        <f>E2487/D2487</f>
        <v>1.0325</v>
      </c>
      <c r="P2487" s="3">
        <f>ROUND(E2487/L2487,0)</f>
        <v>50</v>
      </c>
      <c r="Q2487" s="6" t="s">
        <v>8323</v>
      </c>
      <c r="R2487" s="6" t="s">
        <v>8327</v>
      </c>
      <c r="S2487" s="14">
        <f t="shared" si="76"/>
        <v>40793.790266203701</v>
      </c>
      <c r="T2487" s="14">
        <f t="shared" si="77"/>
        <v>40828.790266203701</v>
      </c>
    </row>
    <row r="2488" spans="1:20" ht="60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8221</v>
      </c>
      <c r="H2488" s="1" t="s">
        <v>8243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8276</v>
      </c>
      <c r="O2488" s="5">
        <f>E2488/D2488</f>
        <v>2.6566666666666667</v>
      </c>
      <c r="P2488" s="3">
        <f>ROUND(E2488/L2488,0)</f>
        <v>27</v>
      </c>
      <c r="Q2488" s="6" t="s">
        <v>8323</v>
      </c>
      <c r="R2488" s="6" t="s">
        <v>8327</v>
      </c>
      <c r="S2488" s="14">
        <f t="shared" si="76"/>
        <v>40991.499722222223</v>
      </c>
      <c r="T2488" s="14">
        <f t="shared" si="77"/>
        <v>41021.499722222223</v>
      </c>
    </row>
    <row r="2489" spans="1:20" ht="4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8221</v>
      </c>
      <c r="H2489" s="1" t="s">
        <v>8243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8276</v>
      </c>
      <c r="O2489" s="5">
        <f>E2489/D2489</f>
        <v>1.0005066666666667</v>
      </c>
      <c r="P2489" s="3">
        <f>ROUND(E2489/L2489,0)</f>
        <v>39</v>
      </c>
      <c r="Q2489" s="6" t="s">
        <v>8323</v>
      </c>
      <c r="R2489" s="6" t="s">
        <v>8327</v>
      </c>
      <c r="S2489" s="14">
        <f t="shared" si="76"/>
        <v>41025.874965277777</v>
      </c>
      <c r="T2489" s="14">
        <f t="shared" si="77"/>
        <v>41055.874965277777</v>
      </c>
    </row>
    <row r="2490" spans="1:20" ht="60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8221</v>
      </c>
      <c r="H2490" s="1" t="s">
        <v>8243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8276</v>
      </c>
      <c r="O2490" s="5">
        <f>E2490/D2490</f>
        <v>1.0669999999999999</v>
      </c>
      <c r="P2490" s="3">
        <f>ROUND(E2490/L2490,0)</f>
        <v>49</v>
      </c>
      <c r="Q2490" s="6" t="s">
        <v>8323</v>
      </c>
      <c r="R2490" s="6" t="s">
        <v>8327</v>
      </c>
      <c r="S2490" s="14">
        <f t="shared" si="76"/>
        <v>40833.424861111111</v>
      </c>
      <c r="T2490" s="14">
        <f t="shared" si="77"/>
        <v>40863.466527777775</v>
      </c>
    </row>
    <row r="2491" spans="1:20" ht="60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8221</v>
      </c>
      <c r="H2491" s="1" t="s">
        <v>8243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8276</v>
      </c>
      <c r="O2491" s="5">
        <f>E2491/D2491</f>
        <v>1.3367142857142857</v>
      </c>
      <c r="P2491" s="3">
        <f>ROUND(E2491/L2491,0)</f>
        <v>62</v>
      </c>
      <c r="Q2491" s="6" t="s">
        <v>8323</v>
      </c>
      <c r="R2491" s="6" t="s">
        <v>8327</v>
      </c>
      <c r="S2491" s="14">
        <f t="shared" si="76"/>
        <v>41373.481932870367</v>
      </c>
      <c r="T2491" s="14">
        <f t="shared" si="77"/>
        <v>41403.481932870367</v>
      </c>
    </row>
    <row r="2492" spans="1:20" ht="45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8221</v>
      </c>
      <c r="H2492" s="1" t="s">
        <v>8243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8276</v>
      </c>
      <c r="O2492" s="5">
        <f>E2492/D2492</f>
        <v>1.214</v>
      </c>
      <c r="P2492" s="3">
        <f>ROUND(E2492/L2492,0)</f>
        <v>38</v>
      </c>
      <c r="Q2492" s="6" t="s">
        <v>8323</v>
      </c>
      <c r="R2492" s="6" t="s">
        <v>8327</v>
      </c>
      <c r="S2492" s="14">
        <f t="shared" si="76"/>
        <v>41023.01939814815</v>
      </c>
      <c r="T2492" s="14">
        <f t="shared" si="77"/>
        <v>41083.01939814815</v>
      </c>
    </row>
    <row r="2493" spans="1:20" ht="60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8221</v>
      </c>
      <c r="H2493" s="1" t="s">
        <v>8243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8276</v>
      </c>
      <c r="O2493" s="5">
        <f>E2493/D2493</f>
        <v>1.032</v>
      </c>
      <c r="P2493" s="3">
        <f>ROUND(E2493/L2493,0)</f>
        <v>52</v>
      </c>
      <c r="Q2493" s="6" t="s">
        <v>8323</v>
      </c>
      <c r="R2493" s="6" t="s">
        <v>8327</v>
      </c>
      <c r="S2493" s="14">
        <f t="shared" si="76"/>
        <v>40542.630949074075</v>
      </c>
      <c r="T2493" s="14">
        <f t="shared" si="77"/>
        <v>40558.868750000001</v>
      </c>
    </row>
    <row r="2494" spans="1:20" ht="30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8221</v>
      </c>
      <c r="H2494" s="1" t="s">
        <v>8243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8276</v>
      </c>
      <c r="O2494" s="5">
        <f>E2494/D2494</f>
        <v>1.25</v>
      </c>
      <c r="P2494" s="3">
        <f>ROUND(E2494/L2494,0)</f>
        <v>28</v>
      </c>
      <c r="Q2494" s="6" t="s">
        <v>8323</v>
      </c>
      <c r="R2494" s="6" t="s">
        <v>8327</v>
      </c>
      <c r="S2494" s="14">
        <f t="shared" si="76"/>
        <v>41024.777638888889</v>
      </c>
      <c r="T2494" s="14">
        <f t="shared" si="77"/>
        <v>41076.207638888889</v>
      </c>
    </row>
    <row r="2495" spans="1:20" ht="60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8221</v>
      </c>
      <c r="H2495" s="1" t="s">
        <v>8243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8276</v>
      </c>
      <c r="O2495" s="5">
        <f>E2495/D2495</f>
        <v>1.2869999999999999</v>
      </c>
      <c r="P2495" s="3">
        <f>ROUND(E2495/L2495,0)</f>
        <v>99</v>
      </c>
      <c r="Q2495" s="6" t="s">
        <v>8323</v>
      </c>
      <c r="R2495" s="6" t="s">
        <v>8327</v>
      </c>
      <c r="S2495" s="14">
        <f t="shared" si="76"/>
        <v>41347.959953703699</v>
      </c>
      <c r="T2495" s="14">
        <f t="shared" si="77"/>
        <v>41392.959953703699</v>
      </c>
    </row>
    <row r="2496" spans="1:20" ht="45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8221</v>
      </c>
      <c r="H2496" s="1" t="s">
        <v>8243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8276</v>
      </c>
      <c r="O2496" s="5">
        <f>E2496/D2496</f>
        <v>1.0100533333333332</v>
      </c>
      <c r="P2496" s="3">
        <f>ROUND(E2496/L2496,0)</f>
        <v>39</v>
      </c>
      <c r="Q2496" s="6" t="s">
        <v>8323</v>
      </c>
      <c r="R2496" s="6" t="s">
        <v>8327</v>
      </c>
      <c r="S2496" s="14">
        <f t="shared" si="76"/>
        <v>41022.436851851853</v>
      </c>
      <c r="T2496" s="14">
        <f t="shared" si="77"/>
        <v>41052.436851851853</v>
      </c>
    </row>
    <row r="2497" spans="1:20" ht="45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8221</v>
      </c>
      <c r="H2497" s="1" t="s">
        <v>8243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8276</v>
      </c>
      <c r="O2497" s="5">
        <f>E2497/D2497</f>
        <v>1.2753666666666665</v>
      </c>
      <c r="P2497" s="3">
        <f>ROUND(E2497/L2497,0)</f>
        <v>46</v>
      </c>
      <c r="Q2497" s="6" t="s">
        <v>8323</v>
      </c>
      <c r="R2497" s="6" t="s">
        <v>8327</v>
      </c>
      <c r="S2497" s="14">
        <f t="shared" si="76"/>
        <v>41036.738136574073</v>
      </c>
      <c r="T2497" s="14">
        <f t="shared" si="77"/>
        <v>41066.738136574073</v>
      </c>
    </row>
    <row r="2498" spans="1:20" ht="30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8221</v>
      </c>
      <c r="H2498" s="1" t="s">
        <v>8243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8276</v>
      </c>
      <c r="O2498" s="5">
        <f>E2498/D2498</f>
        <v>1</v>
      </c>
      <c r="P2498" s="3">
        <f>ROUND(E2498/L2498,0)</f>
        <v>600</v>
      </c>
      <c r="Q2498" s="6" t="s">
        <v>8323</v>
      </c>
      <c r="R2498" s="6" t="s">
        <v>8327</v>
      </c>
      <c r="S2498" s="14">
        <f t="shared" si="76"/>
        <v>41327.788101851846</v>
      </c>
      <c r="T2498" s="14">
        <f t="shared" si="77"/>
        <v>41362.746435185181</v>
      </c>
    </row>
    <row r="2499" spans="1:20" ht="45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8221</v>
      </c>
      <c r="H2499" s="1" t="s">
        <v>8243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8276</v>
      </c>
      <c r="O2499" s="5">
        <f>E2499/D2499</f>
        <v>1.127715</v>
      </c>
      <c r="P2499" s="3">
        <f>ROUND(E2499/L2499,0)</f>
        <v>81</v>
      </c>
      <c r="Q2499" s="6" t="s">
        <v>8323</v>
      </c>
      <c r="R2499" s="6" t="s">
        <v>8327</v>
      </c>
      <c r="S2499" s="14">
        <f t="shared" ref="S2499:S2562" si="78">(J2499/86400)+25569+(-5/24)</f>
        <v>40730.670578703699</v>
      </c>
      <c r="T2499" s="14">
        <f t="shared" ref="T2499:T2562" si="79">(I2499/86400)+25569+(-5/24)</f>
        <v>40760.670578703699</v>
      </c>
    </row>
    <row r="2500" spans="1:20" ht="45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8221</v>
      </c>
      <c r="H2500" s="1" t="s">
        <v>8243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8276</v>
      </c>
      <c r="O2500" s="5">
        <f>E2500/D2500</f>
        <v>1.056</v>
      </c>
      <c r="P2500" s="3">
        <f>ROUND(E2500/L2500,0)</f>
        <v>53</v>
      </c>
      <c r="Q2500" s="6" t="s">
        <v>8323</v>
      </c>
      <c r="R2500" s="6" t="s">
        <v>8327</v>
      </c>
      <c r="S2500" s="14">
        <f t="shared" si="78"/>
        <v>42017.759108796294</v>
      </c>
      <c r="T2500" s="14">
        <f t="shared" si="79"/>
        <v>42031.759108796294</v>
      </c>
    </row>
    <row r="2501" spans="1:20" ht="60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8221</v>
      </c>
      <c r="H2501" s="1" t="s">
        <v>8243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8276</v>
      </c>
      <c r="O2501" s="5">
        <f>E2501/D2501</f>
        <v>2.0262500000000001</v>
      </c>
      <c r="P2501" s="3">
        <f>ROUND(E2501/L2501,0)</f>
        <v>48</v>
      </c>
      <c r="Q2501" s="6" t="s">
        <v>8323</v>
      </c>
      <c r="R2501" s="6" t="s">
        <v>8327</v>
      </c>
      <c r="S2501" s="14">
        <f t="shared" si="78"/>
        <v>41226.440243055556</v>
      </c>
      <c r="T2501" s="14">
        <f t="shared" si="79"/>
        <v>41274.541666666664</v>
      </c>
    </row>
    <row r="2502" spans="1:20" ht="45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8221</v>
      </c>
      <c r="H2502" s="1" t="s">
        <v>8243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8276</v>
      </c>
      <c r="O2502" s="5">
        <f>E2502/D2502</f>
        <v>1.1333333333333333</v>
      </c>
      <c r="P2502" s="3">
        <f>ROUND(E2502/L2502,0)</f>
        <v>23</v>
      </c>
      <c r="Q2502" s="6" t="s">
        <v>8323</v>
      </c>
      <c r="R2502" s="6" t="s">
        <v>8327</v>
      </c>
      <c r="S2502" s="14">
        <f t="shared" si="78"/>
        <v>41053.564525462956</v>
      </c>
      <c r="T2502" s="14">
        <f t="shared" si="79"/>
        <v>41083.564525462956</v>
      </c>
    </row>
    <row r="2503" spans="1:20" ht="60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8306</v>
      </c>
      <c r="G2503" s="1" t="s">
        <v>8226</v>
      </c>
      <c r="H2503" s="1" t="s">
        <v>8248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8296</v>
      </c>
      <c r="O2503" s="5">
        <f>E2503/D2503</f>
        <v>2.5545454545454545E-2</v>
      </c>
      <c r="P2503" s="3">
        <f>ROUND(E2503/L2503,0)</f>
        <v>40</v>
      </c>
      <c r="Q2503" s="6" t="s">
        <v>8334</v>
      </c>
      <c r="R2503" s="6" t="s">
        <v>8351</v>
      </c>
      <c r="S2503" s="14">
        <f t="shared" si="78"/>
        <v>42244.568333333336</v>
      </c>
      <c r="T2503" s="14">
        <f t="shared" si="79"/>
        <v>42274.568333333336</v>
      </c>
    </row>
    <row r="2504" spans="1:20" ht="60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8306</v>
      </c>
      <c r="G2504" s="1" t="s">
        <v>8221</v>
      </c>
      <c r="H2504" s="1" t="s">
        <v>8243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8296</v>
      </c>
      <c r="O2504" s="5">
        <f>E2504/D2504</f>
        <v>7.8181818181818181E-4</v>
      </c>
      <c r="P2504" s="3">
        <f>ROUND(E2504/L2504,0)</f>
        <v>17</v>
      </c>
      <c r="Q2504" s="6" t="s">
        <v>8334</v>
      </c>
      <c r="R2504" s="6" t="s">
        <v>8351</v>
      </c>
      <c r="S2504" s="14">
        <f t="shared" si="78"/>
        <v>41858.617106481477</v>
      </c>
      <c r="T2504" s="14">
        <f t="shared" si="79"/>
        <v>41903.617106481477</v>
      </c>
    </row>
    <row r="2505" spans="1:20" ht="60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8306</v>
      </c>
      <c r="G2505" s="1" t="s">
        <v>8221</v>
      </c>
      <c r="H2505" s="1" t="s">
        <v>8243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8296</v>
      </c>
      <c r="O2505" s="5">
        <f>E2505/D2505</f>
        <v>0</v>
      </c>
      <c r="P2505" s="3" t="e">
        <f>ROUND(E2505/L2505,0)</f>
        <v>#DIV/0!</v>
      </c>
      <c r="Q2505" s="6" t="s">
        <v>8334</v>
      </c>
      <c r="R2505" s="6" t="s">
        <v>8351</v>
      </c>
      <c r="S2505" s="14">
        <f t="shared" si="78"/>
        <v>42498.691064814811</v>
      </c>
      <c r="T2505" s="14">
        <f t="shared" si="79"/>
        <v>42528.67083333333</v>
      </c>
    </row>
    <row r="2506" spans="1:20" ht="45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8306</v>
      </c>
      <c r="G2506" s="1" t="s">
        <v>8221</v>
      </c>
      <c r="H2506" s="1" t="s">
        <v>8243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8296</v>
      </c>
      <c r="O2506" s="5">
        <f>E2506/D2506</f>
        <v>0</v>
      </c>
      <c r="P2506" s="3" t="e">
        <f>ROUND(E2506/L2506,0)</f>
        <v>#DIV/0!</v>
      </c>
      <c r="Q2506" s="6" t="s">
        <v>8334</v>
      </c>
      <c r="R2506" s="6" t="s">
        <v>8351</v>
      </c>
      <c r="S2506" s="14">
        <f t="shared" si="78"/>
        <v>41927.807106481479</v>
      </c>
      <c r="T2506" s="14">
        <f t="shared" si="79"/>
        <v>41957.848773148151</v>
      </c>
    </row>
    <row r="2507" spans="1:20" ht="60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8306</v>
      </c>
      <c r="G2507" s="1" t="s">
        <v>8221</v>
      </c>
      <c r="H2507" s="1" t="s">
        <v>8243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8296</v>
      </c>
      <c r="O2507" s="5">
        <f>E2507/D2507</f>
        <v>0</v>
      </c>
      <c r="P2507" s="3" t="e">
        <f>ROUND(E2507/L2507,0)</f>
        <v>#DIV/0!</v>
      </c>
      <c r="Q2507" s="6" t="s">
        <v>8334</v>
      </c>
      <c r="R2507" s="6" t="s">
        <v>8351</v>
      </c>
      <c r="S2507" s="14">
        <f t="shared" si="78"/>
        <v>42046.847407407404</v>
      </c>
      <c r="T2507" s="14">
        <f t="shared" si="79"/>
        <v>42076.80574074074</v>
      </c>
    </row>
    <row r="2508" spans="1:20" ht="60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8306</v>
      </c>
      <c r="G2508" s="1" t="s">
        <v>8222</v>
      </c>
      <c r="H2508" s="1" t="s">
        <v>8244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8296</v>
      </c>
      <c r="O2508" s="5">
        <f>E2508/D2508</f>
        <v>6.0000000000000001E-3</v>
      </c>
      <c r="P2508" s="3">
        <f>ROUND(E2508/L2508,0)</f>
        <v>15</v>
      </c>
      <c r="Q2508" s="6" t="s">
        <v>8334</v>
      </c>
      <c r="R2508" s="6" t="s">
        <v>8351</v>
      </c>
      <c r="S2508" s="14">
        <f t="shared" si="78"/>
        <v>42258.088761574072</v>
      </c>
      <c r="T2508" s="14">
        <f t="shared" si="79"/>
        <v>42280.666666666664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8306</v>
      </c>
      <c r="G2509" s="1" t="s">
        <v>8221</v>
      </c>
      <c r="H2509" s="1" t="s">
        <v>8243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8296</v>
      </c>
      <c r="O2509" s="5">
        <f>E2509/D2509</f>
        <v>0</v>
      </c>
      <c r="P2509" s="3" t="e">
        <f>ROUND(E2509/L2509,0)</f>
        <v>#DIV/0!</v>
      </c>
      <c r="Q2509" s="6" t="s">
        <v>8334</v>
      </c>
      <c r="R2509" s="6" t="s">
        <v>8351</v>
      </c>
      <c r="S2509" s="14">
        <f t="shared" si="78"/>
        <v>42104.864629629628</v>
      </c>
      <c r="T2509" s="14">
        <f t="shared" si="79"/>
        <v>42134.864629629628</v>
      </c>
    </row>
    <row r="2510" spans="1:20" ht="60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8306</v>
      </c>
      <c r="G2510" s="1" t="s">
        <v>8221</v>
      </c>
      <c r="H2510" s="1" t="s">
        <v>8243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8296</v>
      </c>
      <c r="O2510" s="5">
        <f>E2510/D2510</f>
        <v>0</v>
      </c>
      <c r="P2510" s="3" t="e">
        <f>ROUND(E2510/L2510,0)</f>
        <v>#DIV/0!</v>
      </c>
      <c r="Q2510" s="6" t="s">
        <v>8334</v>
      </c>
      <c r="R2510" s="6" t="s">
        <v>8351</v>
      </c>
      <c r="S2510" s="14">
        <f t="shared" si="78"/>
        <v>41835.743449074071</v>
      </c>
      <c r="T2510" s="14">
        <f t="shared" si="79"/>
        <v>41865.743449074071</v>
      </c>
    </row>
    <row r="2511" spans="1:20" ht="60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8306</v>
      </c>
      <c r="G2511" s="1" t="s">
        <v>8222</v>
      </c>
      <c r="H2511" s="1" t="s">
        <v>8244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8296</v>
      </c>
      <c r="O2511" s="5">
        <f>E2511/D2511</f>
        <v>1.0526315789473684E-2</v>
      </c>
      <c r="P2511" s="3">
        <f>ROUND(E2511/L2511,0)</f>
        <v>36</v>
      </c>
      <c r="Q2511" s="6" t="s">
        <v>8334</v>
      </c>
      <c r="R2511" s="6" t="s">
        <v>8351</v>
      </c>
      <c r="S2511" s="14">
        <f t="shared" si="78"/>
        <v>42058.601261574069</v>
      </c>
      <c r="T2511" s="14">
        <f t="shared" si="79"/>
        <v>42114.559594907405</v>
      </c>
    </row>
    <row r="2512" spans="1:20" ht="60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8306</v>
      </c>
      <c r="G2512" s="1" t="s">
        <v>8221</v>
      </c>
      <c r="H2512" s="1" t="s">
        <v>8243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8296</v>
      </c>
      <c r="O2512" s="5">
        <f>E2512/D2512</f>
        <v>1.5E-3</v>
      </c>
      <c r="P2512" s="3">
        <f>ROUND(E2512/L2512,0)</f>
        <v>38</v>
      </c>
      <c r="Q2512" s="6" t="s">
        <v>8334</v>
      </c>
      <c r="R2512" s="6" t="s">
        <v>8351</v>
      </c>
      <c r="S2512" s="14">
        <f t="shared" si="78"/>
        <v>42078.789027777777</v>
      </c>
      <c r="T2512" s="14">
        <f t="shared" si="79"/>
        <v>42138.789027777777</v>
      </c>
    </row>
    <row r="2513" spans="1:20" ht="45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8306</v>
      </c>
      <c r="G2513" s="1" t="s">
        <v>8222</v>
      </c>
      <c r="H2513" s="1" t="s">
        <v>8244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8296</v>
      </c>
      <c r="O2513" s="5">
        <f>E2513/D2513</f>
        <v>0</v>
      </c>
      <c r="P2513" s="3" t="e">
        <f>ROUND(E2513/L2513,0)</f>
        <v>#DIV/0!</v>
      </c>
      <c r="Q2513" s="6" t="s">
        <v>8334</v>
      </c>
      <c r="R2513" s="6" t="s">
        <v>8351</v>
      </c>
      <c r="S2513" s="14">
        <f t="shared" si="78"/>
        <v>42371.238576388881</v>
      </c>
      <c r="T2513" s="14">
        <f t="shared" si="79"/>
        <v>42401.238576388881</v>
      </c>
    </row>
    <row r="2514" spans="1:20" ht="4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8306</v>
      </c>
      <c r="G2514" s="1" t="s">
        <v>8221</v>
      </c>
      <c r="H2514" s="1" t="s">
        <v>8243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8296</v>
      </c>
      <c r="O2514" s="5">
        <f>E2514/D2514</f>
        <v>0</v>
      </c>
      <c r="P2514" s="3" t="e">
        <f>ROUND(E2514/L2514,0)</f>
        <v>#DIV/0!</v>
      </c>
      <c r="Q2514" s="6" t="s">
        <v>8334</v>
      </c>
      <c r="R2514" s="6" t="s">
        <v>8351</v>
      </c>
      <c r="S2514" s="14">
        <f t="shared" si="78"/>
        <v>41971.668530092589</v>
      </c>
      <c r="T2514" s="14">
        <f t="shared" si="79"/>
        <v>41986.668530092589</v>
      </c>
    </row>
    <row r="2515" spans="1:20" ht="60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8306</v>
      </c>
      <c r="G2515" s="1" t="s">
        <v>8233</v>
      </c>
      <c r="H2515" s="1" t="s">
        <v>8246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8296</v>
      </c>
      <c r="O2515" s="5">
        <f>E2515/D2515</f>
        <v>0</v>
      </c>
      <c r="P2515" s="3" t="e">
        <f>ROUND(E2515/L2515,0)</f>
        <v>#DIV/0!</v>
      </c>
      <c r="Q2515" s="6" t="s">
        <v>8334</v>
      </c>
      <c r="R2515" s="6" t="s">
        <v>8351</v>
      </c>
      <c r="S2515" s="14">
        <f t="shared" si="78"/>
        <v>42731.798483796294</v>
      </c>
      <c r="T2515" s="14">
        <f t="shared" si="79"/>
        <v>42791.798483796294</v>
      </c>
    </row>
    <row r="2516" spans="1:20" ht="60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8306</v>
      </c>
      <c r="G2516" s="1" t="s">
        <v>8221</v>
      </c>
      <c r="H2516" s="1" t="s">
        <v>8243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8296</v>
      </c>
      <c r="O2516" s="5">
        <f>E2516/D2516</f>
        <v>1.7500000000000002E-2</v>
      </c>
      <c r="P2516" s="3">
        <f>ROUND(E2516/L2516,0)</f>
        <v>53</v>
      </c>
      <c r="Q2516" s="6" t="s">
        <v>8334</v>
      </c>
      <c r="R2516" s="6" t="s">
        <v>8351</v>
      </c>
      <c r="S2516" s="14">
        <f t="shared" si="78"/>
        <v>41854.181446759256</v>
      </c>
      <c r="T2516" s="14">
        <f t="shared" si="79"/>
        <v>41871.181446759256</v>
      </c>
    </row>
    <row r="2517" spans="1:20" ht="60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8306</v>
      </c>
      <c r="G2517" s="1" t="s">
        <v>8221</v>
      </c>
      <c r="H2517" s="1" t="s">
        <v>8243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8296</v>
      </c>
      <c r="O2517" s="5">
        <f>E2517/D2517</f>
        <v>0.186</v>
      </c>
      <c r="P2517" s="3">
        <f>ROUND(E2517/L2517,0)</f>
        <v>78</v>
      </c>
      <c r="Q2517" s="6" t="s">
        <v>8334</v>
      </c>
      <c r="R2517" s="6" t="s">
        <v>8351</v>
      </c>
      <c r="S2517" s="14">
        <f t="shared" si="78"/>
        <v>42027.63140046296</v>
      </c>
      <c r="T2517" s="14">
        <f t="shared" si="79"/>
        <v>42057.63140046296</v>
      </c>
    </row>
    <row r="2518" spans="1:20" ht="60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8306</v>
      </c>
      <c r="G2518" s="1" t="s">
        <v>8221</v>
      </c>
      <c r="H2518" s="1" t="s">
        <v>8243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8296</v>
      </c>
      <c r="O2518" s="5">
        <f>E2518/D2518</f>
        <v>0</v>
      </c>
      <c r="P2518" s="3" t="e">
        <f>ROUND(E2518/L2518,0)</f>
        <v>#DIV/0!</v>
      </c>
      <c r="Q2518" s="6" t="s">
        <v>8334</v>
      </c>
      <c r="R2518" s="6" t="s">
        <v>8351</v>
      </c>
      <c r="S2518" s="14">
        <f t="shared" si="78"/>
        <v>41942.445046296292</v>
      </c>
      <c r="T2518" s="14">
        <f t="shared" si="79"/>
        <v>41972.486712962964</v>
      </c>
    </row>
    <row r="2519" spans="1:20" ht="60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8306</v>
      </c>
      <c r="G2519" s="1" t="s">
        <v>8226</v>
      </c>
      <c r="H2519" s="1" t="s">
        <v>8248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8296</v>
      </c>
      <c r="O2519" s="5">
        <f>E2519/D2519</f>
        <v>9.8166666666666666E-2</v>
      </c>
      <c r="P2519" s="3">
        <f>ROUND(E2519/L2519,0)</f>
        <v>54</v>
      </c>
      <c r="Q2519" s="6" t="s">
        <v>8334</v>
      </c>
      <c r="R2519" s="6" t="s">
        <v>8351</v>
      </c>
      <c r="S2519" s="14">
        <f t="shared" si="78"/>
        <v>42052.594097222223</v>
      </c>
      <c r="T2519" s="14">
        <f t="shared" si="79"/>
        <v>42082.552430555552</v>
      </c>
    </row>
    <row r="2520" spans="1:20" ht="4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8306</v>
      </c>
      <c r="G2520" s="1" t="s">
        <v>8221</v>
      </c>
      <c r="H2520" s="1" t="s">
        <v>8243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8296</v>
      </c>
      <c r="O2520" s="5">
        <f>E2520/D2520</f>
        <v>0</v>
      </c>
      <c r="P2520" s="3" t="e">
        <f>ROUND(E2520/L2520,0)</f>
        <v>#DIV/0!</v>
      </c>
      <c r="Q2520" s="6" t="s">
        <v>8334</v>
      </c>
      <c r="R2520" s="6" t="s">
        <v>8351</v>
      </c>
      <c r="S2520" s="14">
        <f t="shared" si="78"/>
        <v>41926.472546296296</v>
      </c>
      <c r="T2520" s="14">
        <f t="shared" si="79"/>
        <v>41956.51421296296</v>
      </c>
    </row>
    <row r="2521" spans="1:20" ht="45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8306</v>
      </c>
      <c r="G2521" s="1" t="s">
        <v>8221</v>
      </c>
      <c r="H2521" s="1" t="s">
        <v>8243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8296</v>
      </c>
      <c r="O2521" s="5">
        <f>E2521/D2521</f>
        <v>4.3333333333333331E-4</v>
      </c>
      <c r="P2521" s="3">
        <f>ROUND(E2521/L2521,0)</f>
        <v>16</v>
      </c>
      <c r="Q2521" s="6" t="s">
        <v>8334</v>
      </c>
      <c r="R2521" s="6" t="s">
        <v>8351</v>
      </c>
      <c r="S2521" s="14">
        <f t="shared" si="78"/>
        <v>41808.946805555555</v>
      </c>
      <c r="T2521" s="14">
        <f t="shared" si="79"/>
        <v>41838.946805555555</v>
      </c>
    </row>
    <row r="2522" spans="1:20" ht="60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8306</v>
      </c>
      <c r="G2522" s="1" t="s">
        <v>8221</v>
      </c>
      <c r="H2522" s="1" t="s">
        <v>8243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8296</v>
      </c>
      <c r="O2522" s="5">
        <f>E2522/D2522</f>
        <v>0</v>
      </c>
      <c r="P2522" s="3" t="e">
        <f>ROUND(E2522/L2522,0)</f>
        <v>#DIV/0!</v>
      </c>
      <c r="Q2522" s="6" t="s">
        <v>8334</v>
      </c>
      <c r="R2522" s="6" t="s">
        <v>8351</v>
      </c>
      <c r="S2522" s="14">
        <f t="shared" si="78"/>
        <v>42612.392187500001</v>
      </c>
      <c r="T2522" s="14">
        <f t="shared" si="79"/>
        <v>42658.597916666666</v>
      </c>
    </row>
    <row r="2523" spans="1:20" ht="60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8221</v>
      </c>
      <c r="H2523" s="1" t="s">
        <v>8243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8297</v>
      </c>
      <c r="O2523" s="5">
        <f>E2523/D2523</f>
        <v>1.0948792000000001</v>
      </c>
      <c r="P2523" s="3">
        <f>ROUND(E2523/L2523,0)</f>
        <v>104</v>
      </c>
      <c r="Q2523" s="6" t="s">
        <v>8323</v>
      </c>
      <c r="R2523" s="6" t="s">
        <v>8352</v>
      </c>
      <c r="S2523" s="14">
        <f t="shared" si="78"/>
        <v>42269.75950231481</v>
      </c>
      <c r="T2523" s="14">
        <f t="shared" si="79"/>
        <v>42290.75950231481</v>
      </c>
    </row>
    <row r="2524" spans="1:20" ht="60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8221</v>
      </c>
      <c r="H2524" s="1" t="s">
        <v>8243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8297</v>
      </c>
      <c r="O2524" s="5">
        <f>E2524/D2524</f>
        <v>1</v>
      </c>
      <c r="P2524" s="3">
        <f>ROUND(E2524/L2524,0)</f>
        <v>185</v>
      </c>
      <c r="Q2524" s="6" t="s">
        <v>8323</v>
      </c>
      <c r="R2524" s="6" t="s">
        <v>8352</v>
      </c>
      <c r="S2524" s="14">
        <f t="shared" si="78"/>
        <v>42460.365277777775</v>
      </c>
      <c r="T2524" s="14">
        <f t="shared" si="79"/>
        <v>42482.411111111105</v>
      </c>
    </row>
    <row r="2525" spans="1:20" ht="45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8221</v>
      </c>
      <c r="H2525" s="1" t="s">
        <v>8243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8297</v>
      </c>
      <c r="O2525" s="5">
        <f>E2525/D2525</f>
        <v>1.5644444444444445</v>
      </c>
      <c r="P2525" s="3">
        <f>ROUND(E2525/L2525,0)</f>
        <v>54</v>
      </c>
      <c r="Q2525" s="6" t="s">
        <v>8323</v>
      </c>
      <c r="R2525" s="6" t="s">
        <v>8352</v>
      </c>
      <c r="S2525" s="14">
        <f t="shared" si="78"/>
        <v>41930.767268518517</v>
      </c>
      <c r="T2525" s="14">
        <f t="shared" si="79"/>
        <v>41960.808935185181</v>
      </c>
    </row>
    <row r="2526" spans="1:20" ht="45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8221</v>
      </c>
      <c r="H2526" s="1" t="s">
        <v>8243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8297</v>
      </c>
      <c r="O2526" s="5">
        <f>E2526/D2526</f>
        <v>1.016</v>
      </c>
      <c r="P2526" s="3">
        <f>ROUND(E2526/L2526,0)</f>
        <v>177</v>
      </c>
      <c r="Q2526" s="6" t="s">
        <v>8323</v>
      </c>
      <c r="R2526" s="6" t="s">
        <v>8352</v>
      </c>
      <c r="S2526" s="14">
        <f t="shared" si="78"/>
        <v>41961.599039351851</v>
      </c>
      <c r="T2526" s="14">
        <f t="shared" si="79"/>
        <v>41993.979166666664</v>
      </c>
    </row>
    <row r="2527" spans="1:20" ht="45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8221</v>
      </c>
      <c r="H2527" s="1" t="s">
        <v>8243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8297</v>
      </c>
      <c r="O2527" s="5">
        <f>E2527/D2527</f>
        <v>1.00325</v>
      </c>
      <c r="P2527" s="3">
        <f>ROUND(E2527/L2527,0)</f>
        <v>100</v>
      </c>
      <c r="Q2527" s="6" t="s">
        <v>8323</v>
      </c>
      <c r="R2527" s="6" t="s">
        <v>8352</v>
      </c>
      <c r="S2527" s="14">
        <f t="shared" si="78"/>
        <v>41058.636238425919</v>
      </c>
      <c r="T2527" s="14">
        <f t="shared" si="79"/>
        <v>41088.636238425919</v>
      </c>
    </row>
    <row r="2528" spans="1:20" ht="45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8221</v>
      </c>
      <c r="H2528" s="1" t="s">
        <v>8243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8297</v>
      </c>
      <c r="O2528" s="5">
        <f>E2528/D2528</f>
        <v>1.1294999999999999</v>
      </c>
      <c r="P2528" s="3">
        <f>ROUND(E2528/L2528,0)</f>
        <v>137</v>
      </c>
      <c r="Q2528" s="6" t="s">
        <v>8323</v>
      </c>
      <c r="R2528" s="6" t="s">
        <v>8352</v>
      </c>
      <c r="S2528" s="14">
        <f t="shared" si="78"/>
        <v>41952.882800925923</v>
      </c>
      <c r="T2528" s="14">
        <f t="shared" si="79"/>
        <v>41980.999305555553</v>
      </c>
    </row>
    <row r="2529" spans="1:20" ht="4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8221</v>
      </c>
      <c r="H2529" s="1" t="s">
        <v>8243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8297</v>
      </c>
      <c r="O2529" s="5">
        <f>E2529/D2529</f>
        <v>1.02125</v>
      </c>
      <c r="P2529" s="3">
        <f>ROUND(E2529/L2529,0)</f>
        <v>58</v>
      </c>
      <c r="Q2529" s="6" t="s">
        <v>8323</v>
      </c>
      <c r="R2529" s="6" t="s">
        <v>8352</v>
      </c>
      <c r="S2529" s="14">
        <f t="shared" si="78"/>
        <v>41546.542719907404</v>
      </c>
      <c r="T2529" s="14">
        <f t="shared" si="79"/>
        <v>41564.957638888889</v>
      </c>
    </row>
    <row r="2530" spans="1:20" ht="60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8222</v>
      </c>
      <c r="H2530" s="1" t="s">
        <v>8244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8297</v>
      </c>
      <c r="O2530" s="5">
        <f>E2530/D2530</f>
        <v>1.0724974999999999</v>
      </c>
      <c r="P2530" s="3">
        <f>ROUND(E2530/L2530,0)</f>
        <v>53</v>
      </c>
      <c r="Q2530" s="6" t="s">
        <v>8323</v>
      </c>
      <c r="R2530" s="6" t="s">
        <v>8352</v>
      </c>
      <c r="S2530" s="14">
        <f t="shared" si="78"/>
        <v>42217.626192129632</v>
      </c>
      <c r="T2530" s="14">
        <f t="shared" si="79"/>
        <v>42236.249999999993</v>
      </c>
    </row>
    <row r="2531" spans="1:20" ht="3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8221</v>
      </c>
      <c r="H2531" s="1" t="s">
        <v>8243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8297</v>
      </c>
      <c r="O2531" s="5">
        <f>E2531/D2531</f>
        <v>1.0428333333333333</v>
      </c>
      <c r="P2531" s="3">
        <f>ROUND(E2531/L2531,0)</f>
        <v>82</v>
      </c>
      <c r="Q2531" s="6" t="s">
        <v>8323</v>
      </c>
      <c r="R2531" s="6" t="s">
        <v>8352</v>
      </c>
      <c r="S2531" s="14">
        <f t="shared" si="78"/>
        <v>40947.872395833328</v>
      </c>
      <c r="T2531" s="14">
        <f t="shared" si="79"/>
        <v>40992.830729166664</v>
      </c>
    </row>
    <row r="2532" spans="1:20" ht="45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8221</v>
      </c>
      <c r="H2532" s="1" t="s">
        <v>8243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8297</v>
      </c>
      <c r="O2532" s="5">
        <f>E2532/D2532</f>
        <v>1</v>
      </c>
      <c r="P2532" s="3">
        <f>ROUND(E2532/L2532,0)</f>
        <v>135</v>
      </c>
      <c r="Q2532" s="6" t="s">
        <v>8323</v>
      </c>
      <c r="R2532" s="6" t="s">
        <v>8352</v>
      </c>
      <c r="S2532" s="14">
        <f t="shared" si="78"/>
        <v>42081.656307870369</v>
      </c>
      <c r="T2532" s="14">
        <f t="shared" si="79"/>
        <v>42113.993055555555</v>
      </c>
    </row>
    <row r="2533" spans="1:20" ht="60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8221</v>
      </c>
      <c r="H2533" s="1" t="s">
        <v>8243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8297</v>
      </c>
      <c r="O2533" s="5">
        <f>E2533/D2533</f>
        <v>1.004</v>
      </c>
      <c r="P2533" s="3">
        <f>ROUND(E2533/L2533,0)</f>
        <v>74</v>
      </c>
      <c r="Q2533" s="6" t="s">
        <v>8323</v>
      </c>
      <c r="R2533" s="6" t="s">
        <v>8352</v>
      </c>
      <c r="S2533" s="14">
        <f t="shared" si="78"/>
        <v>42208.471689814811</v>
      </c>
      <c r="T2533" s="14">
        <f t="shared" si="79"/>
        <v>42230.957638888889</v>
      </c>
    </row>
    <row r="2534" spans="1:20" ht="60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8221</v>
      </c>
      <c r="H2534" s="1" t="s">
        <v>8243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8297</v>
      </c>
      <c r="O2534" s="5">
        <f>E2534/D2534</f>
        <v>1.26125</v>
      </c>
      <c r="P2534" s="3">
        <f>ROUND(E2534/L2534,0)</f>
        <v>84</v>
      </c>
      <c r="Q2534" s="6" t="s">
        <v>8323</v>
      </c>
      <c r="R2534" s="6" t="s">
        <v>8352</v>
      </c>
      <c r="S2534" s="14">
        <f t="shared" si="78"/>
        <v>41107.640810185185</v>
      </c>
      <c r="T2534" s="14">
        <f t="shared" si="79"/>
        <v>41137.640810185185</v>
      </c>
    </row>
    <row r="2535" spans="1:20" ht="60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8221</v>
      </c>
      <c r="H2535" s="1" t="s">
        <v>8243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8297</v>
      </c>
      <c r="O2535" s="5">
        <f>E2535/D2535</f>
        <v>1.1066666666666667</v>
      </c>
      <c r="P2535" s="3">
        <f>ROUND(E2535/L2535,0)</f>
        <v>61</v>
      </c>
      <c r="Q2535" s="6" t="s">
        <v>8323</v>
      </c>
      <c r="R2535" s="6" t="s">
        <v>8352</v>
      </c>
      <c r="S2535" s="14">
        <f t="shared" si="78"/>
        <v>41304.542951388888</v>
      </c>
      <c r="T2535" s="14">
        <f t="shared" si="79"/>
        <v>41334.542453703703</v>
      </c>
    </row>
    <row r="2536" spans="1:20" ht="75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8221</v>
      </c>
      <c r="H2536" s="1" t="s">
        <v>8243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8297</v>
      </c>
      <c r="O2536" s="5">
        <f>E2536/D2536</f>
        <v>1.05</v>
      </c>
      <c r="P2536" s="3">
        <f>ROUND(E2536/L2536,0)</f>
        <v>150</v>
      </c>
      <c r="Q2536" s="6" t="s">
        <v>8323</v>
      </c>
      <c r="R2536" s="6" t="s">
        <v>8352</v>
      </c>
      <c r="S2536" s="14">
        <f t="shared" si="78"/>
        <v>40127.492037037031</v>
      </c>
      <c r="T2536" s="14">
        <f t="shared" si="79"/>
        <v>40179.041666666664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8221</v>
      </c>
      <c r="H2537" s="1" t="s">
        <v>8243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8297</v>
      </c>
      <c r="O2537" s="5">
        <f>E2537/D2537</f>
        <v>1.03775</v>
      </c>
      <c r="P2537" s="3">
        <f>ROUND(E2537/L2537,0)</f>
        <v>266</v>
      </c>
      <c r="Q2537" s="6" t="s">
        <v>8323</v>
      </c>
      <c r="R2537" s="6" t="s">
        <v>8352</v>
      </c>
      <c r="S2537" s="14">
        <f t="shared" si="78"/>
        <v>41943.582696759258</v>
      </c>
      <c r="T2537" s="14">
        <f t="shared" si="79"/>
        <v>41974.624363425923</v>
      </c>
    </row>
    <row r="2538" spans="1:20" ht="60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8221</v>
      </c>
      <c r="H2538" s="1" t="s">
        <v>8243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8297</v>
      </c>
      <c r="O2538" s="5">
        <f>E2538/D2538</f>
        <v>1.1599999999999999</v>
      </c>
      <c r="P2538" s="3">
        <f>ROUND(E2538/L2538,0)</f>
        <v>7</v>
      </c>
      <c r="Q2538" s="6" t="s">
        <v>8323</v>
      </c>
      <c r="R2538" s="6" t="s">
        <v>8352</v>
      </c>
      <c r="S2538" s="14">
        <f t="shared" si="78"/>
        <v>41463.89775462963</v>
      </c>
      <c r="T2538" s="14">
        <f t="shared" si="79"/>
        <v>41484.89775462963</v>
      </c>
    </row>
    <row r="2539" spans="1:20" ht="45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8221</v>
      </c>
      <c r="H2539" s="1" t="s">
        <v>8243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8297</v>
      </c>
      <c r="O2539" s="5">
        <f>E2539/D2539</f>
        <v>1.1000000000000001</v>
      </c>
      <c r="P2539" s="3">
        <f>ROUND(E2539/L2539,0)</f>
        <v>100</v>
      </c>
      <c r="Q2539" s="6" t="s">
        <v>8323</v>
      </c>
      <c r="R2539" s="6" t="s">
        <v>8352</v>
      </c>
      <c r="S2539" s="14">
        <f t="shared" si="78"/>
        <v>40696.440451388888</v>
      </c>
      <c r="T2539" s="14">
        <f t="shared" si="79"/>
        <v>40756.440451388888</v>
      </c>
    </row>
    <row r="2540" spans="1:20" ht="45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8221</v>
      </c>
      <c r="H2540" s="1" t="s">
        <v>8243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8297</v>
      </c>
      <c r="O2540" s="5">
        <f>E2540/D2540</f>
        <v>1.130176111111111</v>
      </c>
      <c r="P2540" s="3">
        <f>ROUND(E2540/L2540,0)</f>
        <v>110</v>
      </c>
      <c r="Q2540" s="6" t="s">
        <v>8323</v>
      </c>
      <c r="R2540" s="6" t="s">
        <v>8352</v>
      </c>
      <c r="S2540" s="14">
        <f t="shared" si="78"/>
        <v>41298.301631944443</v>
      </c>
      <c r="T2540" s="14">
        <f t="shared" si="79"/>
        <v>41328.999305555553</v>
      </c>
    </row>
    <row r="2541" spans="1:20" ht="60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8221</v>
      </c>
      <c r="H2541" s="1" t="s">
        <v>8243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8297</v>
      </c>
      <c r="O2541" s="5">
        <f>E2541/D2541</f>
        <v>1.0024999999999999</v>
      </c>
      <c r="P2541" s="3">
        <f>ROUND(E2541/L2541,0)</f>
        <v>170</v>
      </c>
      <c r="Q2541" s="6" t="s">
        <v>8323</v>
      </c>
      <c r="R2541" s="6" t="s">
        <v>8352</v>
      </c>
      <c r="S2541" s="14">
        <f t="shared" si="78"/>
        <v>41977.693888888891</v>
      </c>
      <c r="T2541" s="14">
        <f t="shared" si="79"/>
        <v>42037.693888888891</v>
      </c>
    </row>
    <row r="2542" spans="1:20" ht="60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8221</v>
      </c>
      <c r="H2542" s="1" t="s">
        <v>8243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8297</v>
      </c>
      <c r="O2542" s="5">
        <f>E2542/D2542</f>
        <v>1.034</v>
      </c>
      <c r="P2542" s="3">
        <f>ROUND(E2542/L2542,0)</f>
        <v>96</v>
      </c>
      <c r="Q2542" s="6" t="s">
        <v>8323</v>
      </c>
      <c r="R2542" s="6" t="s">
        <v>8352</v>
      </c>
      <c r="S2542" s="14">
        <f t="shared" si="78"/>
        <v>40785.466678240737</v>
      </c>
      <c r="T2542" s="14">
        <f t="shared" si="79"/>
        <v>40845.466678240737</v>
      </c>
    </row>
    <row r="2543" spans="1:20" ht="60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8222</v>
      </c>
      <c r="H2543" s="1" t="s">
        <v>8244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8297</v>
      </c>
      <c r="O2543" s="5">
        <f>E2543/D2543</f>
        <v>1.0702857142857143</v>
      </c>
      <c r="P2543" s="3">
        <f>ROUND(E2543/L2543,0)</f>
        <v>59</v>
      </c>
      <c r="Q2543" s="6" t="s">
        <v>8323</v>
      </c>
      <c r="R2543" s="6" t="s">
        <v>8352</v>
      </c>
      <c r="S2543" s="14">
        <f t="shared" si="78"/>
        <v>41483.240949074076</v>
      </c>
      <c r="T2543" s="14">
        <f t="shared" si="79"/>
        <v>41543.240949074076</v>
      </c>
    </row>
    <row r="2544" spans="1:20" ht="45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8221</v>
      </c>
      <c r="H2544" s="1" t="s">
        <v>8243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8297</v>
      </c>
      <c r="O2544" s="5">
        <f>E2544/D2544</f>
        <v>1.0357142857142858</v>
      </c>
      <c r="P2544" s="3">
        <f>ROUND(E2544/L2544,0)</f>
        <v>56</v>
      </c>
      <c r="Q2544" s="6" t="s">
        <v>8323</v>
      </c>
      <c r="R2544" s="6" t="s">
        <v>8352</v>
      </c>
      <c r="S2544" s="14">
        <f t="shared" si="78"/>
        <v>41509.218252314815</v>
      </c>
      <c r="T2544" s="14">
        <f t="shared" si="79"/>
        <v>41547.957638888889</v>
      </c>
    </row>
    <row r="2545" spans="1:20" ht="60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8221</v>
      </c>
      <c r="H2545" s="1" t="s">
        <v>8243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8297</v>
      </c>
      <c r="O2545" s="5">
        <f>E2545/D2545</f>
        <v>1.5640000000000001</v>
      </c>
      <c r="P2545" s="3">
        <f>ROUND(E2545/L2545,0)</f>
        <v>30</v>
      </c>
      <c r="Q2545" s="6" t="s">
        <v>8323</v>
      </c>
      <c r="R2545" s="6" t="s">
        <v>8352</v>
      </c>
      <c r="S2545" s="14">
        <f t="shared" si="78"/>
        <v>40513.899282407401</v>
      </c>
      <c r="T2545" s="14">
        <f t="shared" si="79"/>
        <v>40544.916666666664</v>
      </c>
    </row>
    <row r="2546" spans="1:20" ht="4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8221</v>
      </c>
      <c r="H2546" s="1" t="s">
        <v>8243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8297</v>
      </c>
      <c r="O2546" s="5">
        <f>E2546/D2546</f>
        <v>1.0082</v>
      </c>
      <c r="P2546" s="3">
        <f>ROUND(E2546/L2546,0)</f>
        <v>88</v>
      </c>
      <c r="Q2546" s="6" t="s">
        <v>8323</v>
      </c>
      <c r="R2546" s="6" t="s">
        <v>8352</v>
      </c>
      <c r="S2546" s="14">
        <f t="shared" si="78"/>
        <v>41068.3121412037</v>
      </c>
      <c r="T2546" s="14">
        <f t="shared" si="79"/>
        <v>41098.3121412037</v>
      </c>
    </row>
    <row r="2547" spans="1:20" ht="4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8221</v>
      </c>
      <c r="H2547" s="1" t="s">
        <v>8243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8297</v>
      </c>
      <c r="O2547" s="5">
        <f>E2547/D2547</f>
        <v>1.9530000000000001</v>
      </c>
      <c r="P2547" s="3">
        <f>ROUND(E2547/L2547,0)</f>
        <v>64</v>
      </c>
      <c r="Q2547" s="6" t="s">
        <v>8323</v>
      </c>
      <c r="R2547" s="6" t="s">
        <v>8352</v>
      </c>
      <c r="S2547" s="14">
        <f t="shared" si="78"/>
        <v>42026.929837962962</v>
      </c>
      <c r="T2547" s="14">
        <f t="shared" si="79"/>
        <v>42061.812499999993</v>
      </c>
    </row>
    <row r="2548" spans="1:20" ht="4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8221</v>
      </c>
      <c r="H2548" s="1" t="s">
        <v>8243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8297</v>
      </c>
      <c r="O2548" s="5">
        <f>E2548/D2548</f>
        <v>1.1171428571428572</v>
      </c>
      <c r="P2548" s="3">
        <f>ROUND(E2548/L2548,0)</f>
        <v>60</v>
      </c>
      <c r="Q2548" s="6" t="s">
        <v>8323</v>
      </c>
      <c r="R2548" s="6" t="s">
        <v>8352</v>
      </c>
      <c r="S2548" s="14">
        <f t="shared" si="78"/>
        <v>41524.650219907409</v>
      </c>
      <c r="T2548" s="14">
        <f t="shared" si="79"/>
        <v>41552</v>
      </c>
    </row>
    <row r="2549" spans="1:20" ht="60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8221</v>
      </c>
      <c r="H2549" s="1" t="s">
        <v>8243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8297</v>
      </c>
      <c r="O2549" s="5">
        <f>E2549/D2549</f>
        <v>1.1985454545454546</v>
      </c>
      <c r="P2549" s="3">
        <f>ROUND(E2549/L2549,0)</f>
        <v>49</v>
      </c>
      <c r="Q2549" s="6" t="s">
        <v>8323</v>
      </c>
      <c r="R2549" s="6" t="s">
        <v>8352</v>
      </c>
      <c r="S2549" s="14">
        <f t="shared" si="78"/>
        <v>40973.564849537033</v>
      </c>
      <c r="T2549" s="14">
        <f t="shared" si="79"/>
        <v>41003.523182870369</v>
      </c>
    </row>
    <row r="2550" spans="1:20" ht="60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8227</v>
      </c>
      <c r="H2550" s="1" t="s">
        <v>8246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8297</v>
      </c>
      <c r="O2550" s="5">
        <f>E2550/D2550</f>
        <v>1.0185</v>
      </c>
      <c r="P2550" s="3">
        <f>ROUND(E2550/L2550,0)</f>
        <v>165</v>
      </c>
      <c r="Q2550" s="6" t="s">
        <v>8323</v>
      </c>
      <c r="R2550" s="6" t="s">
        <v>8352</v>
      </c>
      <c r="S2550" s="14">
        <f t="shared" si="78"/>
        <v>42618.417094907403</v>
      </c>
      <c r="T2550" s="14">
        <f t="shared" si="79"/>
        <v>42642.977083333331</v>
      </c>
    </row>
    <row r="2551" spans="1:20" ht="4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8222</v>
      </c>
      <c r="H2551" s="1" t="s">
        <v>8244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8297</v>
      </c>
      <c r="O2551" s="5">
        <f>E2551/D2551</f>
        <v>1.0280254777070064</v>
      </c>
      <c r="P2551" s="3">
        <f>ROUND(E2551/L2551,0)</f>
        <v>44</v>
      </c>
      <c r="Q2551" s="6" t="s">
        <v>8323</v>
      </c>
      <c r="R2551" s="6" t="s">
        <v>8352</v>
      </c>
      <c r="S2551" s="14">
        <f t="shared" si="78"/>
        <v>41390.549421296295</v>
      </c>
      <c r="T2551" s="14">
        <f t="shared" si="79"/>
        <v>41425.5</v>
      </c>
    </row>
    <row r="2552" spans="1:20" ht="60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8221</v>
      </c>
      <c r="H2552" s="1" t="s">
        <v>8243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8297</v>
      </c>
      <c r="O2552" s="5">
        <f>E2552/D2552</f>
        <v>1.0084615384615385</v>
      </c>
      <c r="P2552" s="3">
        <f>ROUND(E2552/L2552,0)</f>
        <v>44</v>
      </c>
      <c r="Q2552" s="6" t="s">
        <v>8323</v>
      </c>
      <c r="R2552" s="6" t="s">
        <v>8352</v>
      </c>
      <c r="S2552" s="14">
        <f t="shared" si="78"/>
        <v>42228.425995370366</v>
      </c>
      <c r="T2552" s="14">
        <f t="shared" si="79"/>
        <v>42284.957638888889</v>
      </c>
    </row>
    <row r="2553" spans="1:20" ht="45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8221</v>
      </c>
      <c r="H2553" s="1" t="s">
        <v>8243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8297</v>
      </c>
      <c r="O2553" s="5">
        <f>E2553/D2553</f>
        <v>1.0273469387755103</v>
      </c>
      <c r="P2553" s="3">
        <f>ROUND(E2553/L2553,0)</f>
        <v>67</v>
      </c>
      <c r="Q2553" s="6" t="s">
        <v>8323</v>
      </c>
      <c r="R2553" s="6" t="s">
        <v>8352</v>
      </c>
      <c r="S2553" s="14">
        <f t="shared" si="78"/>
        <v>40961.043807870366</v>
      </c>
      <c r="T2553" s="14">
        <f t="shared" si="79"/>
        <v>40989.658333333333</v>
      </c>
    </row>
    <row r="2554" spans="1:20" ht="60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8221</v>
      </c>
      <c r="H2554" s="1" t="s">
        <v>8243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8297</v>
      </c>
      <c r="O2554" s="5">
        <f>E2554/D2554</f>
        <v>1.0649999999999999</v>
      </c>
      <c r="P2554" s="3">
        <f>ROUND(E2554/L2554,0)</f>
        <v>178</v>
      </c>
      <c r="Q2554" s="6" t="s">
        <v>8323</v>
      </c>
      <c r="R2554" s="6" t="s">
        <v>8352</v>
      </c>
      <c r="S2554" s="14">
        <f t="shared" si="78"/>
        <v>42769.601631944439</v>
      </c>
      <c r="T2554" s="14">
        <f t="shared" si="79"/>
        <v>42799.601631944439</v>
      </c>
    </row>
    <row r="2555" spans="1:20" ht="45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8221</v>
      </c>
      <c r="H2555" s="1" t="s">
        <v>8243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8297</v>
      </c>
      <c r="O2555" s="5">
        <f>E2555/D2555</f>
        <v>1.5553333333333332</v>
      </c>
      <c r="P2555" s="3">
        <f>ROUND(E2555/L2555,0)</f>
        <v>39</v>
      </c>
      <c r="Q2555" s="6" t="s">
        <v>8323</v>
      </c>
      <c r="R2555" s="6" t="s">
        <v>8352</v>
      </c>
      <c r="S2555" s="14">
        <f t="shared" si="78"/>
        <v>41112.990821759253</v>
      </c>
      <c r="T2555" s="14">
        <f t="shared" si="79"/>
        <v>41172.990821759253</v>
      </c>
    </row>
    <row r="2556" spans="1:20" ht="60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8221</v>
      </c>
      <c r="H2556" s="1" t="s">
        <v>8243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8297</v>
      </c>
      <c r="O2556" s="5">
        <f>E2556/D2556</f>
        <v>1.228</v>
      </c>
      <c r="P2556" s="3">
        <f>ROUND(E2556/L2556,0)</f>
        <v>55</v>
      </c>
      <c r="Q2556" s="6" t="s">
        <v>8323</v>
      </c>
      <c r="R2556" s="6" t="s">
        <v>8352</v>
      </c>
      <c r="S2556" s="14">
        <f t="shared" si="78"/>
        <v>42124.869942129626</v>
      </c>
      <c r="T2556" s="14">
        <f t="shared" si="79"/>
        <v>42155.957638888889</v>
      </c>
    </row>
    <row r="2557" spans="1:20" ht="60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8221</v>
      </c>
      <c r="H2557" s="1" t="s">
        <v>8243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8297</v>
      </c>
      <c r="O2557" s="5">
        <f>E2557/D2557</f>
        <v>1.0734999999999999</v>
      </c>
      <c r="P2557" s="3">
        <f>ROUND(E2557/L2557,0)</f>
        <v>61</v>
      </c>
      <c r="Q2557" s="6" t="s">
        <v>8323</v>
      </c>
      <c r="R2557" s="6" t="s">
        <v>8352</v>
      </c>
      <c r="S2557" s="14">
        <f t="shared" si="78"/>
        <v>41026.44667824074</v>
      </c>
      <c r="T2557" s="14">
        <f t="shared" si="79"/>
        <v>41057.44667824074</v>
      </c>
    </row>
    <row r="2558" spans="1:20" ht="60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8221</v>
      </c>
      <c r="H2558" s="1" t="s">
        <v>8243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8297</v>
      </c>
      <c r="O2558" s="5">
        <f>E2558/D2558</f>
        <v>1.0550335570469798</v>
      </c>
      <c r="P2558" s="3">
        <f>ROUND(E2558/L2558,0)</f>
        <v>23</v>
      </c>
      <c r="Q2558" s="6" t="s">
        <v>8323</v>
      </c>
      <c r="R2558" s="6" t="s">
        <v>8352</v>
      </c>
      <c r="S2558" s="14">
        <f t="shared" si="78"/>
        <v>41222.783067129625</v>
      </c>
      <c r="T2558" s="14">
        <f t="shared" si="79"/>
        <v>41267.783067129625</v>
      </c>
    </row>
    <row r="2559" spans="1:20" ht="30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8222</v>
      </c>
      <c r="H2559" s="1" t="s">
        <v>8244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8297</v>
      </c>
      <c r="O2559" s="5">
        <f>E2559/D2559</f>
        <v>1.1844444444444444</v>
      </c>
      <c r="P2559" s="3">
        <f>ROUND(E2559/L2559,0)</f>
        <v>30</v>
      </c>
      <c r="Q2559" s="6" t="s">
        <v>8323</v>
      </c>
      <c r="R2559" s="6" t="s">
        <v>8352</v>
      </c>
      <c r="S2559" s="14">
        <f t="shared" si="78"/>
        <v>41744.536874999998</v>
      </c>
      <c r="T2559" s="14">
        <f t="shared" si="79"/>
        <v>41774.536874999998</v>
      </c>
    </row>
    <row r="2560" spans="1:20" ht="45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8223</v>
      </c>
      <c r="H2560" s="1" t="s">
        <v>8245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8297</v>
      </c>
      <c r="O2560" s="5">
        <f>E2560/D2560</f>
        <v>1.0888</v>
      </c>
      <c r="P2560" s="3">
        <f>ROUND(E2560/L2560,0)</f>
        <v>76</v>
      </c>
      <c r="Q2560" s="6" t="s">
        <v>8323</v>
      </c>
      <c r="R2560" s="6" t="s">
        <v>8352</v>
      </c>
      <c r="S2560" s="14">
        <f t="shared" si="78"/>
        <v>42093.651689814811</v>
      </c>
      <c r="T2560" s="14">
        <f t="shared" si="79"/>
        <v>42125.374305555553</v>
      </c>
    </row>
    <row r="2561" spans="1:20" ht="60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8221</v>
      </c>
      <c r="H2561" s="1" t="s">
        <v>8243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8297</v>
      </c>
      <c r="O2561" s="5">
        <f>E2561/D2561</f>
        <v>1.1125</v>
      </c>
      <c r="P2561" s="3">
        <f>ROUND(E2561/L2561,0)</f>
        <v>36</v>
      </c>
      <c r="Q2561" s="6" t="s">
        <v>8323</v>
      </c>
      <c r="R2561" s="6" t="s">
        <v>8352</v>
      </c>
      <c r="S2561" s="14">
        <f t="shared" si="78"/>
        <v>40829.665324074071</v>
      </c>
      <c r="T2561" s="14">
        <f t="shared" si="79"/>
        <v>40862.609027777777</v>
      </c>
    </row>
    <row r="2562" spans="1:20" ht="60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8222</v>
      </c>
      <c r="H2562" s="1" t="s">
        <v>8244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8297</v>
      </c>
      <c r="O2562" s="5">
        <f>E2562/D2562</f>
        <v>1.0009999999999999</v>
      </c>
      <c r="P2562" s="3">
        <f>ROUND(E2562/L2562,0)</f>
        <v>143</v>
      </c>
      <c r="Q2562" s="6" t="s">
        <v>8323</v>
      </c>
      <c r="R2562" s="6" t="s">
        <v>8352</v>
      </c>
      <c r="S2562" s="14">
        <f t="shared" si="78"/>
        <v>42039.742754629631</v>
      </c>
      <c r="T2562" s="14">
        <f t="shared" si="79"/>
        <v>42069.742754629631</v>
      </c>
    </row>
    <row r="2563" spans="1:20" ht="60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8305</v>
      </c>
      <c r="G2563" s="1" t="s">
        <v>8226</v>
      </c>
      <c r="H2563" s="1" t="s">
        <v>8248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8281</v>
      </c>
      <c r="O2563" s="5">
        <f>E2563/D2563</f>
        <v>0</v>
      </c>
      <c r="P2563" s="3" t="e">
        <f>ROUND(E2563/L2563,0)</f>
        <v>#DIV/0!</v>
      </c>
      <c r="Q2563" s="6" t="s">
        <v>8334</v>
      </c>
      <c r="R2563" s="6" t="s">
        <v>8335</v>
      </c>
      <c r="S2563" s="14">
        <f t="shared" ref="S2563:S2626" si="80">(J2563/86400)+25569+(-5/24)</f>
        <v>42260.320474537039</v>
      </c>
      <c r="T2563" s="14">
        <f t="shared" ref="T2563:T2626" si="81">(I2563/86400)+25569+(-5/24)</f>
        <v>42290.320474537039</v>
      </c>
    </row>
    <row r="2564" spans="1:20" ht="60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8305</v>
      </c>
      <c r="G2564" s="1" t="s">
        <v>8233</v>
      </c>
      <c r="H2564" s="1" t="s">
        <v>8246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8281</v>
      </c>
      <c r="O2564" s="5">
        <f>E2564/D2564</f>
        <v>7.4999999999999997E-3</v>
      </c>
      <c r="P2564" s="3">
        <f>ROUND(E2564/L2564,0)</f>
        <v>25</v>
      </c>
      <c r="Q2564" s="6" t="s">
        <v>8334</v>
      </c>
      <c r="R2564" s="6" t="s">
        <v>8335</v>
      </c>
      <c r="S2564" s="14">
        <f t="shared" si="80"/>
        <v>42594.316423611112</v>
      </c>
      <c r="T2564" s="14">
        <f t="shared" si="81"/>
        <v>42654.316423611112</v>
      </c>
    </row>
    <row r="2565" spans="1:20" ht="30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8305</v>
      </c>
      <c r="G2565" s="1" t="s">
        <v>8221</v>
      </c>
      <c r="H2565" s="1" t="s">
        <v>8243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8281</v>
      </c>
      <c r="O2565" s="5">
        <f>E2565/D2565</f>
        <v>0</v>
      </c>
      <c r="P2565" s="3" t="e">
        <f>ROUND(E2565/L2565,0)</f>
        <v>#DIV/0!</v>
      </c>
      <c r="Q2565" s="6" t="s">
        <v>8334</v>
      </c>
      <c r="R2565" s="6" t="s">
        <v>8335</v>
      </c>
      <c r="S2565" s="14">
        <f t="shared" si="80"/>
        <v>42154.931145833332</v>
      </c>
      <c r="T2565" s="14">
        <f t="shared" si="81"/>
        <v>42214.931145833332</v>
      </c>
    </row>
    <row r="2566" spans="1:20" ht="45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8305</v>
      </c>
      <c r="G2566" s="1" t="s">
        <v>8226</v>
      </c>
      <c r="H2566" s="1" t="s">
        <v>8248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8281</v>
      </c>
      <c r="O2566" s="5">
        <f>E2566/D2566</f>
        <v>0</v>
      </c>
      <c r="P2566" s="3" t="e">
        <f>ROUND(E2566/L2566,0)</f>
        <v>#DIV/0!</v>
      </c>
      <c r="Q2566" s="6" t="s">
        <v>8334</v>
      </c>
      <c r="R2566" s="6" t="s">
        <v>8335</v>
      </c>
      <c r="S2566" s="14">
        <f t="shared" si="80"/>
        <v>41821.83216435185</v>
      </c>
      <c r="T2566" s="14">
        <f t="shared" si="81"/>
        <v>41851.83216435185</v>
      </c>
    </row>
    <row r="2567" spans="1:20" ht="45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8305</v>
      </c>
      <c r="G2567" s="1" t="s">
        <v>8221</v>
      </c>
      <c r="H2567" s="1" t="s">
        <v>8243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8281</v>
      </c>
      <c r="O2567" s="5">
        <f>E2567/D2567</f>
        <v>0.01</v>
      </c>
      <c r="P2567" s="3">
        <f>ROUND(E2567/L2567,0)</f>
        <v>100</v>
      </c>
      <c r="Q2567" s="6" t="s">
        <v>8334</v>
      </c>
      <c r="R2567" s="6" t="s">
        <v>8335</v>
      </c>
      <c r="S2567" s="14">
        <f t="shared" si="80"/>
        <v>42440.442002314812</v>
      </c>
      <c r="T2567" s="14">
        <f t="shared" si="81"/>
        <v>42499.659722222219</v>
      </c>
    </row>
    <row r="2568" spans="1:20" ht="45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8305</v>
      </c>
      <c r="G2568" s="1" t="s">
        <v>8221</v>
      </c>
      <c r="H2568" s="1" t="s">
        <v>8243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8281</v>
      </c>
      <c r="O2568" s="5">
        <f>E2568/D2568</f>
        <v>0</v>
      </c>
      <c r="P2568" s="3" t="e">
        <f>ROUND(E2568/L2568,0)</f>
        <v>#DIV/0!</v>
      </c>
      <c r="Q2568" s="6" t="s">
        <v>8334</v>
      </c>
      <c r="R2568" s="6" t="s">
        <v>8335</v>
      </c>
      <c r="S2568" s="14">
        <f t="shared" si="80"/>
        <v>41842.772546296292</v>
      </c>
      <c r="T2568" s="14">
        <f t="shared" si="81"/>
        <v>41872.772546296292</v>
      </c>
    </row>
    <row r="2569" spans="1:20" ht="45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8305</v>
      </c>
      <c r="G2569" s="1" t="s">
        <v>8221</v>
      </c>
      <c r="H2569" s="1" t="s">
        <v>8243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8281</v>
      </c>
      <c r="O2569" s="5">
        <f>E2569/D2569</f>
        <v>2.6666666666666666E-3</v>
      </c>
      <c r="P2569" s="3">
        <f>ROUND(E2569/L2569,0)</f>
        <v>60</v>
      </c>
      <c r="Q2569" s="6" t="s">
        <v>8334</v>
      </c>
      <c r="R2569" s="6" t="s">
        <v>8335</v>
      </c>
      <c r="S2569" s="14">
        <f t="shared" si="80"/>
        <v>42087.670578703699</v>
      </c>
      <c r="T2569" s="14">
        <f t="shared" si="81"/>
        <v>42117.670578703699</v>
      </c>
    </row>
    <row r="2570" spans="1:20" ht="60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8305</v>
      </c>
      <c r="G2570" s="1" t="s">
        <v>8222</v>
      </c>
      <c r="H2570" s="1" t="s">
        <v>8244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8281</v>
      </c>
      <c r="O2570" s="5">
        <f>E2570/D2570</f>
        <v>5.0000000000000001E-3</v>
      </c>
      <c r="P2570" s="3">
        <f>ROUND(E2570/L2570,0)</f>
        <v>50</v>
      </c>
      <c r="Q2570" s="6" t="s">
        <v>8334</v>
      </c>
      <c r="R2570" s="6" t="s">
        <v>8335</v>
      </c>
      <c r="S2570" s="14">
        <f t="shared" si="80"/>
        <v>42584.45826388889</v>
      </c>
      <c r="T2570" s="14">
        <f t="shared" si="81"/>
        <v>42614.45826388889</v>
      </c>
    </row>
    <row r="2571" spans="1:20" ht="4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8305</v>
      </c>
      <c r="G2571" s="1" t="s">
        <v>8221</v>
      </c>
      <c r="H2571" s="1" t="s">
        <v>8243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8281</v>
      </c>
      <c r="O2571" s="5">
        <f>E2571/D2571</f>
        <v>2.2307692307692306E-2</v>
      </c>
      <c r="P2571" s="3">
        <f>ROUND(E2571/L2571,0)</f>
        <v>73</v>
      </c>
      <c r="Q2571" s="6" t="s">
        <v>8334</v>
      </c>
      <c r="R2571" s="6" t="s">
        <v>8335</v>
      </c>
      <c r="S2571" s="14">
        <f t="shared" si="80"/>
        <v>42233.897129629629</v>
      </c>
      <c r="T2571" s="14">
        <f t="shared" si="81"/>
        <v>42263.897129629629</v>
      </c>
    </row>
    <row r="2572" spans="1:20" ht="45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8305</v>
      </c>
      <c r="G2572" s="1" t="s">
        <v>8221</v>
      </c>
      <c r="H2572" s="1" t="s">
        <v>8243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8281</v>
      </c>
      <c r="O2572" s="5">
        <f>E2572/D2572</f>
        <v>8.4285714285714294E-3</v>
      </c>
      <c r="P2572" s="3">
        <f>ROUND(E2572/L2572,0)</f>
        <v>30</v>
      </c>
      <c r="Q2572" s="6" t="s">
        <v>8334</v>
      </c>
      <c r="R2572" s="6" t="s">
        <v>8335</v>
      </c>
      <c r="S2572" s="14">
        <f t="shared" si="80"/>
        <v>42744.694849537038</v>
      </c>
      <c r="T2572" s="14">
        <f t="shared" si="81"/>
        <v>42774.694849537038</v>
      </c>
    </row>
    <row r="2573" spans="1:20" ht="45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8305</v>
      </c>
      <c r="G2573" s="1" t="s">
        <v>8223</v>
      </c>
      <c r="H2573" s="1" t="s">
        <v>8245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8281</v>
      </c>
      <c r="O2573" s="5">
        <f>E2573/D2573</f>
        <v>2.5000000000000001E-3</v>
      </c>
      <c r="P2573" s="3">
        <f>ROUND(E2573/L2573,0)</f>
        <v>63</v>
      </c>
      <c r="Q2573" s="6" t="s">
        <v>8334</v>
      </c>
      <c r="R2573" s="6" t="s">
        <v>8335</v>
      </c>
      <c r="S2573" s="14">
        <f t="shared" si="80"/>
        <v>42449.133344907408</v>
      </c>
      <c r="T2573" s="14">
        <f t="shared" si="81"/>
        <v>42509.133344907408</v>
      </c>
    </row>
    <row r="2574" spans="1:20" ht="4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8305</v>
      </c>
      <c r="G2574" s="1" t="s">
        <v>8221</v>
      </c>
      <c r="H2574" s="1" t="s">
        <v>8243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8281</v>
      </c>
      <c r="O2574" s="5">
        <f>E2574/D2574</f>
        <v>0</v>
      </c>
      <c r="P2574" s="3" t="e">
        <f>ROUND(E2574/L2574,0)</f>
        <v>#DIV/0!</v>
      </c>
      <c r="Q2574" s="6" t="s">
        <v>8334</v>
      </c>
      <c r="R2574" s="6" t="s">
        <v>8335</v>
      </c>
      <c r="S2574" s="14">
        <f t="shared" si="80"/>
        <v>42076.911076388882</v>
      </c>
      <c r="T2574" s="14">
        <f t="shared" si="81"/>
        <v>42106.911076388882</v>
      </c>
    </row>
    <row r="2575" spans="1:20" ht="60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8305</v>
      </c>
      <c r="G2575" s="1" t="s">
        <v>8221</v>
      </c>
      <c r="H2575" s="1" t="s">
        <v>8243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8281</v>
      </c>
      <c r="O2575" s="5">
        <f>E2575/D2575</f>
        <v>0</v>
      </c>
      <c r="P2575" s="3" t="e">
        <f>ROUND(E2575/L2575,0)</f>
        <v>#DIV/0!</v>
      </c>
      <c r="Q2575" s="6" t="s">
        <v>8334</v>
      </c>
      <c r="R2575" s="6" t="s">
        <v>8335</v>
      </c>
      <c r="S2575" s="14">
        <f t="shared" si="80"/>
        <v>41829.383668981478</v>
      </c>
      <c r="T2575" s="14">
        <f t="shared" si="81"/>
        <v>41874.383668981478</v>
      </c>
    </row>
    <row r="2576" spans="1:20" ht="60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8305</v>
      </c>
      <c r="G2576" s="1" t="s">
        <v>8221</v>
      </c>
      <c r="H2576" s="1" t="s">
        <v>8243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8281</v>
      </c>
      <c r="O2576" s="5">
        <f>E2576/D2576</f>
        <v>0</v>
      </c>
      <c r="P2576" s="3" t="e">
        <f>ROUND(E2576/L2576,0)</f>
        <v>#DIV/0!</v>
      </c>
      <c r="Q2576" s="6" t="s">
        <v>8334</v>
      </c>
      <c r="R2576" s="6" t="s">
        <v>8335</v>
      </c>
      <c r="S2576" s="14">
        <f t="shared" si="80"/>
        <v>42487.617418981477</v>
      </c>
      <c r="T2576" s="14">
        <f t="shared" si="81"/>
        <v>42508.617418981477</v>
      </c>
    </row>
    <row r="2577" spans="1:20" ht="60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8305</v>
      </c>
      <c r="G2577" s="1" t="s">
        <v>8221</v>
      </c>
      <c r="H2577" s="1" t="s">
        <v>8243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8281</v>
      </c>
      <c r="O2577" s="5">
        <f>E2577/D2577</f>
        <v>0</v>
      </c>
      <c r="P2577" s="3" t="e">
        <f>ROUND(E2577/L2577,0)</f>
        <v>#DIV/0!</v>
      </c>
      <c r="Q2577" s="6" t="s">
        <v>8334</v>
      </c>
      <c r="R2577" s="6" t="s">
        <v>8335</v>
      </c>
      <c r="S2577" s="14">
        <f t="shared" si="80"/>
        <v>41985.900393518517</v>
      </c>
      <c r="T2577" s="14">
        <f t="shared" si="81"/>
        <v>42015.900393518517</v>
      </c>
    </row>
    <row r="2578" spans="1:20" ht="30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8305</v>
      </c>
      <c r="G2578" s="1" t="s">
        <v>8221</v>
      </c>
      <c r="H2578" s="1" t="s">
        <v>8243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8281</v>
      </c>
      <c r="O2578" s="5">
        <f>E2578/D2578</f>
        <v>0</v>
      </c>
      <c r="P2578" s="3" t="e">
        <f>ROUND(E2578/L2578,0)</f>
        <v>#DIV/0!</v>
      </c>
      <c r="Q2578" s="6" t="s">
        <v>8334</v>
      </c>
      <c r="R2578" s="6" t="s">
        <v>8335</v>
      </c>
      <c r="S2578" s="14">
        <f t="shared" si="80"/>
        <v>42059.801469907405</v>
      </c>
      <c r="T2578" s="14">
        <f t="shared" si="81"/>
        <v>42104.759803240733</v>
      </c>
    </row>
    <row r="2579" spans="1:20" ht="60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8305</v>
      </c>
      <c r="G2579" s="1" t="s">
        <v>8221</v>
      </c>
      <c r="H2579" s="1" t="s">
        <v>8243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8281</v>
      </c>
      <c r="O2579" s="5">
        <f>E2579/D2579</f>
        <v>0</v>
      </c>
      <c r="P2579" s="3" t="e">
        <f>ROUND(E2579/L2579,0)</f>
        <v>#DIV/0!</v>
      </c>
      <c r="Q2579" s="6" t="s">
        <v>8334</v>
      </c>
      <c r="R2579" s="6" t="s">
        <v>8335</v>
      </c>
      <c r="S2579" s="14">
        <f t="shared" si="80"/>
        <v>41830.612233796295</v>
      </c>
      <c r="T2579" s="14">
        <f t="shared" si="81"/>
        <v>41855.612233796295</v>
      </c>
    </row>
    <row r="2580" spans="1:20" ht="60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8305</v>
      </c>
      <c r="G2580" s="1" t="s">
        <v>8221</v>
      </c>
      <c r="H2580" s="1" t="s">
        <v>8243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8281</v>
      </c>
      <c r="O2580" s="5">
        <f>E2580/D2580</f>
        <v>0</v>
      </c>
      <c r="P2580" s="3" t="e">
        <f>ROUND(E2580/L2580,0)</f>
        <v>#DIV/0!</v>
      </c>
      <c r="Q2580" s="6" t="s">
        <v>8334</v>
      </c>
      <c r="R2580" s="6" t="s">
        <v>8335</v>
      </c>
      <c r="S2580" s="14">
        <f t="shared" si="80"/>
        <v>42237.814571759256</v>
      </c>
      <c r="T2580" s="14">
        <f t="shared" si="81"/>
        <v>42286.499999999993</v>
      </c>
    </row>
    <row r="2581" spans="1:20" ht="45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8305</v>
      </c>
      <c r="G2581" s="1" t="s">
        <v>8221</v>
      </c>
      <c r="H2581" s="1" t="s">
        <v>8243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8281</v>
      </c>
      <c r="O2581" s="5">
        <f>E2581/D2581</f>
        <v>1.3849999999999999E-3</v>
      </c>
      <c r="P2581" s="3">
        <f>ROUND(E2581/L2581,0)</f>
        <v>23</v>
      </c>
      <c r="Q2581" s="6" t="s">
        <v>8334</v>
      </c>
      <c r="R2581" s="6" t="s">
        <v>8335</v>
      </c>
      <c r="S2581" s="14">
        <f t="shared" si="80"/>
        <v>41837.621562499997</v>
      </c>
      <c r="T2581" s="14">
        <f t="shared" si="81"/>
        <v>41897.621562499997</v>
      </c>
    </row>
    <row r="2582" spans="1:20" ht="45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8305</v>
      </c>
      <c r="G2582" s="1" t="s">
        <v>8221</v>
      </c>
      <c r="H2582" s="1" t="s">
        <v>8243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8281</v>
      </c>
      <c r="O2582" s="5">
        <f>E2582/D2582</f>
        <v>6.0000000000000001E-3</v>
      </c>
      <c r="P2582" s="3">
        <f>ROUND(E2582/L2582,0)</f>
        <v>26</v>
      </c>
      <c r="Q2582" s="6" t="s">
        <v>8334</v>
      </c>
      <c r="R2582" s="6" t="s">
        <v>8335</v>
      </c>
      <c r="S2582" s="14">
        <f t="shared" si="80"/>
        <v>42110.118090277778</v>
      </c>
      <c r="T2582" s="14">
        <f t="shared" si="81"/>
        <v>42139.916666666664</v>
      </c>
    </row>
    <row r="2583" spans="1:20" ht="4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8306</v>
      </c>
      <c r="G2583" s="1" t="s">
        <v>8221</v>
      </c>
      <c r="H2583" s="1" t="s">
        <v>8243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8281</v>
      </c>
      <c r="O2583" s="5">
        <f>E2583/D2583</f>
        <v>0.106</v>
      </c>
      <c r="P2583" s="3">
        <f>ROUND(E2583/L2583,0)</f>
        <v>48</v>
      </c>
      <c r="Q2583" s="6" t="s">
        <v>8334</v>
      </c>
      <c r="R2583" s="6" t="s">
        <v>8335</v>
      </c>
      <c r="S2583" s="14">
        <f t="shared" si="80"/>
        <v>42294.420115740737</v>
      </c>
      <c r="T2583" s="14">
        <f t="shared" si="81"/>
        <v>42324.461782407401</v>
      </c>
    </row>
    <row r="2584" spans="1:20" ht="3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8306</v>
      </c>
      <c r="G2584" s="1" t="s">
        <v>8221</v>
      </c>
      <c r="H2584" s="1" t="s">
        <v>8243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8281</v>
      </c>
      <c r="O2584" s="5">
        <f>E2584/D2584</f>
        <v>1.1111111111111112E-5</v>
      </c>
      <c r="P2584" s="3">
        <f>ROUND(E2584/L2584,0)</f>
        <v>1</v>
      </c>
      <c r="Q2584" s="6" t="s">
        <v>8334</v>
      </c>
      <c r="R2584" s="6" t="s">
        <v>8335</v>
      </c>
      <c r="S2584" s="14">
        <f t="shared" si="80"/>
        <v>42642.780486111107</v>
      </c>
      <c r="T2584" s="14">
        <f t="shared" si="81"/>
        <v>42672.780486111107</v>
      </c>
    </row>
    <row r="2585" spans="1:20" ht="4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8306</v>
      </c>
      <c r="G2585" s="1" t="s">
        <v>8221</v>
      </c>
      <c r="H2585" s="1" t="s">
        <v>8243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8281</v>
      </c>
      <c r="O2585" s="5">
        <f>E2585/D2585</f>
        <v>5.0000000000000001E-3</v>
      </c>
      <c r="P2585" s="3">
        <f>ROUND(E2585/L2585,0)</f>
        <v>1</v>
      </c>
      <c r="Q2585" s="6" t="s">
        <v>8334</v>
      </c>
      <c r="R2585" s="6" t="s">
        <v>8335</v>
      </c>
      <c r="S2585" s="14">
        <f t="shared" si="80"/>
        <v>42019.561111111114</v>
      </c>
      <c r="T2585" s="14">
        <f t="shared" si="81"/>
        <v>42079.519444444442</v>
      </c>
    </row>
    <row r="2586" spans="1:20" ht="45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8306</v>
      </c>
      <c r="G2586" s="1" t="s">
        <v>8221</v>
      </c>
      <c r="H2586" s="1" t="s">
        <v>8243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8281</v>
      </c>
      <c r="O2586" s="5">
        <f>E2586/D2586</f>
        <v>0</v>
      </c>
      <c r="P2586" s="3" t="e">
        <f>ROUND(E2586/L2586,0)</f>
        <v>#DIV/0!</v>
      </c>
      <c r="Q2586" s="6" t="s">
        <v>8334</v>
      </c>
      <c r="R2586" s="6" t="s">
        <v>8335</v>
      </c>
      <c r="S2586" s="14">
        <f t="shared" si="80"/>
        <v>42139.964918981474</v>
      </c>
      <c r="T2586" s="14">
        <f t="shared" si="81"/>
        <v>42169.964918981474</v>
      </c>
    </row>
    <row r="2587" spans="1:20" ht="45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8306</v>
      </c>
      <c r="G2587" s="1" t="s">
        <v>8221</v>
      </c>
      <c r="H2587" s="1" t="s">
        <v>8243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8281</v>
      </c>
      <c r="O2587" s="5">
        <f>E2587/D2587</f>
        <v>1.6666666666666668E-3</v>
      </c>
      <c r="P2587" s="3">
        <f>ROUND(E2587/L2587,0)</f>
        <v>50</v>
      </c>
      <c r="Q2587" s="6" t="s">
        <v>8334</v>
      </c>
      <c r="R2587" s="6" t="s">
        <v>8335</v>
      </c>
      <c r="S2587" s="14">
        <f t="shared" si="80"/>
        <v>41795.754999999997</v>
      </c>
      <c r="T2587" s="14">
        <f t="shared" si="81"/>
        <v>41825.754999999997</v>
      </c>
    </row>
    <row r="2588" spans="1:20" ht="30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8306</v>
      </c>
      <c r="G2588" s="1" t="s">
        <v>8222</v>
      </c>
      <c r="H2588" s="1" t="s">
        <v>8244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8281</v>
      </c>
      <c r="O2588" s="5">
        <f>E2588/D2588</f>
        <v>1.6666666666666668E-3</v>
      </c>
      <c r="P2588" s="3">
        <f>ROUND(E2588/L2588,0)</f>
        <v>5</v>
      </c>
      <c r="Q2588" s="6" t="s">
        <v>8334</v>
      </c>
      <c r="R2588" s="6" t="s">
        <v>8335</v>
      </c>
      <c r="S2588" s="14">
        <f t="shared" si="80"/>
        <v>42333.121944444443</v>
      </c>
      <c r="T2588" s="14">
        <f t="shared" si="81"/>
        <v>42363.121944444443</v>
      </c>
    </row>
    <row r="2589" spans="1:20" ht="45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8306</v>
      </c>
      <c r="G2589" s="1" t="s">
        <v>8221</v>
      </c>
      <c r="H2589" s="1" t="s">
        <v>8243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8281</v>
      </c>
      <c r="O2589" s="5">
        <f>E2589/D2589</f>
        <v>2.4340000000000001E-2</v>
      </c>
      <c r="P2589" s="3">
        <f>ROUND(E2589/L2589,0)</f>
        <v>203</v>
      </c>
      <c r="Q2589" s="6" t="s">
        <v>8334</v>
      </c>
      <c r="R2589" s="6" t="s">
        <v>8335</v>
      </c>
      <c r="S2589" s="14">
        <f t="shared" si="80"/>
        <v>42338.467048611106</v>
      </c>
      <c r="T2589" s="14">
        <f t="shared" si="81"/>
        <v>42368.467048611106</v>
      </c>
    </row>
    <row r="2590" spans="1:20" ht="60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8306</v>
      </c>
      <c r="G2590" s="1" t="s">
        <v>8221</v>
      </c>
      <c r="H2590" s="1" t="s">
        <v>8243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8281</v>
      </c>
      <c r="O2590" s="5">
        <f>E2590/D2590</f>
        <v>3.8833333333333331E-2</v>
      </c>
      <c r="P2590" s="3">
        <f>ROUND(E2590/L2590,0)</f>
        <v>29</v>
      </c>
      <c r="Q2590" s="6" t="s">
        <v>8334</v>
      </c>
      <c r="R2590" s="6" t="s">
        <v>8335</v>
      </c>
      <c r="S2590" s="14">
        <f t="shared" si="80"/>
        <v>42042.467893518515</v>
      </c>
      <c r="T2590" s="14">
        <f t="shared" si="81"/>
        <v>42094.343055555553</v>
      </c>
    </row>
    <row r="2591" spans="1:20" ht="60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8306</v>
      </c>
      <c r="G2591" s="1" t="s">
        <v>8229</v>
      </c>
      <c r="H2591" s="1" t="s">
        <v>8250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8281</v>
      </c>
      <c r="O2591" s="5">
        <f>E2591/D2591</f>
        <v>1E-4</v>
      </c>
      <c r="P2591" s="3">
        <f>ROUND(E2591/L2591,0)</f>
        <v>5</v>
      </c>
      <c r="Q2591" s="6" t="s">
        <v>8334</v>
      </c>
      <c r="R2591" s="6" t="s">
        <v>8335</v>
      </c>
      <c r="S2591" s="14">
        <f t="shared" si="80"/>
        <v>42422.327858796292</v>
      </c>
      <c r="T2591" s="14">
        <f t="shared" si="81"/>
        <v>42452.286192129628</v>
      </c>
    </row>
    <row r="2592" spans="1:20" ht="60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8306</v>
      </c>
      <c r="G2592" s="1" t="s">
        <v>8223</v>
      </c>
      <c r="H2592" s="1" t="s">
        <v>8245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8281</v>
      </c>
      <c r="O2592" s="5">
        <f>E2592/D2592</f>
        <v>0</v>
      </c>
      <c r="P2592" s="3" t="e">
        <f>ROUND(E2592/L2592,0)</f>
        <v>#DIV/0!</v>
      </c>
      <c r="Q2592" s="6" t="s">
        <v>8334</v>
      </c>
      <c r="R2592" s="6" t="s">
        <v>8335</v>
      </c>
      <c r="S2592" s="14">
        <f t="shared" si="80"/>
        <v>42388.380752314813</v>
      </c>
      <c r="T2592" s="14">
        <f t="shared" si="81"/>
        <v>42395.380752314813</v>
      </c>
    </row>
    <row r="2593" spans="1:20" ht="60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8306</v>
      </c>
      <c r="G2593" s="1" t="s">
        <v>8221</v>
      </c>
      <c r="H2593" s="1" t="s">
        <v>8243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8281</v>
      </c>
      <c r="O2593" s="5">
        <f>E2593/D2593</f>
        <v>1.7333333333333333E-2</v>
      </c>
      <c r="P2593" s="3">
        <f>ROUND(E2593/L2593,0)</f>
        <v>13</v>
      </c>
      <c r="Q2593" s="6" t="s">
        <v>8334</v>
      </c>
      <c r="R2593" s="6" t="s">
        <v>8335</v>
      </c>
      <c r="S2593" s="14">
        <f t="shared" si="80"/>
        <v>42382.698194444441</v>
      </c>
      <c r="T2593" s="14">
        <f t="shared" si="81"/>
        <v>42442.656527777777</v>
      </c>
    </row>
    <row r="2594" spans="1:20" ht="60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8306</v>
      </c>
      <c r="G2594" s="1" t="s">
        <v>8221</v>
      </c>
      <c r="H2594" s="1" t="s">
        <v>8243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8281</v>
      </c>
      <c r="O2594" s="5">
        <f>E2594/D2594</f>
        <v>1.6666666666666668E-3</v>
      </c>
      <c r="P2594" s="3">
        <f>ROUND(E2594/L2594,0)</f>
        <v>50</v>
      </c>
      <c r="Q2594" s="6" t="s">
        <v>8334</v>
      </c>
      <c r="R2594" s="6" t="s">
        <v>8335</v>
      </c>
      <c r="S2594" s="14">
        <f t="shared" si="80"/>
        <v>41887.592835648145</v>
      </c>
      <c r="T2594" s="14">
        <f t="shared" si="81"/>
        <v>41917.592835648145</v>
      </c>
    </row>
    <row r="2595" spans="1:20" ht="45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8306</v>
      </c>
      <c r="G2595" s="1" t="s">
        <v>8221</v>
      </c>
      <c r="H2595" s="1" t="s">
        <v>8243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8281</v>
      </c>
      <c r="O2595" s="5">
        <f>E2595/D2595</f>
        <v>0</v>
      </c>
      <c r="P2595" s="3" t="e">
        <f>ROUND(E2595/L2595,0)</f>
        <v>#DIV/0!</v>
      </c>
      <c r="Q2595" s="6" t="s">
        <v>8334</v>
      </c>
      <c r="R2595" s="6" t="s">
        <v>8335</v>
      </c>
      <c r="S2595" s="14">
        <f t="shared" si="80"/>
        <v>42089.636874999997</v>
      </c>
      <c r="T2595" s="14">
        <f t="shared" si="81"/>
        <v>42119.636874999997</v>
      </c>
    </row>
    <row r="2596" spans="1:20" ht="45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8306</v>
      </c>
      <c r="G2596" s="1" t="s">
        <v>8221</v>
      </c>
      <c r="H2596" s="1" t="s">
        <v>8243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8281</v>
      </c>
      <c r="O2596" s="5">
        <f>E2596/D2596</f>
        <v>1.2500000000000001E-5</v>
      </c>
      <c r="P2596" s="3">
        <f>ROUND(E2596/L2596,0)</f>
        <v>1</v>
      </c>
      <c r="Q2596" s="6" t="s">
        <v>8334</v>
      </c>
      <c r="R2596" s="6" t="s">
        <v>8335</v>
      </c>
      <c r="S2596" s="14">
        <f t="shared" si="80"/>
        <v>41828.759583333333</v>
      </c>
      <c r="T2596" s="14">
        <f t="shared" si="81"/>
        <v>41858.759583333333</v>
      </c>
    </row>
    <row r="2597" spans="1:20" ht="30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8306</v>
      </c>
      <c r="G2597" s="1" t="s">
        <v>8221</v>
      </c>
      <c r="H2597" s="1" t="s">
        <v>8243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8281</v>
      </c>
      <c r="O2597" s="5">
        <f>E2597/D2597</f>
        <v>0.12166666666666667</v>
      </c>
      <c r="P2597" s="3">
        <f>ROUND(E2597/L2597,0)</f>
        <v>96</v>
      </c>
      <c r="Q2597" s="6" t="s">
        <v>8334</v>
      </c>
      <c r="R2597" s="6" t="s">
        <v>8335</v>
      </c>
      <c r="S2597" s="14">
        <f t="shared" si="80"/>
        <v>42760.035879629628</v>
      </c>
      <c r="T2597" s="14">
        <f t="shared" si="81"/>
        <v>42790.035879629628</v>
      </c>
    </row>
    <row r="2598" spans="1:20" ht="60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8306</v>
      </c>
      <c r="G2598" s="1" t="s">
        <v>8226</v>
      </c>
      <c r="H2598" s="1" t="s">
        <v>8248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8281</v>
      </c>
      <c r="O2598" s="5">
        <f>E2598/D2598</f>
        <v>0.23588571428571428</v>
      </c>
      <c r="P2598" s="3">
        <f>ROUND(E2598/L2598,0)</f>
        <v>306</v>
      </c>
      <c r="Q2598" s="6" t="s">
        <v>8334</v>
      </c>
      <c r="R2598" s="6" t="s">
        <v>8335</v>
      </c>
      <c r="S2598" s="14">
        <f t="shared" si="80"/>
        <v>41828.45612268518</v>
      </c>
      <c r="T2598" s="14">
        <f t="shared" si="81"/>
        <v>41858.45612268518</v>
      </c>
    </row>
    <row r="2599" spans="1:20" ht="45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8306</v>
      </c>
      <c r="G2599" s="1" t="s">
        <v>8222</v>
      </c>
      <c r="H2599" s="1" t="s">
        <v>8244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8281</v>
      </c>
      <c r="O2599" s="5">
        <f>E2599/D2599</f>
        <v>5.6666666666666664E-2</v>
      </c>
      <c r="P2599" s="3">
        <f>ROUND(E2599/L2599,0)</f>
        <v>12</v>
      </c>
      <c r="Q2599" s="6" t="s">
        <v>8334</v>
      </c>
      <c r="R2599" s="6" t="s">
        <v>8335</v>
      </c>
      <c r="S2599" s="14">
        <f t="shared" si="80"/>
        <v>42510.133298611108</v>
      </c>
      <c r="T2599" s="14">
        <f t="shared" si="81"/>
        <v>42540.133298611108</v>
      </c>
    </row>
    <row r="2600" spans="1:20" ht="4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8306</v>
      </c>
      <c r="G2600" s="1" t="s">
        <v>8221</v>
      </c>
      <c r="H2600" s="1" t="s">
        <v>8243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8281</v>
      </c>
      <c r="O2600" s="5">
        <f>E2600/D2600</f>
        <v>0.39</v>
      </c>
      <c r="P2600" s="3">
        <f>ROUND(E2600/L2600,0)</f>
        <v>84</v>
      </c>
      <c r="Q2600" s="6" t="s">
        <v>8334</v>
      </c>
      <c r="R2600" s="6" t="s">
        <v>8335</v>
      </c>
      <c r="S2600" s="14">
        <f t="shared" si="80"/>
        <v>42240.631956018515</v>
      </c>
      <c r="T2600" s="14">
        <f t="shared" si="81"/>
        <v>42270.631956018515</v>
      </c>
    </row>
    <row r="2601" spans="1:20" ht="45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8306</v>
      </c>
      <c r="G2601" s="1" t="s">
        <v>8221</v>
      </c>
      <c r="H2601" s="1" t="s">
        <v>8243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8281</v>
      </c>
      <c r="O2601" s="5">
        <f>E2601/D2601</f>
        <v>9.9546510341776348E-3</v>
      </c>
      <c r="P2601" s="3">
        <f>ROUND(E2601/L2601,0)</f>
        <v>18</v>
      </c>
      <c r="Q2601" s="6" t="s">
        <v>8334</v>
      </c>
      <c r="R2601" s="6" t="s">
        <v>8335</v>
      </c>
      <c r="S2601" s="14">
        <f t="shared" si="80"/>
        <v>41809.545682870368</v>
      </c>
      <c r="T2601" s="14">
        <f t="shared" si="81"/>
        <v>41854.545682870368</v>
      </c>
    </row>
    <row r="2602" spans="1:20" ht="45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8306</v>
      </c>
      <c r="G2602" s="1" t="s">
        <v>8221</v>
      </c>
      <c r="H2602" s="1" t="s">
        <v>8243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8281</v>
      </c>
      <c r="O2602" s="5">
        <f>E2602/D2602</f>
        <v>6.9320000000000007E-2</v>
      </c>
      <c r="P2602" s="3">
        <f>ROUND(E2602/L2602,0)</f>
        <v>116</v>
      </c>
      <c r="Q2602" s="6" t="s">
        <v>8334</v>
      </c>
      <c r="R2602" s="6" t="s">
        <v>8335</v>
      </c>
      <c r="S2602" s="14">
        <f t="shared" si="80"/>
        <v>42394.692129629628</v>
      </c>
      <c r="T2602" s="14">
        <f t="shared" si="81"/>
        <v>42454.650462962956</v>
      </c>
    </row>
    <row r="2603" spans="1:20" ht="60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8221</v>
      </c>
      <c r="H2603" s="1" t="s">
        <v>8243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8298</v>
      </c>
      <c r="O2603" s="5">
        <f>E2603/D2603</f>
        <v>6.6139999999999999</v>
      </c>
      <c r="P2603" s="3">
        <f>ROUND(E2603/L2603,0)</f>
        <v>22</v>
      </c>
      <c r="Q2603" s="6" t="s">
        <v>8317</v>
      </c>
      <c r="R2603" s="6" t="s">
        <v>8353</v>
      </c>
      <c r="S2603" s="14">
        <f t="shared" si="80"/>
        <v>41150.693854166668</v>
      </c>
      <c r="T2603" s="14">
        <f t="shared" si="81"/>
        <v>41164.957638888889</v>
      </c>
    </row>
    <row r="2604" spans="1:20" ht="4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8221</v>
      </c>
      <c r="H2604" s="1" t="s">
        <v>8243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8298</v>
      </c>
      <c r="O2604" s="5">
        <f>E2604/D2604</f>
        <v>3.2609166666666667</v>
      </c>
      <c r="P2604" s="3">
        <f>ROUND(E2604/L2604,0)</f>
        <v>80</v>
      </c>
      <c r="Q2604" s="6" t="s">
        <v>8317</v>
      </c>
      <c r="R2604" s="6" t="s">
        <v>8353</v>
      </c>
      <c r="S2604" s="14">
        <f t="shared" si="80"/>
        <v>41915.538981481477</v>
      </c>
      <c r="T2604" s="14">
        <f t="shared" si="81"/>
        <v>41955.680555555555</v>
      </c>
    </row>
    <row r="2605" spans="1:20" ht="30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8221</v>
      </c>
      <c r="H2605" s="1" t="s">
        <v>8243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8298</v>
      </c>
      <c r="O2605" s="5">
        <f>E2605/D2605</f>
        <v>1.0148571428571429</v>
      </c>
      <c r="P2605" s="3">
        <f>ROUND(E2605/L2605,0)</f>
        <v>36</v>
      </c>
      <c r="Q2605" s="6" t="s">
        <v>8317</v>
      </c>
      <c r="R2605" s="6" t="s">
        <v>8353</v>
      </c>
      <c r="S2605" s="14">
        <f t="shared" si="80"/>
        <v>41617.704328703701</v>
      </c>
      <c r="T2605" s="14">
        <f t="shared" si="81"/>
        <v>41631.704328703701</v>
      </c>
    </row>
    <row r="2606" spans="1:20" ht="45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8221</v>
      </c>
      <c r="H2606" s="1" t="s">
        <v>8243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8298</v>
      </c>
      <c r="O2606" s="5">
        <f>E2606/D2606</f>
        <v>1.0421799999999999</v>
      </c>
      <c r="P2606" s="3">
        <f>ROUND(E2606/L2606,0)</f>
        <v>65</v>
      </c>
      <c r="Q2606" s="6" t="s">
        <v>8317</v>
      </c>
      <c r="R2606" s="6" t="s">
        <v>8353</v>
      </c>
      <c r="S2606" s="14">
        <f t="shared" si="80"/>
        <v>40997.842858796292</v>
      </c>
      <c r="T2606" s="14">
        <f t="shared" si="81"/>
        <v>41027.842858796292</v>
      </c>
    </row>
    <row r="2607" spans="1:20" ht="60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8221</v>
      </c>
      <c r="H2607" s="1" t="s">
        <v>8243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8298</v>
      </c>
      <c r="O2607" s="5">
        <f>E2607/D2607</f>
        <v>1.0742157000000001</v>
      </c>
      <c r="P2607" s="3">
        <f>ROUND(E2607/L2607,0)</f>
        <v>61</v>
      </c>
      <c r="Q2607" s="6" t="s">
        <v>8317</v>
      </c>
      <c r="R2607" s="6" t="s">
        <v>8353</v>
      </c>
      <c r="S2607" s="14">
        <f t="shared" si="80"/>
        <v>42508.33321759259</v>
      </c>
      <c r="T2607" s="14">
        <f t="shared" si="81"/>
        <v>42538.33321759259</v>
      </c>
    </row>
    <row r="2608" spans="1:20" ht="75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8221</v>
      </c>
      <c r="H2608" s="1" t="s">
        <v>8243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8298</v>
      </c>
      <c r="O2608" s="5">
        <f>E2608/D2608</f>
        <v>1.1005454545454545</v>
      </c>
      <c r="P2608" s="3">
        <f>ROUND(E2608/L2608,0)</f>
        <v>31</v>
      </c>
      <c r="Q2608" s="6" t="s">
        <v>8317</v>
      </c>
      <c r="R2608" s="6" t="s">
        <v>8353</v>
      </c>
      <c r="S2608" s="14">
        <f t="shared" si="80"/>
        <v>41726.504421296289</v>
      </c>
      <c r="T2608" s="14">
        <f t="shared" si="81"/>
        <v>41758.504421296289</v>
      </c>
    </row>
    <row r="2609" spans="1:20" ht="60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8221</v>
      </c>
      <c r="H2609" s="1" t="s">
        <v>8243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8298</v>
      </c>
      <c r="O2609" s="5">
        <f>E2609/D2609</f>
        <v>4.077</v>
      </c>
      <c r="P2609" s="3">
        <f>ROUND(E2609/L2609,0)</f>
        <v>82</v>
      </c>
      <c r="Q2609" s="6" t="s">
        <v>8317</v>
      </c>
      <c r="R2609" s="6" t="s">
        <v>8353</v>
      </c>
      <c r="S2609" s="14">
        <f t="shared" si="80"/>
        <v>42184.666342592587</v>
      </c>
      <c r="T2609" s="14">
        <f t="shared" si="81"/>
        <v>42227.874999999993</v>
      </c>
    </row>
    <row r="2610" spans="1:20" ht="45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8221</v>
      </c>
      <c r="H2610" s="1" t="s">
        <v>8243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8298</v>
      </c>
      <c r="O2610" s="5">
        <f>E2610/D2610</f>
        <v>2.2392500000000002</v>
      </c>
      <c r="P2610" s="3">
        <f>ROUND(E2610/L2610,0)</f>
        <v>59</v>
      </c>
      <c r="Q2610" s="6" t="s">
        <v>8317</v>
      </c>
      <c r="R2610" s="6" t="s">
        <v>8353</v>
      </c>
      <c r="S2610" s="14">
        <f t="shared" si="80"/>
        <v>42767.593379629623</v>
      </c>
      <c r="T2610" s="14">
        <f t="shared" si="81"/>
        <v>42808.791666666664</v>
      </c>
    </row>
    <row r="2611" spans="1:20" ht="60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8221</v>
      </c>
      <c r="H2611" s="1" t="s">
        <v>8243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8298</v>
      </c>
      <c r="O2611" s="5">
        <f>E2611/D2611</f>
        <v>3.038011142857143</v>
      </c>
      <c r="P2611" s="3">
        <f>ROUND(E2611/L2611,0)</f>
        <v>157</v>
      </c>
      <c r="Q2611" s="6" t="s">
        <v>8317</v>
      </c>
      <c r="R2611" s="6" t="s">
        <v>8353</v>
      </c>
      <c r="S2611" s="14">
        <f t="shared" si="80"/>
        <v>41075.02952546296</v>
      </c>
      <c r="T2611" s="14">
        <f t="shared" si="81"/>
        <v>41105.02952546296</v>
      </c>
    </row>
    <row r="2612" spans="1:20" ht="45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8221</v>
      </c>
      <c r="H2612" s="1" t="s">
        <v>8243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8298</v>
      </c>
      <c r="O2612" s="5">
        <f>E2612/D2612</f>
        <v>1.4132510432681749</v>
      </c>
      <c r="P2612" s="3">
        <f>ROUND(E2612/L2612,0)</f>
        <v>56</v>
      </c>
      <c r="Q2612" s="6" t="s">
        <v>8317</v>
      </c>
      <c r="R2612" s="6" t="s">
        <v>8353</v>
      </c>
      <c r="S2612" s="14">
        <f t="shared" si="80"/>
        <v>42564.672743055555</v>
      </c>
      <c r="T2612" s="14">
        <f t="shared" si="81"/>
        <v>42604.082638888889</v>
      </c>
    </row>
    <row r="2613" spans="1:20" ht="60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8233</v>
      </c>
      <c r="H2613" s="1" t="s">
        <v>8246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8298</v>
      </c>
      <c r="O2613" s="5">
        <f>E2613/D2613</f>
        <v>27.906363636363636</v>
      </c>
      <c r="P2613" s="3">
        <f>ROUND(E2613/L2613,0)</f>
        <v>84</v>
      </c>
      <c r="Q2613" s="6" t="s">
        <v>8317</v>
      </c>
      <c r="R2613" s="6" t="s">
        <v>8353</v>
      </c>
      <c r="S2613" s="14">
        <f t="shared" si="80"/>
        <v>42704.127476851849</v>
      </c>
      <c r="T2613" s="14">
        <f t="shared" si="81"/>
        <v>42737.749305555553</v>
      </c>
    </row>
    <row r="2614" spans="1:20" ht="4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8221</v>
      </c>
      <c r="H2614" s="1" t="s">
        <v>8243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8298</v>
      </c>
      <c r="O2614" s="5">
        <f>E2614/D2614</f>
        <v>1.7176130000000001</v>
      </c>
      <c r="P2614" s="3">
        <f>ROUND(E2614/L2614,0)</f>
        <v>58</v>
      </c>
      <c r="Q2614" s="6" t="s">
        <v>8317</v>
      </c>
      <c r="R2614" s="6" t="s">
        <v>8353</v>
      </c>
      <c r="S2614" s="14">
        <f t="shared" si="80"/>
        <v>41981.934837962959</v>
      </c>
      <c r="T2614" s="14">
        <f t="shared" si="81"/>
        <v>42012.934837962959</v>
      </c>
    </row>
    <row r="2615" spans="1:20" ht="60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8221</v>
      </c>
      <c r="H2615" s="1" t="s">
        <v>8243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8298</v>
      </c>
      <c r="O2615" s="5">
        <f>E2615/D2615</f>
        <v>1.0101333333333333</v>
      </c>
      <c r="P2615" s="3">
        <f>ROUND(E2615/L2615,0)</f>
        <v>271</v>
      </c>
      <c r="Q2615" s="6" t="s">
        <v>8317</v>
      </c>
      <c r="R2615" s="6" t="s">
        <v>8353</v>
      </c>
      <c r="S2615" s="14">
        <f t="shared" si="80"/>
        <v>41143.609884259255</v>
      </c>
      <c r="T2615" s="14">
        <f t="shared" si="81"/>
        <v>41173.609884259255</v>
      </c>
    </row>
    <row r="2616" spans="1:20" ht="60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8221</v>
      </c>
      <c r="H2616" s="1" t="s">
        <v>8243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8298</v>
      </c>
      <c r="O2616" s="5">
        <f>E2616/D2616</f>
        <v>1.02</v>
      </c>
      <c r="P2616" s="3">
        <f>ROUND(E2616/L2616,0)</f>
        <v>107</v>
      </c>
      <c r="Q2616" s="6" t="s">
        <v>8317</v>
      </c>
      <c r="R2616" s="6" t="s">
        <v>8353</v>
      </c>
      <c r="S2616" s="14">
        <f t="shared" si="80"/>
        <v>41730.500138888885</v>
      </c>
      <c r="T2616" s="14">
        <f t="shared" si="81"/>
        <v>41759</v>
      </c>
    </row>
    <row r="2617" spans="1:20" ht="60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8222</v>
      </c>
      <c r="H2617" s="1" t="s">
        <v>8244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8298</v>
      </c>
      <c r="O2617" s="5">
        <f>E2617/D2617</f>
        <v>1.6976511744127936</v>
      </c>
      <c r="P2617" s="3">
        <f>ROUND(E2617/L2617,0)</f>
        <v>47</v>
      </c>
      <c r="Q2617" s="6" t="s">
        <v>8317</v>
      </c>
      <c r="R2617" s="6" t="s">
        <v>8353</v>
      </c>
      <c r="S2617" s="14">
        <f t="shared" si="80"/>
        <v>42453.288935185185</v>
      </c>
      <c r="T2617" s="14">
        <f t="shared" si="81"/>
        <v>42490.291666666664</v>
      </c>
    </row>
    <row r="2618" spans="1:20" ht="45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8221</v>
      </c>
      <c r="H2618" s="1" t="s">
        <v>8243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8298</v>
      </c>
      <c r="O2618" s="5">
        <f>E2618/D2618</f>
        <v>1.14534</v>
      </c>
      <c r="P2618" s="3">
        <f>ROUND(E2618/L2618,0)</f>
        <v>120</v>
      </c>
      <c r="Q2618" s="6" t="s">
        <v>8317</v>
      </c>
      <c r="R2618" s="6" t="s">
        <v>8353</v>
      </c>
      <c r="S2618" s="14">
        <f t="shared" si="80"/>
        <v>42211.786215277774</v>
      </c>
      <c r="T2618" s="14">
        <f t="shared" si="81"/>
        <v>42241.786215277774</v>
      </c>
    </row>
    <row r="2619" spans="1:20" ht="60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8221</v>
      </c>
      <c r="H2619" s="1" t="s">
        <v>8243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8298</v>
      </c>
      <c r="O2619" s="5">
        <f>E2619/D2619</f>
        <v>8.7759999999999998</v>
      </c>
      <c r="P2619" s="3">
        <f>ROUND(E2619/L2619,0)</f>
        <v>28</v>
      </c>
      <c r="Q2619" s="6" t="s">
        <v>8317</v>
      </c>
      <c r="R2619" s="6" t="s">
        <v>8353</v>
      </c>
      <c r="S2619" s="14">
        <f t="shared" si="80"/>
        <v>41902.666099537033</v>
      </c>
      <c r="T2619" s="14">
        <f t="shared" si="81"/>
        <v>41932.666099537033</v>
      </c>
    </row>
    <row r="2620" spans="1:20" ht="30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8221</v>
      </c>
      <c r="H2620" s="1" t="s">
        <v>8243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8298</v>
      </c>
      <c r="O2620" s="5">
        <f>E2620/D2620</f>
        <v>1.0538666666666667</v>
      </c>
      <c r="P2620" s="3">
        <f>ROUND(E2620/L2620,0)</f>
        <v>205</v>
      </c>
      <c r="Q2620" s="6" t="s">
        <v>8317</v>
      </c>
      <c r="R2620" s="6" t="s">
        <v>8353</v>
      </c>
      <c r="S2620" s="14">
        <f t="shared" si="80"/>
        <v>42279.584039351852</v>
      </c>
      <c r="T2620" s="14">
        <f t="shared" si="81"/>
        <v>42339.625706018516</v>
      </c>
    </row>
    <row r="2621" spans="1:20" ht="60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8221</v>
      </c>
      <c r="H2621" s="1" t="s">
        <v>8243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8298</v>
      </c>
      <c r="O2621" s="5">
        <f>E2621/D2621</f>
        <v>1.8839999999999999</v>
      </c>
      <c r="P2621" s="3">
        <f>ROUND(E2621/L2621,0)</f>
        <v>36</v>
      </c>
      <c r="Q2621" s="6" t="s">
        <v>8317</v>
      </c>
      <c r="R2621" s="6" t="s">
        <v>8353</v>
      </c>
      <c r="S2621" s="14">
        <f t="shared" si="80"/>
        <v>42273.67597222222</v>
      </c>
      <c r="T2621" s="14">
        <f t="shared" si="81"/>
        <v>42300.249999999993</v>
      </c>
    </row>
    <row r="2622" spans="1:20" ht="60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8223</v>
      </c>
      <c r="H2622" s="1" t="s">
        <v>8245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8298</v>
      </c>
      <c r="O2622" s="5">
        <f>E2622/D2622</f>
        <v>1.436523076923077</v>
      </c>
      <c r="P2622" s="3">
        <f>ROUND(E2622/L2622,0)</f>
        <v>75</v>
      </c>
      <c r="Q2622" s="6" t="s">
        <v>8317</v>
      </c>
      <c r="R2622" s="6" t="s">
        <v>8353</v>
      </c>
      <c r="S2622" s="14">
        <f t="shared" si="80"/>
        <v>42250.958819444444</v>
      </c>
      <c r="T2622" s="14">
        <f t="shared" si="81"/>
        <v>42287.833333333336</v>
      </c>
    </row>
    <row r="2623" spans="1:20" ht="60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8221</v>
      </c>
      <c r="H2623" s="1" t="s">
        <v>8243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8298</v>
      </c>
      <c r="O2623" s="5">
        <f>E2623/D2623</f>
        <v>1.4588000000000001</v>
      </c>
      <c r="P2623" s="3">
        <f>ROUND(E2623/L2623,0)</f>
        <v>47</v>
      </c>
      <c r="Q2623" s="6" t="s">
        <v>8317</v>
      </c>
      <c r="R2623" s="6" t="s">
        <v>8353</v>
      </c>
      <c r="S2623" s="14">
        <f t="shared" si="80"/>
        <v>42115.539212962962</v>
      </c>
      <c r="T2623" s="14">
        <f t="shared" si="81"/>
        <v>42145.539212962962</v>
      </c>
    </row>
    <row r="2624" spans="1:20" ht="60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8234</v>
      </c>
      <c r="H2624" s="1" t="s">
        <v>8246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8298</v>
      </c>
      <c r="O2624" s="5">
        <f>E2624/D2624</f>
        <v>1.3118399999999999</v>
      </c>
      <c r="P2624" s="3">
        <f>ROUND(E2624/L2624,0)</f>
        <v>27</v>
      </c>
      <c r="Q2624" s="6" t="s">
        <v>8317</v>
      </c>
      <c r="R2624" s="6" t="s">
        <v>8353</v>
      </c>
      <c r="S2624" s="14">
        <f t="shared" si="80"/>
        <v>42689.534907407404</v>
      </c>
      <c r="T2624" s="14">
        <f t="shared" si="81"/>
        <v>42734.534907407404</v>
      </c>
    </row>
    <row r="2625" spans="1:20" ht="60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8221</v>
      </c>
      <c r="H2625" s="1" t="s">
        <v>8243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8298</v>
      </c>
      <c r="O2625" s="5">
        <f>E2625/D2625</f>
        <v>1.1399999999999999</v>
      </c>
      <c r="P2625" s="3">
        <f>ROUND(E2625/L2625,0)</f>
        <v>37</v>
      </c>
      <c r="Q2625" s="6" t="s">
        <v>8317</v>
      </c>
      <c r="R2625" s="6" t="s">
        <v>8353</v>
      </c>
      <c r="S2625" s="14">
        <f t="shared" si="80"/>
        <v>42692.048217592594</v>
      </c>
      <c r="T2625" s="14">
        <f t="shared" si="81"/>
        <v>42706.048217592594</v>
      </c>
    </row>
    <row r="2626" spans="1:20" ht="60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8221</v>
      </c>
      <c r="H2626" s="1" t="s">
        <v>8243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8298</v>
      </c>
      <c r="O2626" s="5">
        <f>E2626/D2626</f>
        <v>13.794206249999998</v>
      </c>
      <c r="P2626" s="3">
        <f>ROUND(E2626/L2626,0)</f>
        <v>32</v>
      </c>
      <c r="Q2626" s="6" t="s">
        <v>8317</v>
      </c>
      <c r="R2626" s="6" t="s">
        <v>8353</v>
      </c>
      <c r="S2626" s="14">
        <f t="shared" si="80"/>
        <v>41144.213217592587</v>
      </c>
      <c r="T2626" s="14">
        <f t="shared" si="81"/>
        <v>41165.213217592587</v>
      </c>
    </row>
    <row r="2627" spans="1:20" ht="60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8233</v>
      </c>
      <c r="H2627" s="1" t="s">
        <v>8246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8298</v>
      </c>
      <c r="O2627" s="5">
        <f>E2627/D2627</f>
        <v>9.56</v>
      </c>
      <c r="P2627" s="3">
        <f>ROUND(E2627/L2627,0)</f>
        <v>28</v>
      </c>
      <c r="Q2627" s="6" t="s">
        <v>8317</v>
      </c>
      <c r="R2627" s="6" t="s">
        <v>8353</v>
      </c>
      <c r="S2627" s="14">
        <f t="shared" ref="S2627:S2690" si="82">(J2627/86400)+25569+(-5/24)</f>
        <v>42658.601944444446</v>
      </c>
      <c r="T2627" s="14">
        <f t="shared" ref="T2627:T2690" si="83">(I2627/86400)+25569+(-5/24)</f>
        <v>42683.643611111103</v>
      </c>
    </row>
    <row r="2628" spans="1:20" ht="4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8221</v>
      </c>
      <c r="H2628" s="1" t="s">
        <v>8243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8298</v>
      </c>
      <c r="O2628" s="5">
        <f>E2628/D2628</f>
        <v>1.1200000000000001</v>
      </c>
      <c r="P2628" s="3">
        <f>ROUND(E2628/L2628,0)</f>
        <v>56</v>
      </c>
      <c r="Q2628" s="6" t="s">
        <v>8317</v>
      </c>
      <c r="R2628" s="6" t="s">
        <v>8353</v>
      </c>
      <c r="S2628" s="14">
        <f t="shared" si="82"/>
        <v>42128.41978009259</v>
      </c>
      <c r="T2628" s="14">
        <f t="shared" si="83"/>
        <v>42158.41978009259</v>
      </c>
    </row>
    <row r="2629" spans="1:20" ht="60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8221</v>
      </c>
      <c r="H2629" s="1" t="s">
        <v>8243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8298</v>
      </c>
      <c r="O2629" s="5">
        <f>E2629/D2629</f>
        <v>6.4666666666666668</v>
      </c>
      <c r="P2629" s="3">
        <f>ROUND(E2629/L2629,0)</f>
        <v>22</v>
      </c>
      <c r="Q2629" s="6" t="s">
        <v>8317</v>
      </c>
      <c r="R2629" s="6" t="s">
        <v>8353</v>
      </c>
      <c r="S2629" s="14">
        <f t="shared" si="82"/>
        <v>42304.621076388888</v>
      </c>
      <c r="T2629" s="14">
        <f t="shared" si="83"/>
        <v>42334.662743055553</v>
      </c>
    </row>
    <row r="2630" spans="1:20" ht="45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8221</v>
      </c>
      <c r="H2630" s="1" t="s">
        <v>8243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8298</v>
      </c>
      <c r="O2630" s="5">
        <f>E2630/D2630</f>
        <v>1.1036948748510131</v>
      </c>
      <c r="P2630" s="3">
        <f>ROUND(E2630/L2630,0)</f>
        <v>44</v>
      </c>
      <c r="Q2630" s="6" t="s">
        <v>8317</v>
      </c>
      <c r="R2630" s="6" t="s">
        <v>8353</v>
      </c>
      <c r="S2630" s="14">
        <f t="shared" si="82"/>
        <v>41953.757719907408</v>
      </c>
      <c r="T2630" s="14">
        <f t="shared" si="83"/>
        <v>41973.757719907408</v>
      </c>
    </row>
    <row r="2631" spans="1:20" ht="45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8222</v>
      </c>
      <c r="H2631" s="1" t="s">
        <v>8244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8298</v>
      </c>
      <c r="O2631" s="5">
        <f>E2631/D2631</f>
        <v>1.2774000000000001</v>
      </c>
      <c r="P2631" s="3">
        <f>ROUND(E2631/L2631,0)</f>
        <v>64</v>
      </c>
      <c r="Q2631" s="6" t="s">
        <v>8317</v>
      </c>
      <c r="R2631" s="6" t="s">
        <v>8353</v>
      </c>
      <c r="S2631" s="14">
        <f t="shared" si="82"/>
        <v>42108.330115740733</v>
      </c>
      <c r="T2631" s="14">
        <f t="shared" si="83"/>
        <v>42138.330115740733</v>
      </c>
    </row>
    <row r="2632" spans="1:20" ht="60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8223</v>
      </c>
      <c r="H2632" s="1" t="s">
        <v>8245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8298</v>
      </c>
      <c r="O2632" s="5">
        <f>E2632/D2632</f>
        <v>1.579</v>
      </c>
      <c r="P2632" s="3">
        <f>ROUND(E2632/L2632,0)</f>
        <v>39</v>
      </c>
      <c r="Q2632" s="6" t="s">
        <v>8317</v>
      </c>
      <c r="R2632" s="6" t="s">
        <v>8353</v>
      </c>
      <c r="S2632" s="14">
        <f t="shared" si="82"/>
        <v>42523.897129629629</v>
      </c>
      <c r="T2632" s="14">
        <f t="shared" si="83"/>
        <v>42551.208333333336</v>
      </c>
    </row>
    <row r="2633" spans="1:20" ht="4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8221</v>
      </c>
      <c r="H2633" s="1" t="s">
        <v>8243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8298</v>
      </c>
      <c r="O2633" s="5">
        <f>E2633/D2633</f>
        <v>1.1466525000000001</v>
      </c>
      <c r="P2633" s="3">
        <f>ROUND(E2633/L2633,0)</f>
        <v>80</v>
      </c>
      <c r="Q2633" s="6" t="s">
        <v>8317</v>
      </c>
      <c r="R2633" s="6" t="s">
        <v>8353</v>
      </c>
      <c r="S2633" s="14">
        <f t="shared" si="82"/>
        <v>42217.960960648146</v>
      </c>
      <c r="T2633" s="14">
        <f t="shared" si="83"/>
        <v>42245.960960648146</v>
      </c>
    </row>
    <row r="2634" spans="1:20" ht="4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8221</v>
      </c>
      <c r="H2634" s="1" t="s">
        <v>8243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8298</v>
      </c>
      <c r="O2634" s="5">
        <f>E2634/D2634</f>
        <v>1.3700934579439252</v>
      </c>
      <c r="P2634" s="3">
        <f>ROUND(E2634/L2634,0)</f>
        <v>35</v>
      </c>
      <c r="Q2634" s="6" t="s">
        <v>8317</v>
      </c>
      <c r="R2634" s="6" t="s">
        <v>8353</v>
      </c>
      <c r="S2634" s="14">
        <f t="shared" si="82"/>
        <v>42493.853460648148</v>
      </c>
      <c r="T2634" s="14">
        <f t="shared" si="83"/>
        <v>42518.853460648148</v>
      </c>
    </row>
    <row r="2635" spans="1:20" ht="60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8221</v>
      </c>
      <c r="H2635" s="1" t="s">
        <v>8243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8298</v>
      </c>
      <c r="O2635" s="5">
        <f>E2635/D2635</f>
        <v>3.5461999999999998</v>
      </c>
      <c r="P2635" s="3">
        <f>ROUND(E2635/L2635,0)</f>
        <v>89</v>
      </c>
      <c r="Q2635" s="6" t="s">
        <v>8317</v>
      </c>
      <c r="R2635" s="6" t="s">
        <v>8353</v>
      </c>
      <c r="S2635" s="14">
        <f t="shared" si="82"/>
        <v>41667.614953703705</v>
      </c>
      <c r="T2635" s="14">
        <f t="shared" si="83"/>
        <v>41697.75</v>
      </c>
    </row>
    <row r="2636" spans="1:20" ht="45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8221</v>
      </c>
      <c r="H2636" s="1" t="s">
        <v>8243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8298</v>
      </c>
      <c r="O2636" s="5">
        <f>E2636/D2636</f>
        <v>1.0602150537634409</v>
      </c>
      <c r="P2636" s="3">
        <f>ROUND(E2636/L2636,0)</f>
        <v>39</v>
      </c>
      <c r="Q2636" s="6" t="s">
        <v>8317</v>
      </c>
      <c r="R2636" s="6" t="s">
        <v>8353</v>
      </c>
      <c r="S2636" s="14">
        <f t="shared" si="82"/>
        <v>42612.448159722218</v>
      </c>
      <c r="T2636" s="14">
        <f t="shared" si="83"/>
        <v>42642.448159722218</v>
      </c>
    </row>
    <row r="2637" spans="1:20" ht="60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8226</v>
      </c>
      <c r="H2637" s="1" t="s">
        <v>8248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8298</v>
      </c>
      <c r="O2637" s="5">
        <f>E2637/D2637</f>
        <v>1</v>
      </c>
      <c r="P2637" s="3">
        <f>ROUND(E2637/L2637,0)</f>
        <v>137</v>
      </c>
      <c r="Q2637" s="6" t="s">
        <v>8317</v>
      </c>
      <c r="R2637" s="6" t="s">
        <v>8353</v>
      </c>
      <c r="S2637" s="14">
        <f t="shared" si="82"/>
        <v>42037.742604166669</v>
      </c>
      <c r="T2637" s="14">
        <f t="shared" si="83"/>
        <v>42072.700937499998</v>
      </c>
    </row>
    <row r="2638" spans="1:20" ht="60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8221</v>
      </c>
      <c r="H2638" s="1" t="s">
        <v>8243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8298</v>
      </c>
      <c r="O2638" s="5">
        <f>E2638/D2638</f>
        <v>1.873</v>
      </c>
      <c r="P2638" s="3">
        <f>ROUND(E2638/L2638,0)</f>
        <v>37</v>
      </c>
      <c r="Q2638" s="6" t="s">
        <v>8317</v>
      </c>
      <c r="R2638" s="6" t="s">
        <v>8353</v>
      </c>
      <c r="S2638" s="14">
        <f t="shared" si="82"/>
        <v>42636.406412037039</v>
      </c>
      <c r="T2638" s="14">
        <f t="shared" si="83"/>
        <v>42658.833333333336</v>
      </c>
    </row>
    <row r="2639" spans="1:20" ht="45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8221</v>
      </c>
      <c r="H2639" s="1" t="s">
        <v>8243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8298</v>
      </c>
      <c r="O2639" s="5">
        <f>E2639/D2639</f>
        <v>1.6619999999999999</v>
      </c>
      <c r="P2639" s="3">
        <f>ROUND(E2639/L2639,0)</f>
        <v>32</v>
      </c>
      <c r="Q2639" s="6" t="s">
        <v>8317</v>
      </c>
      <c r="R2639" s="6" t="s">
        <v>8353</v>
      </c>
      <c r="S2639" s="14">
        <f t="shared" si="82"/>
        <v>42639.341145833336</v>
      </c>
      <c r="T2639" s="14">
        <f t="shared" si="83"/>
        <v>42655.341145833336</v>
      </c>
    </row>
    <row r="2640" spans="1:20" ht="45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8221</v>
      </c>
      <c r="H2640" s="1" t="s">
        <v>8243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8298</v>
      </c>
      <c r="O2640" s="5">
        <f>E2640/D2640</f>
        <v>1.0172910662824208</v>
      </c>
      <c r="P2640" s="3">
        <f>ROUND(E2640/L2640,0)</f>
        <v>25</v>
      </c>
      <c r="Q2640" s="6" t="s">
        <v>8317</v>
      </c>
      <c r="R2640" s="6" t="s">
        <v>8353</v>
      </c>
      <c r="S2640" s="14">
        <f t="shared" si="82"/>
        <v>41989.70480324074</v>
      </c>
      <c r="T2640" s="14">
        <f t="shared" si="83"/>
        <v>42019.70480324074</v>
      </c>
    </row>
    <row r="2641" spans="1:20" ht="60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8222</v>
      </c>
      <c r="H2641" s="1" t="s">
        <v>8244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8298</v>
      </c>
      <c r="O2641" s="5">
        <f>E2641/D2641</f>
        <v>1.64</v>
      </c>
      <c r="P2641" s="3">
        <f>ROUND(E2641/L2641,0)</f>
        <v>10</v>
      </c>
      <c r="Q2641" s="6" t="s">
        <v>8317</v>
      </c>
      <c r="R2641" s="6" t="s">
        <v>8353</v>
      </c>
      <c r="S2641" s="14">
        <f t="shared" si="82"/>
        <v>42024.656805555554</v>
      </c>
      <c r="T2641" s="14">
        <f t="shared" si="83"/>
        <v>42054.656805555554</v>
      </c>
    </row>
    <row r="2642" spans="1:20" ht="75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8221</v>
      </c>
      <c r="H2642" s="1" t="s">
        <v>8243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8298</v>
      </c>
      <c r="O2642" s="5">
        <f>E2642/D2642</f>
        <v>1.0566666666666666</v>
      </c>
      <c r="P2642" s="3">
        <f>ROUND(E2642/L2642,0)</f>
        <v>46</v>
      </c>
      <c r="Q2642" s="6" t="s">
        <v>8317</v>
      </c>
      <c r="R2642" s="6" t="s">
        <v>8353</v>
      </c>
      <c r="S2642" s="14">
        <f t="shared" si="82"/>
        <v>42102.952245370368</v>
      </c>
      <c r="T2642" s="14">
        <f t="shared" si="83"/>
        <v>42162.952245370368</v>
      </c>
    </row>
    <row r="2643" spans="1:20" ht="30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8306</v>
      </c>
      <c r="G2643" s="1" t="s">
        <v>8221</v>
      </c>
      <c r="H2643" s="1" t="s">
        <v>8243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8298</v>
      </c>
      <c r="O2643" s="5">
        <f>E2643/D2643</f>
        <v>0.01</v>
      </c>
      <c r="P2643" s="3">
        <f>ROUND(E2643/L2643,0)</f>
        <v>15</v>
      </c>
      <c r="Q2643" s="6" t="s">
        <v>8317</v>
      </c>
      <c r="R2643" s="6" t="s">
        <v>8353</v>
      </c>
      <c r="S2643" s="14">
        <f t="shared" si="82"/>
        <v>41880.618784722217</v>
      </c>
      <c r="T2643" s="14">
        <f t="shared" si="83"/>
        <v>41897.631249999999</v>
      </c>
    </row>
    <row r="2644" spans="1:20" ht="60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8306</v>
      </c>
      <c r="G2644" s="1" t="s">
        <v>8233</v>
      </c>
      <c r="H2644" s="1" t="s">
        <v>8246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8298</v>
      </c>
      <c r="O2644" s="5">
        <f>E2644/D2644</f>
        <v>0</v>
      </c>
      <c r="P2644" s="3" t="e">
        <f>ROUND(E2644/L2644,0)</f>
        <v>#DIV/0!</v>
      </c>
      <c r="Q2644" s="6" t="s">
        <v>8317</v>
      </c>
      <c r="R2644" s="6" t="s">
        <v>8353</v>
      </c>
      <c r="S2644" s="14">
        <f t="shared" si="82"/>
        <v>42536.03828703703</v>
      </c>
      <c r="T2644" s="14">
        <f t="shared" si="83"/>
        <v>42566.081249999996</v>
      </c>
    </row>
    <row r="2645" spans="1:20" ht="60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8305</v>
      </c>
      <c r="G2645" s="1" t="s">
        <v>8221</v>
      </c>
      <c r="H2645" s="1" t="s">
        <v>8243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8298</v>
      </c>
      <c r="O2645" s="5">
        <f>E2645/D2645</f>
        <v>0.33559730999999998</v>
      </c>
      <c r="P2645" s="3">
        <f>ROUND(E2645/L2645,0)</f>
        <v>224</v>
      </c>
      <c r="Q2645" s="6" t="s">
        <v>8317</v>
      </c>
      <c r="R2645" s="6" t="s">
        <v>8353</v>
      </c>
      <c r="S2645" s="14">
        <f t="shared" si="82"/>
        <v>42689.374016203707</v>
      </c>
      <c r="T2645" s="14">
        <f t="shared" si="83"/>
        <v>42725.124305555553</v>
      </c>
    </row>
    <row r="2646" spans="1:20" ht="4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8305</v>
      </c>
      <c r="G2646" s="1" t="s">
        <v>8221</v>
      </c>
      <c r="H2646" s="1" t="s">
        <v>8243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8298</v>
      </c>
      <c r="O2646" s="5">
        <f>E2646/D2646</f>
        <v>2.053E-2</v>
      </c>
      <c r="P2646" s="3">
        <f>ROUND(E2646/L2646,0)</f>
        <v>39</v>
      </c>
      <c r="Q2646" s="6" t="s">
        <v>8317</v>
      </c>
      <c r="R2646" s="6" t="s">
        <v>8353</v>
      </c>
      <c r="S2646" s="14">
        <f t="shared" si="82"/>
        <v>42774.583738425928</v>
      </c>
      <c r="T2646" s="14">
        <f t="shared" si="83"/>
        <v>42804.583738425928</v>
      </c>
    </row>
    <row r="2647" spans="1:20" ht="60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8305</v>
      </c>
      <c r="G2647" s="1" t="s">
        <v>8223</v>
      </c>
      <c r="H2647" s="1" t="s">
        <v>8245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8298</v>
      </c>
      <c r="O2647" s="5">
        <f>E2647/D2647</f>
        <v>0.105</v>
      </c>
      <c r="P2647" s="3">
        <f>ROUND(E2647/L2647,0)</f>
        <v>91</v>
      </c>
      <c r="Q2647" s="6" t="s">
        <v>8317</v>
      </c>
      <c r="R2647" s="6" t="s">
        <v>8353</v>
      </c>
      <c r="S2647" s="14">
        <f t="shared" si="82"/>
        <v>41921.634293981479</v>
      </c>
      <c r="T2647" s="14">
        <f t="shared" si="83"/>
        <v>41951.675960648143</v>
      </c>
    </row>
    <row r="2648" spans="1:20" ht="45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8305</v>
      </c>
      <c r="G2648" s="1" t="s">
        <v>8221</v>
      </c>
      <c r="H2648" s="1" t="s">
        <v>8243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8298</v>
      </c>
      <c r="O2648" s="5">
        <f>E2648/D2648</f>
        <v>8.4172839999999999E-2</v>
      </c>
      <c r="P2648" s="3">
        <f>ROUND(E2648/L2648,0)</f>
        <v>79</v>
      </c>
      <c r="Q2648" s="6" t="s">
        <v>8317</v>
      </c>
      <c r="R2648" s="6" t="s">
        <v>8353</v>
      </c>
      <c r="S2648" s="14">
        <f t="shared" si="82"/>
        <v>42226.10496527778</v>
      </c>
      <c r="T2648" s="14">
        <f t="shared" si="83"/>
        <v>42256.10496527778</v>
      </c>
    </row>
    <row r="2649" spans="1:20" ht="60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8305</v>
      </c>
      <c r="G2649" s="1" t="s">
        <v>8226</v>
      </c>
      <c r="H2649" s="1" t="s">
        <v>8248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8298</v>
      </c>
      <c r="O2649" s="5">
        <f>E2649/D2649</f>
        <v>1.44E-2</v>
      </c>
      <c r="P2649" s="3">
        <f>ROUND(E2649/L2649,0)</f>
        <v>12</v>
      </c>
      <c r="Q2649" s="6" t="s">
        <v>8317</v>
      </c>
      <c r="R2649" s="6" t="s">
        <v>8353</v>
      </c>
      <c r="S2649" s="14">
        <f t="shared" si="82"/>
        <v>42200.053460648145</v>
      </c>
      <c r="T2649" s="14">
        <f t="shared" si="83"/>
        <v>42230.053460648145</v>
      </c>
    </row>
    <row r="2650" spans="1:20" ht="60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8305</v>
      </c>
      <c r="G2650" s="1" t="s">
        <v>8221</v>
      </c>
      <c r="H2650" s="1" t="s">
        <v>8243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8298</v>
      </c>
      <c r="O2650" s="5">
        <f>E2650/D2650</f>
        <v>8.8333333333333337E-3</v>
      </c>
      <c r="P2650" s="3">
        <f>ROUND(E2650/L2650,0)</f>
        <v>18</v>
      </c>
      <c r="Q2650" s="6" t="s">
        <v>8317</v>
      </c>
      <c r="R2650" s="6" t="s">
        <v>8353</v>
      </c>
      <c r="S2650" s="14">
        <f t="shared" si="82"/>
        <v>42408.506481481476</v>
      </c>
      <c r="T2650" s="14">
        <f t="shared" si="83"/>
        <v>42438.506481481476</v>
      </c>
    </row>
    <row r="2651" spans="1:20" ht="3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8305</v>
      </c>
      <c r="G2651" s="1" t="s">
        <v>8221</v>
      </c>
      <c r="H2651" s="1" t="s">
        <v>8243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8298</v>
      </c>
      <c r="O2651" s="5">
        <f>E2651/D2651</f>
        <v>9.9200000000000004E-4</v>
      </c>
      <c r="P2651" s="3">
        <f>ROUND(E2651/L2651,0)</f>
        <v>41</v>
      </c>
      <c r="Q2651" s="6" t="s">
        <v>8317</v>
      </c>
      <c r="R2651" s="6" t="s">
        <v>8353</v>
      </c>
      <c r="S2651" s="14">
        <f t="shared" si="82"/>
        <v>42341.788668981484</v>
      </c>
      <c r="T2651" s="14">
        <f t="shared" si="83"/>
        <v>42401.788668981484</v>
      </c>
    </row>
    <row r="2652" spans="1:20" ht="60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8305</v>
      </c>
      <c r="G2652" s="1" t="s">
        <v>8221</v>
      </c>
      <c r="H2652" s="1" t="s">
        <v>8243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8298</v>
      </c>
      <c r="O2652" s="5">
        <f>E2652/D2652</f>
        <v>5.966666666666667E-3</v>
      </c>
      <c r="P2652" s="3">
        <f>ROUND(E2652/L2652,0)</f>
        <v>72</v>
      </c>
      <c r="Q2652" s="6" t="s">
        <v>8317</v>
      </c>
      <c r="R2652" s="6" t="s">
        <v>8353</v>
      </c>
      <c r="S2652" s="14">
        <f t="shared" si="82"/>
        <v>42695.416006944441</v>
      </c>
      <c r="T2652" s="14">
        <f t="shared" si="83"/>
        <v>42725.416006944441</v>
      </c>
    </row>
    <row r="2653" spans="1:20" ht="60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8305</v>
      </c>
      <c r="G2653" s="1" t="s">
        <v>8221</v>
      </c>
      <c r="H2653" s="1" t="s">
        <v>8243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8298</v>
      </c>
      <c r="O2653" s="5">
        <f>E2653/D2653</f>
        <v>1.8689285714285714E-2</v>
      </c>
      <c r="P2653" s="3">
        <f>ROUND(E2653/L2653,0)</f>
        <v>308</v>
      </c>
      <c r="Q2653" s="6" t="s">
        <v>8317</v>
      </c>
      <c r="R2653" s="6" t="s">
        <v>8353</v>
      </c>
      <c r="S2653" s="14">
        <f t="shared" si="82"/>
        <v>42327.597326388888</v>
      </c>
      <c r="T2653" s="14">
        <f t="shared" si="83"/>
        <v>42355.597326388888</v>
      </c>
    </row>
    <row r="2654" spans="1:20" ht="60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8305</v>
      </c>
      <c r="G2654" s="1" t="s">
        <v>8223</v>
      </c>
      <c r="H2654" s="1" t="s">
        <v>8245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8298</v>
      </c>
      <c r="O2654" s="5">
        <f>E2654/D2654</f>
        <v>8.8500000000000002E-3</v>
      </c>
      <c r="P2654" s="3">
        <f>ROUND(E2654/L2654,0)</f>
        <v>80</v>
      </c>
      <c r="Q2654" s="6" t="s">
        <v>8317</v>
      </c>
      <c r="R2654" s="6" t="s">
        <v>8353</v>
      </c>
      <c r="S2654" s="14">
        <f t="shared" si="82"/>
        <v>41952.950520833336</v>
      </c>
      <c r="T2654" s="14">
        <f t="shared" si="83"/>
        <v>41982.950520833336</v>
      </c>
    </row>
    <row r="2655" spans="1:20" ht="45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8305</v>
      </c>
      <c r="G2655" s="1" t="s">
        <v>8221</v>
      </c>
      <c r="H2655" s="1" t="s">
        <v>8243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8298</v>
      </c>
      <c r="O2655" s="5">
        <f>E2655/D2655</f>
        <v>0.1152156862745098</v>
      </c>
      <c r="P2655" s="3">
        <f>ROUND(E2655/L2655,0)</f>
        <v>84</v>
      </c>
      <c r="Q2655" s="6" t="s">
        <v>8317</v>
      </c>
      <c r="R2655" s="6" t="s">
        <v>8353</v>
      </c>
      <c r="S2655" s="14">
        <f t="shared" si="82"/>
        <v>41771.443599537037</v>
      </c>
      <c r="T2655" s="14">
        <f t="shared" si="83"/>
        <v>41802.958333333328</v>
      </c>
    </row>
    <row r="2656" spans="1:20" ht="60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8305</v>
      </c>
      <c r="G2656" s="1" t="s">
        <v>8221</v>
      </c>
      <c r="H2656" s="1" t="s">
        <v>8243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8298</v>
      </c>
      <c r="O2656" s="5">
        <f>E2656/D2656</f>
        <v>5.1000000000000004E-4</v>
      </c>
      <c r="P2656" s="3">
        <f>ROUND(E2656/L2656,0)</f>
        <v>9</v>
      </c>
      <c r="Q2656" s="6" t="s">
        <v>8317</v>
      </c>
      <c r="R2656" s="6" t="s">
        <v>8353</v>
      </c>
      <c r="S2656" s="14">
        <f t="shared" si="82"/>
        <v>42055.392662037033</v>
      </c>
      <c r="T2656" s="14">
        <f t="shared" si="83"/>
        <v>42115.350995370369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8305</v>
      </c>
      <c r="G2657" s="1" t="s">
        <v>8221</v>
      </c>
      <c r="H2657" s="1" t="s">
        <v>8243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8298</v>
      </c>
      <c r="O2657" s="5">
        <f>E2657/D2657</f>
        <v>0.21033333333333334</v>
      </c>
      <c r="P2657" s="3">
        <f>ROUND(E2657/L2657,0)</f>
        <v>73</v>
      </c>
      <c r="Q2657" s="6" t="s">
        <v>8317</v>
      </c>
      <c r="R2657" s="6" t="s">
        <v>8353</v>
      </c>
      <c r="S2657" s="14">
        <f t="shared" si="82"/>
        <v>42381.657951388886</v>
      </c>
      <c r="T2657" s="14">
        <f t="shared" si="83"/>
        <v>42409.624999999993</v>
      </c>
    </row>
    <row r="2658" spans="1:20" ht="30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8305</v>
      </c>
      <c r="G2658" s="1" t="s">
        <v>8221</v>
      </c>
      <c r="H2658" s="1" t="s">
        <v>8243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8298</v>
      </c>
      <c r="O2658" s="5">
        <f>E2658/D2658</f>
        <v>0.11436666666666667</v>
      </c>
      <c r="P2658" s="3">
        <f>ROUND(E2658/L2658,0)</f>
        <v>113</v>
      </c>
      <c r="Q2658" s="6" t="s">
        <v>8317</v>
      </c>
      <c r="R2658" s="6" t="s">
        <v>8353</v>
      </c>
      <c r="S2658" s="14">
        <f t="shared" si="82"/>
        <v>42767.480185185188</v>
      </c>
      <c r="T2658" s="14">
        <f t="shared" si="83"/>
        <v>42806.583333333336</v>
      </c>
    </row>
    <row r="2659" spans="1:20" ht="60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8305</v>
      </c>
      <c r="G2659" s="1" t="s">
        <v>8221</v>
      </c>
      <c r="H2659" s="1" t="s">
        <v>8243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8298</v>
      </c>
      <c r="O2659" s="5">
        <f>E2659/D2659</f>
        <v>0.18737933333333334</v>
      </c>
      <c r="P2659" s="3">
        <f>ROUND(E2659/L2659,0)</f>
        <v>95</v>
      </c>
      <c r="Q2659" s="6" t="s">
        <v>8317</v>
      </c>
      <c r="R2659" s="6" t="s">
        <v>8353</v>
      </c>
      <c r="S2659" s="14">
        <f t="shared" si="82"/>
        <v>42551.720520833333</v>
      </c>
      <c r="T2659" s="14">
        <f t="shared" si="83"/>
        <v>42584.854166666664</v>
      </c>
    </row>
    <row r="2660" spans="1:20" ht="4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8305</v>
      </c>
      <c r="G2660" s="1" t="s">
        <v>8221</v>
      </c>
      <c r="H2660" s="1" t="s">
        <v>8243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8298</v>
      </c>
      <c r="O2660" s="5">
        <f>E2660/D2660</f>
        <v>9.2857142857142856E-4</v>
      </c>
      <c r="P2660" s="3">
        <f>ROUND(E2660/L2660,0)</f>
        <v>23</v>
      </c>
      <c r="Q2660" s="6" t="s">
        <v>8317</v>
      </c>
      <c r="R2660" s="6" t="s">
        <v>8353</v>
      </c>
      <c r="S2660" s="14">
        <f t="shared" si="82"/>
        <v>42551.675856481474</v>
      </c>
      <c r="T2660" s="14">
        <f t="shared" si="83"/>
        <v>42581.675856481474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8305</v>
      </c>
      <c r="G2661" s="1" t="s">
        <v>8221</v>
      </c>
      <c r="H2661" s="1" t="s">
        <v>8243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8298</v>
      </c>
      <c r="O2661" s="5">
        <f>E2661/D2661</f>
        <v>2.720408163265306E-2</v>
      </c>
      <c r="P2661" s="3">
        <f>ROUND(E2661/L2661,0)</f>
        <v>133</v>
      </c>
      <c r="Q2661" s="6" t="s">
        <v>8317</v>
      </c>
      <c r="R2661" s="6" t="s">
        <v>8353</v>
      </c>
      <c r="S2661" s="14">
        <f t="shared" si="82"/>
        <v>42081.861226851848</v>
      </c>
      <c r="T2661" s="14">
        <f t="shared" si="83"/>
        <v>42111.861226851848</v>
      </c>
    </row>
    <row r="2662" spans="1:20" ht="60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8305</v>
      </c>
      <c r="G2662" s="1" t="s">
        <v>8221</v>
      </c>
      <c r="H2662" s="1" t="s">
        <v>8243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8298</v>
      </c>
      <c r="O2662" s="5">
        <f>E2662/D2662</f>
        <v>9.5E-4</v>
      </c>
      <c r="P2662" s="3">
        <f>ROUND(E2662/L2662,0)</f>
        <v>4</v>
      </c>
      <c r="Q2662" s="6" t="s">
        <v>8317</v>
      </c>
      <c r="R2662" s="6" t="s">
        <v>8353</v>
      </c>
      <c r="S2662" s="14">
        <f t="shared" si="82"/>
        <v>42272.504837962959</v>
      </c>
      <c r="T2662" s="14">
        <f t="shared" si="83"/>
        <v>42332.546504629623</v>
      </c>
    </row>
    <row r="2663" spans="1:20" ht="45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8221</v>
      </c>
      <c r="H2663" s="1" t="s">
        <v>8243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8299</v>
      </c>
      <c r="O2663" s="5">
        <f>E2663/D2663</f>
        <v>1.0289999999999999</v>
      </c>
      <c r="P2663" s="3">
        <f>ROUND(E2663/L2663,0)</f>
        <v>86</v>
      </c>
      <c r="Q2663" s="6" t="s">
        <v>8317</v>
      </c>
      <c r="R2663" s="6" t="s">
        <v>8354</v>
      </c>
      <c r="S2663" s="14">
        <f t="shared" si="82"/>
        <v>41542.750115740739</v>
      </c>
      <c r="T2663" s="14">
        <f t="shared" si="83"/>
        <v>41572.750115740739</v>
      </c>
    </row>
    <row r="2664" spans="1:20" ht="45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8221</v>
      </c>
      <c r="H2664" s="1" t="s">
        <v>8243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8299</v>
      </c>
      <c r="O2664" s="5">
        <f>E2664/D2664</f>
        <v>1.0680000000000001</v>
      </c>
      <c r="P2664" s="3">
        <f>ROUND(E2664/L2664,0)</f>
        <v>267</v>
      </c>
      <c r="Q2664" s="6" t="s">
        <v>8317</v>
      </c>
      <c r="R2664" s="6" t="s">
        <v>8354</v>
      </c>
      <c r="S2664" s="14">
        <f t="shared" si="82"/>
        <v>42207.538344907407</v>
      </c>
      <c r="T2664" s="14">
        <f t="shared" si="83"/>
        <v>42237.538344907407</v>
      </c>
    </row>
    <row r="2665" spans="1:20" ht="60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8226</v>
      </c>
      <c r="H2665" s="1" t="s">
        <v>8248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8299</v>
      </c>
      <c r="O2665" s="5">
        <f>E2665/D2665</f>
        <v>1.0459624999999999</v>
      </c>
      <c r="P2665" s="3">
        <f>ROUND(E2665/L2665,0)</f>
        <v>374</v>
      </c>
      <c r="Q2665" s="6" t="s">
        <v>8317</v>
      </c>
      <c r="R2665" s="6" t="s">
        <v>8354</v>
      </c>
      <c r="S2665" s="14">
        <f t="shared" si="82"/>
        <v>42222.41443287037</v>
      </c>
      <c r="T2665" s="14">
        <f t="shared" si="83"/>
        <v>42251.416666666664</v>
      </c>
    </row>
    <row r="2666" spans="1:20" ht="60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8221</v>
      </c>
      <c r="H2666" s="1" t="s">
        <v>8243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8299</v>
      </c>
      <c r="O2666" s="5">
        <f>E2666/D2666</f>
        <v>1.0342857142857143</v>
      </c>
      <c r="P2666" s="3">
        <f>ROUND(E2666/L2666,0)</f>
        <v>174</v>
      </c>
      <c r="Q2666" s="6" t="s">
        <v>8317</v>
      </c>
      <c r="R2666" s="6" t="s">
        <v>8354</v>
      </c>
      <c r="S2666" s="14">
        <f t="shared" si="82"/>
        <v>42312.817094907405</v>
      </c>
      <c r="T2666" s="14">
        <f t="shared" si="83"/>
        <v>42347.082638888889</v>
      </c>
    </row>
    <row r="2667" spans="1:20" ht="60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8221</v>
      </c>
      <c r="H2667" s="1" t="s">
        <v>8243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8299</v>
      </c>
      <c r="O2667" s="5">
        <f>E2667/D2667</f>
        <v>1.2314285714285715</v>
      </c>
      <c r="P2667" s="3">
        <f>ROUND(E2667/L2667,0)</f>
        <v>94</v>
      </c>
      <c r="Q2667" s="6" t="s">
        <v>8317</v>
      </c>
      <c r="R2667" s="6" t="s">
        <v>8354</v>
      </c>
      <c r="S2667" s="14">
        <f t="shared" si="82"/>
        <v>42083.687199074069</v>
      </c>
      <c r="T2667" s="14">
        <f t="shared" si="83"/>
        <v>42128.687199074069</v>
      </c>
    </row>
    <row r="2668" spans="1:20" ht="60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8221</v>
      </c>
      <c r="H2668" s="1" t="s">
        <v>8243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8299</v>
      </c>
      <c r="O2668" s="5">
        <f>E2668/D2668</f>
        <v>1.592951</v>
      </c>
      <c r="P2668" s="3">
        <f>ROUND(E2668/L2668,0)</f>
        <v>77</v>
      </c>
      <c r="Q2668" s="6" t="s">
        <v>8317</v>
      </c>
      <c r="R2668" s="6" t="s">
        <v>8354</v>
      </c>
      <c r="S2668" s="14">
        <f t="shared" si="82"/>
        <v>42235.55600694444</v>
      </c>
      <c r="T2668" s="14">
        <f t="shared" si="83"/>
        <v>42272.666666666664</v>
      </c>
    </row>
    <row r="2669" spans="1:20" ht="60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8221</v>
      </c>
      <c r="H2669" s="1" t="s">
        <v>8243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8299</v>
      </c>
      <c r="O2669" s="5">
        <f>E2669/D2669</f>
        <v>1.1066666666666667</v>
      </c>
      <c r="P2669" s="3">
        <f>ROUND(E2669/L2669,0)</f>
        <v>92</v>
      </c>
      <c r="Q2669" s="6" t="s">
        <v>8317</v>
      </c>
      <c r="R2669" s="6" t="s">
        <v>8354</v>
      </c>
      <c r="S2669" s="14">
        <f t="shared" si="82"/>
        <v>42380.717777777776</v>
      </c>
      <c r="T2669" s="14">
        <f t="shared" si="83"/>
        <v>42410.717777777776</v>
      </c>
    </row>
    <row r="2670" spans="1:20" ht="30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8226</v>
      </c>
      <c r="H2670" s="1" t="s">
        <v>8248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8299</v>
      </c>
      <c r="O2670" s="5">
        <f>E2670/D2670</f>
        <v>1.7070000000000001</v>
      </c>
      <c r="P2670" s="3">
        <f>ROUND(E2670/L2670,0)</f>
        <v>61</v>
      </c>
      <c r="Q2670" s="6" t="s">
        <v>8317</v>
      </c>
      <c r="R2670" s="6" t="s">
        <v>8354</v>
      </c>
      <c r="S2670" s="14">
        <f t="shared" si="82"/>
        <v>42275.380381944444</v>
      </c>
      <c r="T2670" s="14">
        <f t="shared" si="83"/>
        <v>42317.397222222215</v>
      </c>
    </row>
    <row r="2671" spans="1:20" ht="60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8221</v>
      </c>
      <c r="H2671" s="1" t="s">
        <v>8243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8299</v>
      </c>
      <c r="O2671" s="5">
        <f>E2671/D2671</f>
        <v>1.25125</v>
      </c>
      <c r="P2671" s="3">
        <f>ROUND(E2671/L2671,0)</f>
        <v>91</v>
      </c>
      <c r="Q2671" s="6" t="s">
        <v>8317</v>
      </c>
      <c r="R2671" s="6" t="s">
        <v>8354</v>
      </c>
      <c r="S2671" s="14">
        <f t="shared" si="82"/>
        <v>42318.827499999992</v>
      </c>
      <c r="T2671" s="14">
        <f t="shared" si="83"/>
        <v>42378.827499999992</v>
      </c>
    </row>
    <row r="2672" spans="1:20" ht="60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8306</v>
      </c>
      <c r="G2672" s="1" t="s">
        <v>8223</v>
      </c>
      <c r="H2672" s="1" t="s">
        <v>8245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8299</v>
      </c>
      <c r="O2672" s="5">
        <f>E2672/D2672</f>
        <v>6.4158609339642042E-2</v>
      </c>
      <c r="P2672" s="3">
        <f>ROUND(E2672/L2672,0)</f>
        <v>42</v>
      </c>
      <c r="Q2672" s="6" t="s">
        <v>8317</v>
      </c>
      <c r="R2672" s="6" t="s">
        <v>8354</v>
      </c>
      <c r="S2672" s="14">
        <f t="shared" si="82"/>
        <v>41820.812268518515</v>
      </c>
      <c r="T2672" s="14">
        <f t="shared" si="83"/>
        <v>41848.812268518515</v>
      </c>
    </row>
    <row r="2673" spans="1:20" ht="45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8306</v>
      </c>
      <c r="G2673" s="1" t="s">
        <v>8221</v>
      </c>
      <c r="H2673" s="1" t="s">
        <v>8243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8299</v>
      </c>
      <c r="O2673" s="5">
        <f>E2673/D2673</f>
        <v>0.11344</v>
      </c>
      <c r="P2673" s="3">
        <f>ROUND(E2673/L2673,0)</f>
        <v>34</v>
      </c>
      <c r="Q2673" s="6" t="s">
        <v>8317</v>
      </c>
      <c r="R2673" s="6" t="s">
        <v>8354</v>
      </c>
      <c r="S2673" s="14">
        <f t="shared" si="82"/>
        <v>41962.54069444444</v>
      </c>
      <c r="T2673" s="14">
        <f t="shared" si="83"/>
        <v>41992.609722222223</v>
      </c>
    </row>
    <row r="2674" spans="1:20" ht="60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8306</v>
      </c>
      <c r="G2674" s="1" t="s">
        <v>8221</v>
      </c>
      <c r="H2674" s="1" t="s">
        <v>8243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8299</v>
      </c>
      <c r="O2674" s="5">
        <f>E2674/D2674</f>
        <v>0.33189999999999997</v>
      </c>
      <c r="P2674" s="3">
        <f>ROUND(E2674/L2674,0)</f>
        <v>71</v>
      </c>
      <c r="Q2674" s="6" t="s">
        <v>8317</v>
      </c>
      <c r="R2674" s="6" t="s">
        <v>8354</v>
      </c>
      <c r="S2674" s="14">
        <f t="shared" si="82"/>
        <v>42344.675810185181</v>
      </c>
      <c r="T2674" s="14">
        <f t="shared" si="83"/>
        <v>42366.041666666664</v>
      </c>
    </row>
    <row r="2675" spans="1:20" ht="60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8306</v>
      </c>
      <c r="G2675" s="1" t="s">
        <v>8221</v>
      </c>
      <c r="H2675" s="1" t="s">
        <v>8243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8299</v>
      </c>
      <c r="O2675" s="5">
        <f>E2675/D2675</f>
        <v>0.27579999999999999</v>
      </c>
      <c r="P2675" s="3">
        <f>ROUND(E2675/L2675,0)</f>
        <v>167</v>
      </c>
      <c r="Q2675" s="6" t="s">
        <v>8317</v>
      </c>
      <c r="R2675" s="6" t="s">
        <v>8354</v>
      </c>
      <c r="S2675" s="14">
        <f t="shared" si="82"/>
        <v>41912.333321759259</v>
      </c>
      <c r="T2675" s="14">
        <f t="shared" si="83"/>
        <v>41941.739583333328</v>
      </c>
    </row>
    <row r="2676" spans="1:20" ht="60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8306</v>
      </c>
      <c r="G2676" s="1" t="s">
        <v>8221</v>
      </c>
      <c r="H2676" s="1" t="s">
        <v>8243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8299</v>
      </c>
      <c r="O2676" s="5">
        <f>E2676/D2676</f>
        <v>0.62839999999999996</v>
      </c>
      <c r="P2676" s="3">
        <f>ROUND(E2676/L2676,0)</f>
        <v>129</v>
      </c>
      <c r="Q2676" s="6" t="s">
        <v>8317</v>
      </c>
      <c r="R2676" s="6" t="s">
        <v>8354</v>
      </c>
      <c r="S2676" s="14">
        <f t="shared" si="82"/>
        <v>42529.424421296295</v>
      </c>
      <c r="T2676" s="14">
        <f t="shared" si="83"/>
        <v>42555.999305555553</v>
      </c>
    </row>
    <row r="2677" spans="1:20" ht="60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8306</v>
      </c>
      <c r="G2677" s="1" t="s">
        <v>8221</v>
      </c>
      <c r="H2677" s="1" t="s">
        <v>8243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8299</v>
      </c>
      <c r="O2677" s="5">
        <f>E2677/D2677</f>
        <v>7.5880000000000003E-2</v>
      </c>
      <c r="P2677" s="3">
        <f>ROUND(E2677/L2677,0)</f>
        <v>65</v>
      </c>
      <c r="Q2677" s="6" t="s">
        <v>8317</v>
      </c>
      <c r="R2677" s="6" t="s">
        <v>8354</v>
      </c>
      <c r="S2677" s="14">
        <f t="shared" si="82"/>
        <v>41923.649178240739</v>
      </c>
      <c r="T2677" s="14">
        <f t="shared" si="83"/>
        <v>41953.690844907404</v>
      </c>
    </row>
    <row r="2678" spans="1:20" ht="60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8306</v>
      </c>
      <c r="G2678" s="1" t="s">
        <v>8226</v>
      </c>
      <c r="H2678" s="1" t="s">
        <v>8248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8299</v>
      </c>
      <c r="O2678" s="5">
        <f>E2678/D2678</f>
        <v>0.50380952380952382</v>
      </c>
      <c r="P2678" s="3">
        <f>ROUND(E2678/L2678,0)</f>
        <v>118</v>
      </c>
      <c r="Q2678" s="6" t="s">
        <v>8317</v>
      </c>
      <c r="R2678" s="6" t="s">
        <v>8354</v>
      </c>
      <c r="S2678" s="14">
        <f t="shared" si="82"/>
        <v>42482.416365740741</v>
      </c>
      <c r="T2678" s="14">
        <f t="shared" si="83"/>
        <v>42512.416365740741</v>
      </c>
    </row>
    <row r="2679" spans="1:20" ht="45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8306</v>
      </c>
      <c r="G2679" s="1" t="s">
        <v>8221</v>
      </c>
      <c r="H2679" s="1" t="s">
        <v>8243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8299</v>
      </c>
      <c r="O2679" s="5">
        <f>E2679/D2679</f>
        <v>0.17512820512820512</v>
      </c>
      <c r="P2679" s="3">
        <f>ROUND(E2679/L2679,0)</f>
        <v>126</v>
      </c>
      <c r="Q2679" s="6" t="s">
        <v>8317</v>
      </c>
      <c r="R2679" s="6" t="s">
        <v>8354</v>
      </c>
      <c r="S2679" s="14">
        <f t="shared" si="82"/>
        <v>41792.821099537039</v>
      </c>
      <c r="T2679" s="14">
        <f t="shared" si="83"/>
        <v>41822.821099537039</v>
      </c>
    </row>
    <row r="2680" spans="1:20" ht="60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8306</v>
      </c>
      <c r="G2680" s="1" t="s">
        <v>8224</v>
      </c>
      <c r="H2680" s="1" t="s">
        <v>8246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8299</v>
      </c>
      <c r="O2680" s="5">
        <f>E2680/D2680</f>
        <v>1.3750000000000001E-4</v>
      </c>
      <c r="P2680" s="3">
        <f>ROUND(E2680/L2680,0)</f>
        <v>550</v>
      </c>
      <c r="Q2680" s="6" t="s">
        <v>8317</v>
      </c>
      <c r="R2680" s="6" t="s">
        <v>8354</v>
      </c>
      <c r="S2680" s="14">
        <f t="shared" si="82"/>
        <v>42241.589872685181</v>
      </c>
      <c r="T2680" s="14">
        <f t="shared" si="83"/>
        <v>42271.589872685181</v>
      </c>
    </row>
    <row r="2681" spans="1:20" ht="60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8306</v>
      </c>
      <c r="G2681" s="1" t="s">
        <v>8221</v>
      </c>
      <c r="H2681" s="1" t="s">
        <v>8243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8299</v>
      </c>
      <c r="O2681" s="5">
        <f>E2681/D2681</f>
        <v>3.3E-3</v>
      </c>
      <c r="P2681" s="3">
        <f>ROUND(E2681/L2681,0)</f>
        <v>44</v>
      </c>
      <c r="Q2681" s="6" t="s">
        <v>8317</v>
      </c>
      <c r="R2681" s="6" t="s">
        <v>8354</v>
      </c>
      <c r="S2681" s="14">
        <f t="shared" si="82"/>
        <v>42032.792754629627</v>
      </c>
      <c r="T2681" s="14">
        <f t="shared" si="83"/>
        <v>42062.792754629627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8306</v>
      </c>
      <c r="G2682" s="1" t="s">
        <v>8224</v>
      </c>
      <c r="H2682" s="1" t="s">
        <v>8246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8299</v>
      </c>
      <c r="O2682" s="5">
        <f>E2682/D2682</f>
        <v>8.6250000000000007E-3</v>
      </c>
      <c r="P2682" s="3">
        <f>ROUND(E2682/L2682,0)</f>
        <v>69</v>
      </c>
      <c r="Q2682" s="6" t="s">
        <v>8317</v>
      </c>
      <c r="R2682" s="6" t="s">
        <v>8354</v>
      </c>
      <c r="S2682" s="14">
        <f t="shared" si="82"/>
        <v>42436.003368055557</v>
      </c>
      <c r="T2682" s="14">
        <f t="shared" si="83"/>
        <v>42465.961701388886</v>
      </c>
    </row>
    <row r="2683" spans="1:20" ht="4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8306</v>
      </c>
      <c r="G2683" s="1" t="s">
        <v>8221</v>
      </c>
      <c r="H2683" s="1" t="s">
        <v>8243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8281</v>
      </c>
      <c r="O2683" s="5">
        <f>E2683/D2683</f>
        <v>6.875E-3</v>
      </c>
      <c r="P2683" s="3">
        <f>ROUND(E2683/L2683,0)</f>
        <v>28</v>
      </c>
      <c r="Q2683" s="6" t="s">
        <v>8334</v>
      </c>
      <c r="R2683" s="6" t="s">
        <v>8335</v>
      </c>
      <c r="S2683" s="14">
        <f t="shared" si="82"/>
        <v>41805.686921296292</v>
      </c>
      <c r="T2683" s="14">
        <f t="shared" si="83"/>
        <v>41830.686921296292</v>
      </c>
    </row>
    <row r="2684" spans="1:20" ht="45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8306</v>
      </c>
      <c r="G2684" s="1" t="s">
        <v>8221</v>
      </c>
      <c r="H2684" s="1" t="s">
        <v>8243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8281</v>
      </c>
      <c r="O2684" s="5">
        <f>E2684/D2684</f>
        <v>0.28299999999999997</v>
      </c>
      <c r="P2684" s="3">
        <f>ROUND(E2684/L2684,0)</f>
        <v>85</v>
      </c>
      <c r="Q2684" s="6" t="s">
        <v>8334</v>
      </c>
      <c r="R2684" s="6" t="s">
        <v>8335</v>
      </c>
      <c r="S2684" s="14">
        <f t="shared" si="82"/>
        <v>41932.663657407407</v>
      </c>
      <c r="T2684" s="14">
        <f t="shared" si="83"/>
        <v>41965.040972222218</v>
      </c>
    </row>
    <row r="2685" spans="1:20" ht="60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8306</v>
      </c>
      <c r="G2685" s="1" t="s">
        <v>8221</v>
      </c>
      <c r="H2685" s="1" t="s">
        <v>8243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8281</v>
      </c>
      <c r="O2685" s="5">
        <f>E2685/D2685</f>
        <v>2.3999999999999998E-3</v>
      </c>
      <c r="P2685" s="3">
        <f>ROUND(E2685/L2685,0)</f>
        <v>12</v>
      </c>
      <c r="Q2685" s="6" t="s">
        <v>8334</v>
      </c>
      <c r="R2685" s="6" t="s">
        <v>8335</v>
      </c>
      <c r="S2685" s="14">
        <f t="shared" si="82"/>
        <v>42034.546759259254</v>
      </c>
      <c r="T2685" s="14">
        <f t="shared" si="83"/>
        <v>42064.546759259254</v>
      </c>
    </row>
    <row r="2686" spans="1:20" ht="60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8306</v>
      </c>
      <c r="G2686" s="1" t="s">
        <v>8221</v>
      </c>
      <c r="H2686" s="1" t="s">
        <v>8243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8281</v>
      </c>
      <c r="O2686" s="5">
        <f>E2686/D2686</f>
        <v>1.1428571428571429E-2</v>
      </c>
      <c r="P2686" s="3">
        <f>ROUND(E2686/L2686,0)</f>
        <v>200</v>
      </c>
      <c r="Q2686" s="6" t="s">
        <v>8334</v>
      </c>
      <c r="R2686" s="6" t="s">
        <v>8335</v>
      </c>
      <c r="S2686" s="14">
        <f t="shared" si="82"/>
        <v>41820.706307870372</v>
      </c>
      <c r="T2686" s="14">
        <f t="shared" si="83"/>
        <v>41860.706307870372</v>
      </c>
    </row>
    <row r="2687" spans="1:20" ht="60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8306</v>
      </c>
      <c r="G2687" s="1" t="s">
        <v>8221</v>
      </c>
      <c r="H2687" s="1" t="s">
        <v>8243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8281</v>
      </c>
      <c r="O2687" s="5">
        <f>E2687/D2687</f>
        <v>2.0000000000000001E-4</v>
      </c>
      <c r="P2687" s="3">
        <f>ROUND(E2687/L2687,0)</f>
        <v>10</v>
      </c>
      <c r="Q2687" s="6" t="s">
        <v>8334</v>
      </c>
      <c r="R2687" s="6" t="s">
        <v>8335</v>
      </c>
      <c r="S2687" s="14">
        <f t="shared" si="82"/>
        <v>42061.487615740734</v>
      </c>
      <c r="T2687" s="14">
        <f t="shared" si="83"/>
        <v>42121.44594907407</v>
      </c>
    </row>
    <row r="2688" spans="1:20" ht="60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8306</v>
      </c>
      <c r="G2688" s="1" t="s">
        <v>8221</v>
      </c>
      <c r="H2688" s="1" t="s">
        <v>8243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8281</v>
      </c>
      <c r="O2688" s="5">
        <f>E2688/D2688</f>
        <v>0</v>
      </c>
      <c r="P2688" s="3" t="e">
        <f>ROUND(E2688/L2688,0)</f>
        <v>#DIV/0!</v>
      </c>
      <c r="Q2688" s="6" t="s">
        <v>8334</v>
      </c>
      <c r="R2688" s="6" t="s">
        <v>8335</v>
      </c>
      <c r="S2688" s="14">
        <f t="shared" si="82"/>
        <v>41892.766469907401</v>
      </c>
      <c r="T2688" s="14">
        <f t="shared" si="83"/>
        <v>41912.766469907401</v>
      </c>
    </row>
    <row r="2689" spans="1:20" ht="4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8306</v>
      </c>
      <c r="G2689" s="1" t="s">
        <v>8221</v>
      </c>
      <c r="H2689" s="1" t="s">
        <v>8243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8281</v>
      </c>
      <c r="O2689" s="5">
        <f>E2689/D2689</f>
        <v>0</v>
      </c>
      <c r="P2689" s="3" t="e">
        <f>ROUND(E2689/L2689,0)</f>
        <v>#DIV/0!</v>
      </c>
      <c r="Q2689" s="6" t="s">
        <v>8334</v>
      </c>
      <c r="R2689" s="6" t="s">
        <v>8335</v>
      </c>
      <c r="S2689" s="14">
        <f t="shared" si="82"/>
        <v>42154.431921296295</v>
      </c>
      <c r="T2689" s="14">
        <f t="shared" si="83"/>
        <v>42184.431921296295</v>
      </c>
    </row>
    <row r="2690" spans="1:20" ht="30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8306</v>
      </c>
      <c r="G2690" s="1" t="s">
        <v>8221</v>
      </c>
      <c r="H2690" s="1" t="s">
        <v>8243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8281</v>
      </c>
      <c r="O2690" s="5">
        <f>E2690/D2690</f>
        <v>1.48E-3</v>
      </c>
      <c r="P2690" s="3">
        <f>ROUND(E2690/L2690,0)</f>
        <v>5</v>
      </c>
      <c r="Q2690" s="6" t="s">
        <v>8334</v>
      </c>
      <c r="R2690" s="6" t="s">
        <v>8335</v>
      </c>
      <c r="S2690" s="14">
        <f t="shared" si="82"/>
        <v>42027.910532407404</v>
      </c>
      <c r="T2690" s="14">
        <f t="shared" si="83"/>
        <v>42058.916666666664</v>
      </c>
    </row>
    <row r="2691" spans="1:20" ht="60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8306</v>
      </c>
      <c r="G2691" s="1" t="s">
        <v>8221</v>
      </c>
      <c r="H2691" s="1" t="s">
        <v>8243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8281</v>
      </c>
      <c r="O2691" s="5">
        <f>E2691/D2691</f>
        <v>2.8571428571428571E-5</v>
      </c>
      <c r="P2691" s="3">
        <f>ROUND(E2691/L2691,0)</f>
        <v>1</v>
      </c>
      <c r="Q2691" s="6" t="s">
        <v>8334</v>
      </c>
      <c r="R2691" s="6" t="s">
        <v>8335</v>
      </c>
      <c r="S2691" s="14">
        <f t="shared" ref="S2691:S2754" si="84">(J2691/86400)+25569+(-5/24)</f>
        <v>42551.75335648148</v>
      </c>
      <c r="T2691" s="14">
        <f t="shared" ref="T2691:T2754" si="85">(I2691/86400)+25569+(-5/24)</f>
        <v>42581.75335648148</v>
      </c>
    </row>
    <row r="2692" spans="1:20" ht="60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8306</v>
      </c>
      <c r="G2692" s="1" t="s">
        <v>8221</v>
      </c>
      <c r="H2692" s="1" t="s">
        <v>8243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8281</v>
      </c>
      <c r="O2692" s="5">
        <f>E2692/D2692</f>
        <v>0.107325</v>
      </c>
      <c r="P2692" s="3">
        <f>ROUND(E2692/L2692,0)</f>
        <v>73</v>
      </c>
      <c r="Q2692" s="6" t="s">
        <v>8334</v>
      </c>
      <c r="R2692" s="6" t="s">
        <v>8335</v>
      </c>
      <c r="S2692" s="14">
        <f t="shared" si="84"/>
        <v>42112.89671296296</v>
      </c>
      <c r="T2692" s="14">
        <f t="shared" si="85"/>
        <v>42157.89671296296</v>
      </c>
    </row>
    <row r="2693" spans="1:20" ht="30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8306</v>
      </c>
      <c r="G2693" s="1" t="s">
        <v>8226</v>
      </c>
      <c r="H2693" s="1" t="s">
        <v>8248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8281</v>
      </c>
      <c r="O2693" s="5">
        <f>E2693/D2693</f>
        <v>5.3846153846153844E-4</v>
      </c>
      <c r="P2693" s="3">
        <f>ROUND(E2693/L2693,0)</f>
        <v>18</v>
      </c>
      <c r="Q2693" s="6" t="s">
        <v>8334</v>
      </c>
      <c r="R2693" s="6" t="s">
        <v>8335</v>
      </c>
      <c r="S2693" s="14">
        <f t="shared" si="84"/>
        <v>42089.515706018516</v>
      </c>
      <c r="T2693" s="14">
        <f t="shared" si="85"/>
        <v>42134.515706018516</v>
      </c>
    </row>
    <row r="2694" spans="1:20" ht="45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8306</v>
      </c>
      <c r="G2694" s="1" t="s">
        <v>8221</v>
      </c>
      <c r="H2694" s="1" t="s">
        <v>8243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8281</v>
      </c>
      <c r="O2694" s="5">
        <f>E2694/D2694</f>
        <v>7.1428571428571426E-3</v>
      </c>
      <c r="P2694" s="3">
        <f>ROUND(E2694/L2694,0)</f>
        <v>25</v>
      </c>
      <c r="Q2694" s="6" t="s">
        <v>8334</v>
      </c>
      <c r="R2694" s="6" t="s">
        <v>8335</v>
      </c>
      <c r="S2694" s="14">
        <f t="shared" si="84"/>
        <v>42058.125694444439</v>
      </c>
      <c r="T2694" s="14">
        <f t="shared" si="85"/>
        <v>42088.084027777775</v>
      </c>
    </row>
    <row r="2695" spans="1:20" ht="60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8306</v>
      </c>
      <c r="G2695" s="1" t="s">
        <v>8221</v>
      </c>
      <c r="H2695" s="1" t="s">
        <v>8243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8281</v>
      </c>
      <c r="O2695" s="5">
        <f>E2695/D2695</f>
        <v>8.0000000000000002E-3</v>
      </c>
      <c r="P2695" s="3">
        <f>ROUND(E2695/L2695,0)</f>
        <v>13</v>
      </c>
      <c r="Q2695" s="6" t="s">
        <v>8334</v>
      </c>
      <c r="R2695" s="6" t="s">
        <v>8335</v>
      </c>
      <c r="S2695" s="14">
        <f t="shared" si="84"/>
        <v>41833.930162037032</v>
      </c>
      <c r="T2695" s="14">
        <f t="shared" si="85"/>
        <v>41863.930162037032</v>
      </c>
    </row>
    <row r="2696" spans="1:20" ht="60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8306</v>
      </c>
      <c r="G2696" s="1" t="s">
        <v>8221</v>
      </c>
      <c r="H2696" s="1" t="s">
        <v>8243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8281</v>
      </c>
      <c r="O2696" s="5">
        <f>E2696/D2696</f>
        <v>3.3333333333333335E-5</v>
      </c>
      <c r="P2696" s="3">
        <f>ROUND(E2696/L2696,0)</f>
        <v>1</v>
      </c>
      <c r="Q2696" s="6" t="s">
        <v>8334</v>
      </c>
      <c r="R2696" s="6" t="s">
        <v>8335</v>
      </c>
      <c r="S2696" s="14">
        <f t="shared" si="84"/>
        <v>41877.932164351849</v>
      </c>
      <c r="T2696" s="14">
        <f t="shared" si="85"/>
        <v>41907.932164351849</v>
      </c>
    </row>
    <row r="2697" spans="1:20" ht="45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8306</v>
      </c>
      <c r="G2697" s="1" t="s">
        <v>8221</v>
      </c>
      <c r="H2697" s="1" t="s">
        <v>8243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8281</v>
      </c>
      <c r="O2697" s="5">
        <f>E2697/D2697</f>
        <v>4.7333333333333333E-3</v>
      </c>
      <c r="P2697" s="3">
        <f>ROUND(E2697/L2697,0)</f>
        <v>24</v>
      </c>
      <c r="Q2697" s="6" t="s">
        <v>8334</v>
      </c>
      <c r="R2697" s="6" t="s">
        <v>8335</v>
      </c>
      <c r="S2697" s="14">
        <f t="shared" si="84"/>
        <v>42047.973587962959</v>
      </c>
      <c r="T2697" s="14">
        <f t="shared" si="85"/>
        <v>42107.931921296295</v>
      </c>
    </row>
    <row r="2698" spans="1:20" ht="60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8306</v>
      </c>
      <c r="G2698" s="1" t="s">
        <v>8221</v>
      </c>
      <c r="H2698" s="1" t="s">
        <v>8243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8281</v>
      </c>
      <c r="O2698" s="5">
        <f>E2698/D2698</f>
        <v>5.6500000000000002E-2</v>
      </c>
      <c r="P2698" s="3">
        <f>ROUND(E2698/L2698,0)</f>
        <v>89</v>
      </c>
      <c r="Q2698" s="6" t="s">
        <v>8334</v>
      </c>
      <c r="R2698" s="6" t="s">
        <v>8335</v>
      </c>
      <c r="S2698" s="14">
        <f t="shared" si="84"/>
        <v>41964.636111111111</v>
      </c>
      <c r="T2698" s="14">
        <f t="shared" si="85"/>
        <v>41998.636111111111</v>
      </c>
    </row>
    <row r="2699" spans="1:20" ht="4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8306</v>
      </c>
      <c r="G2699" s="1" t="s">
        <v>8221</v>
      </c>
      <c r="H2699" s="1" t="s">
        <v>8243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8281</v>
      </c>
      <c r="O2699" s="5">
        <f>E2699/D2699</f>
        <v>0.26352173913043481</v>
      </c>
      <c r="P2699" s="3">
        <f>ROUND(E2699/L2699,0)</f>
        <v>117</v>
      </c>
      <c r="Q2699" s="6" t="s">
        <v>8334</v>
      </c>
      <c r="R2699" s="6" t="s">
        <v>8335</v>
      </c>
      <c r="S2699" s="14">
        <f t="shared" si="84"/>
        <v>42187.731747685182</v>
      </c>
      <c r="T2699" s="14">
        <f t="shared" si="85"/>
        <v>42218.708333333336</v>
      </c>
    </row>
    <row r="2700" spans="1:20" ht="45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8306</v>
      </c>
      <c r="G2700" s="1" t="s">
        <v>8221</v>
      </c>
      <c r="H2700" s="1" t="s">
        <v>8243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8281</v>
      </c>
      <c r="O2700" s="5">
        <f>E2700/D2700</f>
        <v>3.2512500000000002E-3</v>
      </c>
      <c r="P2700" s="3">
        <f>ROUND(E2700/L2700,0)</f>
        <v>13</v>
      </c>
      <c r="Q2700" s="6" t="s">
        <v>8334</v>
      </c>
      <c r="R2700" s="6" t="s">
        <v>8335</v>
      </c>
      <c r="S2700" s="14">
        <f t="shared" si="84"/>
        <v>41787.689907407403</v>
      </c>
      <c r="T2700" s="14">
        <f t="shared" si="85"/>
        <v>41817.689907407403</v>
      </c>
    </row>
    <row r="2701" spans="1:20" ht="4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8306</v>
      </c>
      <c r="G2701" s="1" t="s">
        <v>8226</v>
      </c>
      <c r="H2701" s="1" t="s">
        <v>8248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8281</v>
      </c>
      <c r="O2701" s="5">
        <f>E2701/D2701</f>
        <v>0</v>
      </c>
      <c r="P2701" s="3" t="e">
        <f>ROUND(E2701/L2701,0)</f>
        <v>#DIV/0!</v>
      </c>
      <c r="Q2701" s="6" t="s">
        <v>8334</v>
      </c>
      <c r="R2701" s="6" t="s">
        <v>8335</v>
      </c>
      <c r="S2701" s="14">
        <f t="shared" si="84"/>
        <v>41829.688229166662</v>
      </c>
      <c r="T2701" s="14">
        <f t="shared" si="85"/>
        <v>41859.688229166662</v>
      </c>
    </row>
    <row r="2702" spans="1:20" ht="45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8306</v>
      </c>
      <c r="G2702" s="1" t="s">
        <v>8221</v>
      </c>
      <c r="H2702" s="1" t="s">
        <v>8243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8281</v>
      </c>
      <c r="O2702" s="5">
        <f>E2702/D2702</f>
        <v>7.0007000700070005E-3</v>
      </c>
      <c r="P2702" s="3">
        <f>ROUND(E2702/L2702,0)</f>
        <v>18</v>
      </c>
      <c r="Q2702" s="6" t="s">
        <v>8334</v>
      </c>
      <c r="R2702" s="6" t="s">
        <v>8335</v>
      </c>
      <c r="S2702" s="14">
        <f t="shared" si="84"/>
        <v>41870.666342592587</v>
      </c>
      <c r="T2702" s="14">
        <f t="shared" si="85"/>
        <v>41900.666342592587</v>
      </c>
    </row>
    <row r="2703" spans="1:20" ht="60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8307</v>
      </c>
      <c r="G2703" s="1" t="s">
        <v>8238</v>
      </c>
      <c r="H2703" s="1" t="s">
        <v>8246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8300</v>
      </c>
      <c r="O2703" s="5">
        <f>E2703/D2703</f>
        <v>0.46176470588235297</v>
      </c>
      <c r="P2703" s="3">
        <f>ROUND(E2703/L2703,0)</f>
        <v>34</v>
      </c>
      <c r="Q2703" s="6" t="s">
        <v>8315</v>
      </c>
      <c r="R2703" s="6" t="s">
        <v>8355</v>
      </c>
      <c r="S2703" s="14">
        <f t="shared" si="84"/>
        <v>42801.566365740735</v>
      </c>
      <c r="T2703" s="14">
        <f t="shared" si="85"/>
        <v>42832.524699074071</v>
      </c>
    </row>
    <row r="2704" spans="1:20" ht="60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8307</v>
      </c>
      <c r="G2704" s="1" t="s">
        <v>8221</v>
      </c>
      <c r="H2704" s="1" t="s">
        <v>8243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8300</v>
      </c>
      <c r="O2704" s="5">
        <f>E2704/D2704</f>
        <v>0.34410000000000002</v>
      </c>
      <c r="P2704" s="3">
        <f>ROUND(E2704/L2704,0)</f>
        <v>132</v>
      </c>
      <c r="Q2704" s="6" t="s">
        <v>8315</v>
      </c>
      <c r="R2704" s="6" t="s">
        <v>8355</v>
      </c>
      <c r="S2704" s="14">
        <f t="shared" si="84"/>
        <v>42800.593483796292</v>
      </c>
      <c r="T2704" s="14">
        <f t="shared" si="85"/>
        <v>42830.551817129628</v>
      </c>
    </row>
    <row r="2705" spans="1:20" ht="45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8307</v>
      </c>
      <c r="G2705" s="1" t="s">
        <v>8235</v>
      </c>
      <c r="H2705" s="1" t="s">
        <v>8253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8300</v>
      </c>
      <c r="O2705" s="5">
        <f>E2705/D2705</f>
        <v>1.0375000000000001</v>
      </c>
      <c r="P2705" s="3">
        <f>ROUND(E2705/L2705,0)</f>
        <v>922</v>
      </c>
      <c r="Q2705" s="6" t="s">
        <v>8315</v>
      </c>
      <c r="R2705" s="6" t="s">
        <v>8355</v>
      </c>
      <c r="S2705" s="14">
        <f t="shared" si="84"/>
        <v>42756.481828703698</v>
      </c>
      <c r="T2705" s="14">
        <f t="shared" si="85"/>
        <v>42816.440162037034</v>
      </c>
    </row>
    <row r="2706" spans="1:20" ht="60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8307</v>
      </c>
      <c r="G2706" s="1" t="s">
        <v>8221</v>
      </c>
      <c r="H2706" s="1" t="s">
        <v>8243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8300</v>
      </c>
      <c r="O2706" s="5">
        <f>E2706/D2706</f>
        <v>6.0263157894736845E-2</v>
      </c>
      <c r="P2706" s="3">
        <f>ROUND(E2706/L2706,0)</f>
        <v>164</v>
      </c>
      <c r="Q2706" s="6" t="s">
        <v>8315</v>
      </c>
      <c r="R2706" s="6" t="s">
        <v>8355</v>
      </c>
      <c r="S2706" s="14">
        <f t="shared" si="84"/>
        <v>42787.654097222221</v>
      </c>
      <c r="T2706" s="14">
        <f t="shared" si="85"/>
        <v>42830.61243055555</v>
      </c>
    </row>
    <row r="2707" spans="1:20" ht="30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8307</v>
      </c>
      <c r="G2707" s="1" t="s">
        <v>8221</v>
      </c>
      <c r="H2707" s="1" t="s">
        <v>8243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8300</v>
      </c>
      <c r="O2707" s="5">
        <f>E2707/D2707</f>
        <v>0.10539393939393939</v>
      </c>
      <c r="P2707" s="3">
        <f>ROUND(E2707/L2707,0)</f>
        <v>217</v>
      </c>
      <c r="Q2707" s="6" t="s">
        <v>8315</v>
      </c>
      <c r="R2707" s="6" t="s">
        <v>8355</v>
      </c>
      <c r="S2707" s="14">
        <f t="shared" si="84"/>
        <v>42773.70784722222</v>
      </c>
      <c r="T2707" s="14">
        <f t="shared" si="85"/>
        <v>42818.666180555556</v>
      </c>
    </row>
    <row r="2708" spans="1:20" ht="45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8221</v>
      </c>
      <c r="H2708" s="1" t="s">
        <v>8243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8300</v>
      </c>
      <c r="O2708" s="5">
        <f>E2708/D2708</f>
        <v>1.1229714285714285</v>
      </c>
      <c r="P2708" s="3">
        <f>ROUND(E2708/L2708,0)</f>
        <v>149</v>
      </c>
      <c r="Q2708" s="6" t="s">
        <v>8315</v>
      </c>
      <c r="R2708" s="6" t="s">
        <v>8355</v>
      </c>
      <c r="S2708" s="14">
        <f t="shared" si="84"/>
        <v>41899.086608796293</v>
      </c>
      <c r="T2708" s="14">
        <f t="shared" si="85"/>
        <v>41928.082638888889</v>
      </c>
    </row>
    <row r="2709" spans="1:20" ht="4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8221</v>
      </c>
      <c r="H2709" s="1" t="s">
        <v>8243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8300</v>
      </c>
      <c r="O2709" s="5">
        <f>E2709/D2709</f>
        <v>3.50844625</v>
      </c>
      <c r="P2709" s="3">
        <f>ROUND(E2709/L2709,0)</f>
        <v>71</v>
      </c>
      <c r="Q2709" s="6" t="s">
        <v>8315</v>
      </c>
      <c r="R2709" s="6" t="s">
        <v>8355</v>
      </c>
      <c r="S2709" s="14">
        <f t="shared" si="84"/>
        <v>41391.574571759258</v>
      </c>
      <c r="T2709" s="14">
        <f t="shared" si="85"/>
        <v>41421.082638888889</v>
      </c>
    </row>
    <row r="2710" spans="1:20" ht="4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8222</v>
      </c>
      <c r="H2710" s="1" t="s">
        <v>8244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8300</v>
      </c>
      <c r="O2710" s="5">
        <f>E2710/D2710</f>
        <v>2.3321535</v>
      </c>
      <c r="P2710" s="3">
        <f>ROUND(E2710/L2710,0)</f>
        <v>44</v>
      </c>
      <c r="Q2710" s="6" t="s">
        <v>8315</v>
      </c>
      <c r="R2710" s="6" t="s">
        <v>8355</v>
      </c>
      <c r="S2710" s="14">
        <f t="shared" si="84"/>
        <v>42512.489884259259</v>
      </c>
      <c r="T2710" s="14">
        <f t="shared" si="85"/>
        <v>42572.489884259259</v>
      </c>
    </row>
    <row r="2711" spans="1:20" ht="45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8221</v>
      </c>
      <c r="H2711" s="1" t="s">
        <v>8243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8300</v>
      </c>
      <c r="O2711" s="5">
        <f>E2711/D2711</f>
        <v>1.01606</v>
      </c>
      <c r="P2711" s="3">
        <f>ROUND(E2711/L2711,0)</f>
        <v>165</v>
      </c>
      <c r="Q2711" s="6" t="s">
        <v>8315</v>
      </c>
      <c r="R2711" s="6" t="s">
        <v>8355</v>
      </c>
      <c r="S2711" s="14">
        <f t="shared" si="84"/>
        <v>42611.941446759258</v>
      </c>
      <c r="T2711" s="14">
        <f t="shared" si="85"/>
        <v>42646.957638888889</v>
      </c>
    </row>
    <row r="2712" spans="1:20" ht="30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8221</v>
      </c>
      <c r="H2712" s="1" t="s">
        <v>8243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8300</v>
      </c>
      <c r="O2712" s="5">
        <f>E2712/D2712</f>
        <v>1.5390035000000002</v>
      </c>
      <c r="P2712" s="3">
        <f>ROUND(E2712/L2712,0)</f>
        <v>85</v>
      </c>
      <c r="Q2712" s="6" t="s">
        <v>8315</v>
      </c>
      <c r="R2712" s="6" t="s">
        <v>8355</v>
      </c>
      <c r="S2712" s="14">
        <f t="shared" si="84"/>
        <v>41828.021157407406</v>
      </c>
      <c r="T2712" s="14">
        <f t="shared" si="85"/>
        <v>41859.875</v>
      </c>
    </row>
    <row r="2713" spans="1:20" ht="60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8222</v>
      </c>
      <c r="H2713" s="1" t="s">
        <v>8244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8300</v>
      </c>
      <c r="O2713" s="5">
        <f>E2713/D2713</f>
        <v>1.007161125319693</v>
      </c>
      <c r="P2713" s="3">
        <f>ROUND(E2713/L2713,0)</f>
        <v>54</v>
      </c>
      <c r="Q2713" s="6" t="s">
        <v>8315</v>
      </c>
      <c r="R2713" s="6" t="s">
        <v>8355</v>
      </c>
      <c r="S2713" s="14">
        <f t="shared" si="84"/>
        <v>41780.536921296291</v>
      </c>
      <c r="T2713" s="14">
        <f t="shared" si="85"/>
        <v>41810.709027777775</v>
      </c>
    </row>
    <row r="2714" spans="1:20" ht="60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8221</v>
      </c>
      <c r="H2714" s="1" t="s">
        <v>8243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8300</v>
      </c>
      <c r="O2714" s="5">
        <f>E2714/D2714</f>
        <v>1.3138181818181818</v>
      </c>
      <c r="P2714" s="3">
        <f>ROUND(E2714/L2714,0)</f>
        <v>51</v>
      </c>
      <c r="Q2714" s="6" t="s">
        <v>8315</v>
      </c>
      <c r="R2714" s="6" t="s">
        <v>8355</v>
      </c>
      <c r="S2714" s="14">
        <f t="shared" si="84"/>
        <v>41431.853703703702</v>
      </c>
      <c r="T2714" s="14">
        <f t="shared" si="85"/>
        <v>41468.541666666664</v>
      </c>
    </row>
    <row r="2715" spans="1:20" ht="60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8221</v>
      </c>
      <c r="H2715" s="1" t="s">
        <v>8243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8300</v>
      </c>
      <c r="O2715" s="5">
        <f>E2715/D2715</f>
        <v>1.0224133333333334</v>
      </c>
      <c r="P2715" s="3">
        <f>ROUND(E2715/L2715,0)</f>
        <v>108</v>
      </c>
      <c r="Q2715" s="6" t="s">
        <v>8315</v>
      </c>
      <c r="R2715" s="6" t="s">
        <v>8355</v>
      </c>
      <c r="S2715" s="14">
        <f t="shared" si="84"/>
        <v>42322.445416666662</v>
      </c>
      <c r="T2715" s="14">
        <f t="shared" si="85"/>
        <v>42362.445416666662</v>
      </c>
    </row>
    <row r="2716" spans="1:20" ht="45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8221</v>
      </c>
      <c r="H2716" s="1" t="s">
        <v>8243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8300</v>
      </c>
      <c r="O2716" s="5">
        <f>E2716/D2716</f>
        <v>1.1635599999999999</v>
      </c>
      <c r="P2716" s="3">
        <f>ROUND(E2716/L2716,0)</f>
        <v>95</v>
      </c>
      <c r="Q2716" s="6" t="s">
        <v>8315</v>
      </c>
      <c r="R2716" s="6" t="s">
        <v>8355</v>
      </c>
      <c r="S2716" s="14">
        <f t="shared" si="84"/>
        <v>42629.446712962956</v>
      </c>
      <c r="T2716" s="14">
        <f t="shared" si="85"/>
        <v>42657.749999999993</v>
      </c>
    </row>
    <row r="2717" spans="1:20" ht="60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8221</v>
      </c>
      <c r="H2717" s="1" t="s">
        <v>8243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8300</v>
      </c>
      <c r="O2717" s="5">
        <f>E2717/D2717</f>
        <v>2.6462241666666664</v>
      </c>
      <c r="P2717" s="3">
        <f>ROUND(E2717/L2717,0)</f>
        <v>58</v>
      </c>
      <c r="Q2717" s="6" t="s">
        <v>8315</v>
      </c>
      <c r="R2717" s="6" t="s">
        <v>8355</v>
      </c>
      <c r="S2717" s="14">
        <f t="shared" si="84"/>
        <v>42387.190138888887</v>
      </c>
      <c r="T2717" s="14">
        <f t="shared" si="85"/>
        <v>42421.190138888887</v>
      </c>
    </row>
    <row r="2718" spans="1:20" ht="75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8233</v>
      </c>
      <c r="H2718" s="1" t="s">
        <v>8246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8300</v>
      </c>
      <c r="O2718" s="5">
        <f>E2718/D2718</f>
        <v>1.1998010000000001</v>
      </c>
      <c r="P2718" s="3">
        <f>ROUND(E2718/L2718,0)</f>
        <v>64</v>
      </c>
      <c r="Q2718" s="6" t="s">
        <v>8315</v>
      </c>
      <c r="R2718" s="6" t="s">
        <v>8355</v>
      </c>
      <c r="S2718" s="14">
        <f t="shared" si="84"/>
        <v>42255.124918981477</v>
      </c>
      <c r="T2718" s="14">
        <f t="shared" si="85"/>
        <v>42285.124918981477</v>
      </c>
    </row>
    <row r="2719" spans="1:20" ht="45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8221</v>
      </c>
      <c r="H2719" s="1" t="s">
        <v>8243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8300</v>
      </c>
      <c r="O2719" s="5">
        <f>E2719/D2719</f>
        <v>1.2010400000000001</v>
      </c>
      <c r="P2719" s="3">
        <f>ROUND(E2719/L2719,0)</f>
        <v>92</v>
      </c>
      <c r="Q2719" s="6" t="s">
        <v>8315</v>
      </c>
      <c r="R2719" s="6" t="s">
        <v>8355</v>
      </c>
      <c r="S2719" s="14">
        <f t="shared" si="84"/>
        <v>41934.706585648142</v>
      </c>
      <c r="T2719" s="14">
        <f t="shared" si="85"/>
        <v>41979.748252314814</v>
      </c>
    </row>
    <row r="2720" spans="1:20" ht="60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8221</v>
      </c>
      <c r="H2720" s="1" t="s">
        <v>8243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8300</v>
      </c>
      <c r="O2720" s="5">
        <f>E2720/D2720</f>
        <v>1.0358333333333334</v>
      </c>
      <c r="P2720" s="3">
        <f>ROUND(E2720/L2720,0)</f>
        <v>126</v>
      </c>
      <c r="Q2720" s="6" t="s">
        <v>8315</v>
      </c>
      <c r="R2720" s="6" t="s">
        <v>8355</v>
      </c>
      <c r="S2720" s="14">
        <f t="shared" si="84"/>
        <v>42465.388252314813</v>
      </c>
      <c r="T2720" s="14">
        <f t="shared" si="85"/>
        <v>42493.749999999993</v>
      </c>
    </row>
    <row r="2721" spans="1:20" ht="60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8221</v>
      </c>
      <c r="H2721" s="1" t="s">
        <v>8243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8300</v>
      </c>
      <c r="O2721" s="5">
        <f>E2721/D2721</f>
        <v>1.0883333333333334</v>
      </c>
      <c r="P2721" s="3">
        <f>ROUND(E2721/L2721,0)</f>
        <v>95</v>
      </c>
      <c r="Q2721" s="6" t="s">
        <v>8315</v>
      </c>
      <c r="R2721" s="6" t="s">
        <v>8355</v>
      </c>
      <c r="S2721" s="14">
        <f t="shared" si="84"/>
        <v>42417.822847222218</v>
      </c>
      <c r="T2721" s="14">
        <f t="shared" si="85"/>
        <v>42477.781180555554</v>
      </c>
    </row>
    <row r="2722" spans="1:20" ht="4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8221</v>
      </c>
      <c r="H2722" s="1" t="s">
        <v>8243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8300</v>
      </c>
      <c r="O2722" s="5">
        <f>E2722/D2722</f>
        <v>1.1812400000000001</v>
      </c>
      <c r="P2722" s="3">
        <f>ROUND(E2722/L2722,0)</f>
        <v>171</v>
      </c>
      <c r="Q2722" s="6" t="s">
        <v>8315</v>
      </c>
      <c r="R2722" s="6" t="s">
        <v>8355</v>
      </c>
      <c r="S2722" s="14">
        <f t="shared" si="84"/>
        <v>42655.257557870369</v>
      </c>
      <c r="T2722" s="14">
        <f t="shared" si="85"/>
        <v>42685.299224537033</v>
      </c>
    </row>
    <row r="2723" spans="1:20" ht="60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8222</v>
      </c>
      <c r="H2723" s="1" t="s">
        <v>8244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8292</v>
      </c>
      <c r="O2723" s="5">
        <f>E2723/D2723</f>
        <v>14.62</v>
      </c>
      <c r="P2723" s="3">
        <f>ROUND(E2723/L2723,0)</f>
        <v>41</v>
      </c>
      <c r="Q2723" s="6" t="s">
        <v>8317</v>
      </c>
      <c r="R2723" s="6" t="s">
        <v>8347</v>
      </c>
      <c r="S2723" s="14">
        <f t="shared" si="84"/>
        <v>41493.335625</v>
      </c>
      <c r="T2723" s="14">
        <f t="shared" si="85"/>
        <v>41523.583333333328</v>
      </c>
    </row>
    <row r="2724" spans="1:20" ht="60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8221</v>
      </c>
      <c r="H2724" s="1" t="s">
        <v>8243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8292</v>
      </c>
      <c r="O2724" s="5">
        <f>E2724/D2724</f>
        <v>2.5253999999999999</v>
      </c>
      <c r="P2724" s="3">
        <f>ROUND(E2724/L2724,0)</f>
        <v>68</v>
      </c>
      <c r="Q2724" s="6" t="s">
        <v>8317</v>
      </c>
      <c r="R2724" s="6" t="s">
        <v>8347</v>
      </c>
      <c r="S2724" s="14">
        <f t="shared" si="84"/>
        <v>42704.64876157407</v>
      </c>
      <c r="T2724" s="14">
        <f t="shared" si="85"/>
        <v>42764.64876157407</v>
      </c>
    </row>
    <row r="2725" spans="1:20" ht="60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8221</v>
      </c>
      <c r="H2725" s="1" t="s">
        <v>8243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8292</v>
      </c>
      <c r="O2725" s="5">
        <f>E2725/D2725</f>
        <v>1.4005000000000001</v>
      </c>
      <c r="P2725" s="3">
        <f>ROUND(E2725/L2725,0)</f>
        <v>95</v>
      </c>
      <c r="Q2725" s="6" t="s">
        <v>8317</v>
      </c>
      <c r="R2725" s="6" t="s">
        <v>8347</v>
      </c>
      <c r="S2725" s="14">
        <f t="shared" si="84"/>
        <v>41944.630648148144</v>
      </c>
      <c r="T2725" s="14">
        <f t="shared" si="85"/>
        <v>42004.672314814808</v>
      </c>
    </row>
    <row r="2726" spans="1:20" ht="60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8222</v>
      </c>
      <c r="H2726" s="1" t="s">
        <v>8244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8292</v>
      </c>
      <c r="O2726" s="5">
        <f>E2726/D2726</f>
        <v>2.9687520259319289</v>
      </c>
      <c r="P2726" s="3">
        <f>ROUND(E2726/L2726,0)</f>
        <v>7</v>
      </c>
      <c r="Q2726" s="6" t="s">
        <v>8317</v>
      </c>
      <c r="R2726" s="6" t="s">
        <v>8347</v>
      </c>
      <c r="S2726" s="14">
        <f t="shared" si="84"/>
        <v>42199.118738425925</v>
      </c>
      <c r="T2726" s="14">
        <f t="shared" si="85"/>
        <v>42231.118738425925</v>
      </c>
    </row>
    <row r="2727" spans="1:20" ht="45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8226</v>
      </c>
      <c r="H2727" s="1" t="s">
        <v>8248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8292</v>
      </c>
      <c r="O2727" s="5">
        <f>E2727/D2727</f>
        <v>1.445425</v>
      </c>
      <c r="P2727" s="3">
        <f>ROUND(E2727/L2727,0)</f>
        <v>512</v>
      </c>
      <c r="Q2727" s="6" t="s">
        <v>8317</v>
      </c>
      <c r="R2727" s="6" t="s">
        <v>8347</v>
      </c>
      <c r="S2727" s="14">
        <f t="shared" si="84"/>
        <v>42745.53628472222</v>
      </c>
      <c r="T2727" s="14">
        <f t="shared" si="85"/>
        <v>42795.53628472222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8221</v>
      </c>
      <c r="H2728" s="1" t="s">
        <v>8243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8292</v>
      </c>
      <c r="O2728" s="5">
        <f>E2728/D2728</f>
        <v>1.05745</v>
      </c>
      <c r="P2728" s="3">
        <f>ROUND(E2728/L2728,0)</f>
        <v>262</v>
      </c>
      <c r="Q2728" s="6" t="s">
        <v>8317</v>
      </c>
      <c r="R2728" s="6" t="s">
        <v>8347</v>
      </c>
      <c r="S2728" s="14">
        <f t="shared" si="84"/>
        <v>42452.371655092589</v>
      </c>
      <c r="T2728" s="14">
        <f t="shared" si="85"/>
        <v>42482.371655092589</v>
      </c>
    </row>
    <row r="2729" spans="1:20" ht="4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8221</v>
      </c>
      <c r="H2729" s="1" t="s">
        <v>8243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8292</v>
      </c>
      <c r="O2729" s="5">
        <f>E2729/D2729</f>
        <v>4.9321000000000002</v>
      </c>
      <c r="P2729" s="3">
        <f>ROUND(E2729/L2729,0)</f>
        <v>70</v>
      </c>
      <c r="Q2729" s="6" t="s">
        <v>8317</v>
      </c>
      <c r="R2729" s="6" t="s">
        <v>8347</v>
      </c>
      <c r="S2729" s="14">
        <f t="shared" si="84"/>
        <v>42198.468321759261</v>
      </c>
      <c r="T2729" s="14">
        <f t="shared" si="85"/>
        <v>42223.468321759261</v>
      </c>
    </row>
    <row r="2730" spans="1:20" ht="30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8221</v>
      </c>
      <c r="H2730" s="1" t="s">
        <v>8243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8292</v>
      </c>
      <c r="O2730" s="5">
        <f>E2730/D2730</f>
        <v>2.0182666666666669</v>
      </c>
      <c r="P2730" s="3">
        <f>ROUND(E2730/L2730,0)</f>
        <v>77</v>
      </c>
      <c r="Q2730" s="6" t="s">
        <v>8317</v>
      </c>
      <c r="R2730" s="6" t="s">
        <v>8347</v>
      </c>
      <c r="S2730" s="14">
        <f t="shared" si="84"/>
        <v>42333.391597222224</v>
      </c>
      <c r="T2730" s="14">
        <f t="shared" si="85"/>
        <v>42368.391597222224</v>
      </c>
    </row>
    <row r="2731" spans="1:20" ht="30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8221</v>
      </c>
      <c r="H2731" s="1" t="s">
        <v>8243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8292</v>
      </c>
      <c r="O2731" s="5">
        <f>E2731/D2731</f>
        <v>1.0444</v>
      </c>
      <c r="P2731" s="3">
        <f>ROUND(E2731/L2731,0)</f>
        <v>341</v>
      </c>
      <c r="Q2731" s="6" t="s">
        <v>8317</v>
      </c>
      <c r="R2731" s="6" t="s">
        <v>8347</v>
      </c>
      <c r="S2731" s="14">
        <f t="shared" si="84"/>
        <v>42095.032372685186</v>
      </c>
      <c r="T2731" s="14">
        <f t="shared" si="85"/>
        <v>42125.032372685186</v>
      </c>
    </row>
    <row r="2732" spans="1:20" ht="45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8221</v>
      </c>
      <c r="H2732" s="1" t="s">
        <v>8243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8292</v>
      </c>
      <c r="O2732" s="5">
        <f>E2732/D2732</f>
        <v>1.7029262962962963</v>
      </c>
      <c r="P2732" s="3">
        <f>ROUND(E2732/L2732,0)</f>
        <v>67</v>
      </c>
      <c r="Q2732" s="6" t="s">
        <v>8317</v>
      </c>
      <c r="R2732" s="6" t="s">
        <v>8347</v>
      </c>
      <c r="S2732" s="14">
        <f t="shared" si="84"/>
        <v>41351.333043981482</v>
      </c>
      <c r="T2732" s="14">
        <f t="shared" si="85"/>
        <v>41386.333043981482</v>
      </c>
    </row>
    <row r="2733" spans="1:20" ht="60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8221</v>
      </c>
      <c r="H2733" s="1" t="s">
        <v>8243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8292</v>
      </c>
      <c r="O2733" s="5">
        <f>E2733/D2733</f>
        <v>1.0430333333333333</v>
      </c>
      <c r="P2733" s="3">
        <f>ROUND(E2733/L2733,0)</f>
        <v>846</v>
      </c>
      <c r="Q2733" s="6" t="s">
        <v>8317</v>
      </c>
      <c r="R2733" s="6" t="s">
        <v>8347</v>
      </c>
      <c r="S2733" s="14">
        <f t="shared" si="84"/>
        <v>41872.317384259259</v>
      </c>
      <c r="T2733" s="14">
        <f t="shared" si="85"/>
        <v>41929.958333333328</v>
      </c>
    </row>
    <row r="2734" spans="1:20" ht="60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8221</v>
      </c>
      <c r="H2734" s="1" t="s">
        <v>8243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8292</v>
      </c>
      <c r="O2734" s="5">
        <f>E2734/D2734</f>
        <v>1.1825000000000001</v>
      </c>
      <c r="P2734" s="3">
        <f>ROUND(E2734/L2734,0)</f>
        <v>97</v>
      </c>
      <c r="Q2734" s="6" t="s">
        <v>8317</v>
      </c>
      <c r="R2734" s="6" t="s">
        <v>8347</v>
      </c>
      <c r="S2734" s="14">
        <f t="shared" si="84"/>
        <v>41389.599861111106</v>
      </c>
      <c r="T2734" s="14">
        <f t="shared" si="85"/>
        <v>41421.791666666664</v>
      </c>
    </row>
    <row r="2735" spans="1:20" ht="60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8221</v>
      </c>
      <c r="H2735" s="1" t="s">
        <v>8243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8292</v>
      </c>
      <c r="O2735" s="5">
        <f>E2735/D2735</f>
        <v>1.07538</v>
      </c>
      <c r="P2735" s="3">
        <f>ROUND(E2735/L2735,0)</f>
        <v>452</v>
      </c>
      <c r="Q2735" s="6" t="s">
        <v>8317</v>
      </c>
      <c r="R2735" s="6" t="s">
        <v>8347</v>
      </c>
      <c r="S2735" s="14">
        <f t="shared" si="84"/>
        <v>42044.064513888887</v>
      </c>
      <c r="T2735" s="14">
        <f t="shared" si="85"/>
        <v>42104.022847222215</v>
      </c>
    </row>
    <row r="2736" spans="1:20" ht="60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8221</v>
      </c>
      <c r="H2736" s="1" t="s">
        <v>8243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8292</v>
      </c>
      <c r="O2736" s="5">
        <f>E2736/D2736</f>
        <v>22603</v>
      </c>
      <c r="P2736" s="3">
        <f>ROUND(E2736/L2736,0)</f>
        <v>139</v>
      </c>
      <c r="Q2736" s="6" t="s">
        <v>8317</v>
      </c>
      <c r="R2736" s="6" t="s">
        <v>8347</v>
      </c>
      <c r="S2736" s="14">
        <f t="shared" si="84"/>
        <v>42626.460555555554</v>
      </c>
      <c r="T2736" s="14">
        <f t="shared" si="85"/>
        <v>42656.707638888889</v>
      </c>
    </row>
    <row r="2737" spans="1:20" ht="60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8222</v>
      </c>
      <c r="H2737" s="1" t="s">
        <v>8244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8292</v>
      </c>
      <c r="O2737" s="5">
        <f>E2737/D2737</f>
        <v>9.7813466666666677</v>
      </c>
      <c r="P2737" s="3">
        <f>ROUND(E2737/L2737,0)</f>
        <v>22</v>
      </c>
      <c r="Q2737" s="6" t="s">
        <v>8317</v>
      </c>
      <c r="R2737" s="6" t="s">
        <v>8347</v>
      </c>
      <c r="S2737" s="14">
        <f t="shared" si="84"/>
        <v>41315.912615740737</v>
      </c>
      <c r="T2737" s="14">
        <f t="shared" si="85"/>
        <v>41346.625</v>
      </c>
    </row>
    <row r="2738" spans="1:20" ht="75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8226</v>
      </c>
      <c r="H2738" s="1" t="s">
        <v>8248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8292</v>
      </c>
      <c r="O2738" s="5">
        <f>E2738/D2738</f>
        <v>1.2290000000000001</v>
      </c>
      <c r="P2738" s="3">
        <f>ROUND(E2738/L2738,0)</f>
        <v>170</v>
      </c>
      <c r="Q2738" s="6" t="s">
        <v>8317</v>
      </c>
      <c r="R2738" s="6" t="s">
        <v>8347</v>
      </c>
      <c r="S2738" s="14">
        <f t="shared" si="84"/>
        <v>41722.458020833328</v>
      </c>
      <c r="T2738" s="14">
        <f t="shared" si="85"/>
        <v>41752.458020833328</v>
      </c>
    </row>
    <row r="2739" spans="1:20" ht="60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8221</v>
      </c>
      <c r="H2739" s="1" t="s">
        <v>8243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8292</v>
      </c>
      <c r="O2739" s="5">
        <f>E2739/D2739</f>
        <v>2.4606080000000001</v>
      </c>
      <c r="P2739" s="3">
        <f>ROUND(E2739/L2739,0)</f>
        <v>162</v>
      </c>
      <c r="Q2739" s="6" t="s">
        <v>8317</v>
      </c>
      <c r="R2739" s="6" t="s">
        <v>8347</v>
      </c>
      <c r="S2739" s="14">
        <f t="shared" si="84"/>
        <v>41611.709340277775</v>
      </c>
      <c r="T2739" s="14">
        <f t="shared" si="85"/>
        <v>41654.583333333328</v>
      </c>
    </row>
    <row r="2740" spans="1:20" ht="45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8221</v>
      </c>
      <c r="H2740" s="1" t="s">
        <v>8243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8292</v>
      </c>
      <c r="O2740" s="5">
        <f>E2740/D2740</f>
        <v>1.4794</v>
      </c>
      <c r="P2740" s="3">
        <f>ROUND(E2740/L2740,0)</f>
        <v>493</v>
      </c>
      <c r="Q2740" s="6" t="s">
        <v>8317</v>
      </c>
      <c r="R2740" s="6" t="s">
        <v>8347</v>
      </c>
      <c r="S2740" s="14">
        <f t="shared" si="84"/>
        <v>42619.935231481482</v>
      </c>
      <c r="T2740" s="14">
        <f t="shared" si="85"/>
        <v>42679.935231481482</v>
      </c>
    </row>
    <row r="2741" spans="1:20" ht="60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8222</v>
      </c>
      <c r="H2741" s="1" t="s">
        <v>8244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8292</v>
      </c>
      <c r="O2741" s="5">
        <f>E2741/D2741</f>
        <v>3.8409090909090908</v>
      </c>
      <c r="P2741" s="3">
        <f>ROUND(E2741/L2741,0)</f>
        <v>22</v>
      </c>
      <c r="Q2741" s="6" t="s">
        <v>8317</v>
      </c>
      <c r="R2741" s="6" t="s">
        <v>8347</v>
      </c>
      <c r="S2741" s="14">
        <f t="shared" si="84"/>
        <v>41719.679594907408</v>
      </c>
      <c r="T2741" s="14">
        <f t="shared" si="85"/>
        <v>41764.679594907408</v>
      </c>
    </row>
    <row r="2742" spans="1:20" ht="45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8221</v>
      </c>
      <c r="H2742" s="1" t="s">
        <v>8243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8292</v>
      </c>
      <c r="O2742" s="5">
        <f>E2742/D2742</f>
        <v>1.0333333333333334</v>
      </c>
      <c r="P2742" s="3">
        <f>ROUND(E2742/L2742,0)</f>
        <v>18</v>
      </c>
      <c r="Q2742" s="6" t="s">
        <v>8317</v>
      </c>
      <c r="R2742" s="6" t="s">
        <v>8347</v>
      </c>
      <c r="S2742" s="14">
        <f t="shared" si="84"/>
        <v>42044.823518518511</v>
      </c>
      <c r="T2742" s="14">
        <f t="shared" si="85"/>
        <v>42074.781851851854</v>
      </c>
    </row>
    <row r="2743" spans="1:20" ht="30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8306</v>
      </c>
      <c r="G2743" s="1" t="s">
        <v>8221</v>
      </c>
      <c r="H2743" s="1" t="s">
        <v>8243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8301</v>
      </c>
      <c r="O2743" s="5">
        <f>E2743/D2743</f>
        <v>4.3750000000000004E-3</v>
      </c>
      <c r="P2743" s="3">
        <f>ROUND(E2743/L2743,0)</f>
        <v>9</v>
      </c>
      <c r="Q2743" s="6" t="s">
        <v>8320</v>
      </c>
      <c r="R2743" s="6" t="s">
        <v>8356</v>
      </c>
      <c r="S2743" s="14">
        <f t="shared" si="84"/>
        <v>41911.449097222219</v>
      </c>
      <c r="T2743" s="14">
        <f t="shared" si="85"/>
        <v>41931.879861111105</v>
      </c>
    </row>
    <row r="2744" spans="1:20" ht="4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8306</v>
      </c>
      <c r="G2744" s="1" t="s">
        <v>8221</v>
      </c>
      <c r="H2744" s="1" t="s">
        <v>8243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8301</v>
      </c>
      <c r="O2744" s="5">
        <f>E2744/D2744</f>
        <v>0.29239999999999999</v>
      </c>
      <c r="P2744" s="3">
        <f>ROUND(E2744/L2744,0)</f>
        <v>41</v>
      </c>
      <c r="Q2744" s="6" t="s">
        <v>8320</v>
      </c>
      <c r="R2744" s="6" t="s">
        <v>8356</v>
      </c>
      <c r="S2744" s="14">
        <f t="shared" si="84"/>
        <v>41030.511423611111</v>
      </c>
      <c r="T2744" s="14">
        <f t="shared" si="85"/>
        <v>41044.511423611111</v>
      </c>
    </row>
    <row r="2745" spans="1:20" ht="60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8306</v>
      </c>
      <c r="G2745" s="1" t="s">
        <v>8221</v>
      </c>
      <c r="H2745" s="1" t="s">
        <v>8243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8301</v>
      </c>
      <c r="O2745" s="5">
        <f>E2745/D2745</f>
        <v>0</v>
      </c>
      <c r="P2745" s="3" t="e">
        <f>ROUND(E2745/L2745,0)</f>
        <v>#DIV/0!</v>
      </c>
      <c r="Q2745" s="6" t="s">
        <v>8320</v>
      </c>
      <c r="R2745" s="6" t="s">
        <v>8356</v>
      </c>
      <c r="S2745" s="14">
        <f t="shared" si="84"/>
        <v>42632.120451388888</v>
      </c>
      <c r="T2745" s="14">
        <f t="shared" si="85"/>
        <v>42662.120451388888</v>
      </c>
    </row>
    <row r="2746" spans="1:20" ht="60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8306</v>
      </c>
      <c r="G2746" s="1" t="s">
        <v>8221</v>
      </c>
      <c r="H2746" s="1" t="s">
        <v>8243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8301</v>
      </c>
      <c r="O2746" s="5">
        <f>E2746/D2746</f>
        <v>5.2187499999999998E-2</v>
      </c>
      <c r="P2746" s="3">
        <f>ROUND(E2746/L2746,0)</f>
        <v>38</v>
      </c>
      <c r="Q2746" s="6" t="s">
        <v>8320</v>
      </c>
      <c r="R2746" s="6" t="s">
        <v>8356</v>
      </c>
      <c r="S2746" s="14">
        <f t="shared" si="84"/>
        <v>40937.854143518518</v>
      </c>
      <c r="T2746" s="14">
        <f t="shared" si="85"/>
        <v>40967.854143518518</v>
      </c>
    </row>
    <row r="2747" spans="1:20" ht="60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8306</v>
      </c>
      <c r="G2747" s="1" t="s">
        <v>8221</v>
      </c>
      <c r="H2747" s="1" t="s">
        <v>8243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8301</v>
      </c>
      <c r="O2747" s="5">
        <f>E2747/D2747</f>
        <v>0.21887499999999999</v>
      </c>
      <c r="P2747" s="3">
        <f>ROUND(E2747/L2747,0)</f>
        <v>36</v>
      </c>
      <c r="Q2747" s="6" t="s">
        <v>8320</v>
      </c>
      <c r="R2747" s="6" t="s">
        <v>8356</v>
      </c>
      <c r="S2747" s="14">
        <f t="shared" si="84"/>
        <v>41044.779722222222</v>
      </c>
      <c r="T2747" s="14">
        <f t="shared" si="85"/>
        <v>41104.779722222222</v>
      </c>
    </row>
    <row r="2748" spans="1:20" ht="60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8306</v>
      </c>
      <c r="G2748" s="1" t="s">
        <v>8221</v>
      </c>
      <c r="H2748" s="1" t="s">
        <v>8243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8301</v>
      </c>
      <c r="O2748" s="5">
        <f>E2748/D2748</f>
        <v>0.26700000000000002</v>
      </c>
      <c r="P2748" s="3">
        <f>ROUND(E2748/L2748,0)</f>
        <v>42</v>
      </c>
      <c r="Q2748" s="6" t="s">
        <v>8320</v>
      </c>
      <c r="R2748" s="6" t="s">
        <v>8356</v>
      </c>
      <c r="S2748" s="14">
        <f t="shared" si="84"/>
        <v>41850.57304398148</v>
      </c>
      <c r="T2748" s="14">
        <f t="shared" si="85"/>
        <v>41880.57304398148</v>
      </c>
    </row>
    <row r="2749" spans="1:20" ht="45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8306</v>
      </c>
      <c r="G2749" s="1" t="s">
        <v>8221</v>
      </c>
      <c r="H2749" s="1" t="s">
        <v>8243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8301</v>
      </c>
      <c r="O2749" s="5">
        <f>E2749/D2749</f>
        <v>0.28000000000000003</v>
      </c>
      <c r="P2749" s="3">
        <f>ROUND(E2749/L2749,0)</f>
        <v>35</v>
      </c>
      <c r="Q2749" s="6" t="s">
        <v>8320</v>
      </c>
      <c r="R2749" s="6" t="s">
        <v>8356</v>
      </c>
      <c r="S2749" s="14">
        <f t="shared" si="84"/>
        <v>41044.439780092587</v>
      </c>
      <c r="T2749" s="14">
        <f t="shared" si="85"/>
        <v>41075.923611111109</v>
      </c>
    </row>
    <row r="2750" spans="1:20" ht="4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8306</v>
      </c>
      <c r="G2750" s="1" t="s">
        <v>8221</v>
      </c>
      <c r="H2750" s="1" t="s">
        <v>8243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8301</v>
      </c>
      <c r="O2750" s="5">
        <f>E2750/D2750</f>
        <v>1.06E-2</v>
      </c>
      <c r="P2750" s="3">
        <f>ROUND(E2750/L2750,0)</f>
        <v>13</v>
      </c>
      <c r="Q2750" s="6" t="s">
        <v>8320</v>
      </c>
      <c r="R2750" s="6" t="s">
        <v>8356</v>
      </c>
      <c r="S2750" s="14">
        <f t="shared" si="84"/>
        <v>42585.502337962964</v>
      </c>
      <c r="T2750" s="14">
        <f t="shared" si="85"/>
        <v>42615.502337962964</v>
      </c>
    </row>
    <row r="2751" spans="1:20" ht="30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8306</v>
      </c>
      <c r="G2751" s="1" t="s">
        <v>8221</v>
      </c>
      <c r="H2751" s="1" t="s">
        <v>8243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8301</v>
      </c>
      <c r="O2751" s="5">
        <f>E2751/D2751</f>
        <v>1.0999999999999999E-2</v>
      </c>
      <c r="P2751" s="3">
        <f>ROUND(E2751/L2751,0)</f>
        <v>55</v>
      </c>
      <c r="Q2751" s="6" t="s">
        <v>8320</v>
      </c>
      <c r="R2751" s="6" t="s">
        <v>8356</v>
      </c>
      <c r="S2751" s="14">
        <f t="shared" si="84"/>
        <v>42068.59070601852</v>
      </c>
      <c r="T2751" s="14">
        <f t="shared" si="85"/>
        <v>42098.549039351848</v>
      </c>
    </row>
    <row r="2752" spans="1:20" ht="4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8306</v>
      </c>
      <c r="G2752" s="1" t="s">
        <v>8221</v>
      </c>
      <c r="H2752" s="1" t="s">
        <v>8243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8301</v>
      </c>
      <c r="O2752" s="5">
        <f>E2752/D2752</f>
        <v>0</v>
      </c>
      <c r="P2752" s="3" t="e">
        <f>ROUND(E2752/L2752,0)</f>
        <v>#DIV/0!</v>
      </c>
      <c r="Q2752" s="6" t="s">
        <v>8320</v>
      </c>
      <c r="R2752" s="6" t="s">
        <v>8356</v>
      </c>
      <c r="S2752" s="14">
        <f t="shared" si="84"/>
        <v>41078.691493055558</v>
      </c>
      <c r="T2752" s="14">
        <f t="shared" si="85"/>
        <v>41090.625</v>
      </c>
    </row>
    <row r="2753" spans="1:20" ht="60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8306</v>
      </c>
      <c r="G2753" s="1" t="s">
        <v>8221</v>
      </c>
      <c r="H2753" s="1" t="s">
        <v>8243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8301</v>
      </c>
      <c r="O2753" s="5">
        <f>E2753/D2753</f>
        <v>0</v>
      </c>
      <c r="P2753" s="3" t="e">
        <f>ROUND(E2753/L2753,0)</f>
        <v>#DIV/0!</v>
      </c>
      <c r="Q2753" s="6" t="s">
        <v>8320</v>
      </c>
      <c r="R2753" s="6" t="s">
        <v>8356</v>
      </c>
      <c r="S2753" s="14">
        <f t="shared" si="84"/>
        <v>41747.678726851846</v>
      </c>
      <c r="T2753" s="14">
        <f t="shared" si="85"/>
        <v>41807.678726851846</v>
      </c>
    </row>
    <row r="2754" spans="1:20" ht="60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8306</v>
      </c>
      <c r="G2754" s="1" t="s">
        <v>8221</v>
      </c>
      <c r="H2754" s="1" t="s">
        <v>8243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8301</v>
      </c>
      <c r="O2754" s="5">
        <f>E2754/D2754</f>
        <v>0.11458333333333333</v>
      </c>
      <c r="P2754" s="3">
        <f>ROUND(E2754/L2754,0)</f>
        <v>39</v>
      </c>
      <c r="Q2754" s="6" t="s">
        <v>8320</v>
      </c>
      <c r="R2754" s="6" t="s">
        <v>8356</v>
      </c>
      <c r="S2754" s="14">
        <f t="shared" si="84"/>
        <v>40855.556759259256</v>
      </c>
      <c r="T2754" s="14">
        <f t="shared" si="85"/>
        <v>40895.556759259256</v>
      </c>
    </row>
    <row r="2755" spans="1:20" ht="4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8306</v>
      </c>
      <c r="G2755" s="1" t="s">
        <v>8221</v>
      </c>
      <c r="H2755" s="1" t="s">
        <v>8243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8301</v>
      </c>
      <c r="O2755" s="5">
        <f>E2755/D2755</f>
        <v>0.19</v>
      </c>
      <c r="P2755" s="3">
        <f>ROUND(E2755/L2755,0)</f>
        <v>48</v>
      </c>
      <c r="Q2755" s="6" t="s">
        <v>8320</v>
      </c>
      <c r="R2755" s="6" t="s">
        <v>8356</v>
      </c>
      <c r="S2755" s="14">
        <f t="shared" ref="S2755:S2818" si="86">(J2755/86400)+25569+(-5/24)</f>
        <v>41117.692395833328</v>
      </c>
      <c r="T2755" s="14">
        <f t="shared" ref="T2755:T2818" si="87">(I2755/86400)+25569+(-5/24)</f>
        <v>41147.692395833328</v>
      </c>
    </row>
    <row r="2756" spans="1:20" ht="4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8306</v>
      </c>
      <c r="G2756" s="1" t="s">
        <v>8221</v>
      </c>
      <c r="H2756" s="1" t="s">
        <v>8243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8301</v>
      </c>
      <c r="O2756" s="5">
        <f>E2756/D2756</f>
        <v>0</v>
      </c>
      <c r="P2756" s="3" t="e">
        <f>ROUND(E2756/L2756,0)</f>
        <v>#DIV/0!</v>
      </c>
      <c r="Q2756" s="6" t="s">
        <v>8320</v>
      </c>
      <c r="R2756" s="6" t="s">
        <v>8356</v>
      </c>
      <c r="S2756" s="14">
        <f t="shared" si="86"/>
        <v>41863.427673611106</v>
      </c>
      <c r="T2756" s="14">
        <f t="shared" si="87"/>
        <v>41893.427673611106</v>
      </c>
    </row>
    <row r="2757" spans="1:20" ht="4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8306</v>
      </c>
      <c r="G2757" s="1" t="s">
        <v>8238</v>
      </c>
      <c r="H2757" s="1" t="s">
        <v>8246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8301</v>
      </c>
      <c r="O2757" s="5">
        <f>E2757/D2757</f>
        <v>0.52</v>
      </c>
      <c r="P2757" s="3">
        <f>ROUND(E2757/L2757,0)</f>
        <v>17</v>
      </c>
      <c r="Q2757" s="6" t="s">
        <v>8320</v>
      </c>
      <c r="R2757" s="6" t="s">
        <v>8356</v>
      </c>
      <c r="S2757" s="14">
        <f t="shared" si="86"/>
        <v>42072.582488425927</v>
      </c>
      <c r="T2757" s="14">
        <f t="shared" si="87"/>
        <v>42102.582488425927</v>
      </c>
    </row>
    <row r="2758" spans="1:20" ht="45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8306</v>
      </c>
      <c r="G2758" s="1" t="s">
        <v>8221</v>
      </c>
      <c r="H2758" s="1" t="s">
        <v>8243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8301</v>
      </c>
      <c r="O2758" s="5">
        <f>E2758/D2758</f>
        <v>0.1048</v>
      </c>
      <c r="P2758" s="3">
        <f>ROUND(E2758/L2758,0)</f>
        <v>32</v>
      </c>
      <c r="Q2758" s="6" t="s">
        <v>8320</v>
      </c>
      <c r="R2758" s="6" t="s">
        <v>8356</v>
      </c>
      <c r="S2758" s="14">
        <f t="shared" si="86"/>
        <v>41620.692141203697</v>
      </c>
      <c r="T2758" s="14">
        <f t="shared" si="87"/>
        <v>41650.692141203697</v>
      </c>
    </row>
    <row r="2759" spans="1:20" ht="3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8306</v>
      </c>
      <c r="G2759" s="1" t="s">
        <v>8221</v>
      </c>
      <c r="H2759" s="1" t="s">
        <v>8243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8301</v>
      </c>
      <c r="O2759" s="5">
        <f>E2759/D2759</f>
        <v>6.6666666666666671E-3</v>
      </c>
      <c r="P2759" s="3">
        <f>ROUND(E2759/L2759,0)</f>
        <v>5</v>
      </c>
      <c r="Q2759" s="6" t="s">
        <v>8320</v>
      </c>
      <c r="R2759" s="6" t="s">
        <v>8356</v>
      </c>
      <c r="S2759" s="14">
        <f t="shared" si="86"/>
        <v>42573.448287037034</v>
      </c>
      <c r="T2759" s="14">
        <f t="shared" si="87"/>
        <v>42588.448287037034</v>
      </c>
    </row>
    <row r="2760" spans="1:20" ht="60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8306</v>
      </c>
      <c r="G2760" s="1" t="s">
        <v>8223</v>
      </c>
      <c r="H2760" s="1" t="s">
        <v>8245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8301</v>
      </c>
      <c r="O2760" s="5">
        <f>E2760/D2760</f>
        <v>0.11700000000000001</v>
      </c>
      <c r="P2760" s="3">
        <f>ROUND(E2760/L2760,0)</f>
        <v>39</v>
      </c>
      <c r="Q2760" s="6" t="s">
        <v>8320</v>
      </c>
      <c r="R2760" s="6" t="s">
        <v>8356</v>
      </c>
      <c r="S2760" s="14">
        <f t="shared" si="86"/>
        <v>42639.23359953703</v>
      </c>
      <c r="T2760" s="14">
        <f t="shared" si="87"/>
        <v>42653.23359953703</v>
      </c>
    </row>
    <row r="2761" spans="1:20" ht="60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8306</v>
      </c>
      <c r="G2761" s="1" t="s">
        <v>8223</v>
      </c>
      <c r="H2761" s="1" t="s">
        <v>8245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8301</v>
      </c>
      <c r="O2761" s="5">
        <f>E2761/D2761</f>
        <v>0.105</v>
      </c>
      <c r="P2761" s="3">
        <f>ROUND(E2761/L2761,0)</f>
        <v>53</v>
      </c>
      <c r="Q2761" s="6" t="s">
        <v>8320</v>
      </c>
      <c r="R2761" s="6" t="s">
        <v>8356</v>
      </c>
      <c r="S2761" s="14">
        <f t="shared" si="86"/>
        <v>42524.158171296294</v>
      </c>
      <c r="T2761" s="14">
        <f t="shared" si="87"/>
        <v>42567.158171296294</v>
      </c>
    </row>
    <row r="2762" spans="1:20" ht="60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8306</v>
      </c>
      <c r="G2762" s="1" t="s">
        <v>8222</v>
      </c>
      <c r="H2762" s="1" t="s">
        <v>8244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8301</v>
      </c>
      <c r="O2762" s="5">
        <f>E2762/D2762</f>
        <v>0</v>
      </c>
      <c r="P2762" s="3" t="e">
        <f>ROUND(E2762/L2762,0)</f>
        <v>#DIV/0!</v>
      </c>
      <c r="Q2762" s="6" t="s">
        <v>8320</v>
      </c>
      <c r="R2762" s="6" t="s">
        <v>8356</v>
      </c>
      <c r="S2762" s="14">
        <f t="shared" si="86"/>
        <v>41415.252986111111</v>
      </c>
      <c r="T2762" s="14">
        <f t="shared" si="87"/>
        <v>41445.252986111111</v>
      </c>
    </row>
    <row r="2763" spans="1:20" ht="30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8306</v>
      </c>
      <c r="G2763" s="1" t="s">
        <v>8221</v>
      </c>
      <c r="H2763" s="1" t="s">
        <v>8243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8301</v>
      </c>
      <c r="O2763" s="5">
        <f>E2763/D2763</f>
        <v>7.1999999999999998E-3</v>
      </c>
      <c r="P2763" s="3">
        <f>ROUND(E2763/L2763,0)</f>
        <v>9</v>
      </c>
      <c r="Q2763" s="6" t="s">
        <v>8320</v>
      </c>
      <c r="R2763" s="6" t="s">
        <v>8356</v>
      </c>
      <c r="S2763" s="14">
        <f t="shared" si="86"/>
        <v>41246.85524305555</v>
      </c>
      <c r="T2763" s="14">
        <f t="shared" si="87"/>
        <v>41276.85524305555</v>
      </c>
    </row>
    <row r="2764" spans="1:20" ht="4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8306</v>
      </c>
      <c r="G2764" s="1" t="s">
        <v>8221</v>
      </c>
      <c r="H2764" s="1" t="s">
        <v>8243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8301</v>
      </c>
      <c r="O2764" s="5">
        <f>E2764/D2764</f>
        <v>7.6923076923076927E-3</v>
      </c>
      <c r="P2764" s="3">
        <f>ROUND(E2764/L2764,0)</f>
        <v>25</v>
      </c>
      <c r="Q2764" s="6" t="s">
        <v>8320</v>
      </c>
      <c r="R2764" s="6" t="s">
        <v>8356</v>
      </c>
      <c r="S2764" s="14">
        <f t="shared" si="86"/>
        <v>40926.828645833331</v>
      </c>
      <c r="T2764" s="14">
        <f t="shared" si="87"/>
        <v>40986.786979166667</v>
      </c>
    </row>
    <row r="2765" spans="1:20" ht="30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8306</v>
      </c>
      <c r="G2765" s="1" t="s">
        <v>8221</v>
      </c>
      <c r="H2765" s="1" t="s">
        <v>8243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8301</v>
      </c>
      <c r="O2765" s="5">
        <f>E2765/D2765</f>
        <v>2.2842639593908631E-3</v>
      </c>
      <c r="P2765" s="3">
        <f>ROUND(E2765/L2765,0)</f>
        <v>30</v>
      </c>
      <c r="Q2765" s="6" t="s">
        <v>8320</v>
      </c>
      <c r="R2765" s="6" t="s">
        <v>8356</v>
      </c>
      <c r="S2765" s="14">
        <f t="shared" si="86"/>
        <v>41373.371342592589</v>
      </c>
      <c r="T2765" s="14">
        <f t="shared" si="87"/>
        <v>41418.371342592589</v>
      </c>
    </row>
    <row r="2766" spans="1:20" ht="60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8306</v>
      </c>
      <c r="G2766" s="1" t="s">
        <v>8221</v>
      </c>
      <c r="H2766" s="1" t="s">
        <v>8243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8301</v>
      </c>
      <c r="O2766" s="5">
        <f>E2766/D2766</f>
        <v>1.125E-2</v>
      </c>
      <c r="P2766" s="3">
        <f>ROUND(E2766/L2766,0)</f>
        <v>11</v>
      </c>
      <c r="Q2766" s="6" t="s">
        <v>8320</v>
      </c>
      <c r="R2766" s="6" t="s">
        <v>8356</v>
      </c>
      <c r="S2766" s="14">
        <f t="shared" si="86"/>
        <v>41030.083692129629</v>
      </c>
      <c r="T2766" s="14">
        <f t="shared" si="87"/>
        <v>41059.583333333328</v>
      </c>
    </row>
    <row r="2767" spans="1:20" ht="4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8306</v>
      </c>
      <c r="G2767" s="1" t="s">
        <v>8221</v>
      </c>
      <c r="H2767" s="1" t="s">
        <v>8243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8301</v>
      </c>
      <c r="O2767" s="5">
        <f>E2767/D2767</f>
        <v>0</v>
      </c>
      <c r="P2767" s="3" t="e">
        <f>ROUND(E2767/L2767,0)</f>
        <v>#DIV/0!</v>
      </c>
      <c r="Q2767" s="6" t="s">
        <v>8320</v>
      </c>
      <c r="R2767" s="6" t="s">
        <v>8356</v>
      </c>
      <c r="S2767" s="14">
        <f t="shared" si="86"/>
        <v>41194.370694444442</v>
      </c>
      <c r="T2767" s="14">
        <f t="shared" si="87"/>
        <v>41210.370694444442</v>
      </c>
    </row>
    <row r="2768" spans="1:20" ht="60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8306</v>
      </c>
      <c r="G2768" s="1" t="s">
        <v>8221</v>
      </c>
      <c r="H2768" s="1" t="s">
        <v>8243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8301</v>
      </c>
      <c r="O2768" s="5">
        <f>E2768/D2768</f>
        <v>0.02</v>
      </c>
      <c r="P2768" s="3">
        <f>ROUND(E2768/L2768,0)</f>
        <v>25</v>
      </c>
      <c r="Q2768" s="6" t="s">
        <v>8320</v>
      </c>
      <c r="R2768" s="6" t="s">
        <v>8356</v>
      </c>
      <c r="S2768" s="14">
        <f t="shared" si="86"/>
        <v>40736.459699074076</v>
      </c>
      <c r="T2768" s="14">
        <f t="shared" si="87"/>
        <v>40766.459699074076</v>
      </c>
    </row>
    <row r="2769" spans="1:20" ht="4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8306</v>
      </c>
      <c r="G2769" s="1" t="s">
        <v>8226</v>
      </c>
      <c r="H2769" s="1" t="s">
        <v>8248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8301</v>
      </c>
      <c r="O2769" s="5">
        <f>E2769/D2769</f>
        <v>8.5000000000000006E-3</v>
      </c>
      <c r="P2769" s="3">
        <f>ROUND(E2769/L2769,0)</f>
        <v>11</v>
      </c>
      <c r="Q2769" s="6" t="s">
        <v>8320</v>
      </c>
      <c r="R2769" s="6" t="s">
        <v>8356</v>
      </c>
      <c r="S2769" s="14">
        <f t="shared" si="86"/>
        <v>42172.750578703701</v>
      </c>
      <c r="T2769" s="14">
        <f t="shared" si="87"/>
        <v>42232.750578703701</v>
      </c>
    </row>
    <row r="2770" spans="1:20" ht="45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8306</v>
      </c>
      <c r="G2770" s="1" t="s">
        <v>8221</v>
      </c>
      <c r="H2770" s="1" t="s">
        <v>8243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8301</v>
      </c>
      <c r="O2770" s="5">
        <f>E2770/D2770</f>
        <v>0.14314285714285716</v>
      </c>
      <c r="P2770" s="3">
        <f>ROUND(E2770/L2770,0)</f>
        <v>29</v>
      </c>
      <c r="Q2770" s="6" t="s">
        <v>8320</v>
      </c>
      <c r="R2770" s="6" t="s">
        <v>8356</v>
      </c>
      <c r="S2770" s="14">
        <f t="shared" si="86"/>
        <v>40967.4065162037</v>
      </c>
      <c r="T2770" s="14">
        <f t="shared" si="87"/>
        <v>40997.364849537036</v>
      </c>
    </row>
    <row r="2771" spans="1:20" ht="45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8306</v>
      </c>
      <c r="G2771" s="1" t="s">
        <v>8222</v>
      </c>
      <c r="H2771" s="1" t="s">
        <v>8244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8301</v>
      </c>
      <c r="O2771" s="5">
        <f>E2771/D2771</f>
        <v>2.5000000000000001E-3</v>
      </c>
      <c r="P2771" s="3">
        <f>ROUND(E2771/L2771,0)</f>
        <v>1</v>
      </c>
      <c r="Q2771" s="6" t="s">
        <v>8320</v>
      </c>
      <c r="R2771" s="6" t="s">
        <v>8356</v>
      </c>
      <c r="S2771" s="14">
        <f t="shared" si="86"/>
        <v>41745.617939814816</v>
      </c>
      <c r="T2771" s="14">
        <f t="shared" si="87"/>
        <v>41795.617939814816</v>
      </c>
    </row>
    <row r="2772" spans="1:20" ht="60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8306</v>
      </c>
      <c r="G2772" s="1" t="s">
        <v>8221</v>
      </c>
      <c r="H2772" s="1" t="s">
        <v>8243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8301</v>
      </c>
      <c r="O2772" s="5">
        <f>E2772/D2772</f>
        <v>0.1041125</v>
      </c>
      <c r="P2772" s="3">
        <f>ROUND(E2772/L2772,0)</f>
        <v>63</v>
      </c>
      <c r="Q2772" s="6" t="s">
        <v>8320</v>
      </c>
      <c r="R2772" s="6" t="s">
        <v>8356</v>
      </c>
      <c r="S2772" s="14">
        <f t="shared" si="86"/>
        <v>41686.496874999997</v>
      </c>
      <c r="T2772" s="14">
        <f t="shared" si="87"/>
        <v>41716.455208333333</v>
      </c>
    </row>
    <row r="2773" spans="1:20" ht="60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8306</v>
      </c>
      <c r="G2773" s="1" t="s">
        <v>8221</v>
      </c>
      <c r="H2773" s="1" t="s">
        <v>8243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8301</v>
      </c>
      <c r="O2773" s="5">
        <f>E2773/D2773</f>
        <v>0</v>
      </c>
      <c r="P2773" s="3" t="e">
        <f>ROUND(E2773/L2773,0)</f>
        <v>#DIV/0!</v>
      </c>
      <c r="Q2773" s="6" t="s">
        <v>8320</v>
      </c>
      <c r="R2773" s="6" t="s">
        <v>8356</v>
      </c>
      <c r="S2773" s="14">
        <f t="shared" si="86"/>
        <v>41257.323379629626</v>
      </c>
      <c r="T2773" s="14">
        <f t="shared" si="87"/>
        <v>41306.5</v>
      </c>
    </row>
    <row r="2774" spans="1:20" ht="4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8306</v>
      </c>
      <c r="G2774" s="1" t="s">
        <v>8221</v>
      </c>
      <c r="H2774" s="1" t="s">
        <v>8243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8301</v>
      </c>
      <c r="O2774" s="5">
        <f>E2774/D2774</f>
        <v>0</v>
      </c>
      <c r="P2774" s="3" t="e">
        <f>ROUND(E2774/L2774,0)</f>
        <v>#DIV/0!</v>
      </c>
      <c r="Q2774" s="6" t="s">
        <v>8320</v>
      </c>
      <c r="R2774" s="6" t="s">
        <v>8356</v>
      </c>
      <c r="S2774" s="14">
        <f t="shared" si="86"/>
        <v>41537.660810185182</v>
      </c>
      <c r="T2774" s="14">
        <f t="shared" si="87"/>
        <v>41552.660810185182</v>
      </c>
    </row>
    <row r="2775" spans="1:20" ht="4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8306</v>
      </c>
      <c r="G2775" s="1" t="s">
        <v>8226</v>
      </c>
      <c r="H2775" s="1" t="s">
        <v>8248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8301</v>
      </c>
      <c r="O2775" s="5">
        <f>E2775/D2775</f>
        <v>1.8867924528301887E-3</v>
      </c>
      <c r="P2775" s="3">
        <f>ROUND(E2775/L2775,0)</f>
        <v>1</v>
      </c>
      <c r="Q2775" s="6" t="s">
        <v>8320</v>
      </c>
      <c r="R2775" s="6" t="s">
        <v>8356</v>
      </c>
      <c r="S2775" s="14">
        <f t="shared" si="86"/>
        <v>42474.656493055554</v>
      </c>
      <c r="T2775" s="14">
        <f t="shared" si="87"/>
        <v>42484.656493055554</v>
      </c>
    </row>
    <row r="2776" spans="1:20" ht="60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8306</v>
      </c>
      <c r="G2776" s="1" t="s">
        <v>8221</v>
      </c>
      <c r="H2776" s="1" t="s">
        <v>8243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8301</v>
      </c>
      <c r="O2776" s="5">
        <f>E2776/D2776</f>
        <v>0.14249999999999999</v>
      </c>
      <c r="P2776" s="3">
        <f>ROUND(E2776/L2776,0)</f>
        <v>44</v>
      </c>
      <c r="Q2776" s="6" t="s">
        <v>8320</v>
      </c>
      <c r="R2776" s="6" t="s">
        <v>8356</v>
      </c>
      <c r="S2776" s="14">
        <f t="shared" si="86"/>
        <v>41310.918148148143</v>
      </c>
      <c r="T2776" s="14">
        <f t="shared" si="87"/>
        <v>41340.918148148143</v>
      </c>
    </row>
    <row r="2777" spans="1:20" ht="45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8306</v>
      </c>
      <c r="G2777" s="1" t="s">
        <v>8221</v>
      </c>
      <c r="H2777" s="1" t="s">
        <v>8243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8301</v>
      </c>
      <c r="O2777" s="5">
        <f>E2777/D2777</f>
        <v>0.03</v>
      </c>
      <c r="P2777" s="3">
        <f>ROUND(E2777/L2777,0)</f>
        <v>75</v>
      </c>
      <c r="Q2777" s="6" t="s">
        <v>8320</v>
      </c>
      <c r="R2777" s="6" t="s">
        <v>8356</v>
      </c>
      <c r="S2777" s="14">
        <f t="shared" si="86"/>
        <v>40862.805023148147</v>
      </c>
      <c r="T2777" s="14">
        <f t="shared" si="87"/>
        <v>40892.805023148147</v>
      </c>
    </row>
    <row r="2778" spans="1:20" ht="60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8306</v>
      </c>
      <c r="G2778" s="1" t="s">
        <v>8221</v>
      </c>
      <c r="H2778" s="1" t="s">
        <v>8243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8301</v>
      </c>
      <c r="O2778" s="5">
        <f>E2778/D2778</f>
        <v>7.8809523809523815E-2</v>
      </c>
      <c r="P2778" s="3">
        <f>ROUND(E2778/L2778,0)</f>
        <v>46</v>
      </c>
      <c r="Q2778" s="6" t="s">
        <v>8320</v>
      </c>
      <c r="R2778" s="6" t="s">
        <v>8356</v>
      </c>
      <c r="S2778" s="14">
        <f t="shared" si="86"/>
        <v>42136.088842592588</v>
      </c>
      <c r="T2778" s="14">
        <f t="shared" si="87"/>
        <v>42167.088842592588</v>
      </c>
    </row>
    <row r="2779" spans="1:20" ht="60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8306</v>
      </c>
      <c r="G2779" s="1" t="s">
        <v>8221</v>
      </c>
      <c r="H2779" s="1" t="s">
        <v>8243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8301</v>
      </c>
      <c r="O2779" s="5">
        <f>E2779/D2779</f>
        <v>3.3333333333333335E-3</v>
      </c>
      <c r="P2779" s="3">
        <f>ROUND(E2779/L2779,0)</f>
        <v>10</v>
      </c>
      <c r="Q2779" s="6" t="s">
        <v>8320</v>
      </c>
      <c r="R2779" s="6" t="s">
        <v>8356</v>
      </c>
      <c r="S2779" s="14">
        <f t="shared" si="86"/>
        <v>42172.460694444446</v>
      </c>
      <c r="T2779" s="14">
        <f t="shared" si="87"/>
        <v>42202.460694444446</v>
      </c>
    </row>
    <row r="2780" spans="1:20" ht="60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8306</v>
      </c>
      <c r="G2780" s="1" t="s">
        <v>8221</v>
      </c>
      <c r="H2780" s="1" t="s">
        <v>8243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8301</v>
      </c>
      <c r="O2780" s="5">
        <f>E2780/D2780</f>
        <v>0.25545454545454543</v>
      </c>
      <c r="P2780" s="3">
        <f>ROUND(E2780/L2780,0)</f>
        <v>94</v>
      </c>
      <c r="Q2780" s="6" t="s">
        <v>8320</v>
      </c>
      <c r="R2780" s="6" t="s">
        <v>8356</v>
      </c>
      <c r="S2780" s="14">
        <f t="shared" si="86"/>
        <v>41846.769745370366</v>
      </c>
      <c r="T2780" s="14">
        <f t="shared" si="87"/>
        <v>41876.769745370366</v>
      </c>
    </row>
    <row r="2781" spans="1:20" ht="45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8306</v>
      </c>
      <c r="G2781" s="1" t="s">
        <v>8221</v>
      </c>
      <c r="H2781" s="1" t="s">
        <v>8243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8301</v>
      </c>
      <c r="O2781" s="5">
        <f>E2781/D2781</f>
        <v>2.12E-2</v>
      </c>
      <c r="P2781" s="3">
        <f>ROUND(E2781/L2781,0)</f>
        <v>53</v>
      </c>
      <c r="Q2781" s="6" t="s">
        <v>8320</v>
      </c>
      <c r="R2781" s="6" t="s">
        <v>8356</v>
      </c>
      <c r="S2781" s="14">
        <f t="shared" si="86"/>
        <v>42300.377557870372</v>
      </c>
      <c r="T2781" s="14">
        <f t="shared" si="87"/>
        <v>42330.419224537036</v>
      </c>
    </row>
    <row r="2782" spans="1:20" ht="45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8306</v>
      </c>
      <c r="G2782" s="1" t="s">
        <v>8234</v>
      </c>
      <c r="H2782" s="1" t="s">
        <v>8246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8301</v>
      </c>
      <c r="O2782" s="5">
        <f>E2782/D2782</f>
        <v>0</v>
      </c>
      <c r="P2782" s="3" t="e">
        <f>ROUND(E2782/L2782,0)</f>
        <v>#DIV/0!</v>
      </c>
      <c r="Q2782" s="6" t="s">
        <v>8320</v>
      </c>
      <c r="R2782" s="6" t="s">
        <v>8356</v>
      </c>
      <c r="S2782" s="14">
        <f t="shared" si="86"/>
        <v>42774.239444444444</v>
      </c>
      <c r="T2782" s="14">
        <f t="shared" si="87"/>
        <v>42804.239444444444</v>
      </c>
    </row>
    <row r="2783" spans="1:20" ht="45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8221</v>
      </c>
      <c r="H2783" s="1" t="s">
        <v>8243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8268</v>
      </c>
      <c r="O2783" s="5">
        <f>E2783/D2783</f>
        <v>1.0528</v>
      </c>
      <c r="P2783" s="3">
        <f>ROUND(E2783/L2783,0)</f>
        <v>47</v>
      </c>
      <c r="Q2783" s="6" t="s">
        <v>8315</v>
      </c>
      <c r="R2783" s="6" t="s">
        <v>8316</v>
      </c>
      <c r="S2783" s="14">
        <f t="shared" si="86"/>
        <v>42018.733263888884</v>
      </c>
      <c r="T2783" s="14">
        <f t="shared" si="87"/>
        <v>42047.083333333336</v>
      </c>
    </row>
    <row r="2784" spans="1:20" ht="45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8221</v>
      </c>
      <c r="H2784" s="1" t="s">
        <v>8243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8268</v>
      </c>
      <c r="O2784" s="5">
        <f>E2784/D2784</f>
        <v>1.2</v>
      </c>
      <c r="P2784" s="3">
        <f>ROUND(E2784/L2784,0)</f>
        <v>67</v>
      </c>
      <c r="Q2784" s="6" t="s">
        <v>8315</v>
      </c>
      <c r="R2784" s="6" t="s">
        <v>8316</v>
      </c>
      <c r="S2784" s="14">
        <f t="shared" si="86"/>
        <v>42026.716643518514</v>
      </c>
      <c r="T2784" s="14">
        <f t="shared" si="87"/>
        <v>42051.999305555553</v>
      </c>
    </row>
    <row r="2785" spans="1:20" ht="60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8222</v>
      </c>
      <c r="H2785" s="1" t="s">
        <v>8244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8268</v>
      </c>
      <c r="O2785" s="5">
        <f>E2785/D2785</f>
        <v>1.145</v>
      </c>
      <c r="P2785" s="3">
        <f>ROUND(E2785/L2785,0)</f>
        <v>19</v>
      </c>
      <c r="Q2785" s="6" t="s">
        <v>8315</v>
      </c>
      <c r="R2785" s="6" t="s">
        <v>8316</v>
      </c>
      <c r="S2785" s="14">
        <f t="shared" si="86"/>
        <v>42103.326921296299</v>
      </c>
      <c r="T2785" s="14">
        <f t="shared" si="87"/>
        <v>42117.326921296299</v>
      </c>
    </row>
    <row r="2786" spans="1:20" ht="4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8221</v>
      </c>
      <c r="H2786" s="1" t="s">
        <v>8243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8268</v>
      </c>
      <c r="O2786" s="5">
        <f>E2786/D2786</f>
        <v>1.19</v>
      </c>
      <c r="P2786" s="3">
        <f>ROUND(E2786/L2786,0)</f>
        <v>66</v>
      </c>
      <c r="Q2786" s="6" t="s">
        <v>8315</v>
      </c>
      <c r="R2786" s="6" t="s">
        <v>8316</v>
      </c>
      <c r="S2786" s="14">
        <f t="shared" si="86"/>
        <v>41920.579201388886</v>
      </c>
      <c r="T2786" s="14">
        <f t="shared" si="87"/>
        <v>41941.579201388886</v>
      </c>
    </row>
    <row r="2787" spans="1:20" ht="4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8221</v>
      </c>
      <c r="H2787" s="1" t="s">
        <v>8243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8268</v>
      </c>
      <c r="O2787" s="5">
        <f>E2787/D2787</f>
        <v>1.0468</v>
      </c>
      <c r="P2787" s="3">
        <f>ROUND(E2787/L2787,0)</f>
        <v>37</v>
      </c>
      <c r="Q2787" s="6" t="s">
        <v>8315</v>
      </c>
      <c r="R2787" s="6" t="s">
        <v>8316</v>
      </c>
      <c r="S2787" s="14">
        <f t="shared" si="86"/>
        <v>42557.981099537035</v>
      </c>
      <c r="T2787" s="14">
        <f t="shared" si="87"/>
        <v>42587.666666666664</v>
      </c>
    </row>
    <row r="2788" spans="1:20" ht="30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8222</v>
      </c>
      <c r="H2788" s="1" t="s">
        <v>8244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8268</v>
      </c>
      <c r="O2788" s="5">
        <f>E2788/D2788</f>
        <v>1.1783999999999999</v>
      </c>
      <c r="P2788" s="3">
        <f>ROUND(E2788/L2788,0)</f>
        <v>40</v>
      </c>
      <c r="Q2788" s="6" t="s">
        <v>8315</v>
      </c>
      <c r="R2788" s="6" t="s">
        <v>8316</v>
      </c>
      <c r="S2788" s="14">
        <f t="shared" si="86"/>
        <v>41815.360879629625</v>
      </c>
      <c r="T2788" s="14">
        <f t="shared" si="87"/>
        <v>41829.360879629625</v>
      </c>
    </row>
    <row r="2789" spans="1:20" ht="60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8221</v>
      </c>
      <c r="H2789" s="1" t="s">
        <v>8243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8268</v>
      </c>
      <c r="O2789" s="5">
        <f>E2789/D2789</f>
        <v>1.1970000000000001</v>
      </c>
      <c r="P2789" s="3">
        <f>ROUND(E2789/L2789,0)</f>
        <v>32</v>
      </c>
      <c r="Q2789" s="6" t="s">
        <v>8315</v>
      </c>
      <c r="R2789" s="6" t="s">
        <v>8316</v>
      </c>
      <c r="S2789" s="14">
        <f t="shared" si="86"/>
        <v>41807.990185185183</v>
      </c>
      <c r="T2789" s="14">
        <f t="shared" si="87"/>
        <v>41837.990185185183</v>
      </c>
    </row>
    <row r="2790" spans="1:20" ht="4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8221</v>
      </c>
      <c r="H2790" s="1" t="s">
        <v>8243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8268</v>
      </c>
      <c r="O2790" s="5">
        <f>E2790/D2790</f>
        <v>1.0249999999999999</v>
      </c>
      <c r="P2790" s="3">
        <f>ROUND(E2790/L2790,0)</f>
        <v>103</v>
      </c>
      <c r="Q2790" s="6" t="s">
        <v>8315</v>
      </c>
      <c r="R2790" s="6" t="s">
        <v>8316</v>
      </c>
      <c r="S2790" s="14">
        <f t="shared" si="86"/>
        <v>42550.49355324074</v>
      </c>
      <c r="T2790" s="14">
        <f t="shared" si="87"/>
        <v>42580.49355324074</v>
      </c>
    </row>
    <row r="2791" spans="1:20" ht="30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8221</v>
      </c>
      <c r="H2791" s="1" t="s">
        <v>8243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8268</v>
      </c>
      <c r="O2791" s="5">
        <f>E2791/D2791</f>
        <v>1.0116666666666667</v>
      </c>
      <c r="P2791" s="3">
        <f>ROUND(E2791/L2791,0)</f>
        <v>126</v>
      </c>
      <c r="Q2791" s="6" t="s">
        <v>8315</v>
      </c>
      <c r="R2791" s="6" t="s">
        <v>8316</v>
      </c>
      <c r="S2791" s="14">
        <f t="shared" si="86"/>
        <v>42055.804791666662</v>
      </c>
      <c r="T2791" s="14">
        <f t="shared" si="87"/>
        <v>42074.958333333336</v>
      </c>
    </row>
    <row r="2792" spans="1:20" ht="60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8221</v>
      </c>
      <c r="H2792" s="1" t="s">
        <v>8243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8268</v>
      </c>
      <c r="O2792" s="5">
        <f>E2792/D2792</f>
        <v>1.0533333333333332</v>
      </c>
      <c r="P2792" s="3">
        <f>ROUND(E2792/L2792,0)</f>
        <v>48</v>
      </c>
      <c r="Q2792" s="6" t="s">
        <v>8315</v>
      </c>
      <c r="R2792" s="6" t="s">
        <v>8316</v>
      </c>
      <c r="S2792" s="14">
        <f t="shared" si="86"/>
        <v>42016.730358796289</v>
      </c>
      <c r="T2792" s="14">
        <f t="shared" si="87"/>
        <v>42046.730358796289</v>
      </c>
    </row>
    <row r="2793" spans="1:20" ht="60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8221</v>
      </c>
      <c r="H2793" s="1" t="s">
        <v>8243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8268</v>
      </c>
      <c r="O2793" s="5">
        <f>E2793/D2793</f>
        <v>1.0249999999999999</v>
      </c>
      <c r="P2793" s="3">
        <f>ROUND(E2793/L2793,0)</f>
        <v>73</v>
      </c>
      <c r="Q2793" s="6" t="s">
        <v>8315</v>
      </c>
      <c r="R2793" s="6" t="s">
        <v>8316</v>
      </c>
      <c r="S2793" s="14">
        <f t="shared" si="86"/>
        <v>42591.691655092589</v>
      </c>
      <c r="T2793" s="14">
        <f t="shared" si="87"/>
        <v>42621.958333333336</v>
      </c>
    </row>
    <row r="2794" spans="1:20" ht="45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8221</v>
      </c>
      <c r="H2794" s="1" t="s">
        <v>8243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8268</v>
      </c>
      <c r="O2794" s="5">
        <f>E2794/D2794</f>
        <v>1.0760000000000001</v>
      </c>
      <c r="P2794" s="3">
        <f>ROUND(E2794/L2794,0)</f>
        <v>90</v>
      </c>
      <c r="Q2794" s="6" t="s">
        <v>8315</v>
      </c>
      <c r="R2794" s="6" t="s">
        <v>8316</v>
      </c>
      <c r="S2794" s="14">
        <f t="shared" si="86"/>
        <v>42183.022673611107</v>
      </c>
      <c r="T2794" s="14">
        <f t="shared" si="87"/>
        <v>42228.022673611107</v>
      </c>
    </row>
    <row r="2795" spans="1:20" ht="60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8223</v>
      </c>
      <c r="H2795" s="1" t="s">
        <v>8245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8268</v>
      </c>
      <c r="O2795" s="5">
        <f>E2795/D2795</f>
        <v>1.105675</v>
      </c>
      <c r="P2795" s="3">
        <f>ROUND(E2795/L2795,0)</f>
        <v>151</v>
      </c>
      <c r="Q2795" s="6" t="s">
        <v>8315</v>
      </c>
      <c r="R2795" s="6" t="s">
        <v>8316</v>
      </c>
      <c r="S2795" s="14">
        <f t="shared" si="86"/>
        <v>42176.210706018515</v>
      </c>
      <c r="T2795" s="14">
        <f t="shared" si="87"/>
        <v>42206.210706018515</v>
      </c>
    </row>
    <row r="2796" spans="1:20" ht="60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8222</v>
      </c>
      <c r="H2796" s="1" t="s">
        <v>8244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8268</v>
      </c>
      <c r="O2796" s="5">
        <f>E2796/D2796</f>
        <v>1.5</v>
      </c>
      <c r="P2796" s="3">
        <f>ROUND(E2796/L2796,0)</f>
        <v>25</v>
      </c>
      <c r="Q2796" s="6" t="s">
        <v>8315</v>
      </c>
      <c r="R2796" s="6" t="s">
        <v>8316</v>
      </c>
      <c r="S2796" s="14">
        <f t="shared" si="86"/>
        <v>42416.48332175926</v>
      </c>
      <c r="T2796" s="14">
        <f t="shared" si="87"/>
        <v>42432.583333333336</v>
      </c>
    </row>
    <row r="2797" spans="1:20" ht="4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8221</v>
      </c>
      <c r="H2797" s="1" t="s">
        <v>8243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8268</v>
      </c>
      <c r="O2797" s="5">
        <f>E2797/D2797</f>
        <v>1.0428571428571429</v>
      </c>
      <c r="P2797" s="3">
        <f>ROUND(E2797/L2797,0)</f>
        <v>37</v>
      </c>
      <c r="Q2797" s="6" t="s">
        <v>8315</v>
      </c>
      <c r="R2797" s="6" t="s">
        <v>8316</v>
      </c>
      <c r="S2797" s="14">
        <f t="shared" si="86"/>
        <v>41780.317604166667</v>
      </c>
      <c r="T2797" s="14">
        <f t="shared" si="87"/>
        <v>41796.75</v>
      </c>
    </row>
    <row r="2798" spans="1:20" ht="4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8222</v>
      </c>
      <c r="H2798" s="1" t="s">
        <v>8244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8268</v>
      </c>
      <c r="O2798" s="5">
        <f>E2798/D2798</f>
        <v>1.155</v>
      </c>
      <c r="P2798" s="3">
        <f>ROUND(E2798/L2798,0)</f>
        <v>44</v>
      </c>
      <c r="Q2798" s="6" t="s">
        <v>8315</v>
      </c>
      <c r="R2798" s="6" t="s">
        <v>8316</v>
      </c>
      <c r="S2798" s="14">
        <f t="shared" si="86"/>
        <v>41795.319768518515</v>
      </c>
      <c r="T2798" s="14">
        <f t="shared" si="87"/>
        <v>41825.319768518515</v>
      </c>
    </row>
    <row r="2799" spans="1:20" ht="45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8222</v>
      </c>
      <c r="H2799" s="1" t="s">
        <v>8244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8268</v>
      </c>
      <c r="O2799" s="5">
        <f>E2799/D2799</f>
        <v>1.02645125</v>
      </c>
      <c r="P2799" s="3">
        <f>ROUND(E2799/L2799,0)</f>
        <v>87</v>
      </c>
      <c r="Q2799" s="6" t="s">
        <v>8315</v>
      </c>
      <c r="R2799" s="6" t="s">
        <v>8316</v>
      </c>
      <c r="S2799" s="14">
        <f t="shared" si="86"/>
        <v>41798.731944444444</v>
      </c>
      <c r="T2799" s="14">
        <f t="shared" si="87"/>
        <v>41828.731944444444</v>
      </c>
    </row>
    <row r="2800" spans="1:20" ht="60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8222</v>
      </c>
      <c r="H2800" s="1" t="s">
        <v>8244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8268</v>
      </c>
      <c r="O2800" s="5">
        <f>E2800/D2800</f>
        <v>1.014</v>
      </c>
      <c r="P2800" s="3">
        <f>ROUND(E2800/L2800,0)</f>
        <v>36</v>
      </c>
      <c r="Q2800" s="6" t="s">
        <v>8315</v>
      </c>
      <c r="R2800" s="6" t="s">
        <v>8316</v>
      </c>
      <c r="S2800" s="14">
        <f t="shared" si="86"/>
        <v>42201.466678240737</v>
      </c>
      <c r="T2800" s="14">
        <f t="shared" si="87"/>
        <v>42216.458333333336</v>
      </c>
    </row>
    <row r="2801" spans="1:20" ht="60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8222</v>
      </c>
      <c r="H2801" s="1" t="s">
        <v>8244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8268</v>
      </c>
      <c r="O2801" s="5">
        <f>E2801/D2801</f>
        <v>1.1663479999999999</v>
      </c>
      <c r="P2801" s="3">
        <f>ROUND(E2801/L2801,0)</f>
        <v>45</v>
      </c>
      <c r="Q2801" s="6" t="s">
        <v>8315</v>
      </c>
      <c r="R2801" s="6" t="s">
        <v>8316</v>
      </c>
      <c r="S2801" s="14">
        <f t="shared" si="86"/>
        <v>42507.05636574074</v>
      </c>
      <c r="T2801" s="14">
        <f t="shared" si="87"/>
        <v>42538.458333333336</v>
      </c>
    </row>
    <row r="2802" spans="1:20" ht="45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8222</v>
      </c>
      <c r="H2802" s="1" t="s">
        <v>8244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8268</v>
      </c>
      <c r="O2802" s="5">
        <f>E2802/D2802</f>
        <v>1.33</v>
      </c>
      <c r="P2802" s="3">
        <f>ROUND(E2802/L2802,0)</f>
        <v>43</v>
      </c>
      <c r="Q2802" s="6" t="s">
        <v>8315</v>
      </c>
      <c r="R2802" s="6" t="s">
        <v>8316</v>
      </c>
      <c r="S2802" s="14">
        <f t="shared" si="86"/>
        <v>41948.344513888886</v>
      </c>
      <c r="T2802" s="14">
        <f t="shared" si="87"/>
        <v>42008.344513888886</v>
      </c>
    </row>
    <row r="2803" spans="1:20" ht="4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8223</v>
      </c>
      <c r="H2803" s="1" t="s">
        <v>8245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8268</v>
      </c>
      <c r="O2803" s="5">
        <f>E2803/D2803</f>
        <v>1.3320000000000001</v>
      </c>
      <c r="P2803" s="3">
        <f>ROUND(E2803/L2803,0)</f>
        <v>51</v>
      </c>
      <c r="Q2803" s="6" t="s">
        <v>8315</v>
      </c>
      <c r="R2803" s="6" t="s">
        <v>8316</v>
      </c>
      <c r="S2803" s="14">
        <f t="shared" si="86"/>
        <v>41900.034826388888</v>
      </c>
      <c r="T2803" s="14">
        <f t="shared" si="87"/>
        <v>41922.25</v>
      </c>
    </row>
    <row r="2804" spans="1:20" ht="60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8222</v>
      </c>
      <c r="H2804" s="1" t="s">
        <v>8244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8268</v>
      </c>
      <c r="O2804" s="5">
        <f>E2804/D2804</f>
        <v>1.0183333333333333</v>
      </c>
      <c r="P2804" s="3">
        <f>ROUND(E2804/L2804,0)</f>
        <v>34</v>
      </c>
      <c r="Q2804" s="6" t="s">
        <v>8315</v>
      </c>
      <c r="R2804" s="6" t="s">
        <v>8316</v>
      </c>
      <c r="S2804" s="14">
        <f t="shared" si="86"/>
        <v>42192.438738425924</v>
      </c>
      <c r="T2804" s="14">
        <f t="shared" si="87"/>
        <v>42222.438738425924</v>
      </c>
    </row>
    <row r="2805" spans="1:20" ht="60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8221</v>
      </c>
      <c r="H2805" s="1" t="s">
        <v>8243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8268</v>
      </c>
      <c r="O2805" s="5">
        <f>E2805/D2805</f>
        <v>1.2795000000000001</v>
      </c>
      <c r="P2805" s="3">
        <f>ROUND(E2805/L2805,0)</f>
        <v>91</v>
      </c>
      <c r="Q2805" s="6" t="s">
        <v>8315</v>
      </c>
      <c r="R2805" s="6" t="s">
        <v>8316</v>
      </c>
      <c r="S2805" s="14">
        <f t="shared" si="86"/>
        <v>42157.857361111113</v>
      </c>
      <c r="T2805" s="14">
        <f t="shared" si="87"/>
        <v>42200.791666666664</v>
      </c>
    </row>
    <row r="2806" spans="1:20" ht="60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8222</v>
      </c>
      <c r="H2806" s="1" t="s">
        <v>8244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8268</v>
      </c>
      <c r="O2806" s="5">
        <f>E2806/D2806</f>
        <v>1.1499999999999999</v>
      </c>
      <c r="P2806" s="3">
        <f>ROUND(E2806/L2806,0)</f>
        <v>50</v>
      </c>
      <c r="Q2806" s="6" t="s">
        <v>8315</v>
      </c>
      <c r="R2806" s="6" t="s">
        <v>8316</v>
      </c>
      <c r="S2806" s="14">
        <f t="shared" si="86"/>
        <v>41881.245254629626</v>
      </c>
      <c r="T2806" s="14">
        <f t="shared" si="87"/>
        <v>41911.245254629626</v>
      </c>
    </row>
    <row r="2807" spans="1:20" ht="60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8222</v>
      </c>
      <c r="H2807" s="1" t="s">
        <v>8244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8268</v>
      </c>
      <c r="O2807" s="5">
        <f>E2807/D2807</f>
        <v>1.1000000000000001</v>
      </c>
      <c r="P2807" s="3">
        <f>ROUND(E2807/L2807,0)</f>
        <v>24</v>
      </c>
      <c r="Q2807" s="6" t="s">
        <v>8315</v>
      </c>
      <c r="R2807" s="6" t="s">
        <v>8316</v>
      </c>
      <c r="S2807" s="14">
        <f t="shared" si="86"/>
        <v>42213.2971412037</v>
      </c>
      <c r="T2807" s="14">
        <f t="shared" si="87"/>
        <v>42238.2971412037</v>
      </c>
    </row>
    <row r="2808" spans="1:20" ht="45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8222</v>
      </c>
      <c r="H2808" s="1" t="s">
        <v>8244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8268</v>
      </c>
      <c r="O2808" s="5">
        <f>E2808/D2808</f>
        <v>1.121</v>
      </c>
      <c r="P2808" s="3">
        <f>ROUND(E2808/L2808,0)</f>
        <v>44</v>
      </c>
      <c r="Q2808" s="6" t="s">
        <v>8315</v>
      </c>
      <c r="R2808" s="6" t="s">
        <v>8316</v>
      </c>
      <c r="S2808" s="14">
        <f t="shared" si="86"/>
        <v>42185.058912037035</v>
      </c>
      <c r="T2808" s="14">
        <f t="shared" si="87"/>
        <v>42221.249999999993</v>
      </c>
    </row>
    <row r="2809" spans="1:20" ht="3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8221</v>
      </c>
      <c r="H2809" s="1" t="s">
        <v>8243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8268</v>
      </c>
      <c r="O2809" s="5">
        <f>E2809/D2809</f>
        <v>1.26</v>
      </c>
      <c r="P2809" s="3">
        <f>ROUND(E2809/L2809,0)</f>
        <v>68</v>
      </c>
      <c r="Q2809" s="6" t="s">
        <v>8315</v>
      </c>
      <c r="R2809" s="6" t="s">
        <v>8316</v>
      </c>
      <c r="S2809" s="14">
        <f t="shared" si="86"/>
        <v>42154.664791666662</v>
      </c>
      <c r="T2809" s="14">
        <f t="shared" si="87"/>
        <v>42184.664791666662</v>
      </c>
    </row>
    <row r="2810" spans="1:20" ht="60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8221</v>
      </c>
      <c r="H2810" s="1" t="s">
        <v>8243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8268</v>
      </c>
      <c r="O2810" s="5">
        <f>E2810/D2810</f>
        <v>1.0024444444444445</v>
      </c>
      <c r="P2810" s="3">
        <f>ROUND(E2810/L2810,0)</f>
        <v>65</v>
      </c>
      <c r="Q2810" s="6" t="s">
        <v>8315</v>
      </c>
      <c r="R2810" s="6" t="s">
        <v>8316</v>
      </c>
      <c r="S2810" s="14">
        <f t="shared" si="86"/>
        <v>42208.638136574074</v>
      </c>
      <c r="T2810" s="14">
        <f t="shared" si="87"/>
        <v>42238.638136574074</v>
      </c>
    </row>
    <row r="2811" spans="1:20" ht="60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8221</v>
      </c>
      <c r="H2811" s="1" t="s">
        <v>8243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8268</v>
      </c>
      <c r="O2811" s="5">
        <f>E2811/D2811</f>
        <v>1.024</v>
      </c>
      <c r="P2811" s="3">
        <f>ROUND(E2811/L2811,0)</f>
        <v>122</v>
      </c>
      <c r="Q2811" s="6" t="s">
        <v>8315</v>
      </c>
      <c r="R2811" s="6" t="s">
        <v>8316</v>
      </c>
      <c r="S2811" s="14">
        <f t="shared" si="86"/>
        <v>42451.288483796299</v>
      </c>
      <c r="T2811" s="14">
        <f t="shared" si="87"/>
        <v>42459.402083333327</v>
      </c>
    </row>
    <row r="2812" spans="1:20" ht="45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8221</v>
      </c>
      <c r="H2812" s="1" t="s">
        <v>8243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8268</v>
      </c>
      <c r="O2812" s="5">
        <f>E2812/D2812</f>
        <v>1.0820000000000001</v>
      </c>
      <c r="P2812" s="3">
        <f>ROUND(E2812/L2812,0)</f>
        <v>47</v>
      </c>
      <c r="Q2812" s="6" t="s">
        <v>8315</v>
      </c>
      <c r="R2812" s="6" t="s">
        <v>8316</v>
      </c>
      <c r="S2812" s="14">
        <f t="shared" si="86"/>
        <v>41758.931296296294</v>
      </c>
      <c r="T2812" s="14">
        <f t="shared" si="87"/>
        <v>41790.957638888889</v>
      </c>
    </row>
    <row r="2813" spans="1:20" ht="4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8222</v>
      </c>
      <c r="H2813" s="1" t="s">
        <v>8244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8268</v>
      </c>
      <c r="O2813" s="5">
        <f>E2813/D2813</f>
        <v>1.0026999999999999</v>
      </c>
      <c r="P2813" s="3">
        <f>ROUND(E2813/L2813,0)</f>
        <v>93</v>
      </c>
      <c r="Q2813" s="6" t="s">
        <v>8315</v>
      </c>
      <c r="R2813" s="6" t="s">
        <v>8316</v>
      </c>
      <c r="S2813" s="14">
        <f t="shared" si="86"/>
        <v>42028.288229166668</v>
      </c>
      <c r="T2813" s="14">
        <f t="shared" si="87"/>
        <v>42058.288229166668</v>
      </c>
    </row>
    <row r="2814" spans="1:20" ht="4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8226</v>
      </c>
      <c r="H2814" s="1" t="s">
        <v>8248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8268</v>
      </c>
      <c r="O2814" s="5">
        <f>E2814/D2814</f>
        <v>1.133</v>
      </c>
      <c r="P2814" s="3">
        <f>ROUND(E2814/L2814,0)</f>
        <v>68</v>
      </c>
      <c r="Q2814" s="6" t="s">
        <v>8315</v>
      </c>
      <c r="R2814" s="6" t="s">
        <v>8316</v>
      </c>
      <c r="S2814" s="14">
        <f t="shared" si="86"/>
        <v>42054.535856481474</v>
      </c>
      <c r="T2814" s="14">
        <f t="shared" si="87"/>
        <v>42099.958333333336</v>
      </c>
    </row>
    <row r="2815" spans="1:20" ht="4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8221</v>
      </c>
      <c r="H2815" s="1" t="s">
        <v>8243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8268</v>
      </c>
      <c r="O2815" s="5">
        <f>E2815/D2815</f>
        <v>1.2757571428571428</v>
      </c>
      <c r="P2815" s="3">
        <f>ROUND(E2815/L2815,0)</f>
        <v>37</v>
      </c>
      <c r="Q2815" s="6" t="s">
        <v>8315</v>
      </c>
      <c r="R2815" s="6" t="s">
        <v>8316</v>
      </c>
      <c r="S2815" s="14">
        <f t="shared" si="86"/>
        <v>42693.534270833326</v>
      </c>
      <c r="T2815" s="14">
        <f t="shared" si="87"/>
        <v>42718.534270833326</v>
      </c>
    </row>
    <row r="2816" spans="1:20" ht="45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8222</v>
      </c>
      <c r="H2816" s="1" t="s">
        <v>8244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8268</v>
      </c>
      <c r="O2816" s="5">
        <f>E2816/D2816</f>
        <v>1.0773333333333333</v>
      </c>
      <c r="P2816" s="3">
        <f>ROUND(E2816/L2816,0)</f>
        <v>25</v>
      </c>
      <c r="Q2816" s="6" t="s">
        <v>8315</v>
      </c>
      <c r="R2816" s="6" t="s">
        <v>8316</v>
      </c>
      <c r="S2816" s="14">
        <f t="shared" si="86"/>
        <v>42103.191145833327</v>
      </c>
      <c r="T2816" s="14">
        <f t="shared" si="87"/>
        <v>42133.191145833327</v>
      </c>
    </row>
    <row r="2817" spans="1:20" ht="45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8226</v>
      </c>
      <c r="H2817" s="1" t="s">
        <v>8248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8268</v>
      </c>
      <c r="O2817" s="5">
        <f>E2817/D2817</f>
        <v>2.42</v>
      </c>
      <c r="P2817" s="3">
        <f>ROUND(E2817/L2817,0)</f>
        <v>43</v>
      </c>
      <c r="Q2817" s="6" t="s">
        <v>8315</v>
      </c>
      <c r="R2817" s="6" t="s">
        <v>8316</v>
      </c>
      <c r="S2817" s="14">
        <f t="shared" si="86"/>
        <v>42559.568391203698</v>
      </c>
      <c r="T2817" s="14">
        <f t="shared" si="87"/>
        <v>42589.568391203698</v>
      </c>
    </row>
    <row r="2818" spans="1:20" ht="45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8222</v>
      </c>
      <c r="H2818" s="1" t="s">
        <v>8244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8268</v>
      </c>
      <c r="O2818" s="5">
        <f>E2818/D2818</f>
        <v>1.4156666666666666</v>
      </c>
      <c r="P2818" s="3">
        <f>ROUND(E2818/L2818,0)</f>
        <v>25</v>
      </c>
      <c r="Q2818" s="6" t="s">
        <v>8315</v>
      </c>
      <c r="R2818" s="6" t="s">
        <v>8316</v>
      </c>
      <c r="S2818" s="14">
        <f t="shared" si="86"/>
        <v>42188.259166666663</v>
      </c>
      <c r="T2818" s="14">
        <f t="shared" si="87"/>
        <v>42218.458333333336</v>
      </c>
    </row>
    <row r="2819" spans="1:20" ht="60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8222</v>
      </c>
      <c r="H2819" s="1" t="s">
        <v>8244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8268</v>
      </c>
      <c r="O2819" s="5">
        <f>E2819/D2819</f>
        <v>1.3</v>
      </c>
      <c r="P2819" s="3">
        <f>ROUND(E2819/L2819,0)</f>
        <v>24</v>
      </c>
      <c r="Q2819" s="6" t="s">
        <v>8315</v>
      </c>
      <c r="R2819" s="6" t="s">
        <v>8316</v>
      </c>
      <c r="S2819" s="14">
        <f t="shared" ref="S2819:S2882" si="88">(J2819/86400)+25569+(-5/24)</f>
        <v>42023.42664351852</v>
      </c>
      <c r="T2819" s="14">
        <f t="shared" ref="T2819:T2882" si="89">(I2819/86400)+25569+(-5/24)</f>
        <v>42063.42664351852</v>
      </c>
    </row>
    <row r="2820" spans="1:20" ht="4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8221</v>
      </c>
      <c r="H2820" s="1" t="s">
        <v>8243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8268</v>
      </c>
      <c r="O2820" s="5">
        <f>E2820/D2820</f>
        <v>1.0603</v>
      </c>
      <c r="P2820" s="3">
        <f>ROUND(E2820/L2820,0)</f>
        <v>104</v>
      </c>
      <c r="Q2820" s="6" t="s">
        <v>8315</v>
      </c>
      <c r="R2820" s="6" t="s">
        <v>8316</v>
      </c>
      <c r="S2820" s="14">
        <f t="shared" si="88"/>
        <v>42250.389884259253</v>
      </c>
      <c r="T2820" s="14">
        <f t="shared" si="89"/>
        <v>42270.389884259253</v>
      </c>
    </row>
    <row r="2821" spans="1:20" ht="60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8222</v>
      </c>
      <c r="H2821" s="1" t="s">
        <v>8244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8268</v>
      </c>
      <c r="O2821" s="5">
        <f>E2821/D2821</f>
        <v>1.048</v>
      </c>
      <c r="P2821" s="3">
        <f>ROUND(E2821/L2821,0)</f>
        <v>50</v>
      </c>
      <c r="Q2821" s="6" t="s">
        <v>8315</v>
      </c>
      <c r="R2821" s="6" t="s">
        <v>8316</v>
      </c>
      <c r="S2821" s="14">
        <f t="shared" si="88"/>
        <v>42139.317233796297</v>
      </c>
      <c r="T2821" s="14">
        <f t="shared" si="89"/>
        <v>42169.317233796297</v>
      </c>
    </row>
    <row r="2822" spans="1:20" ht="60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8222</v>
      </c>
      <c r="H2822" s="1" t="s">
        <v>8244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8268</v>
      </c>
      <c r="O2822" s="5">
        <f>E2822/D2822</f>
        <v>1.36</v>
      </c>
      <c r="P2822" s="3">
        <f>ROUND(E2822/L2822,0)</f>
        <v>14</v>
      </c>
      <c r="Q2822" s="6" t="s">
        <v>8315</v>
      </c>
      <c r="R2822" s="6" t="s">
        <v>8316</v>
      </c>
      <c r="S2822" s="14">
        <f t="shared" si="88"/>
        <v>42401.402650462966</v>
      </c>
      <c r="T2822" s="14">
        <f t="shared" si="89"/>
        <v>42425.791666666664</v>
      </c>
    </row>
    <row r="2823" spans="1:20" ht="60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8222</v>
      </c>
      <c r="H2823" s="1" t="s">
        <v>8244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8268</v>
      </c>
      <c r="O2823" s="5">
        <f>E2823/D2823</f>
        <v>1</v>
      </c>
      <c r="P2823" s="3">
        <f>ROUND(E2823/L2823,0)</f>
        <v>29</v>
      </c>
      <c r="Q2823" s="6" t="s">
        <v>8315</v>
      </c>
      <c r="R2823" s="6" t="s">
        <v>8316</v>
      </c>
      <c r="S2823" s="14">
        <f t="shared" si="88"/>
        <v>41875.714525462965</v>
      </c>
      <c r="T2823" s="14">
        <f t="shared" si="89"/>
        <v>41905.714525462965</v>
      </c>
    </row>
    <row r="2824" spans="1:20" ht="60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8221</v>
      </c>
      <c r="H2824" s="1" t="s">
        <v>8243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8268</v>
      </c>
      <c r="O2824" s="5">
        <f>E2824/D2824</f>
        <v>1</v>
      </c>
      <c r="P2824" s="3">
        <f>ROUND(E2824/L2824,0)</f>
        <v>64</v>
      </c>
      <c r="Q2824" s="6" t="s">
        <v>8315</v>
      </c>
      <c r="R2824" s="6" t="s">
        <v>8316</v>
      </c>
      <c r="S2824" s="14">
        <f t="shared" si="88"/>
        <v>42060.475601851846</v>
      </c>
      <c r="T2824" s="14">
        <f t="shared" si="89"/>
        <v>42090.433935185181</v>
      </c>
    </row>
    <row r="2825" spans="1:20" ht="60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8222</v>
      </c>
      <c r="H2825" s="1" t="s">
        <v>8244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8268</v>
      </c>
      <c r="O2825" s="5">
        <f>E2825/D2825</f>
        <v>1.24</v>
      </c>
      <c r="P2825" s="3">
        <f>ROUND(E2825/L2825,0)</f>
        <v>9</v>
      </c>
      <c r="Q2825" s="6" t="s">
        <v>8315</v>
      </c>
      <c r="R2825" s="6" t="s">
        <v>8316</v>
      </c>
      <c r="S2825" s="14">
        <f t="shared" si="88"/>
        <v>42066.803310185183</v>
      </c>
      <c r="T2825" s="14">
        <f t="shared" si="89"/>
        <v>42094.749305555553</v>
      </c>
    </row>
    <row r="2826" spans="1:20" ht="4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8221</v>
      </c>
      <c r="H2826" s="1" t="s">
        <v>8243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8268</v>
      </c>
      <c r="O2826" s="5">
        <f>E2826/D2826</f>
        <v>1.1692307692307693</v>
      </c>
      <c r="P2826" s="3">
        <f>ROUND(E2826/L2826,0)</f>
        <v>51</v>
      </c>
      <c r="Q2826" s="6" t="s">
        <v>8315</v>
      </c>
      <c r="R2826" s="6" t="s">
        <v>8316</v>
      </c>
      <c r="S2826" s="14">
        <f t="shared" si="88"/>
        <v>42136.0624537037</v>
      </c>
      <c r="T2826" s="14">
        <f t="shared" si="89"/>
        <v>42167.863194444442</v>
      </c>
    </row>
    <row r="2827" spans="1:20" ht="60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8222</v>
      </c>
      <c r="H2827" s="1" t="s">
        <v>8244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8268</v>
      </c>
      <c r="O2827" s="5">
        <f>E2827/D2827</f>
        <v>1.0333333333333334</v>
      </c>
      <c r="P2827" s="3">
        <f>ROUND(E2827/L2827,0)</f>
        <v>61</v>
      </c>
      <c r="Q2827" s="6" t="s">
        <v>8315</v>
      </c>
      <c r="R2827" s="6" t="s">
        <v>8316</v>
      </c>
      <c r="S2827" s="14">
        <f t="shared" si="88"/>
        <v>42312.584328703706</v>
      </c>
      <c r="T2827" s="14">
        <f t="shared" si="89"/>
        <v>42342.584328703706</v>
      </c>
    </row>
    <row r="2828" spans="1:20" ht="60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8221</v>
      </c>
      <c r="H2828" s="1" t="s">
        <v>8243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8268</v>
      </c>
      <c r="O2828" s="5">
        <f>E2828/D2828</f>
        <v>1.0774999999999999</v>
      </c>
      <c r="P2828" s="3">
        <f>ROUND(E2828/L2828,0)</f>
        <v>113</v>
      </c>
      <c r="Q2828" s="6" t="s">
        <v>8315</v>
      </c>
      <c r="R2828" s="6" t="s">
        <v>8316</v>
      </c>
      <c r="S2828" s="14">
        <f t="shared" si="88"/>
        <v>42170.826527777775</v>
      </c>
      <c r="T2828" s="14">
        <f t="shared" si="89"/>
        <v>42195.083333333336</v>
      </c>
    </row>
    <row r="2829" spans="1:20" ht="60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8221</v>
      </c>
      <c r="H2829" s="1" t="s">
        <v>8243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8268</v>
      </c>
      <c r="O2829" s="5">
        <f>E2829/D2829</f>
        <v>1.2024999999999999</v>
      </c>
      <c r="P2829" s="3">
        <f>ROUND(E2829/L2829,0)</f>
        <v>105</v>
      </c>
      <c r="Q2829" s="6" t="s">
        <v>8315</v>
      </c>
      <c r="R2829" s="6" t="s">
        <v>8316</v>
      </c>
      <c r="S2829" s="14">
        <f t="shared" si="88"/>
        <v>42494.475300925922</v>
      </c>
      <c r="T2829" s="14">
        <f t="shared" si="89"/>
        <v>42524.479166666664</v>
      </c>
    </row>
    <row r="2830" spans="1:20" ht="60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8222</v>
      </c>
      <c r="H2830" s="1" t="s">
        <v>8244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8268</v>
      </c>
      <c r="O2830" s="5">
        <f>E2830/D2830</f>
        <v>1.0037894736842106</v>
      </c>
      <c r="P2830" s="3">
        <f>ROUND(E2830/L2830,0)</f>
        <v>98</v>
      </c>
      <c r="Q2830" s="6" t="s">
        <v>8315</v>
      </c>
      <c r="R2830" s="6" t="s">
        <v>8316</v>
      </c>
      <c r="S2830" s="14">
        <f t="shared" si="88"/>
        <v>42254.056354166663</v>
      </c>
      <c r="T2830" s="14">
        <f t="shared" si="89"/>
        <v>42279.749999999993</v>
      </c>
    </row>
    <row r="2831" spans="1:20" ht="60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8222</v>
      </c>
      <c r="H2831" s="1" t="s">
        <v>8244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8268</v>
      </c>
      <c r="O2831" s="5">
        <f>E2831/D2831</f>
        <v>1.0651999999999999</v>
      </c>
      <c r="P2831" s="3">
        <f>ROUND(E2831/L2831,0)</f>
        <v>35</v>
      </c>
      <c r="Q2831" s="6" t="s">
        <v>8315</v>
      </c>
      <c r="R2831" s="6" t="s">
        <v>8316</v>
      </c>
      <c r="S2831" s="14">
        <f t="shared" si="88"/>
        <v>42495.225902777776</v>
      </c>
      <c r="T2831" s="14">
        <f t="shared" si="89"/>
        <v>42523.225902777776</v>
      </c>
    </row>
    <row r="2832" spans="1:20" ht="45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8221</v>
      </c>
      <c r="H2832" s="1" t="s">
        <v>8243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8268</v>
      </c>
      <c r="O2832" s="5">
        <f>E2832/D2832</f>
        <v>1</v>
      </c>
      <c r="P2832" s="3">
        <f>ROUND(E2832/L2832,0)</f>
        <v>273</v>
      </c>
      <c r="Q2832" s="6" t="s">
        <v>8315</v>
      </c>
      <c r="R2832" s="6" t="s">
        <v>8316</v>
      </c>
      <c r="S2832" s="14">
        <f t="shared" si="88"/>
        <v>41758.631342592591</v>
      </c>
      <c r="T2832" s="14">
        <f t="shared" si="89"/>
        <v>41770.957638888889</v>
      </c>
    </row>
    <row r="2833" spans="1:20" ht="45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8221</v>
      </c>
      <c r="H2833" s="1" t="s">
        <v>8243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8268</v>
      </c>
      <c r="O2833" s="5">
        <f>E2833/D2833</f>
        <v>1.1066666666666667</v>
      </c>
      <c r="P2833" s="3">
        <f>ROUND(E2833/L2833,0)</f>
        <v>64</v>
      </c>
      <c r="Q2833" s="6" t="s">
        <v>8315</v>
      </c>
      <c r="R2833" s="6" t="s">
        <v>8316</v>
      </c>
      <c r="S2833" s="14">
        <f t="shared" si="88"/>
        <v>42171.616550925923</v>
      </c>
      <c r="T2833" s="14">
        <f t="shared" si="89"/>
        <v>42201.616550925923</v>
      </c>
    </row>
    <row r="2834" spans="1:20" ht="60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8222</v>
      </c>
      <c r="H2834" s="1" t="s">
        <v>8244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8268</v>
      </c>
      <c r="O2834" s="5">
        <f>E2834/D2834</f>
        <v>1.1471959999999999</v>
      </c>
      <c r="P2834" s="3">
        <f>ROUND(E2834/L2834,0)</f>
        <v>30</v>
      </c>
      <c r="Q2834" s="6" t="s">
        <v>8315</v>
      </c>
      <c r="R2834" s="6" t="s">
        <v>8316</v>
      </c>
      <c r="S2834" s="14">
        <f t="shared" si="88"/>
        <v>41938.501087962963</v>
      </c>
      <c r="T2834" s="14">
        <f t="shared" si="89"/>
        <v>41966.708333333336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8221</v>
      </c>
      <c r="H2835" s="1" t="s">
        <v>8243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8268</v>
      </c>
      <c r="O2835" s="5">
        <f>E2835/D2835</f>
        <v>1.0825925925925926</v>
      </c>
      <c r="P2835" s="3">
        <f>ROUND(E2835/L2835,0)</f>
        <v>84</v>
      </c>
      <c r="Q2835" s="6" t="s">
        <v>8315</v>
      </c>
      <c r="R2835" s="6" t="s">
        <v>8316</v>
      </c>
      <c r="S2835" s="14">
        <f t="shared" si="88"/>
        <v>42267.919363425921</v>
      </c>
      <c r="T2835" s="14">
        <f t="shared" si="89"/>
        <v>42287.874999999993</v>
      </c>
    </row>
    <row r="2836" spans="1:20" ht="45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8222</v>
      </c>
      <c r="H2836" s="1" t="s">
        <v>8244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8268</v>
      </c>
      <c r="O2836" s="5">
        <f>E2836/D2836</f>
        <v>1.7</v>
      </c>
      <c r="P2836" s="3">
        <f>ROUND(E2836/L2836,0)</f>
        <v>65</v>
      </c>
      <c r="Q2836" s="6" t="s">
        <v>8315</v>
      </c>
      <c r="R2836" s="6" t="s">
        <v>8316</v>
      </c>
      <c r="S2836" s="14">
        <f t="shared" si="88"/>
        <v>42019.751504629625</v>
      </c>
      <c r="T2836" s="14">
        <f t="shared" si="89"/>
        <v>42034.751504629625</v>
      </c>
    </row>
    <row r="2837" spans="1:20" ht="45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8222</v>
      </c>
      <c r="H2837" s="1" t="s">
        <v>8244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8268</v>
      </c>
      <c r="O2837" s="5">
        <f>E2837/D2837</f>
        <v>1.8709899999999999</v>
      </c>
      <c r="P2837" s="3">
        <f>ROUND(E2837/L2837,0)</f>
        <v>20</v>
      </c>
      <c r="Q2837" s="6" t="s">
        <v>8315</v>
      </c>
      <c r="R2837" s="6" t="s">
        <v>8316</v>
      </c>
      <c r="S2837" s="14">
        <f t="shared" si="88"/>
        <v>42313.495567129627</v>
      </c>
      <c r="T2837" s="14">
        <f t="shared" si="89"/>
        <v>42342.791666666664</v>
      </c>
    </row>
    <row r="2838" spans="1:20" ht="60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8221</v>
      </c>
      <c r="H2838" s="1" t="s">
        <v>8243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8268</v>
      </c>
      <c r="O2838" s="5">
        <f>E2838/D2838</f>
        <v>1.0777777777777777</v>
      </c>
      <c r="P2838" s="3">
        <f>ROUND(E2838/L2838,0)</f>
        <v>44</v>
      </c>
      <c r="Q2838" s="6" t="s">
        <v>8315</v>
      </c>
      <c r="R2838" s="6" t="s">
        <v>8316</v>
      </c>
      <c r="S2838" s="14">
        <f t="shared" si="88"/>
        <v>42746.053449074076</v>
      </c>
      <c r="T2838" s="14">
        <f t="shared" si="89"/>
        <v>42783.999305555553</v>
      </c>
    </row>
    <row r="2839" spans="1:20" ht="60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8226</v>
      </c>
      <c r="H2839" s="1" t="s">
        <v>8248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8268</v>
      </c>
      <c r="O2839" s="5">
        <f>E2839/D2839</f>
        <v>1</v>
      </c>
      <c r="P2839" s="3">
        <f>ROUND(E2839/L2839,0)</f>
        <v>40</v>
      </c>
      <c r="Q2839" s="6" t="s">
        <v>8315</v>
      </c>
      <c r="R2839" s="6" t="s">
        <v>8316</v>
      </c>
      <c r="S2839" s="14">
        <f t="shared" si="88"/>
        <v>42307.700046296297</v>
      </c>
      <c r="T2839" s="14">
        <f t="shared" si="89"/>
        <v>42347.741712962961</v>
      </c>
    </row>
    <row r="2840" spans="1:20" ht="45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8221</v>
      </c>
      <c r="H2840" s="1" t="s">
        <v>8243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8268</v>
      </c>
      <c r="O2840" s="5">
        <f>E2840/D2840</f>
        <v>1.2024999999999999</v>
      </c>
      <c r="P2840" s="3">
        <f>ROUND(E2840/L2840,0)</f>
        <v>45</v>
      </c>
      <c r="Q2840" s="6" t="s">
        <v>8315</v>
      </c>
      <c r="R2840" s="6" t="s">
        <v>8316</v>
      </c>
      <c r="S2840" s="14">
        <f t="shared" si="88"/>
        <v>41842.399259259255</v>
      </c>
      <c r="T2840" s="14">
        <f t="shared" si="89"/>
        <v>41864.708333333328</v>
      </c>
    </row>
    <row r="2841" spans="1:20" ht="60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8221</v>
      </c>
      <c r="H2841" s="1" t="s">
        <v>8243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8268</v>
      </c>
      <c r="O2841" s="5">
        <f>E2841/D2841</f>
        <v>1.1142857142857143</v>
      </c>
      <c r="P2841" s="3">
        <f>ROUND(E2841/L2841,0)</f>
        <v>126</v>
      </c>
      <c r="Q2841" s="6" t="s">
        <v>8315</v>
      </c>
      <c r="R2841" s="6" t="s">
        <v>8316</v>
      </c>
      <c r="S2841" s="14">
        <f t="shared" si="88"/>
        <v>41853.031874999993</v>
      </c>
      <c r="T2841" s="14">
        <f t="shared" si="89"/>
        <v>41875.999305555553</v>
      </c>
    </row>
    <row r="2842" spans="1:20" ht="60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8222</v>
      </c>
      <c r="H2842" s="1" t="s">
        <v>8244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8268</v>
      </c>
      <c r="O2842" s="5">
        <f>E2842/D2842</f>
        <v>1.04</v>
      </c>
      <c r="P2842" s="3">
        <f>ROUND(E2842/L2842,0)</f>
        <v>20</v>
      </c>
      <c r="Q2842" s="6" t="s">
        <v>8315</v>
      </c>
      <c r="R2842" s="6" t="s">
        <v>8316</v>
      </c>
      <c r="S2842" s="14">
        <f t="shared" si="88"/>
        <v>42059.827303240738</v>
      </c>
      <c r="T2842" s="14">
        <f t="shared" si="89"/>
        <v>42081.499999999993</v>
      </c>
    </row>
    <row r="2843" spans="1:20" ht="60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8306</v>
      </c>
      <c r="G2843" s="1" t="s">
        <v>8222</v>
      </c>
      <c r="H2843" s="1" t="s">
        <v>8244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8268</v>
      </c>
      <c r="O2843" s="5">
        <f>E2843/D2843</f>
        <v>0.01</v>
      </c>
      <c r="P2843" s="3">
        <f>ROUND(E2843/L2843,0)</f>
        <v>10</v>
      </c>
      <c r="Q2843" s="6" t="s">
        <v>8315</v>
      </c>
      <c r="R2843" s="6" t="s">
        <v>8316</v>
      </c>
      <c r="S2843" s="14">
        <f t="shared" si="88"/>
        <v>42291.531215277777</v>
      </c>
      <c r="T2843" s="14">
        <f t="shared" si="89"/>
        <v>42351.572881944441</v>
      </c>
    </row>
    <row r="2844" spans="1:20" ht="60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8306</v>
      </c>
      <c r="G2844" s="1" t="s">
        <v>8222</v>
      </c>
      <c r="H2844" s="1" t="s">
        <v>8244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8268</v>
      </c>
      <c r="O2844" s="5">
        <f>E2844/D2844</f>
        <v>0</v>
      </c>
      <c r="P2844" s="3" t="e">
        <f>ROUND(E2844/L2844,0)</f>
        <v>#DIV/0!</v>
      </c>
      <c r="Q2844" s="6" t="s">
        <v>8315</v>
      </c>
      <c r="R2844" s="6" t="s">
        <v>8316</v>
      </c>
      <c r="S2844" s="14">
        <f t="shared" si="88"/>
        <v>41784.744155092594</v>
      </c>
      <c r="T2844" s="14">
        <f t="shared" si="89"/>
        <v>41811.25</v>
      </c>
    </row>
    <row r="2845" spans="1:20" ht="60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8306</v>
      </c>
      <c r="G2845" s="1" t="s">
        <v>8221</v>
      </c>
      <c r="H2845" s="1" t="s">
        <v>8243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8268</v>
      </c>
      <c r="O2845" s="5">
        <f>E2845/D2845</f>
        <v>0</v>
      </c>
      <c r="P2845" s="3" t="e">
        <f>ROUND(E2845/L2845,0)</f>
        <v>#DIV/0!</v>
      </c>
      <c r="Q2845" s="6" t="s">
        <v>8315</v>
      </c>
      <c r="R2845" s="6" t="s">
        <v>8316</v>
      </c>
      <c r="S2845" s="14">
        <f t="shared" si="88"/>
        <v>42492.529513888883</v>
      </c>
      <c r="T2845" s="14">
        <f t="shared" si="89"/>
        <v>42533.958333333336</v>
      </c>
    </row>
    <row r="2846" spans="1:20" ht="60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8306</v>
      </c>
      <c r="G2846" s="1" t="s">
        <v>8236</v>
      </c>
      <c r="H2846" s="1" t="s">
        <v>8246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8268</v>
      </c>
      <c r="O2846" s="5">
        <f>E2846/D2846</f>
        <v>5.4545454545454543E-2</v>
      </c>
      <c r="P2846" s="3">
        <f>ROUND(E2846/L2846,0)</f>
        <v>30</v>
      </c>
      <c r="Q2846" s="6" t="s">
        <v>8315</v>
      </c>
      <c r="R2846" s="6" t="s">
        <v>8316</v>
      </c>
      <c r="S2846" s="14">
        <f t="shared" si="88"/>
        <v>42709.337731481479</v>
      </c>
      <c r="T2846" s="14">
        <f t="shared" si="89"/>
        <v>42739.337731481479</v>
      </c>
    </row>
    <row r="2847" spans="1:20" ht="4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8306</v>
      </c>
      <c r="G2847" s="1" t="s">
        <v>8221</v>
      </c>
      <c r="H2847" s="1" t="s">
        <v>8243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8268</v>
      </c>
      <c r="O2847" s="5">
        <f>E2847/D2847</f>
        <v>0.31546666666666667</v>
      </c>
      <c r="P2847" s="3">
        <f>ROUND(E2847/L2847,0)</f>
        <v>61</v>
      </c>
      <c r="Q2847" s="6" t="s">
        <v>8315</v>
      </c>
      <c r="R2847" s="6" t="s">
        <v>8316</v>
      </c>
      <c r="S2847" s="14">
        <f t="shared" si="88"/>
        <v>42102.808252314811</v>
      </c>
      <c r="T2847" s="14">
        <f t="shared" si="89"/>
        <v>42162.808252314811</v>
      </c>
    </row>
    <row r="2848" spans="1:20" ht="60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8306</v>
      </c>
      <c r="G2848" s="1" t="s">
        <v>8221</v>
      </c>
      <c r="H2848" s="1" t="s">
        <v>8243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8268</v>
      </c>
      <c r="O2848" s="5">
        <f>E2848/D2848</f>
        <v>0</v>
      </c>
      <c r="P2848" s="3" t="e">
        <f>ROUND(E2848/L2848,0)</f>
        <v>#DIV/0!</v>
      </c>
      <c r="Q2848" s="6" t="s">
        <v>8315</v>
      </c>
      <c r="R2848" s="6" t="s">
        <v>8316</v>
      </c>
      <c r="S2848" s="14">
        <f t="shared" si="88"/>
        <v>42108.483726851853</v>
      </c>
      <c r="T2848" s="14">
        <f t="shared" si="89"/>
        <v>42153.483726851853</v>
      </c>
    </row>
    <row r="2849" spans="1:20" ht="60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8306</v>
      </c>
      <c r="G2849" s="1" t="s">
        <v>8221</v>
      </c>
      <c r="H2849" s="1" t="s">
        <v>8243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8268</v>
      </c>
      <c r="O2849" s="5">
        <f>E2849/D2849</f>
        <v>0</v>
      </c>
      <c r="P2849" s="3" t="e">
        <f>ROUND(E2849/L2849,0)</f>
        <v>#DIV/0!</v>
      </c>
      <c r="Q2849" s="6" t="s">
        <v>8315</v>
      </c>
      <c r="R2849" s="6" t="s">
        <v>8316</v>
      </c>
      <c r="S2849" s="14">
        <f t="shared" si="88"/>
        <v>42453.597974537035</v>
      </c>
      <c r="T2849" s="14">
        <f t="shared" si="89"/>
        <v>42513.597974537035</v>
      </c>
    </row>
    <row r="2850" spans="1:20" ht="60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8306</v>
      </c>
      <c r="G2850" s="1" t="s">
        <v>8221</v>
      </c>
      <c r="H2850" s="1" t="s">
        <v>8243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8268</v>
      </c>
      <c r="O2850" s="5">
        <f>E2850/D2850</f>
        <v>2E-3</v>
      </c>
      <c r="P2850" s="3">
        <f>ROUND(E2850/L2850,0)</f>
        <v>23</v>
      </c>
      <c r="Q2850" s="6" t="s">
        <v>8315</v>
      </c>
      <c r="R2850" s="6" t="s">
        <v>8316</v>
      </c>
      <c r="S2850" s="14">
        <f t="shared" si="88"/>
        <v>42123.440497685187</v>
      </c>
      <c r="T2850" s="14">
        <f t="shared" si="89"/>
        <v>42153.440497685187</v>
      </c>
    </row>
    <row r="2851" spans="1:20" ht="60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8306</v>
      </c>
      <c r="G2851" s="1" t="s">
        <v>8222</v>
      </c>
      <c r="H2851" s="1" t="s">
        <v>8244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8268</v>
      </c>
      <c r="O2851" s="5">
        <f>E2851/D2851</f>
        <v>0.01</v>
      </c>
      <c r="P2851" s="3">
        <f>ROUND(E2851/L2851,0)</f>
        <v>5</v>
      </c>
      <c r="Q2851" s="6" t="s">
        <v>8315</v>
      </c>
      <c r="R2851" s="6" t="s">
        <v>8316</v>
      </c>
      <c r="S2851" s="14">
        <f t="shared" si="88"/>
        <v>42453.219907407409</v>
      </c>
      <c r="T2851" s="14">
        <f t="shared" si="89"/>
        <v>42483.219907407409</v>
      </c>
    </row>
    <row r="2852" spans="1:20" ht="60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8306</v>
      </c>
      <c r="G2852" s="1" t="s">
        <v>8221</v>
      </c>
      <c r="H2852" s="1" t="s">
        <v>8243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8268</v>
      </c>
      <c r="O2852" s="5">
        <f>E2852/D2852</f>
        <v>3.8875E-2</v>
      </c>
      <c r="P2852" s="3">
        <f>ROUND(E2852/L2852,0)</f>
        <v>24</v>
      </c>
      <c r="Q2852" s="6" t="s">
        <v>8315</v>
      </c>
      <c r="R2852" s="6" t="s">
        <v>8316</v>
      </c>
      <c r="S2852" s="14">
        <f t="shared" si="88"/>
        <v>41857.798738425925</v>
      </c>
      <c r="T2852" s="14">
        <f t="shared" si="89"/>
        <v>41887.798738425925</v>
      </c>
    </row>
    <row r="2853" spans="1:20" ht="60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8306</v>
      </c>
      <c r="G2853" s="1" t="s">
        <v>8238</v>
      </c>
      <c r="H2853" s="1" t="s">
        <v>8246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8268</v>
      </c>
      <c r="O2853" s="5">
        <f>E2853/D2853</f>
        <v>0</v>
      </c>
      <c r="P2853" s="3" t="e">
        <f>ROUND(E2853/L2853,0)</f>
        <v>#DIV/0!</v>
      </c>
      <c r="Q2853" s="6" t="s">
        <v>8315</v>
      </c>
      <c r="R2853" s="6" t="s">
        <v>8316</v>
      </c>
      <c r="S2853" s="14">
        <f t="shared" si="88"/>
        <v>42389.794317129628</v>
      </c>
      <c r="T2853" s="14">
        <f t="shared" si="89"/>
        <v>42398.761805555558</v>
      </c>
    </row>
    <row r="2854" spans="1:20" ht="4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8306</v>
      </c>
      <c r="G2854" s="1" t="s">
        <v>8221</v>
      </c>
      <c r="H2854" s="1" t="s">
        <v>8243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8268</v>
      </c>
      <c r="O2854" s="5">
        <f>E2854/D2854</f>
        <v>1.9E-2</v>
      </c>
      <c r="P2854" s="3">
        <f>ROUND(E2854/L2854,0)</f>
        <v>16</v>
      </c>
      <c r="Q2854" s="6" t="s">
        <v>8315</v>
      </c>
      <c r="R2854" s="6" t="s">
        <v>8316</v>
      </c>
      <c r="S2854" s="14">
        <f t="shared" si="88"/>
        <v>41780.836840277778</v>
      </c>
      <c r="T2854" s="14">
        <f t="shared" si="89"/>
        <v>41810.836840277778</v>
      </c>
    </row>
    <row r="2855" spans="1:20" ht="60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8306</v>
      </c>
      <c r="G2855" s="1" t="s">
        <v>8226</v>
      </c>
      <c r="H2855" s="1" t="s">
        <v>8248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8268</v>
      </c>
      <c r="O2855" s="5">
        <f>E2855/D2855</f>
        <v>0</v>
      </c>
      <c r="P2855" s="3" t="e">
        <f>ROUND(E2855/L2855,0)</f>
        <v>#DIV/0!</v>
      </c>
      <c r="Q2855" s="6" t="s">
        <v>8315</v>
      </c>
      <c r="R2855" s="6" t="s">
        <v>8316</v>
      </c>
      <c r="S2855" s="14">
        <f t="shared" si="88"/>
        <v>41835.98260416666</v>
      </c>
      <c r="T2855" s="14">
        <f t="shared" si="89"/>
        <v>41895.98260416666</v>
      </c>
    </row>
    <row r="2856" spans="1:20" ht="4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8306</v>
      </c>
      <c r="G2856" s="1" t="s">
        <v>8222</v>
      </c>
      <c r="H2856" s="1" t="s">
        <v>8244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8268</v>
      </c>
      <c r="O2856" s="5">
        <f>E2856/D2856</f>
        <v>0.41699999999999998</v>
      </c>
      <c r="P2856" s="3">
        <f>ROUND(E2856/L2856,0)</f>
        <v>30</v>
      </c>
      <c r="Q2856" s="6" t="s">
        <v>8315</v>
      </c>
      <c r="R2856" s="6" t="s">
        <v>8316</v>
      </c>
      <c r="S2856" s="14">
        <f t="shared" si="88"/>
        <v>42111.508321759255</v>
      </c>
      <c r="T2856" s="14">
        <f t="shared" si="89"/>
        <v>42131.508321759255</v>
      </c>
    </row>
    <row r="2857" spans="1:20" ht="60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8306</v>
      </c>
      <c r="G2857" s="1" t="s">
        <v>8221</v>
      </c>
      <c r="H2857" s="1" t="s">
        <v>8243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8268</v>
      </c>
      <c r="O2857" s="5">
        <f>E2857/D2857</f>
        <v>0.5</v>
      </c>
      <c r="P2857" s="3">
        <f>ROUND(E2857/L2857,0)</f>
        <v>60</v>
      </c>
      <c r="Q2857" s="6" t="s">
        <v>8315</v>
      </c>
      <c r="R2857" s="6" t="s">
        <v>8316</v>
      </c>
      <c r="S2857" s="14">
        <f t="shared" si="88"/>
        <v>42369.799432870372</v>
      </c>
      <c r="T2857" s="14">
        <f t="shared" si="89"/>
        <v>42398.773611111108</v>
      </c>
    </row>
    <row r="2858" spans="1:20" ht="45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8306</v>
      </c>
      <c r="G2858" s="1" t="s">
        <v>8221</v>
      </c>
      <c r="H2858" s="1" t="s">
        <v>8243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8268</v>
      </c>
      <c r="O2858" s="5">
        <f>E2858/D2858</f>
        <v>4.8666666666666664E-2</v>
      </c>
      <c r="P2858" s="3">
        <f>ROUND(E2858/L2858,0)</f>
        <v>24</v>
      </c>
      <c r="Q2858" s="6" t="s">
        <v>8315</v>
      </c>
      <c r="R2858" s="6" t="s">
        <v>8316</v>
      </c>
      <c r="S2858" s="14">
        <f t="shared" si="88"/>
        <v>42164.829247685186</v>
      </c>
      <c r="T2858" s="14">
        <f t="shared" si="89"/>
        <v>42224.69027777778</v>
      </c>
    </row>
    <row r="2859" spans="1:20" ht="60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8306</v>
      </c>
      <c r="G2859" s="1" t="s">
        <v>8235</v>
      </c>
      <c r="H2859" s="1" t="s">
        <v>8253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8268</v>
      </c>
      <c r="O2859" s="5">
        <f>E2859/D2859</f>
        <v>0.19736842105263158</v>
      </c>
      <c r="P2859" s="3">
        <f>ROUND(E2859/L2859,0)</f>
        <v>500</v>
      </c>
      <c r="Q2859" s="6" t="s">
        <v>8315</v>
      </c>
      <c r="R2859" s="6" t="s">
        <v>8316</v>
      </c>
      <c r="S2859" s="14">
        <f t="shared" si="88"/>
        <v>42726.711747685178</v>
      </c>
      <c r="T2859" s="14">
        <f t="shared" si="89"/>
        <v>42786.541666666664</v>
      </c>
    </row>
    <row r="2860" spans="1:20" ht="60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8306</v>
      </c>
      <c r="G2860" s="1" t="s">
        <v>8230</v>
      </c>
      <c r="H2860" s="1" t="s">
        <v>8246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8268</v>
      </c>
      <c r="O2860" s="5">
        <f>E2860/D2860</f>
        <v>0</v>
      </c>
      <c r="P2860" s="3" t="e">
        <f>ROUND(E2860/L2860,0)</f>
        <v>#DIV/0!</v>
      </c>
      <c r="Q2860" s="6" t="s">
        <v>8315</v>
      </c>
      <c r="R2860" s="6" t="s">
        <v>8316</v>
      </c>
      <c r="S2860" s="14">
        <f t="shared" si="88"/>
        <v>41954.336747685178</v>
      </c>
      <c r="T2860" s="14">
        <f t="shared" si="89"/>
        <v>41978.269444444442</v>
      </c>
    </row>
    <row r="2861" spans="1:20" ht="45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8306</v>
      </c>
      <c r="G2861" s="1" t="s">
        <v>8223</v>
      </c>
      <c r="H2861" s="1" t="s">
        <v>8245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8268</v>
      </c>
      <c r="O2861" s="5">
        <f>E2861/D2861</f>
        <v>1.7500000000000002E-2</v>
      </c>
      <c r="P2861" s="3">
        <f>ROUND(E2861/L2861,0)</f>
        <v>35</v>
      </c>
      <c r="Q2861" s="6" t="s">
        <v>8315</v>
      </c>
      <c r="R2861" s="6" t="s">
        <v>8316</v>
      </c>
      <c r="S2861" s="14">
        <f t="shared" si="88"/>
        <v>42233.153981481482</v>
      </c>
      <c r="T2861" s="14">
        <f t="shared" si="89"/>
        <v>42293.153981481482</v>
      </c>
    </row>
    <row r="2862" spans="1:20" ht="60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8306</v>
      </c>
      <c r="G2862" s="1" t="s">
        <v>8221</v>
      </c>
      <c r="H2862" s="1" t="s">
        <v>8243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8268</v>
      </c>
      <c r="O2862" s="5">
        <f>E2862/D2862</f>
        <v>6.6500000000000004E-2</v>
      </c>
      <c r="P2862" s="3">
        <f>ROUND(E2862/L2862,0)</f>
        <v>30</v>
      </c>
      <c r="Q2862" s="6" t="s">
        <v>8315</v>
      </c>
      <c r="R2862" s="6" t="s">
        <v>8316</v>
      </c>
      <c r="S2862" s="14">
        <f t="shared" si="88"/>
        <v>42480.592314814814</v>
      </c>
      <c r="T2862" s="14">
        <f t="shared" si="89"/>
        <v>42540.592314814814</v>
      </c>
    </row>
    <row r="2863" spans="1:20" ht="60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8306</v>
      </c>
      <c r="G2863" s="1" t="s">
        <v>8223</v>
      </c>
      <c r="H2863" s="1" t="s">
        <v>8245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8268</v>
      </c>
      <c r="O2863" s="5">
        <f>E2863/D2863</f>
        <v>0.32</v>
      </c>
      <c r="P2863" s="3">
        <f>ROUND(E2863/L2863,0)</f>
        <v>27</v>
      </c>
      <c r="Q2863" s="6" t="s">
        <v>8315</v>
      </c>
      <c r="R2863" s="6" t="s">
        <v>8316</v>
      </c>
      <c r="S2863" s="14">
        <f t="shared" si="88"/>
        <v>42257.3825</v>
      </c>
      <c r="T2863" s="14">
        <f t="shared" si="89"/>
        <v>42271.3825</v>
      </c>
    </row>
    <row r="2864" spans="1:20" ht="45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8306</v>
      </c>
      <c r="G2864" s="1" t="s">
        <v>8221</v>
      </c>
      <c r="H2864" s="1" t="s">
        <v>8243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8268</v>
      </c>
      <c r="O2864" s="5">
        <f>E2864/D2864</f>
        <v>4.3307086614173228E-3</v>
      </c>
      <c r="P2864" s="3">
        <f>ROUND(E2864/L2864,0)</f>
        <v>18</v>
      </c>
      <c r="Q2864" s="6" t="s">
        <v>8315</v>
      </c>
      <c r="R2864" s="6" t="s">
        <v>8316</v>
      </c>
      <c r="S2864" s="14">
        <f t="shared" si="88"/>
        <v>41784.581354166665</v>
      </c>
      <c r="T2864" s="14">
        <f t="shared" si="89"/>
        <v>41814.581354166665</v>
      </c>
    </row>
    <row r="2865" spans="1:20" ht="60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8306</v>
      </c>
      <c r="G2865" s="1" t="s">
        <v>8221</v>
      </c>
      <c r="H2865" s="1" t="s">
        <v>8243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8268</v>
      </c>
      <c r="O2865" s="5">
        <f>E2865/D2865</f>
        <v>4.0000000000000002E-4</v>
      </c>
      <c r="P2865" s="3">
        <f>ROUND(E2865/L2865,0)</f>
        <v>20</v>
      </c>
      <c r="Q2865" s="6" t="s">
        <v>8315</v>
      </c>
      <c r="R2865" s="6" t="s">
        <v>8316</v>
      </c>
      <c r="S2865" s="14">
        <f t="shared" si="88"/>
        <v>41831.46670138889</v>
      </c>
      <c r="T2865" s="14">
        <f t="shared" si="89"/>
        <v>41891.46670138889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8306</v>
      </c>
      <c r="G2866" s="1" t="s">
        <v>8222</v>
      </c>
      <c r="H2866" s="1" t="s">
        <v>8244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8268</v>
      </c>
      <c r="O2866" s="5">
        <f>E2866/D2866</f>
        <v>1.6E-2</v>
      </c>
      <c r="P2866" s="3">
        <f>ROUND(E2866/L2866,0)</f>
        <v>13</v>
      </c>
      <c r="Q2866" s="6" t="s">
        <v>8315</v>
      </c>
      <c r="R2866" s="6" t="s">
        <v>8316</v>
      </c>
      <c r="S2866" s="14">
        <f t="shared" si="88"/>
        <v>42172.405173611107</v>
      </c>
      <c r="T2866" s="14">
        <f t="shared" si="89"/>
        <v>42202.345833333333</v>
      </c>
    </row>
    <row r="2867" spans="1:20" ht="60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8306</v>
      </c>
      <c r="G2867" s="1" t="s">
        <v>8221</v>
      </c>
      <c r="H2867" s="1" t="s">
        <v>8243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8268</v>
      </c>
      <c r="O2867" s="5">
        <f>E2867/D2867</f>
        <v>0</v>
      </c>
      <c r="P2867" s="3" t="e">
        <f>ROUND(E2867/L2867,0)</f>
        <v>#DIV/0!</v>
      </c>
      <c r="Q2867" s="6" t="s">
        <v>8315</v>
      </c>
      <c r="R2867" s="6" t="s">
        <v>8316</v>
      </c>
      <c r="S2867" s="14">
        <f t="shared" si="88"/>
        <v>41949.905775462961</v>
      </c>
      <c r="T2867" s="14">
        <f t="shared" si="89"/>
        <v>42009.905775462961</v>
      </c>
    </row>
    <row r="2868" spans="1:20" ht="45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8306</v>
      </c>
      <c r="G2868" s="1" t="s">
        <v>8221</v>
      </c>
      <c r="H2868" s="1" t="s">
        <v>8243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8268</v>
      </c>
      <c r="O2868" s="5">
        <f>E2868/D2868</f>
        <v>8.9999999999999993E-3</v>
      </c>
      <c r="P2868" s="3">
        <f>ROUND(E2868/L2868,0)</f>
        <v>23</v>
      </c>
      <c r="Q2868" s="6" t="s">
        <v>8315</v>
      </c>
      <c r="R2868" s="6" t="s">
        <v>8316</v>
      </c>
      <c r="S2868" s="14">
        <f t="shared" si="88"/>
        <v>42627.746770833335</v>
      </c>
      <c r="T2868" s="14">
        <f t="shared" si="89"/>
        <v>42657.708333333336</v>
      </c>
    </row>
    <row r="2869" spans="1:20" ht="60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8306</v>
      </c>
      <c r="G2869" s="1" t="s">
        <v>8221</v>
      </c>
      <c r="H2869" s="1" t="s">
        <v>8243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8268</v>
      </c>
      <c r="O2869" s="5">
        <f>E2869/D2869</f>
        <v>0.2016</v>
      </c>
      <c r="P2869" s="3">
        <f>ROUND(E2869/L2869,0)</f>
        <v>50</v>
      </c>
      <c r="Q2869" s="6" t="s">
        <v>8315</v>
      </c>
      <c r="R2869" s="6" t="s">
        <v>8316</v>
      </c>
      <c r="S2869" s="14">
        <f t="shared" si="88"/>
        <v>42530.986944444441</v>
      </c>
      <c r="T2869" s="14">
        <f t="shared" si="89"/>
        <v>42554.958333333336</v>
      </c>
    </row>
    <row r="2870" spans="1:20" ht="60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8306</v>
      </c>
      <c r="G2870" s="1" t="s">
        <v>8221</v>
      </c>
      <c r="H2870" s="1" t="s">
        <v>8243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8268</v>
      </c>
      <c r="O2870" s="5">
        <f>E2870/D2870</f>
        <v>0.42011733333333334</v>
      </c>
      <c r="P2870" s="3">
        <f>ROUND(E2870/L2870,0)</f>
        <v>105</v>
      </c>
      <c r="Q2870" s="6" t="s">
        <v>8315</v>
      </c>
      <c r="R2870" s="6" t="s">
        <v>8316</v>
      </c>
      <c r="S2870" s="14">
        <f t="shared" si="88"/>
        <v>42618.618680555555</v>
      </c>
      <c r="T2870" s="14">
        <f t="shared" si="89"/>
        <v>42648.618680555555</v>
      </c>
    </row>
    <row r="2871" spans="1:20" ht="60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8306</v>
      </c>
      <c r="G2871" s="1" t="s">
        <v>8221</v>
      </c>
      <c r="H2871" s="1" t="s">
        <v>8243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8268</v>
      </c>
      <c r="O2871" s="5">
        <f>E2871/D2871</f>
        <v>8.8500000000000002E-3</v>
      </c>
      <c r="P2871" s="3">
        <f>ROUND(E2871/L2871,0)</f>
        <v>35</v>
      </c>
      <c r="Q2871" s="6" t="s">
        <v>8315</v>
      </c>
      <c r="R2871" s="6" t="s">
        <v>8316</v>
      </c>
      <c r="S2871" s="14">
        <f t="shared" si="88"/>
        <v>42540.385196759256</v>
      </c>
      <c r="T2871" s="14">
        <f t="shared" si="89"/>
        <v>42570.385196759256</v>
      </c>
    </row>
    <row r="2872" spans="1:20" ht="60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8306</v>
      </c>
      <c r="G2872" s="1" t="s">
        <v>8221</v>
      </c>
      <c r="H2872" s="1" t="s">
        <v>8243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8268</v>
      </c>
      <c r="O2872" s="5">
        <f>E2872/D2872</f>
        <v>0.15</v>
      </c>
      <c r="P2872" s="3">
        <f>ROUND(E2872/L2872,0)</f>
        <v>83</v>
      </c>
      <c r="Q2872" s="6" t="s">
        <v>8315</v>
      </c>
      <c r="R2872" s="6" t="s">
        <v>8316</v>
      </c>
      <c r="S2872" s="14">
        <f t="shared" si="88"/>
        <v>41745.981076388889</v>
      </c>
      <c r="T2872" s="14">
        <f t="shared" si="89"/>
        <v>41775.981076388889</v>
      </c>
    </row>
    <row r="2873" spans="1:20" ht="4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8306</v>
      </c>
      <c r="G2873" s="1" t="s">
        <v>8221</v>
      </c>
      <c r="H2873" s="1" t="s">
        <v>8243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8268</v>
      </c>
      <c r="O2873" s="5">
        <f>E2873/D2873</f>
        <v>4.6699999999999998E-2</v>
      </c>
      <c r="P2873" s="3">
        <f>ROUND(E2873/L2873,0)</f>
        <v>36</v>
      </c>
      <c r="Q2873" s="6" t="s">
        <v>8315</v>
      </c>
      <c r="R2873" s="6" t="s">
        <v>8316</v>
      </c>
      <c r="S2873" s="14">
        <f t="shared" si="88"/>
        <v>41974.530243055553</v>
      </c>
      <c r="T2873" s="14">
        <f t="shared" si="89"/>
        <v>41994.530243055553</v>
      </c>
    </row>
    <row r="2874" spans="1:20" ht="45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8306</v>
      </c>
      <c r="G2874" s="1" t="s">
        <v>8221</v>
      </c>
      <c r="H2874" s="1" t="s">
        <v>8243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8268</v>
      </c>
      <c r="O2874" s="5">
        <f>E2874/D2874</f>
        <v>0</v>
      </c>
      <c r="P2874" s="3" t="e">
        <f>ROUND(E2874/L2874,0)</f>
        <v>#DIV/0!</v>
      </c>
      <c r="Q2874" s="6" t="s">
        <v>8315</v>
      </c>
      <c r="R2874" s="6" t="s">
        <v>8316</v>
      </c>
      <c r="S2874" s="14">
        <f t="shared" si="88"/>
        <v>42114.907847222225</v>
      </c>
      <c r="T2874" s="14">
        <f t="shared" si="89"/>
        <v>42174.907847222225</v>
      </c>
    </row>
    <row r="2875" spans="1:20" ht="60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8306</v>
      </c>
      <c r="G2875" s="1" t="s">
        <v>8221</v>
      </c>
      <c r="H2875" s="1" t="s">
        <v>8243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8268</v>
      </c>
      <c r="O2875" s="5">
        <f>E2875/D2875</f>
        <v>0.38119999999999998</v>
      </c>
      <c r="P2875" s="3">
        <f>ROUND(E2875/L2875,0)</f>
        <v>119</v>
      </c>
      <c r="Q2875" s="6" t="s">
        <v>8315</v>
      </c>
      <c r="R2875" s="6" t="s">
        <v>8316</v>
      </c>
      <c r="S2875" s="14">
        <f t="shared" si="88"/>
        <v>42002.609155092585</v>
      </c>
      <c r="T2875" s="14">
        <f t="shared" si="89"/>
        <v>42032.609155092585</v>
      </c>
    </row>
    <row r="2876" spans="1:20" ht="60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8306</v>
      </c>
      <c r="G2876" s="1" t="s">
        <v>8221</v>
      </c>
      <c r="H2876" s="1" t="s">
        <v>8243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8268</v>
      </c>
      <c r="O2876" s="5">
        <f>E2876/D2876</f>
        <v>5.4199999999999998E-2</v>
      </c>
      <c r="P2876" s="3">
        <f>ROUND(E2876/L2876,0)</f>
        <v>90</v>
      </c>
      <c r="Q2876" s="6" t="s">
        <v>8315</v>
      </c>
      <c r="R2876" s="6" t="s">
        <v>8316</v>
      </c>
      <c r="S2876" s="14">
        <f t="shared" si="88"/>
        <v>42722.636412037034</v>
      </c>
      <c r="T2876" s="14">
        <f t="shared" si="89"/>
        <v>42752.636412037034</v>
      </c>
    </row>
    <row r="2877" spans="1:20" ht="60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8306</v>
      </c>
      <c r="G2877" s="1" t="s">
        <v>8221</v>
      </c>
      <c r="H2877" s="1" t="s">
        <v>8243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8268</v>
      </c>
      <c r="O2877" s="5">
        <f>E2877/D2877</f>
        <v>3.5E-4</v>
      </c>
      <c r="P2877" s="3">
        <f>ROUND(E2877/L2877,0)</f>
        <v>2</v>
      </c>
      <c r="Q2877" s="6" t="s">
        <v>8315</v>
      </c>
      <c r="R2877" s="6" t="s">
        <v>8316</v>
      </c>
      <c r="S2877" s="14">
        <f t="shared" si="88"/>
        <v>42464.920057870368</v>
      </c>
      <c r="T2877" s="14">
        <f t="shared" si="89"/>
        <v>42494.920057870368</v>
      </c>
    </row>
    <row r="2878" spans="1:20" ht="60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8306</v>
      </c>
      <c r="G2878" s="1" t="s">
        <v>8221</v>
      </c>
      <c r="H2878" s="1" t="s">
        <v>8243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8268</v>
      </c>
      <c r="O2878" s="5">
        <f>E2878/D2878</f>
        <v>0</v>
      </c>
      <c r="P2878" s="3" t="e">
        <f>ROUND(E2878/L2878,0)</f>
        <v>#DIV/0!</v>
      </c>
      <c r="Q2878" s="6" t="s">
        <v>8315</v>
      </c>
      <c r="R2878" s="6" t="s">
        <v>8316</v>
      </c>
      <c r="S2878" s="14">
        <f t="shared" si="88"/>
        <v>42171.535636574066</v>
      </c>
      <c r="T2878" s="14">
        <f t="shared" si="89"/>
        <v>42201.535636574066</v>
      </c>
    </row>
    <row r="2879" spans="1:20" ht="60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8306</v>
      </c>
      <c r="G2879" s="1" t="s">
        <v>8221</v>
      </c>
      <c r="H2879" s="1" t="s">
        <v>8243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8268</v>
      </c>
      <c r="O2879" s="5">
        <f>E2879/D2879</f>
        <v>0.10833333333333334</v>
      </c>
      <c r="P2879" s="3">
        <f>ROUND(E2879/L2879,0)</f>
        <v>108</v>
      </c>
      <c r="Q2879" s="6" t="s">
        <v>8315</v>
      </c>
      <c r="R2879" s="6" t="s">
        <v>8316</v>
      </c>
      <c r="S2879" s="14">
        <f t="shared" si="88"/>
        <v>42672.746805555558</v>
      </c>
      <c r="T2879" s="14">
        <f t="shared" si="89"/>
        <v>42704.499999999993</v>
      </c>
    </row>
    <row r="2880" spans="1:20" ht="45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8306</v>
      </c>
      <c r="G2880" s="1" t="s">
        <v>8222</v>
      </c>
      <c r="H2880" s="1" t="s">
        <v>8244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8268</v>
      </c>
      <c r="O2880" s="5">
        <f>E2880/D2880</f>
        <v>2.1000000000000001E-2</v>
      </c>
      <c r="P2880" s="3">
        <f>ROUND(E2880/L2880,0)</f>
        <v>16</v>
      </c>
      <c r="Q2880" s="6" t="s">
        <v>8315</v>
      </c>
      <c r="R2880" s="6" t="s">
        <v>8316</v>
      </c>
      <c r="S2880" s="14">
        <f t="shared" si="88"/>
        <v>42128.407349537032</v>
      </c>
      <c r="T2880" s="14">
        <f t="shared" si="89"/>
        <v>42188.407349537032</v>
      </c>
    </row>
    <row r="2881" spans="1:20" ht="4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8306</v>
      </c>
      <c r="G2881" s="1" t="s">
        <v>8221</v>
      </c>
      <c r="H2881" s="1" t="s">
        <v>8243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8268</v>
      </c>
      <c r="O2881" s="5">
        <f>E2881/D2881</f>
        <v>2.5892857142857141E-3</v>
      </c>
      <c r="P2881" s="3">
        <f>ROUND(E2881/L2881,0)</f>
        <v>29</v>
      </c>
      <c r="Q2881" s="6" t="s">
        <v>8315</v>
      </c>
      <c r="R2881" s="6" t="s">
        <v>8316</v>
      </c>
      <c r="S2881" s="14">
        <f t="shared" si="88"/>
        <v>42359.516909722217</v>
      </c>
      <c r="T2881" s="14">
        <f t="shared" si="89"/>
        <v>42389.516909722217</v>
      </c>
    </row>
    <row r="2882" spans="1:20" ht="60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8306</v>
      </c>
      <c r="G2882" s="1" t="s">
        <v>8221</v>
      </c>
      <c r="H2882" s="1" t="s">
        <v>8243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8268</v>
      </c>
      <c r="O2882" s="5">
        <f>E2882/D2882</f>
        <v>0.23333333333333334</v>
      </c>
      <c r="P2882" s="3">
        <f>ROUND(E2882/L2882,0)</f>
        <v>97</v>
      </c>
      <c r="Q2882" s="6" t="s">
        <v>8315</v>
      </c>
      <c r="R2882" s="6" t="s">
        <v>8316</v>
      </c>
      <c r="S2882" s="14">
        <f t="shared" si="88"/>
        <v>42192.69736111111</v>
      </c>
      <c r="T2882" s="14">
        <f t="shared" si="89"/>
        <v>42236.503472222219</v>
      </c>
    </row>
    <row r="2883" spans="1:20" ht="60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8306</v>
      </c>
      <c r="G2883" s="1" t="s">
        <v>8221</v>
      </c>
      <c r="H2883" s="1" t="s">
        <v>8243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8268</v>
      </c>
      <c r="O2883" s="5">
        <f>E2883/D2883</f>
        <v>0</v>
      </c>
      <c r="P2883" s="3" t="e">
        <f>ROUND(E2883/L2883,0)</f>
        <v>#DIV/0!</v>
      </c>
      <c r="Q2883" s="6" t="s">
        <v>8315</v>
      </c>
      <c r="R2883" s="6" t="s">
        <v>8316</v>
      </c>
      <c r="S2883" s="14">
        <f t="shared" ref="S2883:S2946" si="90">(J2883/86400)+25569+(-5/24)</f>
        <v>41916.389305555553</v>
      </c>
      <c r="T2883" s="14">
        <f t="shared" ref="T2883:T2946" si="91">(I2883/86400)+25569+(-5/24)</f>
        <v>41976.430972222217</v>
      </c>
    </row>
    <row r="2884" spans="1:20" ht="60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8306</v>
      </c>
      <c r="G2884" s="1" t="s">
        <v>8221</v>
      </c>
      <c r="H2884" s="1" t="s">
        <v>8243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8268</v>
      </c>
      <c r="O2884" s="5">
        <f>E2884/D2884</f>
        <v>0.33600000000000002</v>
      </c>
      <c r="P2884" s="3">
        <f>ROUND(E2884/L2884,0)</f>
        <v>63</v>
      </c>
      <c r="Q2884" s="6" t="s">
        <v>8315</v>
      </c>
      <c r="R2884" s="6" t="s">
        <v>8316</v>
      </c>
      <c r="S2884" s="14">
        <f t="shared" si="90"/>
        <v>42461.387939814813</v>
      </c>
      <c r="T2884" s="14">
        <f t="shared" si="91"/>
        <v>42491.387939814813</v>
      </c>
    </row>
    <row r="2885" spans="1:20" ht="60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8306</v>
      </c>
      <c r="G2885" s="1" t="s">
        <v>8221</v>
      </c>
      <c r="H2885" s="1" t="s">
        <v>8243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8268</v>
      </c>
      <c r="O2885" s="5">
        <f>E2885/D2885</f>
        <v>0.1908</v>
      </c>
      <c r="P2885" s="3">
        <f>ROUND(E2885/L2885,0)</f>
        <v>382</v>
      </c>
      <c r="Q2885" s="6" t="s">
        <v>8315</v>
      </c>
      <c r="R2885" s="6" t="s">
        <v>8316</v>
      </c>
      <c r="S2885" s="14">
        <f t="shared" si="90"/>
        <v>42370.694872685184</v>
      </c>
      <c r="T2885" s="14">
        <f t="shared" si="91"/>
        <v>42405.999305555553</v>
      </c>
    </row>
    <row r="2886" spans="1:20" ht="45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8306</v>
      </c>
      <c r="G2886" s="1" t="s">
        <v>8221</v>
      </c>
      <c r="H2886" s="1" t="s">
        <v>8243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8268</v>
      </c>
      <c r="O2886" s="5">
        <f>E2886/D2886</f>
        <v>4.1111111111111114E-3</v>
      </c>
      <c r="P2886" s="3">
        <f>ROUND(E2886/L2886,0)</f>
        <v>46</v>
      </c>
      <c r="Q2886" s="6" t="s">
        <v>8315</v>
      </c>
      <c r="R2886" s="6" t="s">
        <v>8316</v>
      </c>
      <c r="S2886" s="14">
        <f t="shared" si="90"/>
        <v>41948.518923611111</v>
      </c>
      <c r="T2886" s="14">
        <f t="shared" si="91"/>
        <v>41978.518923611111</v>
      </c>
    </row>
    <row r="2887" spans="1:20" ht="30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8306</v>
      </c>
      <c r="G2887" s="1" t="s">
        <v>8221</v>
      </c>
      <c r="H2887" s="1" t="s">
        <v>8243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8268</v>
      </c>
      <c r="O2887" s="5">
        <f>E2887/D2887</f>
        <v>0.32500000000000001</v>
      </c>
      <c r="P2887" s="3">
        <f>ROUND(E2887/L2887,0)</f>
        <v>26</v>
      </c>
      <c r="Q2887" s="6" t="s">
        <v>8315</v>
      </c>
      <c r="R2887" s="6" t="s">
        <v>8316</v>
      </c>
      <c r="S2887" s="14">
        <f t="shared" si="90"/>
        <v>42046.868067129624</v>
      </c>
      <c r="T2887" s="14">
        <f t="shared" si="91"/>
        <v>42076.82640046296</v>
      </c>
    </row>
    <row r="2888" spans="1:20" ht="60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8306</v>
      </c>
      <c r="G2888" s="1" t="s">
        <v>8221</v>
      </c>
      <c r="H2888" s="1" t="s">
        <v>8243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8268</v>
      </c>
      <c r="O2888" s="5">
        <f>E2888/D2888</f>
        <v>0.05</v>
      </c>
      <c r="P2888" s="3">
        <f>ROUND(E2888/L2888,0)</f>
        <v>10</v>
      </c>
      <c r="Q2888" s="6" t="s">
        <v>8315</v>
      </c>
      <c r="R2888" s="6" t="s">
        <v>8316</v>
      </c>
      <c r="S2888" s="14">
        <f t="shared" si="90"/>
        <v>42261.424583333333</v>
      </c>
      <c r="T2888" s="14">
        <f t="shared" si="91"/>
        <v>42265.957638888889</v>
      </c>
    </row>
    <row r="2889" spans="1:20" ht="60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8306</v>
      </c>
      <c r="G2889" s="1" t="s">
        <v>8221</v>
      </c>
      <c r="H2889" s="1" t="s">
        <v>8243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8268</v>
      </c>
      <c r="O2889" s="5">
        <f>E2889/D2889</f>
        <v>1.6666666666666668E-3</v>
      </c>
      <c r="P2889" s="3">
        <f>ROUND(E2889/L2889,0)</f>
        <v>5</v>
      </c>
      <c r="Q2889" s="6" t="s">
        <v>8315</v>
      </c>
      <c r="R2889" s="6" t="s">
        <v>8316</v>
      </c>
      <c r="S2889" s="14">
        <f t="shared" si="90"/>
        <v>41985.219027777777</v>
      </c>
      <c r="T2889" s="14">
        <f t="shared" si="91"/>
        <v>42015.219027777777</v>
      </c>
    </row>
    <row r="2890" spans="1:20" ht="60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8306</v>
      </c>
      <c r="G2890" s="1" t="s">
        <v>8221</v>
      </c>
      <c r="H2890" s="1" t="s">
        <v>8243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8268</v>
      </c>
      <c r="O2890" s="5">
        <f>E2890/D2890</f>
        <v>0</v>
      </c>
      <c r="P2890" s="3" t="e">
        <f>ROUND(E2890/L2890,0)</f>
        <v>#DIV/0!</v>
      </c>
      <c r="Q2890" s="6" t="s">
        <v>8315</v>
      </c>
      <c r="R2890" s="6" t="s">
        <v>8316</v>
      </c>
      <c r="S2890" s="14">
        <f t="shared" si="90"/>
        <v>41922.326851851853</v>
      </c>
      <c r="T2890" s="14">
        <f t="shared" si="91"/>
        <v>41929.999305555553</v>
      </c>
    </row>
    <row r="2891" spans="1:20" ht="45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8306</v>
      </c>
      <c r="G2891" s="1" t="s">
        <v>8221</v>
      </c>
      <c r="H2891" s="1" t="s">
        <v>8243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8268</v>
      </c>
      <c r="O2891" s="5">
        <f>E2891/D2891</f>
        <v>0.38066666666666665</v>
      </c>
      <c r="P2891" s="3">
        <f>ROUND(E2891/L2891,0)</f>
        <v>82</v>
      </c>
      <c r="Q2891" s="6" t="s">
        <v>8315</v>
      </c>
      <c r="R2891" s="6" t="s">
        <v>8316</v>
      </c>
      <c r="S2891" s="14">
        <f t="shared" si="90"/>
        <v>41850.654918981476</v>
      </c>
      <c r="T2891" s="14">
        <f t="shared" si="91"/>
        <v>41880.654918981476</v>
      </c>
    </row>
    <row r="2892" spans="1:20" ht="60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8306</v>
      </c>
      <c r="G2892" s="1" t="s">
        <v>8221</v>
      </c>
      <c r="H2892" s="1" t="s">
        <v>8243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8268</v>
      </c>
      <c r="O2892" s="5">
        <f>E2892/D2892</f>
        <v>1.0500000000000001E-2</v>
      </c>
      <c r="P2892" s="3">
        <f>ROUND(E2892/L2892,0)</f>
        <v>7</v>
      </c>
      <c r="Q2892" s="6" t="s">
        <v>8315</v>
      </c>
      <c r="R2892" s="6" t="s">
        <v>8316</v>
      </c>
      <c r="S2892" s="14">
        <f t="shared" si="90"/>
        <v>41831.534629629627</v>
      </c>
      <c r="T2892" s="14">
        <f t="shared" si="91"/>
        <v>41859.916666666664</v>
      </c>
    </row>
    <row r="2893" spans="1:20" ht="60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8306</v>
      </c>
      <c r="G2893" s="1" t="s">
        <v>8221</v>
      </c>
      <c r="H2893" s="1" t="s">
        <v>8243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8268</v>
      </c>
      <c r="O2893" s="5">
        <f>E2893/D2893</f>
        <v>2.7300000000000001E-2</v>
      </c>
      <c r="P2893" s="3">
        <f>ROUND(E2893/L2893,0)</f>
        <v>27</v>
      </c>
      <c r="Q2893" s="6" t="s">
        <v>8315</v>
      </c>
      <c r="R2893" s="6" t="s">
        <v>8316</v>
      </c>
      <c r="S2893" s="14">
        <f t="shared" si="90"/>
        <v>42415.675092592595</v>
      </c>
      <c r="T2893" s="14">
        <f t="shared" si="91"/>
        <v>42475.633425925924</v>
      </c>
    </row>
    <row r="2894" spans="1:20" ht="45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8306</v>
      </c>
      <c r="G2894" s="1" t="s">
        <v>8221</v>
      </c>
      <c r="H2894" s="1" t="s">
        <v>8243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8268</v>
      </c>
      <c r="O2894" s="5">
        <f>E2894/D2894</f>
        <v>9.0909090909090912E-2</v>
      </c>
      <c r="P2894" s="3">
        <f>ROUND(E2894/L2894,0)</f>
        <v>29</v>
      </c>
      <c r="Q2894" s="6" t="s">
        <v>8315</v>
      </c>
      <c r="R2894" s="6" t="s">
        <v>8316</v>
      </c>
      <c r="S2894" s="14">
        <f t="shared" si="90"/>
        <v>41869.505833333329</v>
      </c>
      <c r="T2894" s="14">
        <f t="shared" si="91"/>
        <v>41876.666666666664</v>
      </c>
    </row>
    <row r="2895" spans="1:20" ht="3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8306</v>
      </c>
      <c r="G2895" s="1" t="s">
        <v>8221</v>
      </c>
      <c r="H2895" s="1" t="s">
        <v>8243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8268</v>
      </c>
      <c r="O2895" s="5">
        <f>E2895/D2895</f>
        <v>5.0000000000000001E-3</v>
      </c>
      <c r="P2895" s="3">
        <f>ROUND(E2895/L2895,0)</f>
        <v>13</v>
      </c>
      <c r="Q2895" s="6" t="s">
        <v>8315</v>
      </c>
      <c r="R2895" s="6" t="s">
        <v>8316</v>
      </c>
      <c r="S2895" s="14">
        <f t="shared" si="90"/>
        <v>41953.564756944441</v>
      </c>
      <c r="T2895" s="14">
        <f t="shared" si="91"/>
        <v>42012.874999999993</v>
      </c>
    </row>
    <row r="2896" spans="1:20" ht="3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8306</v>
      </c>
      <c r="G2896" s="1" t="s">
        <v>8221</v>
      </c>
      <c r="H2896" s="1" t="s">
        <v>8243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8268</v>
      </c>
      <c r="O2896" s="5">
        <f>E2896/D2896</f>
        <v>0</v>
      </c>
      <c r="P2896" s="3" t="e">
        <f>ROUND(E2896/L2896,0)</f>
        <v>#DIV/0!</v>
      </c>
      <c r="Q2896" s="6" t="s">
        <v>8315</v>
      </c>
      <c r="R2896" s="6" t="s">
        <v>8316</v>
      </c>
      <c r="S2896" s="14">
        <f t="shared" si="90"/>
        <v>42037.777951388889</v>
      </c>
      <c r="T2896" s="14">
        <f t="shared" si="91"/>
        <v>42097.736284722218</v>
      </c>
    </row>
    <row r="2897" spans="1:20" ht="60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8306</v>
      </c>
      <c r="G2897" s="1" t="s">
        <v>8221</v>
      </c>
      <c r="H2897" s="1" t="s">
        <v>8243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8268</v>
      </c>
      <c r="O2897" s="5">
        <f>E2897/D2897</f>
        <v>4.5999999999999999E-2</v>
      </c>
      <c r="P2897" s="3">
        <f>ROUND(E2897/L2897,0)</f>
        <v>6</v>
      </c>
      <c r="Q2897" s="6" t="s">
        <v>8315</v>
      </c>
      <c r="R2897" s="6" t="s">
        <v>8316</v>
      </c>
      <c r="S2897" s="14">
        <f t="shared" si="90"/>
        <v>41811.347129629627</v>
      </c>
      <c r="T2897" s="14">
        <f t="shared" si="91"/>
        <v>41812.666666666664</v>
      </c>
    </row>
    <row r="2898" spans="1:20" ht="4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8306</v>
      </c>
      <c r="G2898" s="1" t="s">
        <v>8221</v>
      </c>
      <c r="H2898" s="1" t="s">
        <v>8243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8268</v>
      </c>
      <c r="O2898" s="5">
        <f>E2898/D2898</f>
        <v>0.20833333333333334</v>
      </c>
      <c r="P2898" s="3">
        <f>ROUND(E2898/L2898,0)</f>
        <v>52</v>
      </c>
      <c r="Q2898" s="6" t="s">
        <v>8315</v>
      </c>
      <c r="R2898" s="6" t="s">
        <v>8316</v>
      </c>
      <c r="S2898" s="14">
        <f t="shared" si="90"/>
        <v>42701.700474537036</v>
      </c>
      <c r="T2898" s="14">
        <f t="shared" si="91"/>
        <v>42716.041666666664</v>
      </c>
    </row>
    <row r="2899" spans="1:20" ht="60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8306</v>
      </c>
      <c r="G2899" s="1" t="s">
        <v>8221</v>
      </c>
      <c r="H2899" s="1" t="s">
        <v>8243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8268</v>
      </c>
      <c r="O2899" s="5">
        <f>E2899/D2899</f>
        <v>4.583333333333333E-2</v>
      </c>
      <c r="P2899" s="3">
        <f>ROUND(E2899/L2899,0)</f>
        <v>183</v>
      </c>
      <c r="Q2899" s="6" t="s">
        <v>8315</v>
      </c>
      <c r="R2899" s="6" t="s">
        <v>8316</v>
      </c>
      <c r="S2899" s="14">
        <f t="shared" si="90"/>
        <v>42258.438171296293</v>
      </c>
      <c r="T2899" s="14">
        <f t="shared" si="91"/>
        <v>42288.436863425923</v>
      </c>
    </row>
    <row r="2900" spans="1:20" ht="60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8306</v>
      </c>
      <c r="G2900" s="1" t="s">
        <v>8221</v>
      </c>
      <c r="H2900" s="1" t="s">
        <v>8243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8268</v>
      </c>
      <c r="O2900" s="5">
        <f>E2900/D2900</f>
        <v>4.2133333333333335E-2</v>
      </c>
      <c r="P2900" s="3">
        <f>ROUND(E2900/L2900,0)</f>
        <v>26</v>
      </c>
      <c r="Q2900" s="6" t="s">
        <v>8315</v>
      </c>
      <c r="R2900" s="6" t="s">
        <v>8316</v>
      </c>
      <c r="S2900" s="14">
        <f t="shared" si="90"/>
        <v>42278.456631944442</v>
      </c>
      <c r="T2900" s="14">
        <f t="shared" si="91"/>
        <v>42308.456631944442</v>
      </c>
    </row>
    <row r="2901" spans="1:20" ht="60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8306</v>
      </c>
      <c r="G2901" s="1" t="s">
        <v>8221</v>
      </c>
      <c r="H2901" s="1" t="s">
        <v>8243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8268</v>
      </c>
      <c r="O2901" s="5">
        <f>E2901/D2901</f>
        <v>0</v>
      </c>
      <c r="P2901" s="3" t="e">
        <f>ROUND(E2901/L2901,0)</f>
        <v>#DIV/0!</v>
      </c>
      <c r="Q2901" s="6" t="s">
        <v>8315</v>
      </c>
      <c r="R2901" s="6" t="s">
        <v>8316</v>
      </c>
      <c r="S2901" s="14">
        <f t="shared" si="90"/>
        <v>42514.869884259257</v>
      </c>
      <c r="T2901" s="14">
        <f t="shared" si="91"/>
        <v>42574.869884259257</v>
      </c>
    </row>
    <row r="2902" spans="1:20" ht="60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8306</v>
      </c>
      <c r="G2902" s="1" t="s">
        <v>8221</v>
      </c>
      <c r="H2902" s="1" t="s">
        <v>8243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8268</v>
      </c>
      <c r="O2902" s="5">
        <f>E2902/D2902</f>
        <v>0.61909090909090914</v>
      </c>
      <c r="P2902" s="3">
        <f>ROUND(E2902/L2902,0)</f>
        <v>486</v>
      </c>
      <c r="Q2902" s="6" t="s">
        <v>8315</v>
      </c>
      <c r="R2902" s="6" t="s">
        <v>8316</v>
      </c>
      <c r="S2902" s="14">
        <f t="shared" si="90"/>
        <v>41830.025833333333</v>
      </c>
      <c r="T2902" s="14">
        <f t="shared" si="91"/>
        <v>41860.025833333333</v>
      </c>
    </row>
    <row r="2903" spans="1:20" ht="60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8306</v>
      </c>
      <c r="G2903" s="1" t="s">
        <v>8221</v>
      </c>
      <c r="H2903" s="1" t="s">
        <v>8243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8268</v>
      </c>
      <c r="O2903" s="5">
        <f>E2903/D2903</f>
        <v>8.0000000000000002E-3</v>
      </c>
      <c r="P2903" s="3">
        <f>ROUND(E2903/L2903,0)</f>
        <v>3</v>
      </c>
      <c r="Q2903" s="6" t="s">
        <v>8315</v>
      </c>
      <c r="R2903" s="6" t="s">
        <v>8316</v>
      </c>
      <c r="S2903" s="14">
        <f t="shared" si="90"/>
        <v>41982.696053240739</v>
      </c>
      <c r="T2903" s="14">
        <f t="shared" si="91"/>
        <v>42042.696053240739</v>
      </c>
    </row>
    <row r="2904" spans="1:20" ht="4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8306</v>
      </c>
      <c r="G2904" s="1" t="s">
        <v>8221</v>
      </c>
      <c r="H2904" s="1" t="s">
        <v>8243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8268</v>
      </c>
      <c r="O2904" s="5">
        <f>E2904/D2904</f>
        <v>1.6666666666666666E-4</v>
      </c>
      <c r="P2904" s="3">
        <f>ROUND(E2904/L2904,0)</f>
        <v>25</v>
      </c>
      <c r="Q2904" s="6" t="s">
        <v>8315</v>
      </c>
      <c r="R2904" s="6" t="s">
        <v>8316</v>
      </c>
      <c r="S2904" s="14">
        <f t="shared" si="90"/>
        <v>42210.231435185182</v>
      </c>
      <c r="T2904" s="14">
        <f t="shared" si="91"/>
        <v>42240.231435185182</v>
      </c>
    </row>
    <row r="2905" spans="1:20" ht="60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8306</v>
      </c>
      <c r="G2905" s="1" t="s">
        <v>8221</v>
      </c>
      <c r="H2905" s="1" t="s">
        <v>8243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8268</v>
      </c>
      <c r="O2905" s="5">
        <f>E2905/D2905</f>
        <v>7.7999999999999996E-3</v>
      </c>
      <c r="P2905" s="3">
        <f>ROUND(E2905/L2905,0)</f>
        <v>10</v>
      </c>
      <c r="Q2905" s="6" t="s">
        <v>8315</v>
      </c>
      <c r="R2905" s="6" t="s">
        <v>8316</v>
      </c>
      <c r="S2905" s="14">
        <f t="shared" si="90"/>
        <v>42195.95854166666</v>
      </c>
      <c r="T2905" s="14">
        <f t="shared" si="91"/>
        <v>42255.95854166666</v>
      </c>
    </row>
    <row r="2906" spans="1:20" ht="60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8306</v>
      </c>
      <c r="G2906" s="1" t="s">
        <v>8222</v>
      </c>
      <c r="H2906" s="1" t="s">
        <v>8244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8268</v>
      </c>
      <c r="O2906" s="5">
        <f>E2906/D2906</f>
        <v>0.05</v>
      </c>
      <c r="P2906" s="3">
        <f>ROUND(E2906/L2906,0)</f>
        <v>19</v>
      </c>
      <c r="Q2906" s="6" t="s">
        <v>8315</v>
      </c>
      <c r="R2906" s="6" t="s">
        <v>8316</v>
      </c>
      <c r="S2906" s="14">
        <f t="shared" si="90"/>
        <v>41940.759618055556</v>
      </c>
      <c r="T2906" s="14">
        <f t="shared" si="91"/>
        <v>41952.291666666664</v>
      </c>
    </row>
    <row r="2907" spans="1:20" ht="4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8306</v>
      </c>
      <c r="G2907" s="1" t="s">
        <v>8221</v>
      </c>
      <c r="H2907" s="1" t="s">
        <v>8243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8268</v>
      </c>
      <c r="O2907" s="5">
        <f>E2907/D2907</f>
        <v>0.17771428571428571</v>
      </c>
      <c r="P2907" s="3">
        <f>ROUND(E2907/L2907,0)</f>
        <v>37</v>
      </c>
      <c r="Q2907" s="6" t="s">
        <v>8315</v>
      </c>
      <c r="R2907" s="6" t="s">
        <v>8316</v>
      </c>
      <c r="S2907" s="14">
        <f t="shared" si="90"/>
        <v>42605.848530092589</v>
      </c>
      <c r="T2907" s="14">
        <f t="shared" si="91"/>
        <v>42619.848530092589</v>
      </c>
    </row>
    <row r="2908" spans="1:20" ht="60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8306</v>
      </c>
      <c r="G2908" s="1" t="s">
        <v>8221</v>
      </c>
      <c r="H2908" s="1" t="s">
        <v>8243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8268</v>
      </c>
      <c r="O2908" s="5">
        <f>E2908/D2908</f>
        <v>9.4166666666666662E-2</v>
      </c>
      <c r="P2908" s="3">
        <f>ROUND(E2908/L2908,0)</f>
        <v>81</v>
      </c>
      <c r="Q2908" s="6" t="s">
        <v>8315</v>
      </c>
      <c r="R2908" s="6" t="s">
        <v>8316</v>
      </c>
      <c r="S2908" s="14">
        <f t="shared" si="90"/>
        <v>42199.440578703703</v>
      </c>
      <c r="T2908" s="14">
        <f t="shared" si="91"/>
        <v>42216.833333333336</v>
      </c>
    </row>
    <row r="2909" spans="1:20" ht="60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8306</v>
      </c>
      <c r="G2909" s="1" t="s">
        <v>8221</v>
      </c>
      <c r="H2909" s="1" t="s">
        <v>8243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8268</v>
      </c>
      <c r="O2909" s="5">
        <f>E2909/D2909</f>
        <v>8.0000000000000004E-4</v>
      </c>
      <c r="P2909" s="3">
        <f>ROUND(E2909/L2909,0)</f>
        <v>1</v>
      </c>
      <c r="Q2909" s="6" t="s">
        <v>8315</v>
      </c>
      <c r="R2909" s="6" t="s">
        <v>8316</v>
      </c>
      <c r="S2909" s="14">
        <f t="shared" si="90"/>
        <v>42444.669409722221</v>
      </c>
      <c r="T2909" s="14">
        <f t="shared" si="91"/>
        <v>42504.669409722221</v>
      </c>
    </row>
    <row r="2910" spans="1:20" ht="60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8306</v>
      </c>
      <c r="G2910" s="1" t="s">
        <v>8221</v>
      </c>
      <c r="H2910" s="1" t="s">
        <v>8243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8268</v>
      </c>
      <c r="O2910" s="5">
        <f>E2910/D2910</f>
        <v>2.75E-2</v>
      </c>
      <c r="P2910" s="3">
        <f>ROUND(E2910/L2910,0)</f>
        <v>53</v>
      </c>
      <c r="Q2910" s="6" t="s">
        <v>8315</v>
      </c>
      <c r="R2910" s="6" t="s">
        <v>8316</v>
      </c>
      <c r="S2910" s="14">
        <f t="shared" si="90"/>
        <v>42499.523368055554</v>
      </c>
      <c r="T2910" s="14">
        <f t="shared" si="91"/>
        <v>42529.523368055554</v>
      </c>
    </row>
    <row r="2911" spans="1:20" ht="60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8306</v>
      </c>
      <c r="G2911" s="1" t="s">
        <v>8221</v>
      </c>
      <c r="H2911" s="1" t="s">
        <v>8243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8268</v>
      </c>
      <c r="O2911" s="5">
        <f>E2911/D2911</f>
        <v>1.1111111111111112E-4</v>
      </c>
      <c r="P2911" s="3">
        <f>ROUND(E2911/L2911,0)</f>
        <v>20</v>
      </c>
      <c r="Q2911" s="6" t="s">
        <v>8315</v>
      </c>
      <c r="R2911" s="6" t="s">
        <v>8316</v>
      </c>
      <c r="S2911" s="14">
        <f t="shared" si="90"/>
        <v>41929.057881944442</v>
      </c>
      <c r="T2911" s="14">
        <f t="shared" si="91"/>
        <v>41968.615277777775</v>
      </c>
    </row>
    <row r="2912" spans="1:20" ht="45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8306</v>
      </c>
      <c r="G2912" s="1" t="s">
        <v>8222</v>
      </c>
      <c r="H2912" s="1" t="s">
        <v>8244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8268</v>
      </c>
      <c r="O2912" s="5">
        <f>E2912/D2912</f>
        <v>3.3333333333333335E-5</v>
      </c>
      <c r="P2912" s="3">
        <f>ROUND(E2912/L2912,0)</f>
        <v>1</v>
      </c>
      <c r="Q2912" s="6" t="s">
        <v>8315</v>
      </c>
      <c r="R2912" s="6" t="s">
        <v>8316</v>
      </c>
      <c r="S2912" s="14">
        <f t="shared" si="90"/>
        <v>42107.632951388885</v>
      </c>
      <c r="T2912" s="14">
        <f t="shared" si="91"/>
        <v>42167.632951388885</v>
      </c>
    </row>
    <row r="2913" spans="1:20" ht="60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8306</v>
      </c>
      <c r="G2913" s="1" t="s">
        <v>8221</v>
      </c>
      <c r="H2913" s="1" t="s">
        <v>8243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8268</v>
      </c>
      <c r="O2913" s="5">
        <f>E2913/D2913</f>
        <v>0.36499999999999999</v>
      </c>
      <c r="P2913" s="3">
        <f>ROUND(E2913/L2913,0)</f>
        <v>47</v>
      </c>
      <c r="Q2913" s="6" t="s">
        <v>8315</v>
      </c>
      <c r="R2913" s="6" t="s">
        <v>8316</v>
      </c>
      <c r="S2913" s="14">
        <f t="shared" si="90"/>
        <v>42142.560486111113</v>
      </c>
      <c r="T2913" s="14">
        <f t="shared" si="91"/>
        <v>42182.560486111113</v>
      </c>
    </row>
    <row r="2914" spans="1:20" ht="60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8306</v>
      </c>
      <c r="G2914" s="1" t="s">
        <v>8221</v>
      </c>
      <c r="H2914" s="1" t="s">
        <v>8243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8268</v>
      </c>
      <c r="O2914" s="5">
        <f>E2914/D2914</f>
        <v>0.14058171745152354</v>
      </c>
      <c r="P2914" s="3">
        <f>ROUND(E2914/L2914,0)</f>
        <v>78</v>
      </c>
      <c r="Q2914" s="6" t="s">
        <v>8315</v>
      </c>
      <c r="R2914" s="6" t="s">
        <v>8316</v>
      </c>
      <c r="S2914" s="14">
        <f t="shared" si="90"/>
        <v>42353.923310185179</v>
      </c>
      <c r="T2914" s="14">
        <f t="shared" si="91"/>
        <v>42383.923310185179</v>
      </c>
    </row>
    <row r="2915" spans="1:20" ht="60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8306</v>
      </c>
      <c r="G2915" s="1" t="s">
        <v>8221</v>
      </c>
      <c r="H2915" s="1" t="s">
        <v>8243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8268</v>
      </c>
      <c r="O2915" s="5">
        <f>E2915/D2915</f>
        <v>2.0000000000000001E-4</v>
      </c>
      <c r="P2915" s="3">
        <f>ROUND(E2915/L2915,0)</f>
        <v>1</v>
      </c>
      <c r="Q2915" s="6" t="s">
        <v>8315</v>
      </c>
      <c r="R2915" s="6" t="s">
        <v>8316</v>
      </c>
      <c r="S2915" s="14">
        <f t="shared" si="90"/>
        <v>41828.714571759258</v>
      </c>
      <c r="T2915" s="14">
        <f t="shared" si="91"/>
        <v>41888.714571759258</v>
      </c>
    </row>
    <row r="2916" spans="1:20" ht="30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8306</v>
      </c>
      <c r="G2916" s="1" t="s">
        <v>8222</v>
      </c>
      <c r="H2916" s="1" t="s">
        <v>8244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8268</v>
      </c>
      <c r="O2916" s="5">
        <f>E2916/D2916</f>
        <v>4.0000000000000003E-5</v>
      </c>
      <c r="P2916" s="3">
        <f>ROUND(E2916/L2916,0)</f>
        <v>1</v>
      </c>
      <c r="Q2916" s="6" t="s">
        <v>8315</v>
      </c>
      <c r="R2916" s="6" t="s">
        <v>8316</v>
      </c>
      <c r="S2916" s="14">
        <f t="shared" si="90"/>
        <v>42017.699004629627</v>
      </c>
      <c r="T2916" s="14">
        <f t="shared" si="91"/>
        <v>42077.657337962963</v>
      </c>
    </row>
    <row r="2917" spans="1:20" ht="4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8306</v>
      </c>
      <c r="G2917" s="1" t="s">
        <v>8222</v>
      </c>
      <c r="H2917" s="1" t="s">
        <v>8244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8268</v>
      </c>
      <c r="O2917" s="5">
        <f>E2917/D2917</f>
        <v>0.61099999999999999</v>
      </c>
      <c r="P2917" s="3">
        <f>ROUND(E2917/L2917,0)</f>
        <v>204</v>
      </c>
      <c r="Q2917" s="6" t="s">
        <v>8315</v>
      </c>
      <c r="R2917" s="6" t="s">
        <v>8316</v>
      </c>
      <c r="S2917" s="14">
        <f t="shared" si="90"/>
        <v>42415.189699074072</v>
      </c>
      <c r="T2917" s="14">
        <f t="shared" si="91"/>
        <v>42445.1480324074</v>
      </c>
    </row>
    <row r="2918" spans="1:20" ht="4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8306</v>
      </c>
      <c r="G2918" s="1" t="s">
        <v>8222</v>
      </c>
      <c r="H2918" s="1" t="s">
        <v>8244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8268</v>
      </c>
      <c r="O2918" s="5">
        <f>E2918/D2918</f>
        <v>7.8378378378378383E-2</v>
      </c>
      <c r="P2918" s="3">
        <f>ROUND(E2918/L2918,0)</f>
        <v>21</v>
      </c>
      <c r="Q2918" s="6" t="s">
        <v>8315</v>
      </c>
      <c r="R2918" s="6" t="s">
        <v>8316</v>
      </c>
      <c r="S2918" s="14">
        <f t="shared" si="90"/>
        <v>41755.268391203703</v>
      </c>
      <c r="T2918" s="14">
        <f t="shared" si="91"/>
        <v>41778.268391203703</v>
      </c>
    </row>
    <row r="2919" spans="1:20" ht="45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8306</v>
      </c>
      <c r="G2919" s="1" t="s">
        <v>8221</v>
      </c>
      <c r="H2919" s="1" t="s">
        <v>8243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8268</v>
      </c>
      <c r="O2919" s="5">
        <f>E2919/D2919</f>
        <v>0.2185</v>
      </c>
      <c r="P2919" s="3">
        <f>ROUND(E2919/L2919,0)</f>
        <v>49</v>
      </c>
      <c r="Q2919" s="6" t="s">
        <v>8315</v>
      </c>
      <c r="R2919" s="6" t="s">
        <v>8316</v>
      </c>
      <c r="S2919" s="14">
        <f t="shared" si="90"/>
        <v>42245.026006944441</v>
      </c>
      <c r="T2919" s="14">
        <f t="shared" si="91"/>
        <v>42263.026006944441</v>
      </c>
    </row>
    <row r="2920" spans="1:20" ht="4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8306</v>
      </c>
      <c r="G2920" s="1" t="s">
        <v>8221</v>
      </c>
      <c r="H2920" s="1" t="s">
        <v>8243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8268</v>
      </c>
      <c r="O2920" s="5">
        <f>E2920/D2920</f>
        <v>0.27239999999999998</v>
      </c>
      <c r="P2920" s="3">
        <f>ROUND(E2920/L2920,0)</f>
        <v>68</v>
      </c>
      <c r="Q2920" s="6" t="s">
        <v>8315</v>
      </c>
      <c r="R2920" s="6" t="s">
        <v>8316</v>
      </c>
      <c r="S2920" s="14">
        <f t="shared" si="90"/>
        <v>42278.421377314815</v>
      </c>
      <c r="T2920" s="14">
        <f t="shared" si="91"/>
        <v>42306.421377314815</v>
      </c>
    </row>
    <row r="2921" spans="1:20" ht="4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8306</v>
      </c>
      <c r="G2921" s="1" t="s">
        <v>8221</v>
      </c>
      <c r="H2921" s="1" t="s">
        <v>8243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8268</v>
      </c>
      <c r="O2921" s="5">
        <f>E2921/D2921</f>
        <v>8.5000000000000006E-2</v>
      </c>
      <c r="P2921" s="3">
        <f>ROUND(E2921/L2921,0)</f>
        <v>9</v>
      </c>
      <c r="Q2921" s="6" t="s">
        <v>8315</v>
      </c>
      <c r="R2921" s="6" t="s">
        <v>8316</v>
      </c>
      <c r="S2921" s="14">
        <f t="shared" si="90"/>
        <v>41826.411215277774</v>
      </c>
      <c r="T2921" s="14">
        <f t="shared" si="91"/>
        <v>41856.411215277774</v>
      </c>
    </row>
    <row r="2922" spans="1:20" ht="60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8306</v>
      </c>
      <c r="G2922" s="1" t="s">
        <v>8226</v>
      </c>
      <c r="H2922" s="1" t="s">
        <v>8248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8268</v>
      </c>
      <c r="O2922" s="5">
        <f>E2922/D2922</f>
        <v>0.26840000000000003</v>
      </c>
      <c r="P2922" s="3">
        <f>ROUND(E2922/L2922,0)</f>
        <v>52</v>
      </c>
      <c r="Q2922" s="6" t="s">
        <v>8315</v>
      </c>
      <c r="R2922" s="6" t="s">
        <v>8316</v>
      </c>
      <c r="S2922" s="14">
        <f t="shared" si="90"/>
        <v>42058.584143518521</v>
      </c>
      <c r="T2922" s="14">
        <f t="shared" si="91"/>
        <v>42088.54247685185</v>
      </c>
    </row>
    <row r="2923" spans="1:20" ht="45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8221</v>
      </c>
      <c r="H2923" s="1" t="s">
        <v>8243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8302</v>
      </c>
      <c r="O2923" s="5">
        <f>E2923/D2923</f>
        <v>1.29</v>
      </c>
      <c r="P2923" s="3">
        <f>ROUND(E2923/L2923,0)</f>
        <v>43</v>
      </c>
      <c r="Q2923" s="6" t="s">
        <v>8315</v>
      </c>
      <c r="R2923" s="6" t="s">
        <v>8357</v>
      </c>
      <c r="S2923" s="14">
        <f t="shared" si="90"/>
        <v>41877.678287037037</v>
      </c>
      <c r="T2923" s="14">
        <f t="shared" si="91"/>
        <v>41907.678287037037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8222</v>
      </c>
      <c r="H2924" s="1" t="s">
        <v>8244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8302</v>
      </c>
      <c r="O2924" s="5">
        <f>E2924/D2924</f>
        <v>1</v>
      </c>
      <c r="P2924" s="3">
        <f>ROUND(E2924/L2924,0)</f>
        <v>83</v>
      </c>
      <c r="Q2924" s="6" t="s">
        <v>8315</v>
      </c>
      <c r="R2924" s="6" t="s">
        <v>8357</v>
      </c>
      <c r="S2924" s="14">
        <f t="shared" si="90"/>
        <v>42097.665821759256</v>
      </c>
      <c r="T2924" s="14">
        <f t="shared" si="91"/>
        <v>42142.665821759256</v>
      </c>
    </row>
    <row r="2925" spans="1:20" ht="4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8221</v>
      </c>
      <c r="H2925" s="1" t="s">
        <v>8243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8302</v>
      </c>
      <c r="O2925" s="5">
        <f>E2925/D2925</f>
        <v>1</v>
      </c>
      <c r="P2925" s="3">
        <f>ROUND(E2925/L2925,0)</f>
        <v>30</v>
      </c>
      <c r="Q2925" s="6" t="s">
        <v>8315</v>
      </c>
      <c r="R2925" s="6" t="s">
        <v>8357</v>
      </c>
      <c r="S2925" s="14">
        <f t="shared" si="90"/>
        <v>42012.944201388884</v>
      </c>
      <c r="T2925" s="14">
        <f t="shared" si="91"/>
        <v>42027.916666666664</v>
      </c>
    </row>
    <row r="2926" spans="1:20" ht="60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8221</v>
      </c>
      <c r="H2926" s="1" t="s">
        <v>8243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8302</v>
      </c>
      <c r="O2926" s="5">
        <f>E2926/D2926</f>
        <v>1.032</v>
      </c>
      <c r="P2926" s="3">
        <f>ROUND(E2926/L2926,0)</f>
        <v>176</v>
      </c>
      <c r="Q2926" s="6" t="s">
        <v>8315</v>
      </c>
      <c r="R2926" s="6" t="s">
        <v>8357</v>
      </c>
      <c r="S2926" s="14">
        <f t="shared" si="90"/>
        <v>42103.348495370366</v>
      </c>
      <c r="T2926" s="14">
        <f t="shared" si="91"/>
        <v>42132.957638888889</v>
      </c>
    </row>
    <row r="2927" spans="1:20" ht="45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8221</v>
      </c>
      <c r="H2927" s="1" t="s">
        <v>8243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8302</v>
      </c>
      <c r="O2927" s="5">
        <f>E2927/D2927</f>
        <v>1.0244597777777777</v>
      </c>
      <c r="P2927" s="3">
        <f>ROUND(E2927/L2927,0)</f>
        <v>232</v>
      </c>
      <c r="Q2927" s="6" t="s">
        <v>8315</v>
      </c>
      <c r="R2927" s="6" t="s">
        <v>8357</v>
      </c>
      <c r="S2927" s="14">
        <f t="shared" si="90"/>
        <v>41863.375787037039</v>
      </c>
      <c r="T2927" s="14">
        <f t="shared" si="91"/>
        <v>41893.375787037039</v>
      </c>
    </row>
    <row r="2928" spans="1:20" ht="60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8221</v>
      </c>
      <c r="H2928" s="1" t="s">
        <v>8243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8302</v>
      </c>
      <c r="O2928" s="5">
        <f>E2928/D2928</f>
        <v>1.25</v>
      </c>
      <c r="P2928" s="3">
        <f>ROUND(E2928/L2928,0)</f>
        <v>75</v>
      </c>
      <c r="Q2928" s="6" t="s">
        <v>8315</v>
      </c>
      <c r="R2928" s="6" t="s">
        <v>8357</v>
      </c>
      <c r="S2928" s="14">
        <f t="shared" si="90"/>
        <v>42044.557627314811</v>
      </c>
      <c r="T2928" s="14">
        <f t="shared" si="91"/>
        <v>42058.557627314811</v>
      </c>
    </row>
    <row r="2929" spans="1:20" ht="60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8221</v>
      </c>
      <c r="H2929" s="1" t="s">
        <v>8243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8302</v>
      </c>
      <c r="O2929" s="5">
        <f>E2929/D2929</f>
        <v>1.3083333333333333</v>
      </c>
      <c r="P2929" s="3">
        <f>ROUND(E2929/L2929,0)</f>
        <v>112</v>
      </c>
      <c r="Q2929" s="6" t="s">
        <v>8315</v>
      </c>
      <c r="R2929" s="6" t="s">
        <v>8357</v>
      </c>
      <c r="S2929" s="14">
        <f t="shared" si="90"/>
        <v>41806.460983796293</v>
      </c>
      <c r="T2929" s="14">
        <f t="shared" si="91"/>
        <v>41835</v>
      </c>
    </row>
    <row r="2930" spans="1:20" ht="30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8221</v>
      </c>
      <c r="H2930" s="1" t="s">
        <v>8243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8302</v>
      </c>
      <c r="O2930" s="5">
        <f>E2930/D2930</f>
        <v>1</v>
      </c>
      <c r="P2930" s="3">
        <f>ROUND(E2930/L2930,0)</f>
        <v>42</v>
      </c>
      <c r="Q2930" s="6" t="s">
        <v>8315</v>
      </c>
      <c r="R2930" s="6" t="s">
        <v>8357</v>
      </c>
      <c r="S2930" s="14">
        <f t="shared" si="90"/>
        <v>42403.789884259262</v>
      </c>
      <c r="T2930" s="14">
        <f t="shared" si="91"/>
        <v>42433.789884259262</v>
      </c>
    </row>
    <row r="2931" spans="1:20" ht="60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8221</v>
      </c>
      <c r="H2931" s="1" t="s">
        <v>8243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8302</v>
      </c>
      <c r="O2931" s="5">
        <f>E2931/D2931</f>
        <v>1.02069375</v>
      </c>
      <c r="P2931" s="3">
        <f>ROUND(E2931/L2931,0)</f>
        <v>255</v>
      </c>
      <c r="Q2931" s="6" t="s">
        <v>8315</v>
      </c>
      <c r="R2931" s="6" t="s">
        <v>8357</v>
      </c>
      <c r="S2931" s="14">
        <f t="shared" si="90"/>
        <v>41754.355995370366</v>
      </c>
      <c r="T2931" s="14">
        <f t="shared" si="91"/>
        <v>41784.355995370366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8222</v>
      </c>
      <c r="H2932" s="1" t="s">
        <v>8244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8302</v>
      </c>
      <c r="O2932" s="5">
        <f>E2932/D2932</f>
        <v>1.0092000000000001</v>
      </c>
      <c r="P2932" s="3">
        <f>ROUND(E2932/L2932,0)</f>
        <v>163</v>
      </c>
      <c r="Q2932" s="6" t="s">
        <v>8315</v>
      </c>
      <c r="R2932" s="6" t="s">
        <v>8357</v>
      </c>
      <c r="S2932" s="14">
        <f t="shared" si="90"/>
        <v>42101.375740740739</v>
      </c>
      <c r="T2932" s="14">
        <f t="shared" si="91"/>
        <v>42131.375740740739</v>
      </c>
    </row>
    <row r="2933" spans="1:20" ht="60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8226</v>
      </c>
      <c r="H2933" s="1" t="s">
        <v>8248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8302</v>
      </c>
      <c r="O2933" s="5">
        <f>E2933/D2933</f>
        <v>1.06</v>
      </c>
      <c r="P2933" s="3">
        <f>ROUND(E2933/L2933,0)</f>
        <v>88</v>
      </c>
      <c r="Q2933" s="6" t="s">
        <v>8315</v>
      </c>
      <c r="R2933" s="6" t="s">
        <v>8357</v>
      </c>
      <c r="S2933" s="14">
        <f t="shared" si="90"/>
        <v>41872.082905092589</v>
      </c>
      <c r="T2933" s="14">
        <f t="shared" si="91"/>
        <v>41897.047222222223</v>
      </c>
    </row>
    <row r="2934" spans="1:20" ht="60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8223</v>
      </c>
      <c r="H2934" s="1" t="s">
        <v>8245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8302</v>
      </c>
      <c r="O2934" s="5">
        <f>E2934/D2934</f>
        <v>1.0509677419354839</v>
      </c>
      <c r="P2934" s="3">
        <f>ROUND(E2934/L2934,0)</f>
        <v>86</v>
      </c>
      <c r="Q2934" s="6" t="s">
        <v>8315</v>
      </c>
      <c r="R2934" s="6" t="s">
        <v>8357</v>
      </c>
      <c r="S2934" s="14">
        <f t="shared" si="90"/>
        <v>42024.956446759257</v>
      </c>
      <c r="T2934" s="14">
        <f t="shared" si="91"/>
        <v>42056.249999999993</v>
      </c>
    </row>
    <row r="2935" spans="1:20" ht="60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8221</v>
      </c>
      <c r="H2935" s="1" t="s">
        <v>8243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8302</v>
      </c>
      <c r="O2935" s="5">
        <f>E2935/D2935</f>
        <v>1.0276000000000001</v>
      </c>
      <c r="P2935" s="3">
        <f>ROUND(E2935/L2935,0)</f>
        <v>48</v>
      </c>
      <c r="Q2935" s="6" t="s">
        <v>8315</v>
      </c>
      <c r="R2935" s="6" t="s">
        <v>8357</v>
      </c>
      <c r="S2935" s="14">
        <f t="shared" si="90"/>
        <v>42495.748298611106</v>
      </c>
      <c r="T2935" s="14">
        <f t="shared" si="91"/>
        <v>42525.748298611106</v>
      </c>
    </row>
    <row r="2936" spans="1:20" ht="4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8226</v>
      </c>
      <c r="H2936" s="1" t="s">
        <v>8248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8302</v>
      </c>
      <c r="O2936" s="5">
        <f>E2936/D2936</f>
        <v>1.08</v>
      </c>
      <c r="P2936" s="3">
        <f>ROUND(E2936/L2936,0)</f>
        <v>73</v>
      </c>
      <c r="Q2936" s="6" t="s">
        <v>8315</v>
      </c>
      <c r="R2936" s="6" t="s">
        <v>8357</v>
      </c>
      <c r="S2936" s="14">
        <f t="shared" si="90"/>
        <v>41775.427824074075</v>
      </c>
      <c r="T2936" s="14">
        <f t="shared" si="91"/>
        <v>41805.427824074075</v>
      </c>
    </row>
    <row r="2937" spans="1:20" ht="45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8221</v>
      </c>
      <c r="H2937" s="1" t="s">
        <v>8243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8302</v>
      </c>
      <c r="O2937" s="5">
        <f>E2937/D2937</f>
        <v>1.0088571428571429</v>
      </c>
      <c r="P2937" s="3">
        <f>ROUND(E2937/L2937,0)</f>
        <v>91</v>
      </c>
      <c r="Q2937" s="6" t="s">
        <v>8315</v>
      </c>
      <c r="R2937" s="6" t="s">
        <v>8357</v>
      </c>
      <c r="S2937" s="14">
        <f t="shared" si="90"/>
        <v>42553.375092592592</v>
      </c>
      <c r="T2937" s="14">
        <f t="shared" si="91"/>
        <v>42611.499999999993</v>
      </c>
    </row>
    <row r="2938" spans="1:20" ht="60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8221</v>
      </c>
      <c r="H2938" s="1" t="s">
        <v>8243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8302</v>
      </c>
      <c r="O2938" s="5">
        <f>E2938/D2938</f>
        <v>1.28</v>
      </c>
      <c r="P2938" s="3">
        <f>ROUND(E2938/L2938,0)</f>
        <v>38</v>
      </c>
      <c r="Q2938" s="6" t="s">
        <v>8315</v>
      </c>
      <c r="R2938" s="6" t="s">
        <v>8357</v>
      </c>
      <c r="S2938" s="14">
        <f t="shared" si="90"/>
        <v>41912.442395833328</v>
      </c>
      <c r="T2938" s="14">
        <f t="shared" si="91"/>
        <v>41924.999305555553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8222</v>
      </c>
      <c r="H2939" s="1" t="s">
        <v>8244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8302</v>
      </c>
      <c r="O2939" s="5">
        <f>E2939/D2939</f>
        <v>1.3333333333333333</v>
      </c>
      <c r="P2939" s="3">
        <f>ROUND(E2939/L2939,0)</f>
        <v>36</v>
      </c>
      <c r="Q2939" s="6" t="s">
        <v>8315</v>
      </c>
      <c r="R2939" s="6" t="s">
        <v>8357</v>
      </c>
      <c r="S2939" s="14">
        <f t="shared" si="90"/>
        <v>41803.248993055553</v>
      </c>
      <c r="T2939" s="14">
        <f t="shared" si="91"/>
        <v>41833.248993055553</v>
      </c>
    </row>
    <row r="2940" spans="1:20" ht="60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8221</v>
      </c>
      <c r="H2940" s="1" t="s">
        <v>8243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8302</v>
      </c>
      <c r="O2940" s="5">
        <f>E2940/D2940</f>
        <v>1.0137499999999999</v>
      </c>
      <c r="P2940" s="3">
        <f>ROUND(E2940/L2940,0)</f>
        <v>127</v>
      </c>
      <c r="Q2940" s="6" t="s">
        <v>8315</v>
      </c>
      <c r="R2940" s="6" t="s">
        <v>8357</v>
      </c>
      <c r="S2940" s="14">
        <f t="shared" si="90"/>
        <v>42004.495532407404</v>
      </c>
      <c r="T2940" s="14">
        <f t="shared" si="91"/>
        <v>42034.495532407404</v>
      </c>
    </row>
    <row r="2941" spans="1:20" ht="60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8221</v>
      </c>
      <c r="H2941" s="1" t="s">
        <v>8243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8302</v>
      </c>
      <c r="O2941" s="5">
        <f>E2941/D2941</f>
        <v>1.0287500000000001</v>
      </c>
      <c r="P2941" s="3">
        <f>ROUND(E2941/L2941,0)</f>
        <v>329</v>
      </c>
      <c r="Q2941" s="6" t="s">
        <v>8315</v>
      </c>
      <c r="R2941" s="6" t="s">
        <v>8357</v>
      </c>
      <c r="S2941" s="14">
        <f t="shared" si="90"/>
        <v>41845.60083333333</v>
      </c>
      <c r="T2941" s="14">
        <f t="shared" si="91"/>
        <v>41878.833333333328</v>
      </c>
    </row>
    <row r="2942" spans="1:20" ht="45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8221</v>
      </c>
      <c r="H2942" s="1" t="s">
        <v>8243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8302</v>
      </c>
      <c r="O2942" s="5">
        <f>E2942/D2942</f>
        <v>1.0724</v>
      </c>
      <c r="P2942" s="3">
        <f>ROUND(E2942/L2942,0)</f>
        <v>81</v>
      </c>
      <c r="Q2942" s="6" t="s">
        <v>8315</v>
      </c>
      <c r="R2942" s="6" t="s">
        <v>8357</v>
      </c>
      <c r="S2942" s="14">
        <f t="shared" si="90"/>
        <v>41982.565023148149</v>
      </c>
      <c r="T2942" s="14">
        <f t="shared" si="91"/>
        <v>42022.565023148149</v>
      </c>
    </row>
    <row r="2943" spans="1:20" ht="60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8306</v>
      </c>
      <c r="G2943" s="1" t="s">
        <v>8221</v>
      </c>
      <c r="H2943" s="1" t="s">
        <v>8243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8300</v>
      </c>
      <c r="O2943" s="5">
        <f>E2943/D2943</f>
        <v>4.0000000000000003E-5</v>
      </c>
      <c r="P2943" s="3">
        <f>ROUND(E2943/L2943,0)</f>
        <v>1</v>
      </c>
      <c r="Q2943" s="6" t="s">
        <v>8315</v>
      </c>
      <c r="R2943" s="6" t="s">
        <v>8355</v>
      </c>
      <c r="S2943" s="14">
        <f t="shared" si="90"/>
        <v>42034.751793981479</v>
      </c>
      <c r="T2943" s="14">
        <f t="shared" si="91"/>
        <v>42064.751793981479</v>
      </c>
    </row>
    <row r="2944" spans="1:20" ht="60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8306</v>
      </c>
      <c r="G2944" s="1" t="s">
        <v>8226</v>
      </c>
      <c r="H2944" s="1" t="s">
        <v>8248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8300</v>
      </c>
      <c r="O2944" s="5">
        <f>E2944/D2944</f>
        <v>0.20424999999999999</v>
      </c>
      <c r="P2944" s="3">
        <f>ROUND(E2944/L2944,0)</f>
        <v>202</v>
      </c>
      <c r="Q2944" s="6" t="s">
        <v>8315</v>
      </c>
      <c r="R2944" s="6" t="s">
        <v>8355</v>
      </c>
      <c r="S2944" s="14">
        <f t="shared" si="90"/>
        <v>42334.595590277771</v>
      </c>
      <c r="T2944" s="14">
        <f t="shared" si="91"/>
        <v>42354.637499999997</v>
      </c>
    </row>
    <row r="2945" spans="1:20" ht="60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8306</v>
      </c>
      <c r="G2945" s="1" t="s">
        <v>8221</v>
      </c>
      <c r="H2945" s="1" t="s">
        <v>8243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8300</v>
      </c>
      <c r="O2945" s="5">
        <f>E2945/D2945</f>
        <v>0</v>
      </c>
      <c r="P2945" s="3" t="e">
        <f>ROUND(E2945/L2945,0)</f>
        <v>#DIV/0!</v>
      </c>
      <c r="Q2945" s="6" t="s">
        <v>8315</v>
      </c>
      <c r="R2945" s="6" t="s">
        <v>8355</v>
      </c>
      <c r="S2945" s="14">
        <f t="shared" si="90"/>
        <v>42076.921064814807</v>
      </c>
      <c r="T2945" s="14">
        <f t="shared" si="91"/>
        <v>42106.921064814807</v>
      </c>
    </row>
    <row r="2946" spans="1:20" ht="4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8306</v>
      </c>
      <c r="G2946" s="1" t="s">
        <v>8221</v>
      </c>
      <c r="H2946" s="1" t="s">
        <v>8243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8300</v>
      </c>
      <c r="O2946" s="5">
        <f>E2946/D2946</f>
        <v>0.01</v>
      </c>
      <c r="P2946" s="3">
        <f>ROUND(E2946/L2946,0)</f>
        <v>100</v>
      </c>
      <c r="Q2946" s="6" t="s">
        <v>8315</v>
      </c>
      <c r="R2946" s="6" t="s">
        <v>8355</v>
      </c>
      <c r="S2946" s="14">
        <f t="shared" si="90"/>
        <v>42132.705995370365</v>
      </c>
      <c r="T2946" s="14">
        <f t="shared" si="91"/>
        <v>42162.705995370365</v>
      </c>
    </row>
    <row r="2947" spans="1:20" ht="60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8306</v>
      </c>
      <c r="G2947" s="1" t="s">
        <v>8221</v>
      </c>
      <c r="H2947" s="1" t="s">
        <v>8243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8300</v>
      </c>
      <c r="O2947" s="5">
        <f>E2947/D2947</f>
        <v>0</v>
      </c>
      <c r="P2947" s="3" t="e">
        <f>ROUND(E2947/L2947,0)</f>
        <v>#DIV/0!</v>
      </c>
      <c r="Q2947" s="6" t="s">
        <v>8315</v>
      </c>
      <c r="R2947" s="6" t="s">
        <v>8355</v>
      </c>
      <c r="S2947" s="14">
        <f t="shared" ref="S2947:S3010" si="92">(J2947/86400)+25569+(-5/24)</f>
        <v>42117.931250000001</v>
      </c>
      <c r="T2947" s="14">
        <f t="shared" ref="T2947:T3010" si="93">(I2947/86400)+25569+(-5/24)</f>
        <v>42147.931250000001</v>
      </c>
    </row>
    <row r="2948" spans="1:20" ht="60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8306</v>
      </c>
      <c r="G2948" s="1" t="s">
        <v>8222</v>
      </c>
      <c r="H2948" s="1" t="s">
        <v>8244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8300</v>
      </c>
      <c r="O2948" s="5">
        <f>E2948/D2948</f>
        <v>1E-3</v>
      </c>
      <c r="P2948" s="3">
        <f>ROUND(E2948/L2948,0)</f>
        <v>1</v>
      </c>
      <c r="Q2948" s="6" t="s">
        <v>8315</v>
      </c>
      <c r="R2948" s="6" t="s">
        <v>8355</v>
      </c>
      <c r="S2948" s="14">
        <f t="shared" si="92"/>
        <v>42567.322824074072</v>
      </c>
      <c r="T2948" s="14">
        <f t="shared" si="93"/>
        <v>42597.322824074072</v>
      </c>
    </row>
    <row r="2949" spans="1:20" ht="60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8306</v>
      </c>
      <c r="G2949" s="1" t="s">
        <v>8221</v>
      </c>
      <c r="H2949" s="1" t="s">
        <v>8243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8300</v>
      </c>
      <c r="O2949" s="5">
        <f>E2949/D2949</f>
        <v>4.2880000000000001E-2</v>
      </c>
      <c r="P2949" s="3">
        <f>ROUND(E2949/L2949,0)</f>
        <v>82</v>
      </c>
      <c r="Q2949" s="6" t="s">
        <v>8315</v>
      </c>
      <c r="R2949" s="6" t="s">
        <v>8355</v>
      </c>
      <c r="S2949" s="14">
        <f t="shared" si="92"/>
        <v>42649.353784722225</v>
      </c>
      <c r="T2949" s="14">
        <f t="shared" si="93"/>
        <v>42698.507638888885</v>
      </c>
    </row>
    <row r="2950" spans="1:20" ht="60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8306</v>
      </c>
      <c r="G2950" s="1" t="s">
        <v>8221</v>
      </c>
      <c r="H2950" s="1" t="s">
        <v>8243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8300</v>
      </c>
      <c r="O2950" s="5">
        <f>E2950/D2950</f>
        <v>4.8000000000000001E-5</v>
      </c>
      <c r="P2950" s="3">
        <f>ROUND(E2950/L2950,0)</f>
        <v>3</v>
      </c>
      <c r="Q2950" s="6" t="s">
        <v>8315</v>
      </c>
      <c r="R2950" s="6" t="s">
        <v>8355</v>
      </c>
      <c r="S2950" s="14">
        <f t="shared" si="92"/>
        <v>42097.440891203696</v>
      </c>
      <c r="T2950" s="14">
        <f t="shared" si="93"/>
        <v>42157.440891203696</v>
      </c>
    </row>
    <row r="2951" spans="1:20" ht="60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8306</v>
      </c>
      <c r="G2951" s="1" t="s">
        <v>8221</v>
      </c>
      <c r="H2951" s="1" t="s">
        <v>8243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8300</v>
      </c>
      <c r="O2951" s="5">
        <f>E2951/D2951</f>
        <v>2.5000000000000001E-2</v>
      </c>
      <c r="P2951" s="3">
        <f>ROUND(E2951/L2951,0)</f>
        <v>13</v>
      </c>
      <c r="Q2951" s="6" t="s">
        <v>8315</v>
      </c>
      <c r="R2951" s="6" t="s">
        <v>8355</v>
      </c>
      <c r="S2951" s="14">
        <f t="shared" si="92"/>
        <v>42297.61478009259</v>
      </c>
      <c r="T2951" s="14">
        <f t="shared" si="93"/>
        <v>42327.656446759262</v>
      </c>
    </row>
    <row r="2952" spans="1:20" ht="60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8306</v>
      </c>
      <c r="G2952" s="1" t="s">
        <v>8221</v>
      </c>
      <c r="H2952" s="1" t="s">
        <v>8243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8300</v>
      </c>
      <c r="O2952" s="5">
        <f>E2952/D2952</f>
        <v>0</v>
      </c>
      <c r="P2952" s="3" t="e">
        <f>ROUND(E2952/L2952,0)</f>
        <v>#DIV/0!</v>
      </c>
      <c r="Q2952" s="6" t="s">
        <v>8315</v>
      </c>
      <c r="R2952" s="6" t="s">
        <v>8355</v>
      </c>
      <c r="S2952" s="14">
        <f t="shared" si="92"/>
        <v>42362.156851851854</v>
      </c>
      <c r="T2952" s="14">
        <f t="shared" si="93"/>
        <v>42392.156851851854</v>
      </c>
    </row>
    <row r="2953" spans="1:20" ht="60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8305</v>
      </c>
      <c r="G2953" s="1" t="s">
        <v>8221</v>
      </c>
      <c r="H2953" s="1" t="s">
        <v>8243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8300</v>
      </c>
      <c r="O2953" s="5">
        <f>E2953/D2953</f>
        <v>2.1919999999999999E-2</v>
      </c>
      <c r="P2953" s="3">
        <f>ROUND(E2953/L2953,0)</f>
        <v>19</v>
      </c>
      <c r="Q2953" s="6" t="s">
        <v>8315</v>
      </c>
      <c r="R2953" s="6" t="s">
        <v>8355</v>
      </c>
      <c r="S2953" s="14">
        <f t="shared" si="92"/>
        <v>41872.594594907401</v>
      </c>
      <c r="T2953" s="14">
        <f t="shared" si="93"/>
        <v>41917.594594907401</v>
      </c>
    </row>
    <row r="2954" spans="1:20" ht="60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8305</v>
      </c>
      <c r="G2954" s="1" t="s">
        <v>8221</v>
      </c>
      <c r="H2954" s="1" t="s">
        <v>8243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8300</v>
      </c>
      <c r="O2954" s="5">
        <f>E2954/D2954</f>
        <v>8.0250000000000002E-2</v>
      </c>
      <c r="P2954" s="3">
        <f>ROUND(E2954/L2954,0)</f>
        <v>201</v>
      </c>
      <c r="Q2954" s="6" t="s">
        <v>8315</v>
      </c>
      <c r="R2954" s="6" t="s">
        <v>8355</v>
      </c>
      <c r="S2954" s="14">
        <f t="shared" si="92"/>
        <v>42628.481932870367</v>
      </c>
      <c r="T2954" s="14">
        <f t="shared" si="93"/>
        <v>42659.958333333336</v>
      </c>
    </row>
    <row r="2955" spans="1:20" ht="45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8305</v>
      </c>
      <c r="G2955" s="1" t="s">
        <v>8221</v>
      </c>
      <c r="H2955" s="1" t="s">
        <v>8243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8300</v>
      </c>
      <c r="O2955" s="5">
        <f>E2955/D2955</f>
        <v>1.5125E-3</v>
      </c>
      <c r="P2955" s="3">
        <f>ROUND(E2955/L2955,0)</f>
        <v>202</v>
      </c>
      <c r="Q2955" s="6" t="s">
        <v>8315</v>
      </c>
      <c r="R2955" s="6" t="s">
        <v>8355</v>
      </c>
      <c r="S2955" s="14">
        <f t="shared" si="92"/>
        <v>42255.583576388883</v>
      </c>
      <c r="T2955" s="14">
        <f t="shared" si="93"/>
        <v>42285.583576388883</v>
      </c>
    </row>
    <row r="2956" spans="1:20" ht="45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8305</v>
      </c>
      <c r="G2956" s="1" t="s">
        <v>8221</v>
      </c>
      <c r="H2956" s="1" t="s">
        <v>8243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8300</v>
      </c>
      <c r="O2956" s="5">
        <f>E2956/D2956</f>
        <v>0</v>
      </c>
      <c r="P2956" s="3" t="e">
        <f>ROUND(E2956/L2956,0)</f>
        <v>#DIV/0!</v>
      </c>
      <c r="Q2956" s="6" t="s">
        <v>8315</v>
      </c>
      <c r="R2956" s="6" t="s">
        <v>8355</v>
      </c>
      <c r="S2956" s="14">
        <f t="shared" si="92"/>
        <v>42790.375034722216</v>
      </c>
      <c r="T2956" s="14">
        <f t="shared" si="93"/>
        <v>42810.333368055552</v>
      </c>
    </row>
    <row r="2957" spans="1:20" ht="45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8305</v>
      </c>
      <c r="G2957" s="1" t="s">
        <v>8221</v>
      </c>
      <c r="H2957" s="1" t="s">
        <v>8243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8300</v>
      </c>
      <c r="O2957" s="5">
        <f>E2957/D2957</f>
        <v>0.59583333333333333</v>
      </c>
      <c r="P2957" s="3">
        <f>ROUND(E2957/L2957,0)</f>
        <v>65</v>
      </c>
      <c r="Q2957" s="6" t="s">
        <v>8315</v>
      </c>
      <c r="R2957" s="6" t="s">
        <v>8355</v>
      </c>
      <c r="S2957" s="14">
        <f t="shared" si="92"/>
        <v>42141.532974537033</v>
      </c>
      <c r="T2957" s="14">
        <f t="shared" si="93"/>
        <v>42171.532974537033</v>
      </c>
    </row>
    <row r="2958" spans="1:20" ht="60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8305</v>
      </c>
      <c r="G2958" s="1" t="s">
        <v>8221</v>
      </c>
      <c r="H2958" s="1" t="s">
        <v>8243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8300</v>
      </c>
      <c r="O2958" s="5">
        <f>E2958/D2958</f>
        <v>0.16734177215189874</v>
      </c>
      <c r="P2958" s="3">
        <f>ROUND(E2958/L2958,0)</f>
        <v>66</v>
      </c>
      <c r="Q2958" s="6" t="s">
        <v>8315</v>
      </c>
      <c r="R2958" s="6" t="s">
        <v>8355</v>
      </c>
      <c r="S2958" s="14">
        <f t="shared" si="92"/>
        <v>42464.750578703701</v>
      </c>
      <c r="T2958" s="14">
        <f t="shared" si="93"/>
        <v>42494.750578703701</v>
      </c>
    </row>
    <row r="2959" spans="1:20" ht="4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8305</v>
      </c>
      <c r="G2959" s="1" t="s">
        <v>8221</v>
      </c>
      <c r="H2959" s="1" t="s">
        <v>8243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8300</v>
      </c>
      <c r="O2959" s="5">
        <f>E2959/D2959</f>
        <v>1.8666666666666668E-2</v>
      </c>
      <c r="P2959" s="3">
        <f>ROUND(E2959/L2959,0)</f>
        <v>93</v>
      </c>
      <c r="Q2959" s="6" t="s">
        <v>8315</v>
      </c>
      <c r="R2959" s="6" t="s">
        <v>8355</v>
      </c>
      <c r="S2959" s="14">
        <f t="shared" si="92"/>
        <v>42030.80291666666</v>
      </c>
      <c r="T2959" s="14">
        <f t="shared" si="93"/>
        <v>42090.761249999996</v>
      </c>
    </row>
    <row r="2960" spans="1:20" ht="4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8305</v>
      </c>
      <c r="G2960" s="1" t="s">
        <v>8221</v>
      </c>
      <c r="H2960" s="1" t="s">
        <v>8243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8300</v>
      </c>
      <c r="O2960" s="5">
        <f>E2960/D2960</f>
        <v>0</v>
      </c>
      <c r="P2960" s="3" t="e">
        <f>ROUND(E2960/L2960,0)</f>
        <v>#DIV/0!</v>
      </c>
      <c r="Q2960" s="6" t="s">
        <v>8315</v>
      </c>
      <c r="R2960" s="6" t="s">
        <v>8355</v>
      </c>
      <c r="S2960" s="14">
        <f t="shared" si="92"/>
        <v>42438.570798611108</v>
      </c>
      <c r="T2960" s="14">
        <f t="shared" si="93"/>
        <v>42498.529131944444</v>
      </c>
    </row>
    <row r="2961" spans="1:20" ht="60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8305</v>
      </c>
      <c r="G2961" s="1" t="s">
        <v>8222</v>
      </c>
      <c r="H2961" s="1" t="s">
        <v>8244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8300</v>
      </c>
      <c r="O2961" s="5">
        <f>E2961/D2961</f>
        <v>0</v>
      </c>
      <c r="P2961" s="3" t="e">
        <f>ROUND(E2961/L2961,0)</f>
        <v>#DIV/0!</v>
      </c>
      <c r="Q2961" s="6" t="s">
        <v>8315</v>
      </c>
      <c r="R2961" s="6" t="s">
        <v>8355</v>
      </c>
      <c r="S2961" s="14">
        <f t="shared" si="92"/>
        <v>42497.800057870372</v>
      </c>
      <c r="T2961" s="14">
        <f t="shared" si="93"/>
        <v>42527.800057870372</v>
      </c>
    </row>
    <row r="2962" spans="1:20" ht="4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8305</v>
      </c>
      <c r="G2962" s="1" t="s">
        <v>8221</v>
      </c>
      <c r="H2962" s="1" t="s">
        <v>8243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8300</v>
      </c>
      <c r="O2962" s="5">
        <f>E2962/D2962</f>
        <v>0</v>
      </c>
      <c r="P2962" s="3" t="e">
        <f>ROUND(E2962/L2962,0)</f>
        <v>#DIV/0!</v>
      </c>
      <c r="Q2962" s="6" t="s">
        <v>8315</v>
      </c>
      <c r="R2962" s="6" t="s">
        <v>8355</v>
      </c>
      <c r="S2962" s="14">
        <f t="shared" si="92"/>
        <v>41863.54887731481</v>
      </c>
      <c r="T2962" s="14">
        <f t="shared" si="93"/>
        <v>41893.54887731481</v>
      </c>
    </row>
    <row r="2963" spans="1:20" ht="60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8221</v>
      </c>
      <c r="H2963" s="1" t="s">
        <v>8243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8268</v>
      </c>
      <c r="O2963" s="5">
        <f>E2963/D2963</f>
        <v>1.0962000000000001</v>
      </c>
      <c r="P2963" s="3">
        <f>ROUND(E2963/L2963,0)</f>
        <v>51</v>
      </c>
      <c r="Q2963" s="6" t="s">
        <v>8315</v>
      </c>
      <c r="R2963" s="6" t="s">
        <v>8316</v>
      </c>
      <c r="S2963" s="14">
        <f t="shared" si="92"/>
        <v>42061.004155092589</v>
      </c>
      <c r="T2963" s="14">
        <f t="shared" si="93"/>
        <v>42088.958333333336</v>
      </c>
    </row>
    <row r="2964" spans="1:20" ht="60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8221</v>
      </c>
      <c r="H2964" s="1" t="s">
        <v>8243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8268</v>
      </c>
      <c r="O2964" s="5">
        <f>E2964/D2964</f>
        <v>1.218</v>
      </c>
      <c r="P2964" s="3">
        <f>ROUND(E2964/L2964,0)</f>
        <v>61</v>
      </c>
      <c r="Q2964" s="6" t="s">
        <v>8315</v>
      </c>
      <c r="R2964" s="6" t="s">
        <v>8316</v>
      </c>
      <c r="S2964" s="14">
        <f t="shared" si="92"/>
        <v>42036.035949074074</v>
      </c>
      <c r="T2964" s="14">
        <f t="shared" si="93"/>
        <v>42064.082638888889</v>
      </c>
    </row>
    <row r="2965" spans="1:20" ht="60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8221</v>
      </c>
      <c r="H2965" s="1" t="s">
        <v>8243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8268</v>
      </c>
      <c r="O2965" s="5">
        <f>E2965/D2965</f>
        <v>1.0685</v>
      </c>
      <c r="P2965" s="3">
        <f>ROUND(E2965/L2965,0)</f>
        <v>109</v>
      </c>
      <c r="Q2965" s="6" t="s">
        <v>8315</v>
      </c>
      <c r="R2965" s="6" t="s">
        <v>8316</v>
      </c>
      <c r="S2965" s="14">
        <f t="shared" si="92"/>
        <v>42157.26185185185</v>
      </c>
      <c r="T2965" s="14">
        <f t="shared" si="93"/>
        <v>42187.26185185185</v>
      </c>
    </row>
    <row r="2966" spans="1:20" ht="60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8221</v>
      </c>
      <c r="H2966" s="1" t="s">
        <v>8243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8268</v>
      </c>
      <c r="O2966" s="5">
        <f>E2966/D2966</f>
        <v>1.0071379999999999</v>
      </c>
      <c r="P2966" s="3">
        <f>ROUND(E2966/L2966,0)</f>
        <v>26</v>
      </c>
      <c r="Q2966" s="6" t="s">
        <v>8315</v>
      </c>
      <c r="R2966" s="6" t="s">
        <v>8316</v>
      </c>
      <c r="S2966" s="14">
        <f t="shared" si="92"/>
        <v>41827.701608796291</v>
      </c>
      <c r="T2966" s="14">
        <f t="shared" si="93"/>
        <v>41857.688888888886</v>
      </c>
    </row>
    <row r="2967" spans="1:20" ht="60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8221</v>
      </c>
      <c r="H2967" s="1" t="s">
        <v>8243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8268</v>
      </c>
      <c r="O2967" s="5">
        <f>E2967/D2967</f>
        <v>1.0900000000000001</v>
      </c>
      <c r="P2967" s="3">
        <f>ROUND(E2967/L2967,0)</f>
        <v>42</v>
      </c>
      <c r="Q2967" s="6" t="s">
        <v>8315</v>
      </c>
      <c r="R2967" s="6" t="s">
        <v>8316</v>
      </c>
      <c r="S2967" s="14">
        <f t="shared" si="92"/>
        <v>42162.521215277775</v>
      </c>
      <c r="T2967" s="14">
        <f t="shared" si="93"/>
        <v>42192.521215277775</v>
      </c>
    </row>
    <row r="2968" spans="1:20" ht="60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8221</v>
      </c>
      <c r="H2968" s="1" t="s">
        <v>8243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8268</v>
      </c>
      <c r="O2968" s="5">
        <f>E2968/D2968</f>
        <v>1.1363000000000001</v>
      </c>
      <c r="P2968" s="3">
        <f>ROUND(E2968/L2968,0)</f>
        <v>89</v>
      </c>
      <c r="Q2968" s="6" t="s">
        <v>8315</v>
      </c>
      <c r="R2968" s="6" t="s">
        <v>8316</v>
      </c>
      <c r="S2968" s="14">
        <f t="shared" si="92"/>
        <v>42233.530231481483</v>
      </c>
      <c r="T2968" s="14">
        <f t="shared" si="93"/>
        <v>42263.530231481483</v>
      </c>
    </row>
    <row r="2969" spans="1:20" ht="4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8221</v>
      </c>
      <c r="H2969" s="1" t="s">
        <v>8243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8268</v>
      </c>
      <c r="O2969" s="5">
        <f>E2969/D2969</f>
        <v>1.1392</v>
      </c>
      <c r="P2969" s="3">
        <f>ROUND(E2969/L2969,0)</f>
        <v>80</v>
      </c>
      <c r="Q2969" s="6" t="s">
        <v>8315</v>
      </c>
      <c r="R2969" s="6" t="s">
        <v>8316</v>
      </c>
      <c r="S2969" s="14">
        <f t="shared" si="92"/>
        <v>42041.989490740736</v>
      </c>
      <c r="T2969" s="14">
        <f t="shared" si="93"/>
        <v>42071.947824074072</v>
      </c>
    </row>
    <row r="2970" spans="1:20" ht="30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8221</v>
      </c>
      <c r="H2970" s="1" t="s">
        <v>8243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8268</v>
      </c>
      <c r="O2970" s="5">
        <f>E2970/D2970</f>
        <v>1.06</v>
      </c>
      <c r="P2970" s="3">
        <f>ROUND(E2970/L2970,0)</f>
        <v>79</v>
      </c>
      <c r="Q2970" s="6" t="s">
        <v>8315</v>
      </c>
      <c r="R2970" s="6" t="s">
        <v>8316</v>
      </c>
      <c r="S2970" s="14">
        <f t="shared" si="92"/>
        <v>42585.315509259257</v>
      </c>
      <c r="T2970" s="14">
        <f t="shared" si="93"/>
        <v>42598.957638888889</v>
      </c>
    </row>
    <row r="2971" spans="1:20" ht="60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8226</v>
      </c>
      <c r="H2971" s="1" t="s">
        <v>8248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8268</v>
      </c>
      <c r="O2971" s="5">
        <f>E2971/D2971</f>
        <v>1.625</v>
      </c>
      <c r="P2971" s="3">
        <f>ROUND(E2971/L2971,0)</f>
        <v>96</v>
      </c>
      <c r="Q2971" s="6" t="s">
        <v>8315</v>
      </c>
      <c r="R2971" s="6" t="s">
        <v>8316</v>
      </c>
      <c r="S2971" s="14">
        <f t="shared" si="92"/>
        <v>42097.578159722216</v>
      </c>
      <c r="T2971" s="14">
        <f t="shared" si="93"/>
        <v>42127.743750000001</v>
      </c>
    </row>
    <row r="2972" spans="1:20" ht="4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8221</v>
      </c>
      <c r="H2972" s="1" t="s">
        <v>8243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8268</v>
      </c>
      <c r="O2972" s="5">
        <f>E2972/D2972</f>
        <v>1.06</v>
      </c>
      <c r="P2972" s="3">
        <f>ROUND(E2972/L2972,0)</f>
        <v>70</v>
      </c>
      <c r="Q2972" s="6" t="s">
        <v>8315</v>
      </c>
      <c r="R2972" s="6" t="s">
        <v>8316</v>
      </c>
      <c r="S2972" s="14">
        <f t="shared" si="92"/>
        <v>41808.461238425924</v>
      </c>
      <c r="T2972" s="14">
        <f t="shared" si="93"/>
        <v>41838.461238425924</v>
      </c>
    </row>
    <row r="2973" spans="1:20" ht="60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8221</v>
      </c>
      <c r="H2973" s="1" t="s">
        <v>8243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8268</v>
      </c>
      <c r="O2973" s="5">
        <f>E2973/D2973</f>
        <v>1.0015624999999999</v>
      </c>
      <c r="P2973" s="3">
        <f>ROUND(E2973/L2973,0)</f>
        <v>75</v>
      </c>
      <c r="Q2973" s="6" t="s">
        <v>8315</v>
      </c>
      <c r="R2973" s="6" t="s">
        <v>8316</v>
      </c>
      <c r="S2973" s="14">
        <f t="shared" si="92"/>
        <v>41852.449976851851</v>
      </c>
      <c r="T2973" s="14">
        <f t="shared" si="93"/>
        <v>41882.449976851851</v>
      </c>
    </row>
    <row r="2974" spans="1:20" ht="30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8221</v>
      </c>
      <c r="H2974" s="1" t="s">
        <v>8243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8268</v>
      </c>
      <c r="O2974" s="5">
        <f>E2974/D2974</f>
        <v>1.0535000000000001</v>
      </c>
      <c r="P2974" s="3">
        <f>ROUND(E2974/L2974,0)</f>
        <v>124</v>
      </c>
      <c r="Q2974" s="6" t="s">
        <v>8315</v>
      </c>
      <c r="R2974" s="6" t="s">
        <v>8316</v>
      </c>
      <c r="S2974" s="14">
        <f t="shared" si="92"/>
        <v>42693.90185185185</v>
      </c>
      <c r="T2974" s="14">
        <f t="shared" si="93"/>
        <v>42708.833333333336</v>
      </c>
    </row>
    <row r="2975" spans="1:20" ht="60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8221</v>
      </c>
      <c r="H2975" s="1" t="s">
        <v>8243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8268</v>
      </c>
      <c r="O2975" s="5">
        <f>E2975/D2975</f>
        <v>1.748</v>
      </c>
      <c r="P2975" s="3">
        <f>ROUND(E2975/L2975,0)</f>
        <v>265</v>
      </c>
      <c r="Q2975" s="6" t="s">
        <v>8315</v>
      </c>
      <c r="R2975" s="6" t="s">
        <v>8316</v>
      </c>
      <c r="S2975" s="14">
        <f t="shared" si="92"/>
        <v>42341.610046296293</v>
      </c>
      <c r="T2975" s="14">
        <f t="shared" si="93"/>
        <v>42369.958333333336</v>
      </c>
    </row>
    <row r="2976" spans="1:20" ht="60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8221</v>
      </c>
      <c r="H2976" s="1" t="s">
        <v>8243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8268</v>
      </c>
      <c r="O2976" s="5">
        <f>E2976/D2976</f>
        <v>1.02</v>
      </c>
      <c r="P2976" s="3">
        <f>ROUND(E2976/L2976,0)</f>
        <v>59</v>
      </c>
      <c r="Q2976" s="6" t="s">
        <v>8315</v>
      </c>
      <c r="R2976" s="6" t="s">
        <v>8316</v>
      </c>
      <c r="S2976" s="14">
        <f t="shared" si="92"/>
        <v>41879.852673611109</v>
      </c>
      <c r="T2976" s="14">
        <f t="shared" si="93"/>
        <v>41907.857638888883</v>
      </c>
    </row>
    <row r="2977" spans="1:20" ht="60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8221</v>
      </c>
      <c r="H2977" s="1" t="s">
        <v>8243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8268</v>
      </c>
      <c r="O2977" s="5">
        <f>E2977/D2977</f>
        <v>1.00125</v>
      </c>
      <c r="P2977" s="3">
        <f>ROUND(E2977/L2977,0)</f>
        <v>71</v>
      </c>
      <c r="Q2977" s="6" t="s">
        <v>8315</v>
      </c>
      <c r="R2977" s="6" t="s">
        <v>8316</v>
      </c>
      <c r="S2977" s="14">
        <f t="shared" si="92"/>
        <v>41941.475532407407</v>
      </c>
      <c r="T2977" s="14">
        <f t="shared" si="93"/>
        <v>41969.916666666664</v>
      </c>
    </row>
    <row r="2978" spans="1:20" ht="4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8222</v>
      </c>
      <c r="H2978" s="1" t="s">
        <v>8244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8268</v>
      </c>
      <c r="O2978" s="5">
        <f>E2978/D2978</f>
        <v>1.7142857142857142</v>
      </c>
      <c r="P2978" s="3">
        <f>ROUND(E2978/L2978,0)</f>
        <v>9</v>
      </c>
      <c r="Q2978" s="6" t="s">
        <v>8315</v>
      </c>
      <c r="R2978" s="6" t="s">
        <v>8316</v>
      </c>
      <c r="S2978" s="14">
        <f t="shared" si="92"/>
        <v>42425.522337962961</v>
      </c>
      <c r="T2978" s="14">
        <f t="shared" si="93"/>
        <v>42442.291666666664</v>
      </c>
    </row>
    <row r="2979" spans="1:20" ht="60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8221</v>
      </c>
      <c r="H2979" s="1" t="s">
        <v>8243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8268</v>
      </c>
      <c r="O2979" s="5">
        <f>E2979/D2979</f>
        <v>1.1356666666666666</v>
      </c>
      <c r="P2979" s="3">
        <f>ROUND(E2979/L2979,0)</f>
        <v>114</v>
      </c>
      <c r="Q2979" s="6" t="s">
        <v>8315</v>
      </c>
      <c r="R2979" s="6" t="s">
        <v>8316</v>
      </c>
      <c r="S2979" s="14">
        <f t="shared" si="92"/>
        <v>42026.672847222224</v>
      </c>
      <c r="T2979" s="14">
        <f t="shared" si="93"/>
        <v>42085.884722222218</v>
      </c>
    </row>
    <row r="2980" spans="1:20" ht="60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8221</v>
      </c>
      <c r="H2980" s="1" t="s">
        <v>8243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8268</v>
      </c>
      <c r="O2980" s="5">
        <f>E2980/D2980</f>
        <v>1.2946666666666666</v>
      </c>
      <c r="P2980" s="3">
        <f>ROUND(E2980/L2980,0)</f>
        <v>61</v>
      </c>
      <c r="Q2980" s="6" t="s">
        <v>8315</v>
      </c>
      <c r="R2980" s="6" t="s">
        <v>8316</v>
      </c>
      <c r="S2980" s="14">
        <f t="shared" si="92"/>
        <v>41922.432256944441</v>
      </c>
      <c r="T2980" s="14">
        <f t="shared" si="93"/>
        <v>41932.040972222218</v>
      </c>
    </row>
    <row r="2981" spans="1:20" ht="60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8221</v>
      </c>
      <c r="H2981" s="1" t="s">
        <v>8243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8268</v>
      </c>
      <c r="O2981" s="5">
        <f>E2981/D2981</f>
        <v>1.014</v>
      </c>
      <c r="P2981" s="3">
        <f>ROUND(E2981/L2981,0)</f>
        <v>110</v>
      </c>
      <c r="Q2981" s="6" t="s">
        <v>8315</v>
      </c>
      <c r="R2981" s="6" t="s">
        <v>8316</v>
      </c>
      <c r="S2981" s="14">
        <f t="shared" si="92"/>
        <v>41993.616006944438</v>
      </c>
      <c r="T2981" s="14">
        <f t="shared" si="93"/>
        <v>42010.041666666664</v>
      </c>
    </row>
    <row r="2982" spans="1:20" ht="4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8221</v>
      </c>
      <c r="H2982" s="1" t="s">
        <v>8243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8268</v>
      </c>
      <c r="O2982" s="5">
        <f>E2982/D2982</f>
        <v>1.0916666666666666</v>
      </c>
      <c r="P2982" s="3">
        <f>ROUND(E2982/L2982,0)</f>
        <v>136</v>
      </c>
      <c r="Q2982" s="6" t="s">
        <v>8315</v>
      </c>
      <c r="R2982" s="6" t="s">
        <v>8316</v>
      </c>
      <c r="S2982" s="14">
        <f t="shared" si="92"/>
        <v>42219.70752314815</v>
      </c>
      <c r="T2982" s="14">
        <f t="shared" si="93"/>
        <v>42239.874999999993</v>
      </c>
    </row>
    <row r="2983" spans="1:20" ht="60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8238</v>
      </c>
      <c r="H2983" s="1" t="s">
        <v>8246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8300</v>
      </c>
      <c r="O2983" s="5">
        <f>E2983/D2983</f>
        <v>1.28925</v>
      </c>
      <c r="P2983" s="3">
        <f>ROUND(E2983/L2983,0)</f>
        <v>53</v>
      </c>
      <c r="Q2983" s="6" t="s">
        <v>8315</v>
      </c>
      <c r="R2983" s="6" t="s">
        <v>8355</v>
      </c>
      <c r="S2983" s="14">
        <f t="shared" si="92"/>
        <v>42225.351342592585</v>
      </c>
      <c r="T2983" s="14">
        <f t="shared" si="93"/>
        <v>42270.351342592585</v>
      </c>
    </row>
    <row r="2984" spans="1:20" ht="45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8222</v>
      </c>
      <c r="H2984" s="1" t="s">
        <v>8244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8300</v>
      </c>
      <c r="O2984" s="5">
        <f>E2984/D2984</f>
        <v>1.0206</v>
      </c>
      <c r="P2984" s="3">
        <f>ROUND(E2984/L2984,0)</f>
        <v>86</v>
      </c>
      <c r="Q2984" s="6" t="s">
        <v>8315</v>
      </c>
      <c r="R2984" s="6" t="s">
        <v>8355</v>
      </c>
      <c r="S2984" s="14">
        <f t="shared" si="92"/>
        <v>42381.478506944441</v>
      </c>
      <c r="T2984" s="14">
        <f t="shared" si="93"/>
        <v>42411.478506944441</v>
      </c>
    </row>
    <row r="2985" spans="1:20" ht="4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8221</v>
      </c>
      <c r="H2985" s="1" t="s">
        <v>8243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8300</v>
      </c>
      <c r="O2985" s="5">
        <f>E2985/D2985</f>
        <v>1.465395775862069</v>
      </c>
      <c r="P2985" s="3">
        <f>ROUND(E2985/L2985,0)</f>
        <v>155</v>
      </c>
      <c r="Q2985" s="6" t="s">
        <v>8315</v>
      </c>
      <c r="R2985" s="6" t="s">
        <v>8355</v>
      </c>
      <c r="S2985" s="14">
        <f t="shared" si="92"/>
        <v>41894.424027777779</v>
      </c>
      <c r="T2985" s="14">
        <f t="shared" si="93"/>
        <v>41954.465694444443</v>
      </c>
    </row>
    <row r="2986" spans="1:20" ht="60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8221</v>
      </c>
      <c r="H2986" s="1" t="s">
        <v>8243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8300</v>
      </c>
      <c r="O2986" s="5">
        <f>E2986/D2986</f>
        <v>1.00352</v>
      </c>
      <c r="P2986" s="3">
        <f>ROUND(E2986/L2986,0)</f>
        <v>115</v>
      </c>
      <c r="Q2986" s="6" t="s">
        <v>8315</v>
      </c>
      <c r="R2986" s="6" t="s">
        <v>8355</v>
      </c>
      <c r="S2986" s="14">
        <f t="shared" si="92"/>
        <v>42576.070381944439</v>
      </c>
      <c r="T2986" s="14">
        <f t="shared" si="93"/>
        <v>42606.070381944439</v>
      </c>
    </row>
    <row r="2987" spans="1:20" ht="60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8225</v>
      </c>
      <c r="H2987" s="1" t="s">
        <v>8247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8300</v>
      </c>
      <c r="O2987" s="5">
        <f>E2987/D2987</f>
        <v>1.2164999999999999</v>
      </c>
      <c r="P2987" s="3">
        <f>ROUND(E2987/L2987,0)</f>
        <v>110</v>
      </c>
      <c r="Q2987" s="6" t="s">
        <v>8315</v>
      </c>
      <c r="R2987" s="6" t="s">
        <v>8355</v>
      </c>
      <c r="S2987" s="14">
        <f t="shared" si="92"/>
        <v>42654.765370370369</v>
      </c>
      <c r="T2987" s="14">
        <f t="shared" si="93"/>
        <v>42673.958333333336</v>
      </c>
    </row>
    <row r="2988" spans="1:20" ht="45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8222</v>
      </c>
      <c r="H2988" s="1" t="s">
        <v>8244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8300</v>
      </c>
      <c r="O2988" s="5">
        <f>E2988/D2988</f>
        <v>1.0549999999999999</v>
      </c>
      <c r="P2988" s="3">
        <f>ROUND(E2988/L2988,0)</f>
        <v>45</v>
      </c>
      <c r="Q2988" s="6" t="s">
        <v>8315</v>
      </c>
      <c r="R2988" s="6" t="s">
        <v>8355</v>
      </c>
      <c r="S2988" s="14">
        <f t="shared" si="92"/>
        <v>42431.29173611111</v>
      </c>
      <c r="T2988" s="14">
        <f t="shared" si="93"/>
        <v>42491.250069444439</v>
      </c>
    </row>
    <row r="2989" spans="1:20" ht="60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8221</v>
      </c>
      <c r="H2989" s="1" t="s">
        <v>8243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8300</v>
      </c>
      <c r="O2989" s="5">
        <f>E2989/D2989</f>
        <v>1.1040080000000001</v>
      </c>
      <c r="P2989" s="3">
        <f>ROUND(E2989/L2989,0)</f>
        <v>104</v>
      </c>
      <c r="Q2989" s="6" t="s">
        <v>8315</v>
      </c>
      <c r="R2989" s="6" t="s">
        <v>8355</v>
      </c>
      <c r="S2989" s="14">
        <f t="shared" si="92"/>
        <v>42627.098969907405</v>
      </c>
      <c r="T2989" s="14">
        <f t="shared" si="93"/>
        <v>42655.791666666664</v>
      </c>
    </row>
    <row r="2990" spans="1:20" ht="60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8222</v>
      </c>
      <c r="H2990" s="1" t="s">
        <v>8244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8300</v>
      </c>
      <c r="O2990" s="5">
        <f>E2990/D2990</f>
        <v>1</v>
      </c>
      <c r="P2990" s="3">
        <f>ROUND(E2990/L2990,0)</f>
        <v>36</v>
      </c>
      <c r="Q2990" s="6" t="s">
        <v>8315</v>
      </c>
      <c r="R2990" s="6" t="s">
        <v>8355</v>
      </c>
      <c r="S2990" s="14">
        <f t="shared" si="92"/>
        <v>42511.153715277775</v>
      </c>
      <c r="T2990" s="14">
        <f t="shared" si="93"/>
        <v>42541.153715277775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8221</v>
      </c>
      <c r="H2991" s="1" t="s">
        <v>8243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8300</v>
      </c>
      <c r="O2991" s="5">
        <f>E2991/D2991</f>
        <v>1.76535</v>
      </c>
      <c r="P2991" s="3">
        <f>ROUND(E2991/L2991,0)</f>
        <v>97</v>
      </c>
      <c r="Q2991" s="6" t="s">
        <v>8315</v>
      </c>
      <c r="R2991" s="6" t="s">
        <v>8355</v>
      </c>
      <c r="S2991" s="14">
        <f t="shared" si="92"/>
        <v>42336.812060185184</v>
      </c>
      <c r="T2991" s="14">
        <f t="shared" si="93"/>
        <v>42358.999305555553</v>
      </c>
    </row>
    <row r="2992" spans="1:20" ht="60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8221</v>
      </c>
      <c r="H2992" s="1" t="s">
        <v>8243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8300</v>
      </c>
      <c r="O2992" s="5">
        <f>E2992/D2992</f>
        <v>1</v>
      </c>
      <c r="P2992" s="3">
        <f>ROUND(E2992/L2992,0)</f>
        <v>370</v>
      </c>
      <c r="Q2992" s="6" t="s">
        <v>8315</v>
      </c>
      <c r="R2992" s="6" t="s">
        <v>8355</v>
      </c>
      <c r="S2992" s="14">
        <f t="shared" si="92"/>
        <v>42341.365972222215</v>
      </c>
      <c r="T2992" s="14">
        <f t="shared" si="93"/>
        <v>42376.365972222215</v>
      </c>
    </row>
    <row r="2993" spans="1:20" ht="60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8221</v>
      </c>
      <c r="H2993" s="1" t="s">
        <v>8243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8300</v>
      </c>
      <c r="O2993" s="5">
        <f>E2993/D2993</f>
        <v>1.0329411764705883</v>
      </c>
      <c r="P2993" s="3">
        <f>ROUND(E2993/L2993,0)</f>
        <v>94</v>
      </c>
      <c r="Q2993" s="6" t="s">
        <v>8315</v>
      </c>
      <c r="R2993" s="6" t="s">
        <v>8355</v>
      </c>
      <c r="S2993" s="14">
        <f t="shared" si="92"/>
        <v>42740.628819444442</v>
      </c>
      <c r="T2993" s="14">
        <f t="shared" si="93"/>
        <v>42762.628819444442</v>
      </c>
    </row>
    <row r="2994" spans="1:20" ht="45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8221</v>
      </c>
      <c r="H2994" s="1" t="s">
        <v>8243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8300</v>
      </c>
      <c r="O2994" s="5">
        <f>E2994/D2994</f>
        <v>1.0449999999999999</v>
      </c>
      <c r="P2994" s="3">
        <f>ROUND(E2994/L2994,0)</f>
        <v>49</v>
      </c>
      <c r="Q2994" s="6" t="s">
        <v>8315</v>
      </c>
      <c r="R2994" s="6" t="s">
        <v>8355</v>
      </c>
      <c r="S2994" s="14">
        <f t="shared" si="92"/>
        <v>42622.559143518512</v>
      </c>
      <c r="T2994" s="14">
        <f t="shared" si="93"/>
        <v>42652.559143518512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8221</v>
      </c>
      <c r="H2995" s="1" t="s">
        <v>8243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8300</v>
      </c>
      <c r="O2995" s="5">
        <f>E2995/D2995</f>
        <v>1.0029999999999999</v>
      </c>
      <c r="P2995" s="3">
        <f>ROUND(E2995/L2995,0)</f>
        <v>46</v>
      </c>
      <c r="Q2995" s="6" t="s">
        <v>8315</v>
      </c>
      <c r="R2995" s="6" t="s">
        <v>8355</v>
      </c>
      <c r="S2995" s="14">
        <f t="shared" si="92"/>
        <v>42390.63040509259</v>
      </c>
      <c r="T2995" s="14">
        <f t="shared" si="93"/>
        <v>42420.63040509259</v>
      </c>
    </row>
    <row r="2996" spans="1:20" ht="45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8222</v>
      </c>
      <c r="H2996" s="1" t="s">
        <v>8244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8300</v>
      </c>
      <c r="O2996" s="5">
        <f>E2996/D2996</f>
        <v>4.577466666666667</v>
      </c>
      <c r="P2996" s="3">
        <f>ROUND(E2996/L2996,0)</f>
        <v>23</v>
      </c>
      <c r="Q2996" s="6" t="s">
        <v>8315</v>
      </c>
      <c r="R2996" s="6" t="s">
        <v>8355</v>
      </c>
      <c r="S2996" s="14">
        <f t="shared" si="92"/>
        <v>41885.270509259259</v>
      </c>
      <c r="T2996" s="14">
        <f t="shared" si="93"/>
        <v>41915.270509259259</v>
      </c>
    </row>
    <row r="2997" spans="1:20" ht="60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8221</v>
      </c>
      <c r="H2997" s="1" t="s">
        <v>8243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8300</v>
      </c>
      <c r="O2997" s="5">
        <f>E2997/D2997</f>
        <v>1.0496000000000001</v>
      </c>
      <c r="P2997" s="3">
        <f>ROUND(E2997/L2997,0)</f>
        <v>63</v>
      </c>
      <c r="Q2997" s="6" t="s">
        <v>8315</v>
      </c>
      <c r="R2997" s="6" t="s">
        <v>8355</v>
      </c>
      <c r="S2997" s="14">
        <f t="shared" si="92"/>
        <v>42724.456840277773</v>
      </c>
      <c r="T2997" s="14">
        <f t="shared" si="93"/>
        <v>42754.456840277773</v>
      </c>
    </row>
    <row r="2998" spans="1:20" ht="45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8221</v>
      </c>
      <c r="H2998" s="1" t="s">
        <v>8243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8300</v>
      </c>
      <c r="O2998" s="5">
        <f>E2998/D2998</f>
        <v>1.7194285714285715</v>
      </c>
      <c r="P2998" s="3">
        <f>ROUND(E2998/L2998,0)</f>
        <v>154</v>
      </c>
      <c r="Q2998" s="6" t="s">
        <v>8315</v>
      </c>
      <c r="R2998" s="6" t="s">
        <v>8355</v>
      </c>
      <c r="S2998" s="14">
        <f t="shared" si="92"/>
        <v>42090.704166666663</v>
      </c>
      <c r="T2998" s="14">
        <f t="shared" si="93"/>
        <v>42150.704166666663</v>
      </c>
    </row>
    <row r="2999" spans="1:20" ht="60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8221</v>
      </c>
      <c r="H2999" s="1" t="s">
        <v>8243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8300</v>
      </c>
      <c r="O2999" s="5">
        <f>E2999/D2999</f>
        <v>1.0373000000000001</v>
      </c>
      <c r="P2999" s="3">
        <f>ROUND(E2999/L2999,0)</f>
        <v>90</v>
      </c>
      <c r="Q2999" s="6" t="s">
        <v>8315</v>
      </c>
      <c r="R2999" s="6" t="s">
        <v>8355</v>
      </c>
      <c r="S2999" s="14">
        <f t="shared" si="92"/>
        <v>42775.525381944441</v>
      </c>
      <c r="T2999" s="14">
        <f t="shared" si="93"/>
        <v>42792.999305555553</v>
      </c>
    </row>
    <row r="3000" spans="1:20" ht="60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8221</v>
      </c>
      <c r="H3000" s="1" t="s">
        <v>8243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8300</v>
      </c>
      <c r="O3000" s="5">
        <f>E3000/D3000</f>
        <v>1.0302899999999999</v>
      </c>
      <c r="P3000" s="3">
        <f>ROUND(E3000/L3000,0)</f>
        <v>119</v>
      </c>
      <c r="Q3000" s="6" t="s">
        <v>8315</v>
      </c>
      <c r="R3000" s="6" t="s">
        <v>8355</v>
      </c>
      <c r="S3000" s="14">
        <f t="shared" si="92"/>
        <v>41777.985289351847</v>
      </c>
      <c r="T3000" s="14">
        <f t="shared" si="93"/>
        <v>41805.975694444445</v>
      </c>
    </row>
    <row r="3001" spans="1:20" ht="60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8221</v>
      </c>
      <c r="H3001" s="1" t="s">
        <v>8243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8300</v>
      </c>
      <c r="O3001" s="5">
        <f>E3001/D3001</f>
        <v>1.1888888888888889</v>
      </c>
      <c r="P3001" s="3">
        <f>ROUND(E3001/L3001,0)</f>
        <v>80</v>
      </c>
      <c r="Q3001" s="6" t="s">
        <v>8315</v>
      </c>
      <c r="R3001" s="6" t="s">
        <v>8355</v>
      </c>
      <c r="S3001" s="14">
        <f t="shared" si="92"/>
        <v>42780.531944444439</v>
      </c>
      <c r="T3001" s="14">
        <f t="shared" si="93"/>
        <v>42794.874999999993</v>
      </c>
    </row>
    <row r="3002" spans="1:20" ht="60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8221</v>
      </c>
      <c r="H3002" s="1" t="s">
        <v>8243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8300</v>
      </c>
      <c r="O3002" s="5">
        <f>E3002/D3002</f>
        <v>1</v>
      </c>
      <c r="P3002" s="3">
        <f>ROUND(E3002/L3002,0)</f>
        <v>63</v>
      </c>
      <c r="Q3002" s="6" t="s">
        <v>8315</v>
      </c>
      <c r="R3002" s="6" t="s">
        <v>8355</v>
      </c>
      <c r="S3002" s="14">
        <f t="shared" si="92"/>
        <v>42752.61886574074</v>
      </c>
      <c r="T3002" s="14">
        <f t="shared" si="93"/>
        <v>42766.541666666664</v>
      </c>
    </row>
    <row r="3003" spans="1:20" ht="45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8221</v>
      </c>
      <c r="H3003" s="1" t="s">
        <v>8243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8300</v>
      </c>
      <c r="O3003" s="5">
        <f>E3003/D3003</f>
        <v>3.1869988910451896</v>
      </c>
      <c r="P3003" s="3">
        <f>ROUND(E3003/L3003,0)</f>
        <v>131</v>
      </c>
      <c r="Q3003" s="6" t="s">
        <v>8315</v>
      </c>
      <c r="R3003" s="6" t="s">
        <v>8355</v>
      </c>
      <c r="S3003" s="14">
        <f t="shared" si="92"/>
        <v>42534.687291666669</v>
      </c>
      <c r="T3003" s="14">
        <f t="shared" si="93"/>
        <v>42564.687291666669</v>
      </c>
    </row>
    <row r="3004" spans="1:20" ht="30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8221</v>
      </c>
      <c r="H3004" s="1" t="s">
        <v>8243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8300</v>
      </c>
      <c r="O3004" s="5">
        <f>E3004/D3004</f>
        <v>1.0850614285714286</v>
      </c>
      <c r="P3004" s="3">
        <f>ROUND(E3004/L3004,0)</f>
        <v>73</v>
      </c>
      <c r="Q3004" s="6" t="s">
        <v>8315</v>
      </c>
      <c r="R3004" s="6" t="s">
        <v>8355</v>
      </c>
      <c r="S3004" s="14">
        <f t="shared" si="92"/>
        <v>41239.627916666665</v>
      </c>
      <c r="T3004" s="14">
        <f t="shared" si="93"/>
        <v>41269.627916666665</v>
      </c>
    </row>
    <row r="3005" spans="1:20" ht="60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8221</v>
      </c>
      <c r="H3005" s="1" t="s">
        <v>8243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8300</v>
      </c>
      <c r="O3005" s="5">
        <f>E3005/D3005</f>
        <v>1.0116666666666667</v>
      </c>
      <c r="P3005" s="3">
        <f>ROUND(E3005/L3005,0)</f>
        <v>179</v>
      </c>
      <c r="Q3005" s="6" t="s">
        <v>8315</v>
      </c>
      <c r="R3005" s="6" t="s">
        <v>8355</v>
      </c>
      <c r="S3005" s="14">
        <f t="shared" si="92"/>
        <v>42398.640925925924</v>
      </c>
      <c r="T3005" s="14">
        <f t="shared" si="93"/>
        <v>42430.040972222218</v>
      </c>
    </row>
    <row r="3006" spans="1:20" ht="60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8221</v>
      </c>
      <c r="H3006" s="1" t="s">
        <v>8243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8300</v>
      </c>
      <c r="O3006" s="5">
        <f>E3006/D3006</f>
        <v>1.12815</v>
      </c>
      <c r="P3006" s="3">
        <f>ROUND(E3006/L3006,0)</f>
        <v>163</v>
      </c>
      <c r="Q3006" s="6" t="s">
        <v>8315</v>
      </c>
      <c r="R3006" s="6" t="s">
        <v>8355</v>
      </c>
      <c r="S3006" s="14">
        <f t="shared" si="92"/>
        <v>41928.672731481478</v>
      </c>
      <c r="T3006" s="14">
        <f t="shared" si="93"/>
        <v>41958.714398148142</v>
      </c>
    </row>
    <row r="3007" spans="1:20" ht="60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8221</v>
      </c>
      <c r="H3007" s="1" t="s">
        <v>8243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8300</v>
      </c>
      <c r="O3007" s="5">
        <f>E3007/D3007</f>
        <v>1.2049622641509434</v>
      </c>
      <c r="P3007" s="3">
        <f>ROUND(E3007/L3007,0)</f>
        <v>108</v>
      </c>
      <c r="Q3007" s="6" t="s">
        <v>8315</v>
      </c>
      <c r="R3007" s="6" t="s">
        <v>8355</v>
      </c>
      <c r="S3007" s="14">
        <f t="shared" si="92"/>
        <v>41888.466493055552</v>
      </c>
      <c r="T3007" s="14">
        <f t="shared" si="93"/>
        <v>41918.466493055552</v>
      </c>
    </row>
    <row r="3008" spans="1:20" ht="45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8226</v>
      </c>
      <c r="H3008" s="1" t="s">
        <v>8248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8300</v>
      </c>
      <c r="O3008" s="5">
        <f>E3008/D3008</f>
        <v>1.0774999999999999</v>
      </c>
      <c r="P3008" s="3">
        <f>ROUND(E3008/L3008,0)</f>
        <v>89</v>
      </c>
      <c r="Q3008" s="6" t="s">
        <v>8315</v>
      </c>
      <c r="R3008" s="6" t="s">
        <v>8355</v>
      </c>
      <c r="S3008" s="14">
        <f t="shared" si="92"/>
        <v>41957.54850694444</v>
      </c>
      <c r="T3008" s="14">
        <f t="shared" si="93"/>
        <v>41987.54850694444</v>
      </c>
    </row>
    <row r="3009" spans="1:20" ht="3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8221</v>
      </c>
      <c r="H3009" s="1" t="s">
        <v>8243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8300</v>
      </c>
      <c r="O3009" s="5">
        <f>E3009/D3009</f>
        <v>1.8</v>
      </c>
      <c r="P3009" s="3">
        <f>ROUND(E3009/L3009,0)</f>
        <v>54</v>
      </c>
      <c r="Q3009" s="6" t="s">
        <v>8315</v>
      </c>
      <c r="R3009" s="6" t="s">
        <v>8355</v>
      </c>
      <c r="S3009" s="14">
        <f t="shared" si="92"/>
        <v>42098.007905092592</v>
      </c>
      <c r="T3009" s="14">
        <f t="shared" si="93"/>
        <v>42119.007905092592</v>
      </c>
    </row>
    <row r="3010" spans="1:20" ht="4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8221</v>
      </c>
      <c r="H3010" s="1" t="s">
        <v>8243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8300</v>
      </c>
      <c r="O3010" s="5">
        <f>E3010/D3010</f>
        <v>1.0116666666666667</v>
      </c>
      <c r="P3010" s="3">
        <f>ROUND(E3010/L3010,0)</f>
        <v>117</v>
      </c>
      <c r="Q3010" s="6" t="s">
        <v>8315</v>
      </c>
      <c r="R3010" s="6" t="s">
        <v>8355</v>
      </c>
      <c r="S3010" s="14">
        <f t="shared" si="92"/>
        <v>42360.003692129627</v>
      </c>
      <c r="T3010" s="14">
        <f t="shared" si="93"/>
        <v>42390.003692129627</v>
      </c>
    </row>
    <row r="3011" spans="1:20" ht="60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8221</v>
      </c>
      <c r="H3011" s="1" t="s">
        <v>8243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8300</v>
      </c>
      <c r="O3011" s="5">
        <f>E3011/D3011</f>
        <v>1.19756</v>
      </c>
      <c r="P3011" s="3">
        <f>ROUND(E3011/L3011,0)</f>
        <v>234</v>
      </c>
      <c r="Q3011" s="6" t="s">
        <v>8315</v>
      </c>
      <c r="R3011" s="6" t="s">
        <v>8355</v>
      </c>
      <c r="S3011" s="14">
        <f t="shared" ref="S3011:S3074" si="94">(J3011/86400)+25569+(-5/24)</f>
        <v>41939.361574074072</v>
      </c>
      <c r="T3011" s="14">
        <f t="shared" ref="T3011:T3074" si="95">(I3011/86400)+25569+(-5/24)</f>
        <v>41969.403240740743</v>
      </c>
    </row>
    <row r="3012" spans="1:20" ht="60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8221</v>
      </c>
      <c r="H3012" s="1" t="s">
        <v>8243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8300</v>
      </c>
      <c r="O3012" s="5">
        <f>E3012/D3012</f>
        <v>1.58</v>
      </c>
      <c r="P3012" s="3">
        <f>ROUND(E3012/L3012,0)</f>
        <v>158</v>
      </c>
      <c r="Q3012" s="6" t="s">
        <v>8315</v>
      </c>
      <c r="R3012" s="6" t="s">
        <v>8355</v>
      </c>
      <c r="S3012" s="14">
        <f t="shared" si="94"/>
        <v>41996.624062499999</v>
      </c>
      <c r="T3012" s="14">
        <f t="shared" si="95"/>
        <v>42056.624062499999</v>
      </c>
    </row>
    <row r="3013" spans="1:20" ht="45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8224</v>
      </c>
      <c r="H3013" s="1" t="s">
        <v>8246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8300</v>
      </c>
      <c r="O3013" s="5">
        <f>E3013/D3013</f>
        <v>1.2366666666666666</v>
      </c>
      <c r="P3013" s="3">
        <f>ROUND(E3013/L3013,0)</f>
        <v>15</v>
      </c>
      <c r="Q3013" s="6" t="s">
        <v>8315</v>
      </c>
      <c r="R3013" s="6" t="s">
        <v>8355</v>
      </c>
      <c r="S3013" s="14">
        <f t="shared" si="94"/>
        <v>42334.260601851849</v>
      </c>
      <c r="T3013" s="14">
        <f t="shared" si="95"/>
        <v>42361.749305555553</v>
      </c>
    </row>
    <row r="3014" spans="1:20" ht="4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8221</v>
      </c>
      <c r="H3014" s="1" t="s">
        <v>8243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8300</v>
      </c>
      <c r="O3014" s="5">
        <f>E3014/D3014</f>
        <v>1.1712499999999999</v>
      </c>
      <c r="P3014" s="3">
        <f>ROUND(E3014/L3014,0)</f>
        <v>85</v>
      </c>
      <c r="Q3014" s="6" t="s">
        <v>8315</v>
      </c>
      <c r="R3014" s="6" t="s">
        <v>8355</v>
      </c>
      <c r="S3014" s="14">
        <f t="shared" si="94"/>
        <v>42024.494560185187</v>
      </c>
      <c r="T3014" s="14">
        <f t="shared" si="95"/>
        <v>42045.494560185187</v>
      </c>
    </row>
    <row r="3015" spans="1:20" ht="45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8221</v>
      </c>
      <c r="H3015" s="1" t="s">
        <v>8243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8300</v>
      </c>
      <c r="O3015" s="5">
        <f>E3015/D3015</f>
        <v>1.5696000000000001</v>
      </c>
      <c r="P3015" s="3">
        <f>ROUND(E3015/L3015,0)</f>
        <v>147</v>
      </c>
      <c r="Q3015" s="6" t="s">
        <v>8315</v>
      </c>
      <c r="R3015" s="6" t="s">
        <v>8355</v>
      </c>
      <c r="S3015" s="14">
        <f t="shared" si="94"/>
        <v>42146.627881944441</v>
      </c>
      <c r="T3015" s="14">
        <f t="shared" si="95"/>
        <v>42176.627881944441</v>
      </c>
    </row>
    <row r="3016" spans="1:20" ht="60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8221</v>
      </c>
      <c r="H3016" s="1" t="s">
        <v>8243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8300</v>
      </c>
      <c r="O3016" s="5">
        <f>E3016/D3016</f>
        <v>1.13104</v>
      </c>
      <c r="P3016" s="3">
        <f>ROUND(E3016/L3016,0)</f>
        <v>51</v>
      </c>
      <c r="Q3016" s="6" t="s">
        <v>8315</v>
      </c>
      <c r="R3016" s="6" t="s">
        <v>8355</v>
      </c>
      <c r="S3016" s="14">
        <f t="shared" si="94"/>
        <v>41919.915277777771</v>
      </c>
      <c r="T3016" s="14">
        <f t="shared" si="95"/>
        <v>41948</v>
      </c>
    </row>
    <row r="3017" spans="1:20" ht="4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8221</v>
      </c>
      <c r="H3017" s="1" t="s">
        <v>8243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8300</v>
      </c>
      <c r="O3017" s="5">
        <f>E3017/D3017</f>
        <v>1.0317647058823529</v>
      </c>
      <c r="P3017" s="3">
        <f>ROUND(E3017/L3017,0)</f>
        <v>88</v>
      </c>
      <c r="Q3017" s="6" t="s">
        <v>8315</v>
      </c>
      <c r="R3017" s="6" t="s">
        <v>8355</v>
      </c>
      <c r="S3017" s="14">
        <f t="shared" si="94"/>
        <v>41785.518958333334</v>
      </c>
      <c r="T3017" s="14">
        <f t="shared" si="95"/>
        <v>41800.958333333328</v>
      </c>
    </row>
    <row r="3018" spans="1:20" ht="60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8221</v>
      </c>
      <c r="H3018" s="1" t="s">
        <v>8243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8300</v>
      </c>
      <c r="O3018" s="5">
        <f>E3018/D3018</f>
        <v>1.0261176470588236</v>
      </c>
      <c r="P3018" s="3">
        <f>ROUND(E3018/L3018,0)</f>
        <v>242</v>
      </c>
      <c r="Q3018" s="6" t="s">
        <v>8315</v>
      </c>
      <c r="R3018" s="6" t="s">
        <v>8355</v>
      </c>
      <c r="S3018" s="14">
        <f t="shared" si="94"/>
        <v>41778.339722222219</v>
      </c>
      <c r="T3018" s="14">
        <f t="shared" si="95"/>
        <v>41838.339722222219</v>
      </c>
    </row>
    <row r="3019" spans="1:20" ht="60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8221</v>
      </c>
      <c r="H3019" s="1" t="s">
        <v>8243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8300</v>
      </c>
      <c r="O3019" s="5">
        <f>E3019/D3019</f>
        <v>1.0584090909090909</v>
      </c>
      <c r="P3019" s="3">
        <f>ROUND(E3019/L3019,0)</f>
        <v>146</v>
      </c>
      <c r="Q3019" s="6" t="s">
        <v>8315</v>
      </c>
      <c r="R3019" s="6" t="s">
        <v>8355</v>
      </c>
      <c r="S3019" s="14">
        <f t="shared" si="94"/>
        <v>41841.641701388886</v>
      </c>
      <c r="T3019" s="14">
        <f t="shared" si="95"/>
        <v>41871.641701388886</v>
      </c>
    </row>
    <row r="3020" spans="1:20" ht="60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8227</v>
      </c>
      <c r="H3020" s="1" t="s">
        <v>8246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8300</v>
      </c>
      <c r="O3020" s="5">
        <f>E3020/D3020</f>
        <v>1.0071428571428571</v>
      </c>
      <c r="P3020" s="3">
        <f>ROUND(E3020/L3020,0)</f>
        <v>103</v>
      </c>
      <c r="Q3020" s="6" t="s">
        <v>8315</v>
      </c>
      <c r="R3020" s="6" t="s">
        <v>8355</v>
      </c>
      <c r="S3020" s="14">
        <f t="shared" si="94"/>
        <v>42163.09</v>
      </c>
      <c r="T3020" s="14">
        <f t="shared" si="95"/>
        <v>42205.708333333336</v>
      </c>
    </row>
    <row r="3021" spans="1:20" ht="60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8221</v>
      </c>
      <c r="H3021" s="1" t="s">
        <v>8243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8300</v>
      </c>
      <c r="O3021" s="5">
        <f>E3021/D3021</f>
        <v>1.2123333333333333</v>
      </c>
      <c r="P3021" s="3">
        <f>ROUND(E3021/L3021,0)</f>
        <v>80</v>
      </c>
      <c r="Q3021" s="6" t="s">
        <v>8315</v>
      </c>
      <c r="R3021" s="6" t="s">
        <v>8355</v>
      </c>
      <c r="S3021" s="14">
        <f t="shared" si="94"/>
        <v>41758.625231481477</v>
      </c>
      <c r="T3021" s="14">
        <f t="shared" si="95"/>
        <v>41785.916666666664</v>
      </c>
    </row>
    <row r="3022" spans="1:20" ht="60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8221</v>
      </c>
      <c r="H3022" s="1" t="s">
        <v>8243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8300</v>
      </c>
      <c r="O3022" s="5">
        <f>E3022/D3022</f>
        <v>1.0057142857142858</v>
      </c>
      <c r="P3022" s="3">
        <f>ROUND(E3022/L3022,0)</f>
        <v>235</v>
      </c>
      <c r="Q3022" s="6" t="s">
        <v>8315</v>
      </c>
      <c r="R3022" s="6" t="s">
        <v>8355</v>
      </c>
      <c r="S3022" s="14">
        <f t="shared" si="94"/>
        <v>42170.638113425921</v>
      </c>
      <c r="T3022" s="14">
        <f t="shared" si="95"/>
        <v>42230.638113425921</v>
      </c>
    </row>
    <row r="3023" spans="1:20" ht="45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8221</v>
      </c>
      <c r="H3023" s="1" t="s">
        <v>8243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8300</v>
      </c>
      <c r="O3023" s="5">
        <f>E3023/D3023</f>
        <v>1.1602222222222223</v>
      </c>
      <c r="P3023" s="3">
        <f>ROUND(E3023/L3023,0)</f>
        <v>51</v>
      </c>
      <c r="Q3023" s="6" t="s">
        <v>8315</v>
      </c>
      <c r="R3023" s="6" t="s">
        <v>8355</v>
      </c>
      <c r="S3023" s="14">
        <f t="shared" si="94"/>
        <v>42660.410520833328</v>
      </c>
      <c r="T3023" s="14">
        <f t="shared" si="95"/>
        <v>42696.040972222218</v>
      </c>
    </row>
    <row r="3024" spans="1:20" ht="60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8221</v>
      </c>
      <c r="H3024" s="1" t="s">
        <v>8243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8300</v>
      </c>
      <c r="O3024" s="5">
        <f>E3024/D3024</f>
        <v>1.0087999999999999</v>
      </c>
      <c r="P3024" s="3">
        <f>ROUND(E3024/L3024,0)</f>
        <v>163</v>
      </c>
      <c r="Q3024" s="6" t="s">
        <v>8315</v>
      </c>
      <c r="R3024" s="6" t="s">
        <v>8355</v>
      </c>
      <c r="S3024" s="14">
        <f t="shared" si="94"/>
        <v>42564.745474537034</v>
      </c>
      <c r="T3024" s="14">
        <f t="shared" si="95"/>
        <v>42609.745474537034</v>
      </c>
    </row>
    <row r="3025" spans="1:20" ht="60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8222</v>
      </c>
      <c r="H3025" s="1" t="s">
        <v>8244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8300</v>
      </c>
      <c r="O3025" s="5">
        <f>E3025/D3025</f>
        <v>1.03</v>
      </c>
      <c r="P3025" s="3">
        <f>ROUND(E3025/L3025,0)</f>
        <v>120</v>
      </c>
      <c r="Q3025" s="6" t="s">
        <v>8315</v>
      </c>
      <c r="R3025" s="6" t="s">
        <v>8355</v>
      </c>
      <c r="S3025" s="14">
        <f t="shared" si="94"/>
        <v>42121.467430555553</v>
      </c>
      <c r="T3025" s="14">
        <f t="shared" si="95"/>
        <v>42166.467430555553</v>
      </c>
    </row>
    <row r="3026" spans="1:20" ht="60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8221</v>
      </c>
      <c r="H3026" s="1" t="s">
        <v>8243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8300</v>
      </c>
      <c r="O3026" s="5">
        <f>E3026/D3026</f>
        <v>2.4641999999999999</v>
      </c>
      <c r="P3026" s="3">
        <f>ROUND(E3026/L3026,0)</f>
        <v>68</v>
      </c>
      <c r="Q3026" s="6" t="s">
        <v>8315</v>
      </c>
      <c r="R3026" s="6" t="s">
        <v>8355</v>
      </c>
      <c r="S3026" s="14">
        <f t="shared" si="94"/>
        <v>41158.785590277774</v>
      </c>
      <c r="T3026" s="14">
        <f t="shared" si="95"/>
        <v>41188.785590277774</v>
      </c>
    </row>
    <row r="3027" spans="1:20" ht="4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8222</v>
      </c>
      <c r="H3027" s="1" t="s">
        <v>8244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8300</v>
      </c>
      <c r="O3027" s="5">
        <f>E3027/D3027</f>
        <v>3.0219999999999998</v>
      </c>
      <c r="P3027" s="3">
        <f>ROUND(E3027/L3027,0)</f>
        <v>52</v>
      </c>
      <c r="Q3027" s="6" t="s">
        <v>8315</v>
      </c>
      <c r="R3027" s="6" t="s">
        <v>8355</v>
      </c>
      <c r="S3027" s="14">
        <f t="shared" si="94"/>
        <v>41761.301076388889</v>
      </c>
      <c r="T3027" s="14">
        <f t="shared" si="95"/>
        <v>41789.458333333328</v>
      </c>
    </row>
    <row r="3028" spans="1:20" ht="60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8222</v>
      </c>
      <c r="H3028" s="1" t="s">
        <v>8244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8300</v>
      </c>
      <c r="O3028" s="5">
        <f>E3028/D3028</f>
        <v>1.4333333333333333</v>
      </c>
      <c r="P3028" s="3">
        <f>ROUND(E3028/L3028,0)</f>
        <v>52</v>
      </c>
      <c r="Q3028" s="6" t="s">
        <v>8315</v>
      </c>
      <c r="R3028" s="6" t="s">
        <v>8355</v>
      </c>
      <c r="S3028" s="14">
        <f t="shared" si="94"/>
        <v>42783.251064814809</v>
      </c>
      <c r="T3028" s="14">
        <f t="shared" si="95"/>
        <v>42797.251064814809</v>
      </c>
    </row>
    <row r="3029" spans="1:20" ht="4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8221</v>
      </c>
      <c r="H3029" s="1" t="s">
        <v>8243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8300</v>
      </c>
      <c r="O3029" s="5">
        <f>E3029/D3029</f>
        <v>1.3144</v>
      </c>
      <c r="P3029" s="3">
        <f>ROUND(E3029/L3029,0)</f>
        <v>164</v>
      </c>
      <c r="Q3029" s="6" t="s">
        <v>8315</v>
      </c>
      <c r="R3029" s="6" t="s">
        <v>8355</v>
      </c>
      <c r="S3029" s="14">
        <f t="shared" si="94"/>
        <v>42053.49596064815</v>
      </c>
      <c r="T3029" s="14">
        <f t="shared" si="95"/>
        <v>42083.454293981478</v>
      </c>
    </row>
    <row r="3030" spans="1:20" ht="30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8221</v>
      </c>
      <c r="H3030" s="1" t="s">
        <v>8243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8300</v>
      </c>
      <c r="O3030" s="5">
        <f>E3030/D3030</f>
        <v>1.6801999999999999</v>
      </c>
      <c r="P3030" s="3">
        <f>ROUND(E3030/L3030,0)</f>
        <v>85</v>
      </c>
      <c r="Q3030" s="6" t="s">
        <v>8315</v>
      </c>
      <c r="R3030" s="6" t="s">
        <v>8355</v>
      </c>
      <c r="S3030" s="14">
        <f t="shared" si="94"/>
        <v>42567.055844907409</v>
      </c>
      <c r="T3030" s="14">
        <f t="shared" si="95"/>
        <v>42597.055844907409</v>
      </c>
    </row>
    <row r="3031" spans="1:20" ht="60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8221</v>
      </c>
      <c r="H3031" s="1" t="s">
        <v>8243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8300</v>
      </c>
      <c r="O3031" s="5">
        <f>E3031/D3031</f>
        <v>1.0967666666666667</v>
      </c>
      <c r="P3031" s="3">
        <f>ROUND(E3031/L3031,0)</f>
        <v>95</v>
      </c>
      <c r="Q3031" s="6" t="s">
        <v>8315</v>
      </c>
      <c r="R3031" s="6" t="s">
        <v>8355</v>
      </c>
      <c r="S3031" s="14">
        <f t="shared" si="94"/>
        <v>41932.500543981478</v>
      </c>
      <c r="T3031" s="14">
        <f t="shared" si="95"/>
        <v>41960.982638888883</v>
      </c>
    </row>
    <row r="3032" spans="1:20" ht="60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8221</v>
      </c>
      <c r="H3032" s="1" t="s">
        <v>8243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8300</v>
      </c>
      <c r="O3032" s="5">
        <f>E3032/D3032</f>
        <v>1.0668571428571429</v>
      </c>
      <c r="P3032" s="3">
        <f>ROUND(E3032/L3032,0)</f>
        <v>46</v>
      </c>
      <c r="Q3032" s="6" t="s">
        <v>8315</v>
      </c>
      <c r="R3032" s="6" t="s">
        <v>8355</v>
      </c>
      <c r="S3032" s="14">
        <f t="shared" si="94"/>
        <v>42233.5390162037</v>
      </c>
      <c r="T3032" s="14">
        <f t="shared" si="95"/>
        <v>42263.5390162037</v>
      </c>
    </row>
    <row r="3033" spans="1:20" ht="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8221</v>
      </c>
      <c r="H3033" s="1" t="s">
        <v>8243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8300</v>
      </c>
      <c r="O3033" s="5">
        <f>E3033/D3033</f>
        <v>1</v>
      </c>
      <c r="P3033" s="3">
        <f>ROUND(E3033/L3033,0)</f>
        <v>52</v>
      </c>
      <c r="Q3033" s="6" t="s">
        <v>8315</v>
      </c>
      <c r="R3033" s="6" t="s">
        <v>8355</v>
      </c>
      <c r="S3033" s="14">
        <f t="shared" si="94"/>
        <v>42597.674155092587</v>
      </c>
      <c r="T3033" s="14">
        <f t="shared" si="95"/>
        <v>42657.674155092587</v>
      </c>
    </row>
    <row r="3034" spans="1:20" ht="60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8221</v>
      </c>
      <c r="H3034" s="1" t="s">
        <v>8243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8300</v>
      </c>
      <c r="O3034" s="5">
        <f>E3034/D3034</f>
        <v>1.272</v>
      </c>
      <c r="P3034" s="3">
        <f>ROUND(E3034/L3034,0)</f>
        <v>51</v>
      </c>
      <c r="Q3034" s="6" t="s">
        <v>8315</v>
      </c>
      <c r="R3034" s="6" t="s">
        <v>8355</v>
      </c>
      <c r="S3034" s="14">
        <f t="shared" si="94"/>
        <v>42227.836331018516</v>
      </c>
      <c r="T3034" s="14">
        <f t="shared" si="95"/>
        <v>42257.836331018516</v>
      </c>
    </row>
    <row r="3035" spans="1:20" ht="4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8221</v>
      </c>
      <c r="H3035" s="1" t="s">
        <v>8243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8300</v>
      </c>
      <c r="O3035" s="5">
        <f>E3035/D3035</f>
        <v>1.4653333333333334</v>
      </c>
      <c r="P3035" s="3">
        <f>ROUND(E3035/L3035,0)</f>
        <v>191</v>
      </c>
      <c r="Q3035" s="6" t="s">
        <v>8315</v>
      </c>
      <c r="R3035" s="6" t="s">
        <v>8355</v>
      </c>
      <c r="S3035" s="14">
        <f t="shared" si="94"/>
        <v>42569.901909722219</v>
      </c>
      <c r="T3035" s="14">
        <f t="shared" si="95"/>
        <v>42599.901909722219</v>
      </c>
    </row>
    <row r="3036" spans="1:20" ht="75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8221</v>
      </c>
      <c r="H3036" s="1" t="s">
        <v>8243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8300</v>
      </c>
      <c r="O3036" s="5">
        <f>E3036/D3036</f>
        <v>1.1253599999999999</v>
      </c>
      <c r="P3036" s="3">
        <f>ROUND(E3036/L3036,0)</f>
        <v>89</v>
      </c>
      <c r="Q3036" s="6" t="s">
        <v>8315</v>
      </c>
      <c r="R3036" s="6" t="s">
        <v>8355</v>
      </c>
      <c r="S3036" s="14">
        <f t="shared" si="94"/>
        <v>42644.327025462961</v>
      </c>
      <c r="T3036" s="14">
        <f t="shared" si="95"/>
        <v>42674.957638888889</v>
      </c>
    </row>
    <row r="3037" spans="1:20" ht="45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8221</v>
      </c>
      <c r="H3037" s="1" t="s">
        <v>8243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8300</v>
      </c>
      <c r="O3037" s="5">
        <f>E3037/D3037</f>
        <v>1.0878684000000001</v>
      </c>
      <c r="P3037" s="3">
        <f>ROUND(E3037/L3037,0)</f>
        <v>89</v>
      </c>
      <c r="Q3037" s="6" t="s">
        <v>8315</v>
      </c>
      <c r="R3037" s="6" t="s">
        <v>8355</v>
      </c>
      <c r="S3037" s="14">
        <f t="shared" si="94"/>
        <v>41368.351956018516</v>
      </c>
      <c r="T3037" s="14">
        <f t="shared" si="95"/>
        <v>41398.351956018516</v>
      </c>
    </row>
    <row r="3038" spans="1:20" ht="60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8221</v>
      </c>
      <c r="H3038" s="1" t="s">
        <v>8243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8300</v>
      </c>
      <c r="O3038" s="5">
        <f>E3038/D3038</f>
        <v>1.26732</v>
      </c>
      <c r="P3038" s="3">
        <f>ROUND(E3038/L3038,0)</f>
        <v>96</v>
      </c>
      <c r="Q3038" s="6" t="s">
        <v>8315</v>
      </c>
      <c r="R3038" s="6" t="s">
        <v>8355</v>
      </c>
      <c r="S3038" s="14">
        <f t="shared" si="94"/>
        <v>41466.576898148145</v>
      </c>
      <c r="T3038" s="14">
        <f t="shared" si="95"/>
        <v>41502.290972222218</v>
      </c>
    </row>
    <row r="3039" spans="1:20" ht="60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8221</v>
      </c>
      <c r="H3039" s="1" t="s">
        <v>8243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8300</v>
      </c>
      <c r="O3039" s="5">
        <f>E3039/D3039</f>
        <v>2.1320000000000001</v>
      </c>
      <c r="P3039" s="3">
        <f>ROUND(E3039/L3039,0)</f>
        <v>33</v>
      </c>
      <c r="Q3039" s="6" t="s">
        <v>8315</v>
      </c>
      <c r="R3039" s="6" t="s">
        <v>8355</v>
      </c>
      <c r="S3039" s="14">
        <f t="shared" si="94"/>
        <v>40378.684872685182</v>
      </c>
      <c r="T3039" s="14">
        <f t="shared" si="95"/>
        <v>40452.999305555553</v>
      </c>
    </row>
    <row r="3040" spans="1:20" ht="45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8221</v>
      </c>
      <c r="H3040" s="1" t="s">
        <v>8243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8300</v>
      </c>
      <c r="O3040" s="5">
        <f>E3040/D3040</f>
        <v>1.0049999999999999</v>
      </c>
      <c r="P3040" s="3">
        <f>ROUND(E3040/L3040,0)</f>
        <v>37</v>
      </c>
      <c r="Q3040" s="6" t="s">
        <v>8315</v>
      </c>
      <c r="R3040" s="6" t="s">
        <v>8355</v>
      </c>
      <c r="S3040" s="14">
        <f t="shared" si="94"/>
        <v>42373.043946759259</v>
      </c>
      <c r="T3040" s="14">
        <f t="shared" si="95"/>
        <v>42433.043946759259</v>
      </c>
    </row>
    <row r="3041" spans="1:20" ht="45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8221</v>
      </c>
      <c r="H3041" s="1" t="s">
        <v>8243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8300</v>
      </c>
      <c r="O3041" s="5">
        <f>E3041/D3041</f>
        <v>1.0871389999999999</v>
      </c>
      <c r="P3041" s="3">
        <f>ROUND(E3041/L3041,0)</f>
        <v>92</v>
      </c>
      <c r="Q3041" s="6" t="s">
        <v>8315</v>
      </c>
      <c r="R3041" s="6" t="s">
        <v>8355</v>
      </c>
      <c r="S3041" s="14">
        <f t="shared" si="94"/>
        <v>41610.586087962962</v>
      </c>
      <c r="T3041" s="14">
        <f t="shared" si="95"/>
        <v>41637.124305555553</v>
      </c>
    </row>
    <row r="3042" spans="1:20" ht="4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8221</v>
      </c>
      <c r="H3042" s="1" t="s">
        <v>8243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8300</v>
      </c>
      <c r="O3042" s="5">
        <f>E3042/D3042</f>
        <v>1.075</v>
      </c>
      <c r="P3042" s="3">
        <f>ROUND(E3042/L3042,0)</f>
        <v>77</v>
      </c>
      <c r="Q3042" s="6" t="s">
        <v>8315</v>
      </c>
      <c r="R3042" s="6" t="s">
        <v>8355</v>
      </c>
      <c r="S3042" s="14">
        <f t="shared" si="94"/>
        <v>42177.583576388883</v>
      </c>
      <c r="T3042" s="14">
        <f t="shared" si="95"/>
        <v>42181.749999999993</v>
      </c>
    </row>
    <row r="3043" spans="1:20" ht="30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8221</v>
      </c>
      <c r="H3043" s="1" t="s">
        <v>8243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8300</v>
      </c>
      <c r="O3043" s="5">
        <f>E3043/D3043</f>
        <v>1.1048192771084338</v>
      </c>
      <c r="P3043" s="3">
        <f>ROUND(E3043/L3043,0)</f>
        <v>97</v>
      </c>
      <c r="Q3043" s="6" t="s">
        <v>8315</v>
      </c>
      <c r="R3043" s="6" t="s">
        <v>8355</v>
      </c>
      <c r="S3043" s="14">
        <f t="shared" si="94"/>
        <v>42359.660277777781</v>
      </c>
      <c r="T3043" s="14">
        <f t="shared" si="95"/>
        <v>42389.660277777781</v>
      </c>
    </row>
    <row r="3044" spans="1:20" ht="60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8222</v>
      </c>
      <c r="H3044" s="1" t="s">
        <v>8244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8300</v>
      </c>
      <c r="O3044" s="5">
        <f>E3044/D3044</f>
        <v>1.28</v>
      </c>
      <c r="P3044" s="3">
        <f>ROUND(E3044/L3044,0)</f>
        <v>52</v>
      </c>
      <c r="Q3044" s="6" t="s">
        <v>8315</v>
      </c>
      <c r="R3044" s="6" t="s">
        <v>8355</v>
      </c>
      <c r="S3044" s="14">
        <f t="shared" si="94"/>
        <v>42253.479710648149</v>
      </c>
      <c r="T3044" s="14">
        <f t="shared" si="95"/>
        <v>42283.479710648149</v>
      </c>
    </row>
    <row r="3045" spans="1:20" ht="45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8226</v>
      </c>
      <c r="H3045" s="1" t="s">
        <v>8248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8300</v>
      </c>
      <c r="O3045" s="5">
        <f>E3045/D3045</f>
        <v>1.1000666666666667</v>
      </c>
      <c r="P3045" s="3">
        <f>ROUND(E3045/L3045,0)</f>
        <v>129</v>
      </c>
      <c r="Q3045" s="6" t="s">
        <v>8315</v>
      </c>
      <c r="R3045" s="6" t="s">
        <v>8355</v>
      </c>
      <c r="S3045" s="14">
        <f t="shared" si="94"/>
        <v>42082.862256944441</v>
      </c>
      <c r="T3045" s="14">
        <f t="shared" si="95"/>
        <v>42109.909722222219</v>
      </c>
    </row>
    <row r="3046" spans="1:20" ht="45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8221</v>
      </c>
      <c r="H3046" s="1" t="s">
        <v>8243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8300</v>
      </c>
      <c r="O3046" s="5">
        <f>E3046/D3046</f>
        <v>1.0934166666666667</v>
      </c>
      <c r="P3046" s="3">
        <f>ROUND(E3046/L3046,0)</f>
        <v>84</v>
      </c>
      <c r="Q3046" s="6" t="s">
        <v>8315</v>
      </c>
      <c r="R3046" s="6" t="s">
        <v>8355</v>
      </c>
      <c r="S3046" s="14">
        <f t="shared" si="94"/>
        <v>42387.518495370365</v>
      </c>
      <c r="T3046" s="14">
        <f t="shared" si="95"/>
        <v>42402.518495370365</v>
      </c>
    </row>
    <row r="3047" spans="1:20" ht="60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8221</v>
      </c>
      <c r="H3047" s="1" t="s">
        <v>8243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8300</v>
      </c>
      <c r="O3047" s="5">
        <f>E3047/D3047</f>
        <v>1.3270650000000002</v>
      </c>
      <c r="P3047" s="3">
        <f>ROUND(E3047/L3047,0)</f>
        <v>83</v>
      </c>
      <c r="Q3047" s="6" t="s">
        <v>8315</v>
      </c>
      <c r="R3047" s="6" t="s">
        <v>8355</v>
      </c>
      <c r="S3047" s="14">
        <f t="shared" si="94"/>
        <v>41842.947395833333</v>
      </c>
      <c r="T3047" s="14">
        <f t="shared" si="95"/>
        <v>41872.947395833333</v>
      </c>
    </row>
    <row r="3048" spans="1:20" ht="60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8221</v>
      </c>
      <c r="H3048" s="1" t="s">
        <v>8243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8300</v>
      </c>
      <c r="O3048" s="5">
        <f>E3048/D3048</f>
        <v>1.9084810126582279</v>
      </c>
      <c r="P3048" s="3">
        <f>ROUND(E3048/L3048,0)</f>
        <v>260</v>
      </c>
      <c r="Q3048" s="6" t="s">
        <v>8315</v>
      </c>
      <c r="R3048" s="6" t="s">
        <v>8355</v>
      </c>
      <c r="S3048" s="14">
        <f t="shared" si="94"/>
        <v>41862.59474537037</v>
      </c>
      <c r="T3048" s="14">
        <f t="shared" si="95"/>
        <v>41891.994444444441</v>
      </c>
    </row>
    <row r="3049" spans="1:20" ht="4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8221</v>
      </c>
      <c r="H3049" s="1" t="s">
        <v>8243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8300</v>
      </c>
      <c r="O3049" s="5">
        <f>E3049/D3049</f>
        <v>1.49</v>
      </c>
      <c r="P3049" s="3">
        <f>ROUND(E3049/L3049,0)</f>
        <v>37</v>
      </c>
      <c r="Q3049" s="6" t="s">
        <v>8315</v>
      </c>
      <c r="R3049" s="6" t="s">
        <v>8355</v>
      </c>
      <c r="S3049" s="14">
        <f t="shared" si="94"/>
        <v>42443.780717592592</v>
      </c>
      <c r="T3049" s="14">
        <f t="shared" si="95"/>
        <v>42487.344444444439</v>
      </c>
    </row>
    <row r="3050" spans="1:20" ht="60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8221</v>
      </c>
      <c r="H3050" s="1" t="s">
        <v>8243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8300</v>
      </c>
      <c r="O3050" s="5">
        <f>E3050/D3050</f>
        <v>1.6639999999999999</v>
      </c>
      <c r="P3050" s="3">
        <f>ROUND(E3050/L3050,0)</f>
        <v>177</v>
      </c>
      <c r="Q3050" s="6" t="s">
        <v>8315</v>
      </c>
      <c r="R3050" s="6" t="s">
        <v>8355</v>
      </c>
      <c r="S3050" s="14">
        <f t="shared" si="94"/>
        <v>41975.692847222221</v>
      </c>
      <c r="T3050" s="14">
        <f t="shared" si="95"/>
        <v>42004.681944444441</v>
      </c>
    </row>
    <row r="3051" spans="1:20" ht="60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8221</v>
      </c>
      <c r="H3051" s="1" t="s">
        <v>8243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8300</v>
      </c>
      <c r="O3051" s="5">
        <f>E3051/D3051</f>
        <v>1.0666666666666667</v>
      </c>
      <c r="P3051" s="3">
        <f>ROUND(E3051/L3051,0)</f>
        <v>74</v>
      </c>
      <c r="Q3051" s="6" t="s">
        <v>8315</v>
      </c>
      <c r="R3051" s="6" t="s">
        <v>8355</v>
      </c>
      <c r="S3051" s="14">
        <f t="shared" si="94"/>
        <v>42138.806192129625</v>
      </c>
      <c r="T3051" s="14">
        <f t="shared" si="95"/>
        <v>42168.806192129625</v>
      </c>
    </row>
    <row r="3052" spans="1:20" ht="30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8221</v>
      </c>
      <c r="H3052" s="1" t="s">
        <v>8243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8300</v>
      </c>
      <c r="O3052" s="5">
        <f>E3052/D3052</f>
        <v>1.06</v>
      </c>
      <c r="P3052" s="3">
        <f>ROUND(E3052/L3052,0)</f>
        <v>71</v>
      </c>
      <c r="Q3052" s="6" t="s">
        <v>8315</v>
      </c>
      <c r="R3052" s="6" t="s">
        <v>8355</v>
      </c>
      <c r="S3052" s="14">
        <f t="shared" si="94"/>
        <v>42464.960185185184</v>
      </c>
      <c r="T3052" s="14">
        <f t="shared" si="95"/>
        <v>42494.960185185184</v>
      </c>
    </row>
    <row r="3053" spans="1:20" ht="60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8306</v>
      </c>
      <c r="G3053" s="1" t="s">
        <v>8222</v>
      </c>
      <c r="H3053" s="1" t="s">
        <v>8244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8300</v>
      </c>
      <c r="O3053" s="5">
        <f>E3053/D3053</f>
        <v>0.23628571428571429</v>
      </c>
      <c r="P3053" s="3">
        <f>ROUND(E3053/L3053,0)</f>
        <v>24</v>
      </c>
      <c r="Q3053" s="6" t="s">
        <v>8315</v>
      </c>
      <c r="R3053" s="6" t="s">
        <v>8355</v>
      </c>
      <c r="S3053" s="14">
        <f t="shared" si="94"/>
        <v>42744.207696759258</v>
      </c>
      <c r="T3053" s="14">
        <f t="shared" si="95"/>
        <v>42774.207696759258</v>
      </c>
    </row>
    <row r="3054" spans="1:20" ht="45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8306</v>
      </c>
      <c r="G3054" s="1" t="s">
        <v>8221</v>
      </c>
      <c r="H3054" s="1" t="s">
        <v>8243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8300</v>
      </c>
      <c r="O3054" s="5">
        <f>E3054/D3054</f>
        <v>1.5E-3</v>
      </c>
      <c r="P3054" s="3">
        <f>ROUND(E3054/L3054,0)</f>
        <v>38</v>
      </c>
      <c r="Q3054" s="6" t="s">
        <v>8315</v>
      </c>
      <c r="R3054" s="6" t="s">
        <v>8355</v>
      </c>
      <c r="S3054" s="14">
        <f t="shared" si="94"/>
        <v>42122.461736111109</v>
      </c>
      <c r="T3054" s="14">
        <f t="shared" si="95"/>
        <v>42152.457638888889</v>
      </c>
    </row>
    <row r="3055" spans="1:20" ht="60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8306</v>
      </c>
      <c r="G3055" s="1" t="s">
        <v>8221</v>
      </c>
      <c r="H3055" s="1" t="s">
        <v>8243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8300</v>
      </c>
      <c r="O3055" s="5">
        <f>E3055/D3055</f>
        <v>4.0000000000000001E-3</v>
      </c>
      <c r="P3055" s="3">
        <f>ROUND(E3055/L3055,0)</f>
        <v>13</v>
      </c>
      <c r="Q3055" s="6" t="s">
        <v>8315</v>
      </c>
      <c r="R3055" s="6" t="s">
        <v>8355</v>
      </c>
      <c r="S3055" s="14">
        <f t="shared" si="94"/>
        <v>41862.553391203699</v>
      </c>
      <c r="T3055" s="14">
        <f t="shared" si="95"/>
        <v>41913.957638888889</v>
      </c>
    </row>
    <row r="3056" spans="1:20" ht="60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8306</v>
      </c>
      <c r="G3056" s="1" t="s">
        <v>8221</v>
      </c>
      <c r="H3056" s="1" t="s">
        <v>8243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8300</v>
      </c>
      <c r="O3056" s="5">
        <f>E3056/D3056</f>
        <v>0</v>
      </c>
      <c r="P3056" s="3" t="e">
        <f>ROUND(E3056/L3056,0)</f>
        <v>#DIV/0!</v>
      </c>
      <c r="Q3056" s="6" t="s">
        <v>8315</v>
      </c>
      <c r="R3056" s="6" t="s">
        <v>8355</v>
      </c>
      <c r="S3056" s="14">
        <f t="shared" si="94"/>
        <v>42027.624467592592</v>
      </c>
      <c r="T3056" s="14">
        <f t="shared" si="95"/>
        <v>42064.836111111108</v>
      </c>
    </row>
    <row r="3057" spans="1:20" ht="60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8306</v>
      </c>
      <c r="G3057" s="1" t="s">
        <v>8221</v>
      </c>
      <c r="H3057" s="1" t="s">
        <v>8243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8300</v>
      </c>
      <c r="O3057" s="5">
        <f>E3057/D3057</f>
        <v>5.0000000000000002E-5</v>
      </c>
      <c r="P3057" s="3">
        <f>ROUND(E3057/L3057,0)</f>
        <v>1</v>
      </c>
      <c r="Q3057" s="6" t="s">
        <v>8315</v>
      </c>
      <c r="R3057" s="6" t="s">
        <v>8355</v>
      </c>
      <c r="S3057" s="14">
        <f t="shared" si="94"/>
        <v>41953.749884259254</v>
      </c>
      <c r="T3057" s="14">
        <f t="shared" si="95"/>
        <v>42013.749884259254</v>
      </c>
    </row>
    <row r="3058" spans="1:20" ht="60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8306</v>
      </c>
      <c r="G3058" s="1" t="s">
        <v>8221</v>
      </c>
      <c r="H3058" s="1" t="s">
        <v>8243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8300</v>
      </c>
      <c r="O3058" s="5">
        <f>E3058/D3058</f>
        <v>0</v>
      </c>
      <c r="P3058" s="3" t="e">
        <f>ROUND(E3058/L3058,0)</f>
        <v>#DIV/0!</v>
      </c>
      <c r="Q3058" s="6" t="s">
        <v>8315</v>
      </c>
      <c r="R3058" s="6" t="s">
        <v>8355</v>
      </c>
      <c r="S3058" s="14">
        <f t="shared" si="94"/>
        <v>41851.428055555552</v>
      </c>
      <c r="T3058" s="14">
        <f t="shared" si="95"/>
        <v>41911.428055555552</v>
      </c>
    </row>
    <row r="3059" spans="1:20" ht="4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8306</v>
      </c>
      <c r="G3059" s="1" t="s">
        <v>8222</v>
      </c>
      <c r="H3059" s="1" t="s">
        <v>8244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8300</v>
      </c>
      <c r="O3059" s="5">
        <f>E3059/D3059</f>
        <v>0</v>
      </c>
      <c r="P3059" s="3" t="e">
        <f>ROUND(E3059/L3059,0)</f>
        <v>#DIV/0!</v>
      </c>
      <c r="Q3059" s="6" t="s">
        <v>8315</v>
      </c>
      <c r="R3059" s="6" t="s">
        <v>8355</v>
      </c>
      <c r="S3059" s="14">
        <f t="shared" si="94"/>
        <v>42433.442256944443</v>
      </c>
      <c r="T3059" s="14">
        <f t="shared" si="95"/>
        <v>42463.400590277779</v>
      </c>
    </row>
    <row r="3060" spans="1:20" ht="60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8306</v>
      </c>
      <c r="G3060" s="1" t="s">
        <v>8234</v>
      </c>
      <c r="H3060" s="1" t="s">
        <v>8246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8300</v>
      </c>
      <c r="O3060" s="5">
        <f>E3060/D3060</f>
        <v>1.6666666666666666E-4</v>
      </c>
      <c r="P3060" s="3">
        <f>ROUND(E3060/L3060,0)</f>
        <v>1</v>
      </c>
      <c r="Q3060" s="6" t="s">
        <v>8315</v>
      </c>
      <c r="R3060" s="6" t="s">
        <v>8355</v>
      </c>
      <c r="S3060" s="14">
        <f t="shared" si="94"/>
        <v>42460.165972222218</v>
      </c>
      <c r="T3060" s="14">
        <f t="shared" si="95"/>
        <v>42510.165972222218</v>
      </c>
    </row>
    <row r="3061" spans="1:20" ht="60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8306</v>
      </c>
      <c r="G3061" s="1" t="s">
        <v>8221</v>
      </c>
      <c r="H3061" s="1" t="s">
        <v>8243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8300</v>
      </c>
      <c r="O3061" s="5">
        <f>E3061/D3061</f>
        <v>3.0066666666666665E-2</v>
      </c>
      <c r="P3061" s="3">
        <f>ROUND(E3061/L3061,0)</f>
        <v>41</v>
      </c>
      <c r="Q3061" s="6" t="s">
        <v>8315</v>
      </c>
      <c r="R3061" s="6" t="s">
        <v>8355</v>
      </c>
      <c r="S3061" s="14">
        <f t="shared" si="94"/>
        <v>41829.727384259255</v>
      </c>
      <c r="T3061" s="14">
        <f t="shared" si="95"/>
        <v>41859.727384259255</v>
      </c>
    </row>
    <row r="3062" spans="1:20" ht="45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8306</v>
      </c>
      <c r="G3062" s="1" t="s">
        <v>8221</v>
      </c>
      <c r="H3062" s="1" t="s">
        <v>8243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8300</v>
      </c>
      <c r="O3062" s="5">
        <f>E3062/D3062</f>
        <v>1.5227272727272728E-3</v>
      </c>
      <c r="P3062" s="3">
        <f>ROUND(E3062/L3062,0)</f>
        <v>56</v>
      </c>
      <c r="Q3062" s="6" t="s">
        <v>8315</v>
      </c>
      <c r="R3062" s="6" t="s">
        <v>8355</v>
      </c>
      <c r="S3062" s="14">
        <f t="shared" si="94"/>
        <v>42245.066365740735</v>
      </c>
      <c r="T3062" s="14">
        <f t="shared" si="95"/>
        <v>42275.066365740735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8306</v>
      </c>
      <c r="G3063" s="1" t="s">
        <v>8221</v>
      </c>
      <c r="H3063" s="1" t="s">
        <v>8243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8300</v>
      </c>
      <c r="O3063" s="5">
        <f>E3063/D3063</f>
        <v>0</v>
      </c>
      <c r="P3063" s="3" t="e">
        <f>ROUND(E3063/L3063,0)</f>
        <v>#DIV/0!</v>
      </c>
      <c r="Q3063" s="6" t="s">
        <v>8315</v>
      </c>
      <c r="R3063" s="6" t="s">
        <v>8355</v>
      </c>
      <c r="S3063" s="14">
        <f t="shared" si="94"/>
        <v>41834.575787037036</v>
      </c>
      <c r="T3063" s="14">
        <f t="shared" si="95"/>
        <v>41864.575787037036</v>
      </c>
    </row>
    <row r="3064" spans="1:20" ht="60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8306</v>
      </c>
      <c r="G3064" s="1" t="s">
        <v>8221</v>
      </c>
      <c r="H3064" s="1" t="s">
        <v>8243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8300</v>
      </c>
      <c r="O3064" s="5">
        <f>E3064/D3064</f>
        <v>0.66839999999999999</v>
      </c>
      <c r="P3064" s="3">
        <f>ROUND(E3064/L3064,0)</f>
        <v>100</v>
      </c>
      <c r="Q3064" s="6" t="s">
        <v>8315</v>
      </c>
      <c r="R3064" s="6" t="s">
        <v>8355</v>
      </c>
      <c r="S3064" s="14">
        <f t="shared" si="94"/>
        <v>42248.3274537037</v>
      </c>
      <c r="T3064" s="14">
        <f t="shared" si="95"/>
        <v>42277.541666666664</v>
      </c>
    </row>
    <row r="3065" spans="1:20" ht="4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8306</v>
      </c>
      <c r="G3065" s="1" t="s">
        <v>8221</v>
      </c>
      <c r="H3065" s="1" t="s">
        <v>8243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8300</v>
      </c>
      <c r="O3065" s="5">
        <f>E3065/D3065</f>
        <v>0.19566666666666666</v>
      </c>
      <c r="P3065" s="3">
        <f>ROUND(E3065/L3065,0)</f>
        <v>26</v>
      </c>
      <c r="Q3065" s="6" t="s">
        <v>8315</v>
      </c>
      <c r="R3065" s="6" t="s">
        <v>8355</v>
      </c>
      <c r="S3065" s="14">
        <f t="shared" si="94"/>
        <v>42630.714560185188</v>
      </c>
      <c r="T3065" s="14">
        <f t="shared" si="95"/>
        <v>42665.714560185188</v>
      </c>
    </row>
    <row r="3066" spans="1:20" ht="30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8306</v>
      </c>
      <c r="G3066" s="1" t="s">
        <v>8221</v>
      </c>
      <c r="H3066" s="1" t="s">
        <v>8243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8300</v>
      </c>
      <c r="O3066" s="5">
        <f>E3066/D3066</f>
        <v>0.11294666666666667</v>
      </c>
      <c r="P3066" s="3">
        <f>ROUND(E3066/L3066,0)</f>
        <v>118</v>
      </c>
      <c r="Q3066" s="6" t="s">
        <v>8315</v>
      </c>
      <c r="R3066" s="6" t="s">
        <v>8355</v>
      </c>
      <c r="S3066" s="14">
        <f t="shared" si="94"/>
        <v>42298.9218287037</v>
      </c>
      <c r="T3066" s="14">
        <f t="shared" si="95"/>
        <v>42330.082638888889</v>
      </c>
    </row>
    <row r="3067" spans="1:20" ht="60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8306</v>
      </c>
      <c r="G3067" s="1" t="s">
        <v>8221</v>
      </c>
      <c r="H3067" s="1" t="s">
        <v>8243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8300</v>
      </c>
      <c r="O3067" s="5">
        <f>E3067/D3067</f>
        <v>4.0000000000000002E-4</v>
      </c>
      <c r="P3067" s="3">
        <f>ROUND(E3067/L3067,0)</f>
        <v>5</v>
      </c>
      <c r="Q3067" s="6" t="s">
        <v>8315</v>
      </c>
      <c r="R3067" s="6" t="s">
        <v>8355</v>
      </c>
      <c r="S3067" s="14">
        <f t="shared" si="94"/>
        <v>41824.846898148149</v>
      </c>
      <c r="T3067" s="14">
        <f t="shared" si="95"/>
        <v>41849.846898148149</v>
      </c>
    </row>
    <row r="3068" spans="1:20" ht="45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8306</v>
      </c>
      <c r="G3068" s="1" t="s">
        <v>8223</v>
      </c>
      <c r="H3068" s="1" t="s">
        <v>8245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8300</v>
      </c>
      <c r="O3068" s="5">
        <f>E3068/D3068</f>
        <v>0.11985714285714286</v>
      </c>
      <c r="P3068" s="3">
        <f>ROUND(E3068/L3068,0)</f>
        <v>2797</v>
      </c>
      <c r="Q3068" s="6" t="s">
        <v>8315</v>
      </c>
      <c r="R3068" s="6" t="s">
        <v>8355</v>
      </c>
      <c r="S3068" s="14">
        <f t="shared" si="94"/>
        <v>42531.020104166666</v>
      </c>
      <c r="T3068" s="14">
        <f t="shared" si="95"/>
        <v>42561.020104166666</v>
      </c>
    </row>
    <row r="3069" spans="1:20" ht="60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8306</v>
      </c>
      <c r="G3069" s="1" t="s">
        <v>8225</v>
      </c>
      <c r="H3069" s="1" t="s">
        <v>8247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8300</v>
      </c>
      <c r="O3069" s="5">
        <f>E3069/D3069</f>
        <v>2.5000000000000001E-2</v>
      </c>
      <c r="P3069" s="3">
        <f>ROUND(E3069/L3069,0)</f>
        <v>200</v>
      </c>
      <c r="Q3069" s="6" t="s">
        <v>8315</v>
      </c>
      <c r="R3069" s="6" t="s">
        <v>8355</v>
      </c>
      <c r="S3069" s="14">
        <f t="shared" si="94"/>
        <v>42226.730081018519</v>
      </c>
      <c r="T3069" s="14">
        <f t="shared" si="95"/>
        <v>42256.730081018519</v>
      </c>
    </row>
    <row r="3070" spans="1:20" ht="60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8306</v>
      </c>
      <c r="G3070" s="1" t="s">
        <v>8221</v>
      </c>
      <c r="H3070" s="1" t="s">
        <v>8243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8300</v>
      </c>
      <c r="O3070" s="5">
        <f>E3070/D3070</f>
        <v>6.9999999999999999E-4</v>
      </c>
      <c r="P3070" s="3">
        <f>ROUND(E3070/L3070,0)</f>
        <v>88</v>
      </c>
      <c r="Q3070" s="6" t="s">
        <v>8315</v>
      </c>
      <c r="R3070" s="6" t="s">
        <v>8355</v>
      </c>
      <c r="S3070" s="14">
        <f t="shared" si="94"/>
        <v>42263.483240740738</v>
      </c>
      <c r="T3070" s="14">
        <f t="shared" si="95"/>
        <v>42293.483240740738</v>
      </c>
    </row>
    <row r="3071" spans="1:20" ht="60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8306</v>
      </c>
      <c r="G3071" s="1" t="s">
        <v>8221</v>
      </c>
      <c r="H3071" s="1" t="s">
        <v>8243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8300</v>
      </c>
      <c r="O3071" s="5">
        <f>E3071/D3071</f>
        <v>0.14099999999999999</v>
      </c>
      <c r="P3071" s="3">
        <f>ROUND(E3071/L3071,0)</f>
        <v>20</v>
      </c>
      <c r="Q3071" s="6" t="s">
        <v>8315</v>
      </c>
      <c r="R3071" s="6" t="s">
        <v>8355</v>
      </c>
      <c r="S3071" s="14">
        <f t="shared" si="94"/>
        <v>41957.625393518516</v>
      </c>
      <c r="T3071" s="14">
        <f t="shared" si="95"/>
        <v>41987.625393518516</v>
      </c>
    </row>
    <row r="3072" spans="1:20" ht="4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8306</v>
      </c>
      <c r="G3072" s="1" t="s">
        <v>8222</v>
      </c>
      <c r="H3072" s="1" t="s">
        <v>8244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8300</v>
      </c>
      <c r="O3072" s="5">
        <f>E3072/D3072</f>
        <v>3.3399999999999999E-2</v>
      </c>
      <c r="P3072" s="3">
        <f>ROUND(E3072/L3072,0)</f>
        <v>21</v>
      </c>
      <c r="Q3072" s="6" t="s">
        <v>8315</v>
      </c>
      <c r="R3072" s="6" t="s">
        <v>8355</v>
      </c>
      <c r="S3072" s="14">
        <f t="shared" si="94"/>
        <v>42690.525104166663</v>
      </c>
      <c r="T3072" s="14">
        <f t="shared" si="95"/>
        <v>42711.525104166663</v>
      </c>
    </row>
    <row r="3073" spans="1:20" ht="45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8306</v>
      </c>
      <c r="G3073" s="1" t="s">
        <v>8221</v>
      </c>
      <c r="H3073" s="1" t="s">
        <v>8243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8300</v>
      </c>
      <c r="O3073" s="5">
        <f>E3073/D3073</f>
        <v>0.59775</v>
      </c>
      <c r="P3073" s="3">
        <f>ROUND(E3073/L3073,0)</f>
        <v>61</v>
      </c>
      <c r="Q3073" s="6" t="s">
        <v>8315</v>
      </c>
      <c r="R3073" s="6" t="s">
        <v>8355</v>
      </c>
      <c r="S3073" s="14">
        <f t="shared" si="94"/>
        <v>42097.524085648147</v>
      </c>
      <c r="T3073" s="14">
        <f t="shared" si="95"/>
        <v>42115.040972222218</v>
      </c>
    </row>
    <row r="3074" spans="1:20" ht="60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8306</v>
      </c>
      <c r="G3074" s="1" t="s">
        <v>8221</v>
      </c>
      <c r="H3074" s="1" t="s">
        <v>8243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8300</v>
      </c>
      <c r="O3074" s="5">
        <f>E3074/D3074</f>
        <v>1.6666666666666666E-4</v>
      </c>
      <c r="P3074" s="3">
        <f>ROUND(E3074/L3074,0)</f>
        <v>1</v>
      </c>
      <c r="Q3074" s="6" t="s">
        <v>8315</v>
      </c>
      <c r="R3074" s="6" t="s">
        <v>8355</v>
      </c>
      <c r="S3074" s="14">
        <f t="shared" si="94"/>
        <v>42658.482199074067</v>
      </c>
      <c r="T3074" s="14">
        <f t="shared" si="95"/>
        <v>42672.865277777775</v>
      </c>
    </row>
    <row r="3075" spans="1:20" ht="45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8306</v>
      </c>
      <c r="G3075" s="1" t="s">
        <v>8221</v>
      </c>
      <c r="H3075" s="1" t="s">
        <v>8243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8300</v>
      </c>
      <c r="O3075" s="5">
        <f>E3075/D3075</f>
        <v>2.3035714285714285E-4</v>
      </c>
      <c r="P3075" s="3">
        <f>ROUND(E3075/L3075,0)</f>
        <v>92</v>
      </c>
      <c r="Q3075" s="6" t="s">
        <v>8315</v>
      </c>
      <c r="R3075" s="6" t="s">
        <v>8355</v>
      </c>
      <c r="S3075" s="14">
        <f t="shared" ref="S3075:S3138" si="96">(J3075/86400)+25569+(-5/24)</f>
        <v>42111.475694444445</v>
      </c>
      <c r="T3075" s="14">
        <f t="shared" ref="T3075:T3138" si="97">(I3075/86400)+25569+(-5/24)</f>
        <v>42169.59652777778</v>
      </c>
    </row>
    <row r="3076" spans="1:20" ht="75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8306</v>
      </c>
      <c r="G3076" s="1" t="s">
        <v>8227</v>
      </c>
      <c r="H3076" s="1" t="s">
        <v>8246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8300</v>
      </c>
      <c r="O3076" s="5">
        <f>E3076/D3076</f>
        <v>8.8000000000000003E-4</v>
      </c>
      <c r="P3076" s="3">
        <f>ROUND(E3076/L3076,0)</f>
        <v>7</v>
      </c>
      <c r="Q3076" s="6" t="s">
        <v>8315</v>
      </c>
      <c r="R3076" s="6" t="s">
        <v>8355</v>
      </c>
      <c r="S3076" s="14">
        <f t="shared" si="96"/>
        <v>42409.362951388888</v>
      </c>
      <c r="T3076" s="14">
        <f t="shared" si="97"/>
        <v>42439.362951388888</v>
      </c>
    </row>
    <row r="3077" spans="1:20" ht="4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8306</v>
      </c>
      <c r="G3077" s="1" t="s">
        <v>8221</v>
      </c>
      <c r="H3077" s="1" t="s">
        <v>8243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8300</v>
      </c>
      <c r="O3077" s="5">
        <f>E3077/D3077</f>
        <v>8.6400000000000005E-2</v>
      </c>
      <c r="P3077" s="3">
        <f>ROUND(E3077/L3077,0)</f>
        <v>65</v>
      </c>
      <c r="Q3077" s="6" t="s">
        <v>8315</v>
      </c>
      <c r="R3077" s="6" t="s">
        <v>8355</v>
      </c>
      <c r="S3077" s="14">
        <f t="shared" si="96"/>
        <v>42550.89398148148</v>
      </c>
      <c r="T3077" s="14">
        <f t="shared" si="97"/>
        <v>42600.89398148148</v>
      </c>
    </row>
    <row r="3078" spans="1:20" ht="30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8306</v>
      </c>
      <c r="G3078" s="1" t="s">
        <v>8221</v>
      </c>
      <c r="H3078" s="1" t="s">
        <v>8243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8300</v>
      </c>
      <c r="O3078" s="5">
        <f>E3078/D3078</f>
        <v>0.15060000000000001</v>
      </c>
      <c r="P3078" s="3">
        <f>ROUND(E3078/L3078,0)</f>
        <v>30</v>
      </c>
      <c r="Q3078" s="6" t="s">
        <v>8315</v>
      </c>
      <c r="R3078" s="6" t="s">
        <v>8355</v>
      </c>
      <c r="S3078" s="14">
        <f t="shared" si="96"/>
        <v>42226.443553240737</v>
      </c>
      <c r="T3078" s="14">
        <f t="shared" si="97"/>
        <v>42286.443553240737</v>
      </c>
    </row>
    <row r="3079" spans="1:20" ht="60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8306</v>
      </c>
      <c r="G3079" s="1" t="s">
        <v>8226</v>
      </c>
      <c r="H3079" s="1" t="s">
        <v>8248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8300</v>
      </c>
      <c r="O3079" s="5">
        <f>E3079/D3079</f>
        <v>4.7727272727272731E-3</v>
      </c>
      <c r="P3079" s="3">
        <f>ROUND(E3079/L3079,0)</f>
        <v>53</v>
      </c>
      <c r="Q3079" s="6" t="s">
        <v>8315</v>
      </c>
      <c r="R3079" s="6" t="s">
        <v>8355</v>
      </c>
      <c r="S3079" s="14">
        <f t="shared" si="96"/>
        <v>42766.74858796296</v>
      </c>
      <c r="T3079" s="14">
        <f t="shared" si="97"/>
        <v>42796.74858796296</v>
      </c>
    </row>
    <row r="3080" spans="1:20" ht="60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8306</v>
      </c>
      <c r="G3080" s="1" t="s">
        <v>8221</v>
      </c>
      <c r="H3080" s="1" t="s">
        <v>8243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8300</v>
      </c>
      <c r="O3080" s="5">
        <f>E3080/D3080</f>
        <v>1.1833333333333333E-3</v>
      </c>
      <c r="P3080" s="3">
        <f>ROUND(E3080/L3080,0)</f>
        <v>24</v>
      </c>
      <c r="Q3080" s="6" t="s">
        <v>8315</v>
      </c>
      <c r="R3080" s="6" t="s">
        <v>8355</v>
      </c>
      <c r="S3080" s="14">
        <f t="shared" si="96"/>
        <v>42030.930497685178</v>
      </c>
      <c r="T3080" s="14">
        <f t="shared" si="97"/>
        <v>42060.930497685178</v>
      </c>
    </row>
    <row r="3081" spans="1:20" ht="45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8306</v>
      </c>
      <c r="G3081" s="1" t="s">
        <v>8221</v>
      </c>
      <c r="H3081" s="1" t="s">
        <v>8243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8300</v>
      </c>
      <c r="O3081" s="5">
        <f>E3081/D3081</f>
        <v>8.4173998587352451E-3</v>
      </c>
      <c r="P3081" s="3">
        <f>ROUND(E3081/L3081,0)</f>
        <v>416</v>
      </c>
      <c r="Q3081" s="6" t="s">
        <v>8315</v>
      </c>
      <c r="R3081" s="6" t="s">
        <v>8355</v>
      </c>
      <c r="S3081" s="14">
        <f t="shared" si="96"/>
        <v>42055.50503472222</v>
      </c>
      <c r="T3081" s="14">
        <f t="shared" si="97"/>
        <v>42085.463368055549</v>
      </c>
    </row>
    <row r="3082" spans="1:20" ht="60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8306</v>
      </c>
      <c r="G3082" s="1" t="s">
        <v>8221</v>
      </c>
      <c r="H3082" s="1" t="s">
        <v>8243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8300</v>
      </c>
      <c r="O3082" s="5">
        <f>E3082/D3082</f>
        <v>1.8799999999999999E-4</v>
      </c>
      <c r="P3082" s="3">
        <f>ROUND(E3082/L3082,0)</f>
        <v>54</v>
      </c>
      <c r="Q3082" s="6" t="s">
        <v>8315</v>
      </c>
      <c r="R3082" s="6" t="s">
        <v>8355</v>
      </c>
      <c r="S3082" s="14">
        <f t="shared" si="96"/>
        <v>41939.8199537037</v>
      </c>
      <c r="T3082" s="14">
        <f t="shared" si="97"/>
        <v>41999.861620370364</v>
      </c>
    </row>
    <row r="3083" spans="1:20" ht="60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8306</v>
      </c>
      <c r="G3083" s="1" t="s">
        <v>8221</v>
      </c>
      <c r="H3083" s="1" t="s">
        <v>8243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8300</v>
      </c>
      <c r="O3083" s="5">
        <f>E3083/D3083</f>
        <v>2.1029999999999998E-3</v>
      </c>
      <c r="P3083" s="3">
        <f>ROUND(E3083/L3083,0)</f>
        <v>421</v>
      </c>
      <c r="Q3083" s="6" t="s">
        <v>8315</v>
      </c>
      <c r="R3083" s="6" t="s">
        <v>8355</v>
      </c>
      <c r="S3083" s="14">
        <f t="shared" si="96"/>
        <v>42236.973275462959</v>
      </c>
      <c r="T3083" s="14">
        <f t="shared" si="97"/>
        <v>42266.973275462959</v>
      </c>
    </row>
    <row r="3084" spans="1:20" ht="60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8306</v>
      </c>
      <c r="G3084" s="1" t="s">
        <v>8221</v>
      </c>
      <c r="H3084" s="1" t="s">
        <v>8243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8300</v>
      </c>
      <c r="O3084" s="5">
        <f>E3084/D3084</f>
        <v>0</v>
      </c>
      <c r="P3084" s="3" t="e">
        <f>ROUND(E3084/L3084,0)</f>
        <v>#DIV/0!</v>
      </c>
      <c r="Q3084" s="6" t="s">
        <v>8315</v>
      </c>
      <c r="R3084" s="6" t="s">
        <v>8355</v>
      </c>
      <c r="S3084" s="14">
        <f t="shared" si="96"/>
        <v>42293.714652777773</v>
      </c>
      <c r="T3084" s="14">
        <f t="shared" si="97"/>
        <v>42323.756319444445</v>
      </c>
    </row>
    <row r="3085" spans="1:20" ht="75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8306</v>
      </c>
      <c r="G3085" s="1" t="s">
        <v>8221</v>
      </c>
      <c r="H3085" s="1" t="s">
        <v>8243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8300</v>
      </c>
      <c r="O3085" s="5">
        <f>E3085/D3085</f>
        <v>2.8E-3</v>
      </c>
      <c r="P3085" s="3">
        <f>ROUND(E3085/L3085,0)</f>
        <v>19</v>
      </c>
      <c r="Q3085" s="6" t="s">
        <v>8315</v>
      </c>
      <c r="R3085" s="6" t="s">
        <v>8355</v>
      </c>
      <c r="S3085" s="14">
        <f t="shared" si="96"/>
        <v>41853.355069444442</v>
      </c>
      <c r="T3085" s="14">
        <f t="shared" si="97"/>
        <v>41883</v>
      </c>
    </row>
    <row r="3086" spans="1:20" ht="60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8306</v>
      </c>
      <c r="G3086" s="1" t="s">
        <v>8221</v>
      </c>
      <c r="H3086" s="1" t="s">
        <v>8243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8300</v>
      </c>
      <c r="O3086" s="5">
        <f>E3086/D3086</f>
        <v>0.11579206701157921</v>
      </c>
      <c r="P3086" s="3">
        <f>ROUND(E3086/L3086,0)</f>
        <v>78</v>
      </c>
      <c r="Q3086" s="6" t="s">
        <v>8315</v>
      </c>
      <c r="R3086" s="6" t="s">
        <v>8355</v>
      </c>
      <c r="S3086" s="14">
        <f t="shared" si="96"/>
        <v>42100.515405092585</v>
      </c>
      <c r="T3086" s="14">
        <f t="shared" si="97"/>
        <v>42129.574999999997</v>
      </c>
    </row>
    <row r="3087" spans="1:20" ht="60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8306</v>
      </c>
      <c r="G3087" s="1" t="s">
        <v>8221</v>
      </c>
      <c r="H3087" s="1" t="s">
        <v>8243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8300</v>
      </c>
      <c r="O3087" s="5">
        <f>E3087/D3087</f>
        <v>2.4400000000000002E-2</v>
      </c>
      <c r="P3087" s="3">
        <f>ROUND(E3087/L3087,0)</f>
        <v>68</v>
      </c>
      <c r="Q3087" s="6" t="s">
        <v>8315</v>
      </c>
      <c r="R3087" s="6" t="s">
        <v>8355</v>
      </c>
      <c r="S3087" s="14">
        <f t="shared" si="96"/>
        <v>42246.675451388888</v>
      </c>
      <c r="T3087" s="14">
        <f t="shared" si="97"/>
        <v>42276.675451388888</v>
      </c>
    </row>
    <row r="3088" spans="1:20" ht="60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8306</v>
      </c>
      <c r="G3088" s="1" t="s">
        <v>8234</v>
      </c>
      <c r="H3088" s="1" t="s">
        <v>8246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8300</v>
      </c>
      <c r="O3088" s="5">
        <f>E3088/D3088</f>
        <v>2.5000000000000001E-3</v>
      </c>
      <c r="P3088" s="3">
        <f>ROUND(E3088/L3088,0)</f>
        <v>17</v>
      </c>
      <c r="Q3088" s="6" t="s">
        <v>8315</v>
      </c>
      <c r="R3088" s="6" t="s">
        <v>8355</v>
      </c>
      <c r="S3088" s="14">
        <f t="shared" si="96"/>
        <v>42173.462488425925</v>
      </c>
      <c r="T3088" s="14">
        <f t="shared" si="97"/>
        <v>42233.462488425925</v>
      </c>
    </row>
    <row r="3089" spans="1:20" ht="60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8306</v>
      </c>
      <c r="G3089" s="1" t="s">
        <v>8221</v>
      </c>
      <c r="H3089" s="1" t="s">
        <v>8243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8300</v>
      </c>
      <c r="O3089" s="5">
        <f>E3089/D3089</f>
        <v>6.2500000000000003E-3</v>
      </c>
      <c r="P3089" s="3">
        <f>ROUND(E3089/L3089,0)</f>
        <v>63</v>
      </c>
      <c r="Q3089" s="6" t="s">
        <v>8315</v>
      </c>
      <c r="R3089" s="6" t="s">
        <v>8355</v>
      </c>
      <c r="S3089" s="14">
        <f t="shared" si="96"/>
        <v>42664.942013888889</v>
      </c>
      <c r="T3089" s="14">
        <f t="shared" si="97"/>
        <v>42724.983680555553</v>
      </c>
    </row>
    <row r="3090" spans="1:20" ht="4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8306</v>
      </c>
      <c r="G3090" s="1" t="s">
        <v>8221</v>
      </c>
      <c r="H3090" s="1" t="s">
        <v>8243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8300</v>
      </c>
      <c r="O3090" s="5">
        <f>E3090/D3090</f>
        <v>1.9384615384615384E-3</v>
      </c>
      <c r="P3090" s="3">
        <f>ROUND(E3090/L3090,0)</f>
        <v>42</v>
      </c>
      <c r="Q3090" s="6" t="s">
        <v>8315</v>
      </c>
      <c r="R3090" s="6" t="s">
        <v>8355</v>
      </c>
      <c r="S3090" s="14">
        <f t="shared" si="96"/>
        <v>41981.363969907405</v>
      </c>
      <c r="T3090" s="14">
        <f t="shared" si="97"/>
        <v>42012.361805555549</v>
      </c>
    </row>
    <row r="3091" spans="1:20" ht="4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8306</v>
      </c>
      <c r="G3091" s="1" t="s">
        <v>8221</v>
      </c>
      <c r="H3091" s="1" t="s">
        <v>8243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8300</v>
      </c>
      <c r="O3091" s="5">
        <f>E3091/D3091</f>
        <v>0.23416000000000001</v>
      </c>
      <c r="P3091" s="3">
        <f>ROUND(E3091/L3091,0)</f>
        <v>130</v>
      </c>
      <c r="Q3091" s="6" t="s">
        <v>8315</v>
      </c>
      <c r="R3091" s="6" t="s">
        <v>8355</v>
      </c>
      <c r="S3091" s="14">
        <f t="shared" si="96"/>
        <v>42528.334293981483</v>
      </c>
      <c r="T3091" s="14">
        <f t="shared" si="97"/>
        <v>42559.874305555553</v>
      </c>
    </row>
    <row r="3092" spans="1:20" ht="60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8306</v>
      </c>
      <c r="G3092" s="1" t="s">
        <v>8221</v>
      </c>
      <c r="H3092" s="1" t="s">
        <v>8243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8300</v>
      </c>
      <c r="O3092" s="5">
        <f>E3092/D3092</f>
        <v>5.080888888888889E-2</v>
      </c>
      <c r="P3092" s="3">
        <f>ROUND(E3092/L3092,0)</f>
        <v>1270</v>
      </c>
      <c r="Q3092" s="6" t="s">
        <v>8315</v>
      </c>
      <c r="R3092" s="6" t="s">
        <v>8355</v>
      </c>
      <c r="S3092" s="14">
        <f t="shared" si="96"/>
        <v>42065.610474537032</v>
      </c>
      <c r="T3092" s="14">
        <f t="shared" si="97"/>
        <v>42125.568807870368</v>
      </c>
    </row>
    <row r="3093" spans="1:20" ht="60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8306</v>
      </c>
      <c r="G3093" s="1" t="s">
        <v>8221</v>
      </c>
      <c r="H3093" s="1" t="s">
        <v>8243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8300</v>
      </c>
      <c r="O3093" s="5">
        <f>E3093/D3093</f>
        <v>0.15920000000000001</v>
      </c>
      <c r="P3093" s="3">
        <f>ROUND(E3093/L3093,0)</f>
        <v>88</v>
      </c>
      <c r="Q3093" s="6" t="s">
        <v>8315</v>
      </c>
      <c r="R3093" s="6" t="s">
        <v>8355</v>
      </c>
      <c r="S3093" s="14">
        <f t="shared" si="96"/>
        <v>42566.740081018514</v>
      </c>
      <c r="T3093" s="14">
        <f t="shared" si="97"/>
        <v>42596.740081018514</v>
      </c>
    </row>
    <row r="3094" spans="1:20" ht="45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8306</v>
      </c>
      <c r="G3094" s="1" t="s">
        <v>8221</v>
      </c>
      <c r="H3094" s="1" t="s">
        <v>8243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8300</v>
      </c>
      <c r="O3094" s="5">
        <f>E3094/D3094</f>
        <v>1.1831900000000001E-2</v>
      </c>
      <c r="P3094" s="3">
        <f>ROUND(E3094/L3094,0)</f>
        <v>56</v>
      </c>
      <c r="Q3094" s="6" t="s">
        <v>8315</v>
      </c>
      <c r="R3094" s="6" t="s">
        <v>8355</v>
      </c>
      <c r="S3094" s="14">
        <f t="shared" si="96"/>
        <v>42255.41101851852</v>
      </c>
      <c r="T3094" s="14">
        <f t="shared" si="97"/>
        <v>42292.708333333336</v>
      </c>
    </row>
    <row r="3095" spans="1:20" ht="60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8306</v>
      </c>
      <c r="G3095" s="1" t="s">
        <v>8226</v>
      </c>
      <c r="H3095" s="1" t="s">
        <v>8248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8300</v>
      </c>
      <c r="O3095" s="5">
        <f>E3095/D3095</f>
        <v>0.22750000000000001</v>
      </c>
      <c r="P3095" s="3">
        <f>ROUND(E3095/L3095,0)</f>
        <v>54</v>
      </c>
      <c r="Q3095" s="6" t="s">
        <v>8315</v>
      </c>
      <c r="R3095" s="6" t="s">
        <v>8355</v>
      </c>
      <c r="S3095" s="14">
        <f t="shared" si="96"/>
        <v>41760.700706018521</v>
      </c>
      <c r="T3095" s="14">
        <f t="shared" si="97"/>
        <v>41790.957638888889</v>
      </c>
    </row>
    <row r="3096" spans="1:20" ht="45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8306</v>
      </c>
      <c r="G3096" s="1" t="s">
        <v>8221</v>
      </c>
      <c r="H3096" s="1" t="s">
        <v>8243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8300</v>
      </c>
      <c r="O3096" s="5">
        <f>E3096/D3096</f>
        <v>2.5000000000000001E-4</v>
      </c>
      <c r="P3096" s="3">
        <f>ROUND(E3096/L3096,0)</f>
        <v>25</v>
      </c>
      <c r="Q3096" s="6" t="s">
        <v>8315</v>
      </c>
      <c r="R3096" s="6" t="s">
        <v>8355</v>
      </c>
      <c r="S3096" s="14">
        <f t="shared" si="96"/>
        <v>42207.587453703702</v>
      </c>
      <c r="T3096" s="14">
        <f t="shared" si="97"/>
        <v>42267.587453703702</v>
      </c>
    </row>
    <row r="3097" spans="1:20" ht="45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8306</v>
      </c>
      <c r="G3097" s="1" t="s">
        <v>8221</v>
      </c>
      <c r="H3097" s="1" t="s">
        <v>8243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8300</v>
      </c>
      <c r="O3097" s="5">
        <f>E3097/D3097</f>
        <v>3.351206434316354E-3</v>
      </c>
      <c r="P3097" s="3">
        <f>ROUND(E3097/L3097,0)</f>
        <v>50</v>
      </c>
      <c r="Q3097" s="6" t="s">
        <v>8315</v>
      </c>
      <c r="R3097" s="6" t="s">
        <v>8355</v>
      </c>
      <c r="S3097" s="14">
        <f t="shared" si="96"/>
        <v>42522.81689814815</v>
      </c>
      <c r="T3097" s="14">
        <f t="shared" si="97"/>
        <v>42582.81689814815</v>
      </c>
    </row>
    <row r="3098" spans="1:20" ht="45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8306</v>
      </c>
      <c r="G3098" s="1" t="s">
        <v>8221</v>
      </c>
      <c r="H3098" s="1" t="s">
        <v>8243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8300</v>
      </c>
      <c r="O3098" s="5">
        <f>E3098/D3098</f>
        <v>3.9750000000000001E-2</v>
      </c>
      <c r="P3098" s="3">
        <f>ROUND(E3098/L3098,0)</f>
        <v>57</v>
      </c>
      <c r="Q3098" s="6" t="s">
        <v>8315</v>
      </c>
      <c r="R3098" s="6" t="s">
        <v>8355</v>
      </c>
      <c r="S3098" s="14">
        <f t="shared" si="96"/>
        <v>42114.617199074077</v>
      </c>
      <c r="T3098" s="14">
        <f t="shared" si="97"/>
        <v>42144.617199074077</v>
      </c>
    </row>
    <row r="3099" spans="1:20" ht="60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8306</v>
      </c>
      <c r="G3099" s="1" t="s">
        <v>8222</v>
      </c>
      <c r="H3099" s="1" t="s">
        <v>8244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8300</v>
      </c>
      <c r="O3099" s="5">
        <f>E3099/D3099</f>
        <v>0.17150000000000001</v>
      </c>
      <c r="P3099" s="3">
        <f>ROUND(E3099/L3099,0)</f>
        <v>41</v>
      </c>
      <c r="Q3099" s="6" t="s">
        <v>8315</v>
      </c>
      <c r="R3099" s="6" t="s">
        <v>8355</v>
      </c>
      <c r="S3099" s="14">
        <f t="shared" si="96"/>
        <v>42629.29515046296</v>
      </c>
      <c r="T3099" s="14">
        <f t="shared" si="97"/>
        <v>42650.374999999993</v>
      </c>
    </row>
    <row r="3100" spans="1:20" ht="60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8306</v>
      </c>
      <c r="G3100" s="1" t="s">
        <v>8221</v>
      </c>
      <c r="H3100" s="1" t="s">
        <v>8243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8300</v>
      </c>
      <c r="O3100" s="5">
        <f>E3100/D3100</f>
        <v>3.608004104669061E-2</v>
      </c>
      <c r="P3100" s="3">
        <f>ROUND(E3100/L3100,0)</f>
        <v>65</v>
      </c>
      <c r="Q3100" s="6" t="s">
        <v>8315</v>
      </c>
      <c r="R3100" s="6" t="s">
        <v>8355</v>
      </c>
      <c r="S3100" s="14">
        <f t="shared" si="96"/>
        <v>42359.58390046296</v>
      </c>
      <c r="T3100" s="14">
        <f t="shared" si="97"/>
        <v>42407.803472222215</v>
      </c>
    </row>
    <row r="3101" spans="1:20" ht="60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8306</v>
      </c>
      <c r="G3101" s="1" t="s">
        <v>8221</v>
      </c>
      <c r="H3101" s="1" t="s">
        <v>8243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8300</v>
      </c>
      <c r="O3101" s="5">
        <f>E3101/D3101</f>
        <v>0.13900000000000001</v>
      </c>
      <c r="P3101" s="3">
        <f>ROUND(E3101/L3101,0)</f>
        <v>56</v>
      </c>
      <c r="Q3101" s="6" t="s">
        <v>8315</v>
      </c>
      <c r="R3101" s="6" t="s">
        <v>8355</v>
      </c>
      <c r="S3101" s="14">
        <f t="shared" si="96"/>
        <v>42381.981377314813</v>
      </c>
      <c r="T3101" s="14">
        <f t="shared" si="97"/>
        <v>42411.981377314813</v>
      </c>
    </row>
    <row r="3102" spans="1:20" ht="60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8306</v>
      </c>
      <c r="G3102" s="1" t="s">
        <v>8221</v>
      </c>
      <c r="H3102" s="1" t="s">
        <v>8243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8300</v>
      </c>
      <c r="O3102" s="5">
        <f>E3102/D3102</f>
        <v>0.15225</v>
      </c>
      <c r="P3102" s="3">
        <f>ROUND(E3102/L3102,0)</f>
        <v>141</v>
      </c>
      <c r="Q3102" s="6" t="s">
        <v>8315</v>
      </c>
      <c r="R3102" s="6" t="s">
        <v>8355</v>
      </c>
      <c r="S3102" s="14">
        <f t="shared" si="96"/>
        <v>41902.4140625</v>
      </c>
      <c r="T3102" s="14">
        <f t="shared" si="97"/>
        <v>41932.4140625</v>
      </c>
    </row>
    <row r="3103" spans="1:20" ht="60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8306</v>
      </c>
      <c r="G3103" s="1" t="s">
        <v>8227</v>
      </c>
      <c r="H3103" s="1" t="s">
        <v>8246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8300</v>
      </c>
      <c r="O3103" s="5">
        <f>E3103/D3103</f>
        <v>0.12</v>
      </c>
      <c r="P3103" s="3">
        <f>ROUND(E3103/L3103,0)</f>
        <v>25</v>
      </c>
      <c r="Q3103" s="6" t="s">
        <v>8315</v>
      </c>
      <c r="R3103" s="6" t="s">
        <v>8355</v>
      </c>
      <c r="S3103" s="14">
        <f t="shared" si="96"/>
        <v>42171.175196759257</v>
      </c>
      <c r="T3103" s="14">
        <f t="shared" si="97"/>
        <v>42201.12222222222</v>
      </c>
    </row>
    <row r="3104" spans="1:20" ht="60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8306</v>
      </c>
      <c r="G3104" s="1" t="s">
        <v>8222</v>
      </c>
      <c r="H3104" s="1" t="s">
        <v>8244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8300</v>
      </c>
      <c r="O3104" s="5">
        <f>E3104/D3104</f>
        <v>0.391125</v>
      </c>
      <c r="P3104" s="3">
        <f>ROUND(E3104/L3104,0)</f>
        <v>70</v>
      </c>
      <c r="Q3104" s="6" t="s">
        <v>8315</v>
      </c>
      <c r="R3104" s="6" t="s">
        <v>8355</v>
      </c>
      <c r="S3104" s="14">
        <f t="shared" si="96"/>
        <v>42555.132152777776</v>
      </c>
      <c r="T3104" s="14">
        <f t="shared" si="97"/>
        <v>42605.132152777776</v>
      </c>
    </row>
    <row r="3105" spans="1:20" ht="30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8306</v>
      </c>
      <c r="G3105" s="1" t="s">
        <v>8221</v>
      </c>
      <c r="H3105" s="1" t="s">
        <v>8243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8300</v>
      </c>
      <c r="O3105" s="5">
        <f>E3105/D3105</f>
        <v>2.6829268292682929E-3</v>
      </c>
      <c r="P3105" s="3">
        <f>ROUND(E3105/L3105,0)</f>
        <v>6</v>
      </c>
      <c r="Q3105" s="6" t="s">
        <v>8315</v>
      </c>
      <c r="R3105" s="6" t="s">
        <v>8355</v>
      </c>
      <c r="S3105" s="14">
        <f t="shared" si="96"/>
        <v>42106.94798611111</v>
      </c>
      <c r="T3105" s="14">
        <f t="shared" si="97"/>
        <v>42166.94798611111</v>
      </c>
    </row>
    <row r="3106" spans="1:20" ht="60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8306</v>
      </c>
      <c r="G3106" s="1" t="s">
        <v>8223</v>
      </c>
      <c r="H3106" s="1" t="s">
        <v>8245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8300</v>
      </c>
      <c r="O3106" s="5">
        <f>E3106/D3106</f>
        <v>0.29625000000000001</v>
      </c>
      <c r="P3106" s="3">
        <f>ROUND(E3106/L3106,0)</f>
        <v>237</v>
      </c>
      <c r="Q3106" s="6" t="s">
        <v>8315</v>
      </c>
      <c r="R3106" s="6" t="s">
        <v>8355</v>
      </c>
      <c r="S3106" s="14">
        <f t="shared" si="96"/>
        <v>42006.70035879629</v>
      </c>
      <c r="T3106" s="14">
        <f t="shared" si="97"/>
        <v>42037.874999999993</v>
      </c>
    </row>
    <row r="3107" spans="1:20" ht="45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8306</v>
      </c>
      <c r="G3107" s="1" t="s">
        <v>8221</v>
      </c>
      <c r="H3107" s="1" t="s">
        <v>8243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8300</v>
      </c>
      <c r="O3107" s="5">
        <f>E3107/D3107</f>
        <v>0.4236099230111206</v>
      </c>
      <c r="P3107" s="3">
        <f>ROUND(E3107/L3107,0)</f>
        <v>80</v>
      </c>
      <c r="Q3107" s="6" t="s">
        <v>8315</v>
      </c>
      <c r="R3107" s="6" t="s">
        <v>8355</v>
      </c>
      <c r="S3107" s="14">
        <f t="shared" si="96"/>
        <v>41876.510601851849</v>
      </c>
      <c r="T3107" s="14">
        <f t="shared" si="97"/>
        <v>41931</v>
      </c>
    </row>
    <row r="3108" spans="1:20" ht="60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8306</v>
      </c>
      <c r="G3108" s="1" t="s">
        <v>8222</v>
      </c>
      <c r="H3108" s="1" t="s">
        <v>8244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8300</v>
      </c>
      <c r="O3108" s="5">
        <f>E3108/D3108</f>
        <v>4.1000000000000002E-2</v>
      </c>
      <c r="P3108" s="3">
        <f>ROUND(E3108/L3108,0)</f>
        <v>10</v>
      </c>
      <c r="Q3108" s="6" t="s">
        <v>8315</v>
      </c>
      <c r="R3108" s="6" t="s">
        <v>8355</v>
      </c>
      <c r="S3108" s="14">
        <f t="shared" si="96"/>
        <v>42241.220787037033</v>
      </c>
      <c r="T3108" s="14">
        <f t="shared" si="97"/>
        <v>42263.708333333336</v>
      </c>
    </row>
    <row r="3109" spans="1:20" ht="60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8306</v>
      </c>
      <c r="G3109" s="1" t="s">
        <v>8221</v>
      </c>
      <c r="H3109" s="1" t="s">
        <v>8243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8300</v>
      </c>
      <c r="O3109" s="5">
        <f>E3109/D3109</f>
        <v>0.197625</v>
      </c>
      <c r="P3109" s="3">
        <f>ROUND(E3109/L3109,0)</f>
        <v>273</v>
      </c>
      <c r="Q3109" s="6" t="s">
        <v>8315</v>
      </c>
      <c r="R3109" s="6" t="s">
        <v>8355</v>
      </c>
      <c r="S3109" s="14">
        <f t="shared" si="96"/>
        <v>42128.605914351851</v>
      </c>
      <c r="T3109" s="14">
        <f t="shared" si="97"/>
        <v>42135.605914351851</v>
      </c>
    </row>
    <row r="3110" spans="1:20" ht="3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8306</v>
      </c>
      <c r="G3110" s="1" t="s">
        <v>8221</v>
      </c>
      <c r="H3110" s="1" t="s">
        <v>8243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8300</v>
      </c>
      <c r="O3110" s="5">
        <f>E3110/D3110</f>
        <v>5.1999999999999995E-4</v>
      </c>
      <c r="P3110" s="3">
        <f>ROUND(E3110/L3110,0)</f>
        <v>13</v>
      </c>
      <c r="Q3110" s="6" t="s">
        <v>8315</v>
      </c>
      <c r="R3110" s="6" t="s">
        <v>8355</v>
      </c>
      <c r="S3110" s="14">
        <f t="shared" si="96"/>
        <v>42062.47215277778</v>
      </c>
      <c r="T3110" s="14">
        <f t="shared" si="97"/>
        <v>42122.430486111109</v>
      </c>
    </row>
    <row r="3111" spans="1:20" ht="60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8306</v>
      </c>
      <c r="G3111" s="1" t="s">
        <v>8221</v>
      </c>
      <c r="H3111" s="1" t="s">
        <v>8243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8300</v>
      </c>
      <c r="O3111" s="5">
        <f>E3111/D3111</f>
        <v>0.25030188679245285</v>
      </c>
      <c r="P3111" s="3">
        <f>ROUND(E3111/L3111,0)</f>
        <v>58</v>
      </c>
      <c r="Q3111" s="6" t="s">
        <v>8315</v>
      </c>
      <c r="R3111" s="6" t="s">
        <v>8355</v>
      </c>
      <c r="S3111" s="14">
        <f t="shared" si="96"/>
        <v>41843.916782407403</v>
      </c>
      <c r="T3111" s="14">
        <f t="shared" si="97"/>
        <v>41878.916782407403</v>
      </c>
    </row>
    <row r="3112" spans="1:20" ht="4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8306</v>
      </c>
      <c r="G3112" s="1" t="s">
        <v>8221</v>
      </c>
      <c r="H3112" s="1" t="s">
        <v>8243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8300</v>
      </c>
      <c r="O3112" s="5">
        <f>E3112/D3112</f>
        <v>4.0000000000000002E-4</v>
      </c>
      <c r="P3112" s="3">
        <f>ROUND(E3112/L3112,0)</f>
        <v>10</v>
      </c>
      <c r="Q3112" s="6" t="s">
        <v>8315</v>
      </c>
      <c r="R3112" s="6" t="s">
        <v>8355</v>
      </c>
      <c r="S3112" s="14">
        <f t="shared" si="96"/>
        <v>42744.823136574072</v>
      </c>
      <c r="T3112" s="14">
        <f t="shared" si="97"/>
        <v>42784.823136574072</v>
      </c>
    </row>
    <row r="3113" spans="1:20" ht="45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8306</v>
      </c>
      <c r="G3113" s="1" t="s">
        <v>8221</v>
      </c>
      <c r="H3113" s="1" t="s">
        <v>8243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8300</v>
      </c>
      <c r="O3113" s="5">
        <f>E3113/D3113</f>
        <v>0.26640000000000003</v>
      </c>
      <c r="P3113" s="3">
        <f>ROUND(E3113/L3113,0)</f>
        <v>70</v>
      </c>
      <c r="Q3113" s="6" t="s">
        <v>8315</v>
      </c>
      <c r="R3113" s="6" t="s">
        <v>8355</v>
      </c>
      <c r="S3113" s="14">
        <f t="shared" si="96"/>
        <v>41885.386805555558</v>
      </c>
      <c r="T3113" s="14">
        <f t="shared" si="97"/>
        <v>41916.386805555558</v>
      </c>
    </row>
    <row r="3114" spans="1:20" ht="60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8306</v>
      </c>
      <c r="G3114" s="1" t="s">
        <v>8221</v>
      </c>
      <c r="H3114" s="1" t="s">
        <v>8243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8300</v>
      </c>
      <c r="O3114" s="5">
        <f>E3114/D3114</f>
        <v>4.7363636363636365E-2</v>
      </c>
      <c r="P3114" s="3">
        <f>ROUND(E3114/L3114,0)</f>
        <v>58</v>
      </c>
      <c r="Q3114" s="6" t="s">
        <v>8315</v>
      </c>
      <c r="R3114" s="6" t="s">
        <v>8355</v>
      </c>
      <c r="S3114" s="14">
        <f t="shared" si="96"/>
        <v>42614.913587962961</v>
      </c>
      <c r="T3114" s="14">
        <f t="shared" si="97"/>
        <v>42674.913587962961</v>
      </c>
    </row>
    <row r="3115" spans="1:20" ht="60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8306</v>
      </c>
      <c r="G3115" s="1" t="s">
        <v>8221</v>
      </c>
      <c r="H3115" s="1" t="s">
        <v>8243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8300</v>
      </c>
      <c r="O3115" s="5">
        <f>E3115/D3115</f>
        <v>4.2435339894712751E-2</v>
      </c>
      <c r="P3115" s="3">
        <f>ROUND(E3115/L3115,0)</f>
        <v>125</v>
      </c>
      <c r="Q3115" s="6" t="s">
        <v>8315</v>
      </c>
      <c r="R3115" s="6" t="s">
        <v>8355</v>
      </c>
      <c r="S3115" s="14">
        <f t="shared" si="96"/>
        <v>42081.522939814815</v>
      </c>
      <c r="T3115" s="14">
        <f t="shared" si="97"/>
        <v>42111.522939814815</v>
      </c>
    </row>
    <row r="3116" spans="1:20" ht="60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8306</v>
      </c>
      <c r="G3116" s="1" t="s">
        <v>8221</v>
      </c>
      <c r="H3116" s="1" t="s">
        <v>8243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8300</v>
      </c>
      <c r="O3116" s="5">
        <f>E3116/D3116</f>
        <v>0</v>
      </c>
      <c r="P3116" s="3" t="e">
        <f>ROUND(E3116/L3116,0)</f>
        <v>#DIV/0!</v>
      </c>
      <c r="Q3116" s="6" t="s">
        <v>8315</v>
      </c>
      <c r="R3116" s="6" t="s">
        <v>8355</v>
      </c>
      <c r="S3116" s="14">
        <f t="shared" si="96"/>
        <v>41843.42418981481</v>
      </c>
      <c r="T3116" s="14">
        <f t="shared" si="97"/>
        <v>41903.42418981481</v>
      </c>
    </row>
    <row r="3117" spans="1:20" ht="60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8306</v>
      </c>
      <c r="G3117" s="1" t="s">
        <v>8232</v>
      </c>
      <c r="H3117" s="1" t="s">
        <v>8252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8300</v>
      </c>
      <c r="O3117" s="5">
        <f>E3117/D3117</f>
        <v>0.03</v>
      </c>
      <c r="P3117" s="3">
        <f>ROUND(E3117/L3117,0)</f>
        <v>300</v>
      </c>
      <c r="Q3117" s="6" t="s">
        <v>8315</v>
      </c>
      <c r="R3117" s="6" t="s">
        <v>8355</v>
      </c>
      <c r="S3117" s="14">
        <f t="shared" si="96"/>
        <v>42496.238738425927</v>
      </c>
      <c r="T3117" s="14">
        <f t="shared" si="97"/>
        <v>42526.238738425927</v>
      </c>
    </row>
    <row r="3118" spans="1:20" ht="4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8306</v>
      </c>
      <c r="G3118" s="1" t="s">
        <v>8221</v>
      </c>
      <c r="H3118" s="1" t="s">
        <v>8243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8300</v>
      </c>
      <c r="O3118" s="5">
        <f>E3118/D3118</f>
        <v>0.57333333333333336</v>
      </c>
      <c r="P3118" s="3">
        <f>ROUND(E3118/L3118,0)</f>
        <v>43</v>
      </c>
      <c r="Q3118" s="6" t="s">
        <v>8315</v>
      </c>
      <c r="R3118" s="6" t="s">
        <v>8355</v>
      </c>
      <c r="S3118" s="14">
        <f t="shared" si="96"/>
        <v>42081.30700231481</v>
      </c>
      <c r="T3118" s="14">
        <f t="shared" si="97"/>
        <v>42095.30700231481</v>
      </c>
    </row>
    <row r="3119" spans="1:20" ht="4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8306</v>
      </c>
      <c r="G3119" s="1" t="s">
        <v>8222</v>
      </c>
      <c r="H3119" s="1" t="s">
        <v>8244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8300</v>
      </c>
      <c r="O3119" s="5">
        <f>E3119/D3119</f>
        <v>1E-3</v>
      </c>
      <c r="P3119" s="3">
        <f>ROUND(E3119/L3119,0)</f>
        <v>1</v>
      </c>
      <c r="Q3119" s="6" t="s">
        <v>8315</v>
      </c>
      <c r="R3119" s="6" t="s">
        <v>8355</v>
      </c>
      <c r="S3119" s="14">
        <f t="shared" si="96"/>
        <v>42509.166203703702</v>
      </c>
      <c r="T3119" s="14">
        <f t="shared" si="97"/>
        <v>42517.341666666667</v>
      </c>
    </row>
    <row r="3120" spans="1:20" ht="30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8306</v>
      </c>
      <c r="G3120" s="1" t="s">
        <v>8232</v>
      </c>
      <c r="H3120" s="1" t="s">
        <v>8252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8300</v>
      </c>
      <c r="O3120" s="5">
        <f>E3120/D3120</f>
        <v>3.0999999999999999E-3</v>
      </c>
      <c r="P3120" s="3">
        <f>ROUND(E3120/L3120,0)</f>
        <v>775</v>
      </c>
      <c r="Q3120" s="6" t="s">
        <v>8315</v>
      </c>
      <c r="R3120" s="6" t="s">
        <v>8355</v>
      </c>
      <c r="S3120" s="14">
        <f t="shared" si="96"/>
        <v>42534.441238425927</v>
      </c>
      <c r="T3120" s="14">
        <f t="shared" si="97"/>
        <v>42553.441238425927</v>
      </c>
    </row>
    <row r="3121" spans="1:20" ht="60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8306</v>
      </c>
      <c r="G3121" s="1" t="s">
        <v>8221</v>
      </c>
      <c r="H3121" s="1" t="s">
        <v>8243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8300</v>
      </c>
      <c r="O3121" s="5">
        <f>E3121/D3121</f>
        <v>5.0000000000000001E-4</v>
      </c>
      <c r="P3121" s="3">
        <f>ROUND(E3121/L3121,0)</f>
        <v>5</v>
      </c>
      <c r="Q3121" s="6" t="s">
        <v>8315</v>
      </c>
      <c r="R3121" s="6" t="s">
        <v>8355</v>
      </c>
      <c r="S3121" s="14">
        <f t="shared" si="96"/>
        <v>42059.837175925924</v>
      </c>
      <c r="T3121" s="14">
        <f t="shared" si="97"/>
        <v>42089.795509259253</v>
      </c>
    </row>
    <row r="3122" spans="1:20" ht="4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8306</v>
      </c>
      <c r="G3122" s="1" t="s">
        <v>8230</v>
      </c>
      <c r="H3122" s="1" t="s">
        <v>8246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8300</v>
      </c>
      <c r="O3122" s="5">
        <f>E3122/D3122</f>
        <v>9.8461538461538464E-5</v>
      </c>
      <c r="P3122" s="3">
        <f>ROUND(E3122/L3122,0)</f>
        <v>13</v>
      </c>
      <c r="Q3122" s="6" t="s">
        <v>8315</v>
      </c>
      <c r="R3122" s="6" t="s">
        <v>8355</v>
      </c>
      <c r="S3122" s="14">
        <f t="shared" si="96"/>
        <v>42435.733749999992</v>
      </c>
      <c r="T3122" s="14">
        <f t="shared" si="97"/>
        <v>42495.692083333335</v>
      </c>
    </row>
    <row r="3123" spans="1:20" ht="45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8305</v>
      </c>
      <c r="G3123" s="1" t="s">
        <v>8226</v>
      </c>
      <c r="H3123" s="1" t="s">
        <v>8248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8300</v>
      </c>
      <c r="O3123" s="5">
        <f>E3123/D3123</f>
        <v>6.6666666666666671E-3</v>
      </c>
      <c r="P3123" s="3">
        <f>ROUND(E3123/L3123,0)</f>
        <v>10</v>
      </c>
      <c r="Q3123" s="6" t="s">
        <v>8315</v>
      </c>
      <c r="R3123" s="6" t="s">
        <v>8355</v>
      </c>
      <c r="S3123" s="14">
        <f t="shared" si="96"/>
        <v>41848.471469907403</v>
      </c>
      <c r="T3123" s="14">
        <f t="shared" si="97"/>
        <v>41908.471469907403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8305</v>
      </c>
      <c r="G3124" s="1" t="s">
        <v>8221</v>
      </c>
      <c r="H3124" s="1" t="s">
        <v>8243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8300</v>
      </c>
      <c r="O3124" s="5">
        <f>E3124/D3124</f>
        <v>0.58291457286432158</v>
      </c>
      <c r="P3124" s="3">
        <f>ROUND(E3124/L3124,0)</f>
        <v>58</v>
      </c>
      <c r="Q3124" s="6" t="s">
        <v>8315</v>
      </c>
      <c r="R3124" s="6" t="s">
        <v>8355</v>
      </c>
      <c r="S3124" s="14">
        <f t="shared" si="96"/>
        <v>42678.723749999997</v>
      </c>
      <c r="T3124" s="14">
        <f t="shared" si="97"/>
        <v>42683.765416666669</v>
      </c>
    </row>
    <row r="3125" spans="1:20" ht="60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8305</v>
      </c>
      <c r="G3125" s="1" t="s">
        <v>8221</v>
      </c>
      <c r="H3125" s="1" t="s">
        <v>8243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8300</v>
      </c>
      <c r="O3125" s="5">
        <f>E3125/D3125</f>
        <v>0.68153600000000003</v>
      </c>
      <c r="P3125" s="3">
        <f>ROUND(E3125/L3125,0)</f>
        <v>245</v>
      </c>
      <c r="Q3125" s="6" t="s">
        <v>8315</v>
      </c>
      <c r="R3125" s="6" t="s">
        <v>8355</v>
      </c>
      <c r="S3125" s="14">
        <f t="shared" si="96"/>
        <v>42530.784699074073</v>
      </c>
      <c r="T3125" s="14">
        <f t="shared" si="97"/>
        <v>42560.784699074073</v>
      </c>
    </row>
    <row r="3126" spans="1:20" ht="4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8305</v>
      </c>
      <c r="G3126" s="1" t="s">
        <v>8221</v>
      </c>
      <c r="H3126" s="1" t="s">
        <v>8243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8300</v>
      </c>
      <c r="O3126" s="5">
        <f>E3126/D3126</f>
        <v>3.2499999999999997E-5</v>
      </c>
      <c r="P3126" s="3">
        <f>ROUND(E3126/L3126,0)</f>
        <v>7</v>
      </c>
      <c r="Q3126" s="6" t="s">
        <v>8315</v>
      </c>
      <c r="R3126" s="6" t="s">
        <v>8355</v>
      </c>
      <c r="S3126" s="14">
        <f t="shared" si="96"/>
        <v>41977.571770833332</v>
      </c>
      <c r="T3126" s="14">
        <f t="shared" si="97"/>
        <v>42037.571770833332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8305</v>
      </c>
      <c r="G3127" s="1" t="s">
        <v>8221</v>
      </c>
      <c r="H3127" s="1" t="s">
        <v>8243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8300</v>
      </c>
      <c r="O3127" s="5">
        <f>E3127/D3127</f>
        <v>0</v>
      </c>
      <c r="P3127" s="3" t="e">
        <f>ROUND(E3127/L3127,0)</f>
        <v>#DIV/0!</v>
      </c>
      <c r="Q3127" s="6" t="s">
        <v>8315</v>
      </c>
      <c r="R3127" s="6" t="s">
        <v>8355</v>
      </c>
      <c r="S3127" s="14">
        <f t="shared" si="96"/>
        <v>42345.998518518514</v>
      </c>
      <c r="T3127" s="14">
        <f t="shared" si="97"/>
        <v>42375.998518518514</v>
      </c>
    </row>
    <row r="3128" spans="1:20" ht="90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8305</v>
      </c>
      <c r="G3128" s="1" t="s">
        <v>8221</v>
      </c>
      <c r="H3128" s="1" t="s">
        <v>8243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8300</v>
      </c>
      <c r="O3128" s="5">
        <f>E3128/D3128</f>
        <v>4.1599999999999998E-2</v>
      </c>
      <c r="P3128" s="3">
        <f>ROUND(E3128/L3128,0)</f>
        <v>61</v>
      </c>
      <c r="Q3128" s="6" t="s">
        <v>8315</v>
      </c>
      <c r="R3128" s="6" t="s">
        <v>8355</v>
      </c>
      <c r="S3128" s="14">
        <f t="shared" si="96"/>
        <v>42426.809745370367</v>
      </c>
      <c r="T3128" s="14">
        <f t="shared" si="97"/>
        <v>42456.768078703702</v>
      </c>
    </row>
    <row r="3129" spans="1:20" ht="60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8305</v>
      </c>
      <c r="G3129" s="1" t="s">
        <v>8221</v>
      </c>
      <c r="H3129" s="1" t="s">
        <v>8243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8300</v>
      </c>
      <c r="O3129" s="5">
        <f>E3129/D3129</f>
        <v>0</v>
      </c>
      <c r="P3129" s="3" t="e">
        <f>ROUND(E3129/L3129,0)</f>
        <v>#DIV/0!</v>
      </c>
      <c r="Q3129" s="6" t="s">
        <v>8315</v>
      </c>
      <c r="R3129" s="6" t="s">
        <v>8355</v>
      </c>
      <c r="S3129" s="14">
        <f t="shared" si="96"/>
        <v>42034.648483796293</v>
      </c>
      <c r="T3129" s="14">
        <f t="shared" si="97"/>
        <v>42064.648483796293</v>
      </c>
    </row>
    <row r="3130" spans="1:20" ht="60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8307</v>
      </c>
      <c r="G3130" s="1" t="s">
        <v>8221</v>
      </c>
      <c r="H3130" s="1" t="s">
        <v>8243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8268</v>
      </c>
      <c r="O3130" s="5">
        <f>E3130/D3130</f>
        <v>1.0860666666666667</v>
      </c>
      <c r="P3130" s="3">
        <f>ROUND(E3130/L3130,0)</f>
        <v>139</v>
      </c>
      <c r="Q3130" s="6" t="s">
        <v>8315</v>
      </c>
      <c r="R3130" s="6" t="s">
        <v>8316</v>
      </c>
      <c r="S3130" s="14">
        <f t="shared" si="96"/>
        <v>42780.617372685178</v>
      </c>
      <c r="T3130" s="14">
        <f t="shared" si="97"/>
        <v>42810.575706018521</v>
      </c>
    </row>
    <row r="3131" spans="1:20" ht="60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8307</v>
      </c>
      <c r="G3131" s="1" t="s">
        <v>8221</v>
      </c>
      <c r="H3131" s="1" t="s">
        <v>8243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8268</v>
      </c>
      <c r="O3131" s="5">
        <f>E3131/D3131</f>
        <v>8.0000000000000002E-3</v>
      </c>
      <c r="P3131" s="3">
        <f>ROUND(E3131/L3131,0)</f>
        <v>10</v>
      </c>
      <c r="Q3131" s="6" t="s">
        <v>8315</v>
      </c>
      <c r="R3131" s="6" t="s">
        <v>8316</v>
      </c>
      <c r="S3131" s="14">
        <f t="shared" si="96"/>
        <v>42803.634479166663</v>
      </c>
      <c r="T3131" s="14">
        <f t="shared" si="97"/>
        <v>42843.592812499999</v>
      </c>
    </row>
    <row r="3132" spans="1:20" ht="4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8307</v>
      </c>
      <c r="G3132" s="1" t="s">
        <v>8221</v>
      </c>
      <c r="H3132" s="1" t="s">
        <v>8243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8268</v>
      </c>
      <c r="O3132" s="5">
        <f>E3132/D3132</f>
        <v>3.7499999999999999E-2</v>
      </c>
      <c r="P3132" s="3">
        <f>ROUND(E3132/L3132,0)</f>
        <v>94</v>
      </c>
      <c r="Q3132" s="6" t="s">
        <v>8315</v>
      </c>
      <c r="R3132" s="6" t="s">
        <v>8316</v>
      </c>
      <c r="S3132" s="14">
        <f t="shared" si="96"/>
        <v>42808.431898148141</v>
      </c>
      <c r="T3132" s="14">
        <f t="shared" si="97"/>
        <v>42838.999305555553</v>
      </c>
    </row>
    <row r="3133" spans="1:20" ht="30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8307</v>
      </c>
      <c r="G3133" s="1" t="s">
        <v>8221</v>
      </c>
      <c r="H3133" s="1" t="s">
        <v>8243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8268</v>
      </c>
      <c r="O3133" s="5">
        <f>E3133/D3133</f>
        <v>0.15731707317073171</v>
      </c>
      <c r="P3133" s="3">
        <f>ROUND(E3133/L3133,0)</f>
        <v>54</v>
      </c>
      <c r="Q3133" s="6" t="s">
        <v>8315</v>
      </c>
      <c r="R3133" s="6" t="s">
        <v>8316</v>
      </c>
      <c r="S3133" s="14">
        <f t="shared" si="96"/>
        <v>42803.370891203704</v>
      </c>
      <c r="T3133" s="14">
        <f t="shared" si="97"/>
        <v>42833.329224537032</v>
      </c>
    </row>
    <row r="3134" spans="1:20" ht="30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8307</v>
      </c>
      <c r="G3134" s="1" t="s">
        <v>8221</v>
      </c>
      <c r="H3134" s="1" t="s">
        <v>8243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8268</v>
      </c>
      <c r="O3134" s="5">
        <f>E3134/D3134</f>
        <v>3.3333333333333332E-4</v>
      </c>
      <c r="P3134" s="3">
        <f>ROUND(E3134/L3134,0)</f>
        <v>10</v>
      </c>
      <c r="Q3134" s="6" t="s">
        <v>8315</v>
      </c>
      <c r="R3134" s="6" t="s">
        <v>8316</v>
      </c>
      <c r="S3134" s="14">
        <f t="shared" si="96"/>
        <v>42786.141898148147</v>
      </c>
      <c r="T3134" s="14">
        <f t="shared" si="97"/>
        <v>42846.100231481476</v>
      </c>
    </row>
    <row r="3135" spans="1:20" ht="60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8307</v>
      </c>
      <c r="G3135" s="1" t="s">
        <v>8222</v>
      </c>
      <c r="H3135" s="1" t="s">
        <v>8244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8268</v>
      </c>
      <c r="O3135" s="5">
        <f>E3135/D3135</f>
        <v>1.08</v>
      </c>
      <c r="P3135" s="3">
        <f>ROUND(E3135/L3135,0)</f>
        <v>34</v>
      </c>
      <c r="Q3135" s="6" t="s">
        <v>8315</v>
      </c>
      <c r="R3135" s="6" t="s">
        <v>8316</v>
      </c>
      <c r="S3135" s="14">
        <f t="shared" si="96"/>
        <v>42788.356874999998</v>
      </c>
      <c r="T3135" s="14">
        <f t="shared" si="97"/>
        <v>42818.315208333333</v>
      </c>
    </row>
    <row r="3136" spans="1:20" ht="60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8307</v>
      </c>
      <c r="G3136" s="1" t="s">
        <v>8222</v>
      </c>
      <c r="H3136" s="1" t="s">
        <v>8244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8268</v>
      </c>
      <c r="O3136" s="5">
        <f>E3136/D3136</f>
        <v>0.22500000000000001</v>
      </c>
      <c r="P3136" s="3">
        <f>ROUND(E3136/L3136,0)</f>
        <v>19</v>
      </c>
      <c r="Q3136" s="6" t="s">
        <v>8315</v>
      </c>
      <c r="R3136" s="6" t="s">
        <v>8316</v>
      </c>
      <c r="S3136" s="14">
        <f t="shared" si="96"/>
        <v>42800.511793981474</v>
      </c>
      <c r="T3136" s="14">
        <f t="shared" si="97"/>
        <v>42821.470127314817</v>
      </c>
    </row>
    <row r="3137" spans="1:20" ht="60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8307</v>
      </c>
      <c r="G3137" s="1" t="s">
        <v>8221</v>
      </c>
      <c r="H3137" s="1" t="s">
        <v>8243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8268</v>
      </c>
      <c r="O3137" s="5">
        <f>E3137/D3137</f>
        <v>0.20849420849420849</v>
      </c>
      <c r="P3137" s="3">
        <f>ROUND(E3137/L3137,0)</f>
        <v>23</v>
      </c>
      <c r="Q3137" s="6" t="s">
        <v>8315</v>
      </c>
      <c r="R3137" s="6" t="s">
        <v>8316</v>
      </c>
      <c r="S3137" s="14">
        <f t="shared" si="96"/>
        <v>42806.943530092591</v>
      </c>
      <c r="T3137" s="14">
        <f t="shared" si="97"/>
        <v>42828.943530092591</v>
      </c>
    </row>
    <row r="3138" spans="1:20" ht="60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8307</v>
      </c>
      <c r="G3138" s="1" t="s">
        <v>8222</v>
      </c>
      <c r="H3138" s="1" t="s">
        <v>8244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8268</v>
      </c>
      <c r="O3138" s="5">
        <f>E3138/D3138</f>
        <v>1.278</v>
      </c>
      <c r="P3138" s="3">
        <f>ROUND(E3138/L3138,0)</f>
        <v>29</v>
      </c>
      <c r="Q3138" s="6" t="s">
        <v>8315</v>
      </c>
      <c r="R3138" s="6" t="s">
        <v>8316</v>
      </c>
      <c r="S3138" s="14">
        <f t="shared" si="96"/>
        <v>42789.25409722222</v>
      </c>
      <c r="T3138" s="14">
        <f t="shared" si="97"/>
        <v>42825.749305555553</v>
      </c>
    </row>
    <row r="3139" spans="1:20" ht="45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8307</v>
      </c>
      <c r="G3139" s="1" t="s">
        <v>8221</v>
      </c>
      <c r="H3139" s="1" t="s">
        <v>8243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8268</v>
      </c>
      <c r="O3139" s="5">
        <f>E3139/D3139</f>
        <v>3.3333333333333333E-2</v>
      </c>
      <c r="P3139" s="3">
        <f>ROUND(E3139/L3139,0)</f>
        <v>50</v>
      </c>
      <c r="Q3139" s="6" t="s">
        <v>8315</v>
      </c>
      <c r="R3139" s="6" t="s">
        <v>8316</v>
      </c>
      <c r="S3139" s="14">
        <f t="shared" ref="S3139:S3202" si="98">(J3139/86400)+25569+(-5/24)</f>
        <v>42807.676724537036</v>
      </c>
      <c r="T3139" s="14">
        <f t="shared" ref="T3139:T3202" si="99">(I3139/86400)+25569+(-5/24)</f>
        <v>42858.591666666667</v>
      </c>
    </row>
    <row r="3140" spans="1:20" ht="60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8307</v>
      </c>
      <c r="G3140" s="1" t="s">
        <v>8222</v>
      </c>
      <c r="H3140" s="1" t="s">
        <v>8244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8268</v>
      </c>
      <c r="O3140" s="5">
        <f>E3140/D3140</f>
        <v>0</v>
      </c>
      <c r="P3140" s="3" t="e">
        <f>ROUND(E3140/L3140,0)</f>
        <v>#DIV/0!</v>
      </c>
      <c r="Q3140" s="6" t="s">
        <v>8315</v>
      </c>
      <c r="R3140" s="6" t="s">
        <v>8316</v>
      </c>
      <c r="S3140" s="14">
        <f t="shared" si="98"/>
        <v>42809.437581018516</v>
      </c>
      <c r="T3140" s="14">
        <f t="shared" si="99"/>
        <v>42828.437581018516</v>
      </c>
    </row>
    <row r="3141" spans="1:20" ht="60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8307</v>
      </c>
      <c r="G3141" s="1" t="s">
        <v>8235</v>
      </c>
      <c r="H3141" s="1" t="s">
        <v>8253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8268</v>
      </c>
      <c r="O3141" s="5">
        <f>E3141/D3141</f>
        <v>5.3999999999999999E-2</v>
      </c>
      <c r="P3141" s="3">
        <f>ROUND(E3141/L3141,0)</f>
        <v>450</v>
      </c>
      <c r="Q3141" s="6" t="s">
        <v>8315</v>
      </c>
      <c r="R3141" s="6" t="s">
        <v>8316</v>
      </c>
      <c r="S3141" s="14">
        <f t="shared" si="98"/>
        <v>42785.062037037038</v>
      </c>
      <c r="T3141" s="14">
        <f t="shared" si="99"/>
        <v>42818.981249999997</v>
      </c>
    </row>
    <row r="3142" spans="1:20" ht="60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8307</v>
      </c>
      <c r="G3142" s="1" t="s">
        <v>8227</v>
      </c>
      <c r="H3142" s="1" t="s">
        <v>8246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8268</v>
      </c>
      <c r="O3142" s="5">
        <f>E3142/D3142</f>
        <v>9.5999999999999992E-3</v>
      </c>
      <c r="P3142" s="3">
        <f>ROUND(E3142/L3142,0)</f>
        <v>24</v>
      </c>
      <c r="Q3142" s="6" t="s">
        <v>8315</v>
      </c>
      <c r="R3142" s="6" t="s">
        <v>8316</v>
      </c>
      <c r="S3142" s="14">
        <f t="shared" si="98"/>
        <v>42802.510451388887</v>
      </c>
      <c r="T3142" s="14">
        <f t="shared" si="99"/>
        <v>42832.468784722216</v>
      </c>
    </row>
    <row r="3143" spans="1:20" ht="60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8307</v>
      </c>
      <c r="G3143" s="1" t="s">
        <v>8230</v>
      </c>
      <c r="H3143" s="1" t="s">
        <v>8246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8268</v>
      </c>
      <c r="O3143" s="5">
        <f>E3143/D3143</f>
        <v>0.51600000000000001</v>
      </c>
      <c r="P3143" s="3">
        <f>ROUND(E3143/L3143,0)</f>
        <v>32</v>
      </c>
      <c r="Q3143" s="6" t="s">
        <v>8315</v>
      </c>
      <c r="R3143" s="6" t="s">
        <v>8316</v>
      </c>
      <c r="S3143" s="14">
        <f t="shared" si="98"/>
        <v>42800.544999999998</v>
      </c>
      <c r="T3143" s="14">
        <f t="shared" si="99"/>
        <v>42841.624999999993</v>
      </c>
    </row>
    <row r="3144" spans="1:20" ht="4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8307</v>
      </c>
      <c r="G3144" s="1" t="s">
        <v>8222</v>
      </c>
      <c r="H3144" s="1" t="s">
        <v>8244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8268</v>
      </c>
      <c r="O3144" s="5">
        <f>E3144/D3144</f>
        <v>1.6363636363636365E-2</v>
      </c>
      <c r="P3144" s="3">
        <f>ROUND(E3144/L3144,0)</f>
        <v>15</v>
      </c>
      <c r="Q3144" s="6" t="s">
        <v>8315</v>
      </c>
      <c r="R3144" s="6" t="s">
        <v>8316</v>
      </c>
      <c r="S3144" s="14">
        <f t="shared" si="98"/>
        <v>42783.304849537039</v>
      </c>
      <c r="T3144" s="14">
        <f t="shared" si="99"/>
        <v>42813.263182870367</v>
      </c>
    </row>
    <row r="3145" spans="1:20" ht="60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8307</v>
      </c>
      <c r="G3145" s="1" t="s">
        <v>8222</v>
      </c>
      <c r="H3145" s="1" t="s">
        <v>8244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8268</v>
      </c>
      <c r="O3145" s="5">
        <f>E3145/D3145</f>
        <v>0</v>
      </c>
      <c r="P3145" s="3" t="e">
        <f>ROUND(E3145/L3145,0)</f>
        <v>#DIV/0!</v>
      </c>
      <c r="Q3145" s="6" t="s">
        <v>8315</v>
      </c>
      <c r="R3145" s="6" t="s">
        <v>8316</v>
      </c>
      <c r="S3145" s="14">
        <f t="shared" si="98"/>
        <v>42808.149953703702</v>
      </c>
      <c r="T3145" s="14">
        <f t="shared" si="99"/>
        <v>42834.149953703702</v>
      </c>
    </row>
    <row r="3146" spans="1:20" ht="60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8307</v>
      </c>
      <c r="G3146" s="1" t="s">
        <v>8221</v>
      </c>
      <c r="H3146" s="1" t="s">
        <v>8243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8268</v>
      </c>
      <c r="O3146" s="5">
        <f>E3146/D3146</f>
        <v>0.754</v>
      </c>
      <c r="P3146" s="3">
        <f>ROUND(E3146/L3146,0)</f>
        <v>251</v>
      </c>
      <c r="Q3146" s="6" t="s">
        <v>8315</v>
      </c>
      <c r="R3146" s="6" t="s">
        <v>8316</v>
      </c>
      <c r="S3146" s="14">
        <f t="shared" si="98"/>
        <v>42796.329942129632</v>
      </c>
      <c r="T3146" s="14">
        <f t="shared" si="99"/>
        <v>42813.041666666664</v>
      </c>
    </row>
    <row r="3147" spans="1:20" ht="4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8307</v>
      </c>
      <c r="G3147" s="1" t="s">
        <v>8221</v>
      </c>
      <c r="H3147" s="1" t="s">
        <v>8243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8268</v>
      </c>
      <c r="O3147" s="5">
        <f>E3147/D3147</f>
        <v>0</v>
      </c>
      <c r="P3147" s="3" t="e">
        <f>ROUND(E3147/L3147,0)</f>
        <v>#DIV/0!</v>
      </c>
      <c r="Q3147" s="6" t="s">
        <v>8315</v>
      </c>
      <c r="R3147" s="6" t="s">
        <v>8316</v>
      </c>
      <c r="S3147" s="14">
        <f t="shared" si="98"/>
        <v>42761.832569444443</v>
      </c>
      <c r="T3147" s="14">
        <f t="shared" si="99"/>
        <v>42821.790902777771</v>
      </c>
    </row>
    <row r="3148" spans="1:20" ht="45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8307</v>
      </c>
      <c r="G3148" s="1" t="s">
        <v>8235</v>
      </c>
      <c r="H3148" s="1" t="s">
        <v>8253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8268</v>
      </c>
      <c r="O3148" s="5">
        <f>E3148/D3148</f>
        <v>0.105</v>
      </c>
      <c r="P3148" s="3">
        <f>ROUND(E3148/L3148,0)</f>
        <v>438</v>
      </c>
      <c r="Q3148" s="6" t="s">
        <v>8315</v>
      </c>
      <c r="R3148" s="6" t="s">
        <v>8316</v>
      </c>
      <c r="S3148" s="14">
        <f t="shared" si="98"/>
        <v>42796.474143518521</v>
      </c>
      <c r="T3148" s="14">
        <f t="shared" si="99"/>
        <v>42841.432476851849</v>
      </c>
    </row>
    <row r="3149" spans="1:20" ht="60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8221</v>
      </c>
      <c r="H3149" s="1" t="s">
        <v>8243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8268</v>
      </c>
      <c r="O3149" s="5">
        <f>E3149/D3149</f>
        <v>1.1752499999999999</v>
      </c>
      <c r="P3149" s="3">
        <f>ROUND(E3149/L3149,0)</f>
        <v>110</v>
      </c>
      <c r="Q3149" s="6" t="s">
        <v>8315</v>
      </c>
      <c r="R3149" s="6" t="s">
        <v>8316</v>
      </c>
      <c r="S3149" s="14">
        <f t="shared" si="98"/>
        <v>41909.761053240734</v>
      </c>
      <c r="T3149" s="14">
        <f t="shared" si="99"/>
        <v>41949.802719907406</v>
      </c>
    </row>
    <row r="3150" spans="1:20" ht="30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8221</v>
      </c>
      <c r="H3150" s="1" t="s">
        <v>8243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8268</v>
      </c>
      <c r="O3150" s="5">
        <f>E3150/D3150</f>
        <v>1.3116666666666668</v>
      </c>
      <c r="P3150" s="3">
        <f>ROUND(E3150/L3150,0)</f>
        <v>41</v>
      </c>
      <c r="Q3150" s="6" t="s">
        <v>8315</v>
      </c>
      <c r="R3150" s="6" t="s">
        <v>8316</v>
      </c>
      <c r="S3150" s="14">
        <f t="shared" si="98"/>
        <v>41891.456990740735</v>
      </c>
      <c r="T3150" s="14">
        <f t="shared" si="99"/>
        <v>41912.958333333328</v>
      </c>
    </row>
    <row r="3151" spans="1:20" ht="60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8221</v>
      </c>
      <c r="H3151" s="1" t="s">
        <v>8243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8268</v>
      </c>
      <c r="O3151" s="5">
        <f>E3151/D3151</f>
        <v>1.04</v>
      </c>
      <c r="P3151" s="3">
        <f>ROUND(E3151/L3151,0)</f>
        <v>52</v>
      </c>
      <c r="Q3151" s="6" t="s">
        <v>8315</v>
      </c>
      <c r="R3151" s="6" t="s">
        <v>8316</v>
      </c>
      <c r="S3151" s="14">
        <f t="shared" si="98"/>
        <v>41225.809027777774</v>
      </c>
      <c r="T3151" s="14">
        <f t="shared" si="99"/>
        <v>41249.875</v>
      </c>
    </row>
    <row r="3152" spans="1:20" ht="60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8221</v>
      </c>
      <c r="H3152" s="1" t="s">
        <v>8243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8268</v>
      </c>
      <c r="O3152" s="5">
        <f>E3152/D3152</f>
        <v>1.01</v>
      </c>
      <c r="P3152" s="3">
        <f>ROUND(E3152/L3152,0)</f>
        <v>34</v>
      </c>
      <c r="Q3152" s="6" t="s">
        <v>8315</v>
      </c>
      <c r="R3152" s="6" t="s">
        <v>8316</v>
      </c>
      <c r="S3152" s="14">
        <f t="shared" si="98"/>
        <v>40478.055590277778</v>
      </c>
      <c r="T3152" s="14">
        <f t="shared" si="99"/>
        <v>40567.958333333328</v>
      </c>
    </row>
    <row r="3153" spans="1:20" ht="4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8221</v>
      </c>
      <c r="H3153" s="1" t="s">
        <v>8243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8268</v>
      </c>
      <c r="O3153" s="5">
        <f>E3153/D3153</f>
        <v>1.004</v>
      </c>
      <c r="P3153" s="3">
        <f>ROUND(E3153/L3153,0)</f>
        <v>103</v>
      </c>
      <c r="Q3153" s="6" t="s">
        <v>8315</v>
      </c>
      <c r="R3153" s="6" t="s">
        <v>8316</v>
      </c>
      <c r="S3153" s="14">
        <f t="shared" si="98"/>
        <v>41862.631643518514</v>
      </c>
      <c r="T3153" s="14">
        <f t="shared" si="99"/>
        <v>41892.631643518514</v>
      </c>
    </row>
    <row r="3154" spans="1:20" ht="45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8222</v>
      </c>
      <c r="H3154" s="1" t="s">
        <v>8244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8268</v>
      </c>
      <c r="O3154" s="5">
        <f>E3154/D3154</f>
        <v>1.0595454545454546</v>
      </c>
      <c r="P3154" s="3">
        <f>ROUND(E3154/L3154,0)</f>
        <v>35</v>
      </c>
      <c r="Q3154" s="6" t="s">
        <v>8315</v>
      </c>
      <c r="R3154" s="6" t="s">
        <v>8316</v>
      </c>
      <c r="S3154" s="14">
        <f t="shared" si="98"/>
        <v>41550.659340277773</v>
      </c>
      <c r="T3154" s="14">
        <f t="shared" si="99"/>
        <v>41580.659340277773</v>
      </c>
    </row>
    <row r="3155" spans="1:20" ht="4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8221</v>
      </c>
      <c r="H3155" s="1" t="s">
        <v>8243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8268</v>
      </c>
      <c r="O3155" s="5">
        <f>E3155/D3155</f>
        <v>3.3558333333333334</v>
      </c>
      <c r="P3155" s="3">
        <f>ROUND(E3155/L3155,0)</f>
        <v>42</v>
      </c>
      <c r="Q3155" s="6" t="s">
        <v>8315</v>
      </c>
      <c r="R3155" s="6" t="s">
        <v>8316</v>
      </c>
      <c r="S3155" s="14">
        <f t="shared" si="98"/>
        <v>40632.946030092593</v>
      </c>
      <c r="T3155" s="14">
        <f t="shared" si="99"/>
        <v>40663.999305555553</v>
      </c>
    </row>
    <row r="3156" spans="1:20" ht="60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8221</v>
      </c>
      <c r="H3156" s="1" t="s">
        <v>8243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8268</v>
      </c>
      <c r="O3156" s="5">
        <f>E3156/D3156</f>
        <v>1.1292857142857142</v>
      </c>
      <c r="P3156" s="3">
        <f>ROUND(E3156/L3156,0)</f>
        <v>64</v>
      </c>
      <c r="Q3156" s="6" t="s">
        <v>8315</v>
      </c>
      <c r="R3156" s="6" t="s">
        <v>8316</v>
      </c>
      <c r="S3156" s="14">
        <f t="shared" si="98"/>
        <v>40970.667337962957</v>
      </c>
      <c r="T3156" s="14">
        <f t="shared" si="99"/>
        <v>41000.625671296293</v>
      </c>
    </row>
    <row r="3157" spans="1:20" ht="4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8222</v>
      </c>
      <c r="H3157" s="1" t="s">
        <v>8244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8268</v>
      </c>
      <c r="O3157" s="5">
        <f>E3157/D3157</f>
        <v>1.885046</v>
      </c>
      <c r="P3157" s="3">
        <f>ROUND(E3157/L3157,0)</f>
        <v>31</v>
      </c>
      <c r="Q3157" s="6" t="s">
        <v>8315</v>
      </c>
      <c r="R3157" s="6" t="s">
        <v>8316</v>
      </c>
      <c r="S3157" s="14">
        <f t="shared" si="98"/>
        <v>41233.290798611109</v>
      </c>
      <c r="T3157" s="14">
        <f t="shared" si="99"/>
        <v>41263.290798611109</v>
      </c>
    </row>
    <row r="3158" spans="1:20" ht="60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8221</v>
      </c>
      <c r="H3158" s="1" t="s">
        <v>8243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8268</v>
      </c>
      <c r="O3158" s="5">
        <f>E3158/D3158</f>
        <v>1.0181818181818181</v>
      </c>
      <c r="P3158" s="3">
        <f>ROUND(E3158/L3158,0)</f>
        <v>63</v>
      </c>
      <c r="Q3158" s="6" t="s">
        <v>8315</v>
      </c>
      <c r="R3158" s="6" t="s">
        <v>8316</v>
      </c>
      <c r="S3158" s="14">
        <f t="shared" si="98"/>
        <v>41026.744722222218</v>
      </c>
      <c r="T3158" s="14">
        <f t="shared" si="99"/>
        <v>41061.744722222218</v>
      </c>
    </row>
    <row r="3159" spans="1:20" ht="3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8221</v>
      </c>
      <c r="H3159" s="1" t="s">
        <v>8243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8268</v>
      </c>
      <c r="O3159" s="5">
        <f>E3159/D3159</f>
        <v>1.01</v>
      </c>
      <c r="P3159" s="3">
        <f>ROUND(E3159/L3159,0)</f>
        <v>99</v>
      </c>
      <c r="Q3159" s="6" t="s">
        <v>8315</v>
      </c>
      <c r="R3159" s="6" t="s">
        <v>8316</v>
      </c>
      <c r="S3159" s="14">
        <f t="shared" si="98"/>
        <v>41829.579918981479</v>
      </c>
      <c r="T3159" s="14">
        <f t="shared" si="99"/>
        <v>41839</v>
      </c>
    </row>
    <row r="3160" spans="1:20" ht="3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8221</v>
      </c>
      <c r="H3160" s="1" t="s">
        <v>8243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8268</v>
      </c>
      <c r="O3160" s="5">
        <f>E3160/D3160</f>
        <v>1.1399999999999999</v>
      </c>
      <c r="P3160" s="3">
        <f>ROUND(E3160/L3160,0)</f>
        <v>83</v>
      </c>
      <c r="Q3160" s="6" t="s">
        <v>8315</v>
      </c>
      <c r="R3160" s="6" t="s">
        <v>8316</v>
      </c>
      <c r="S3160" s="14">
        <f t="shared" si="98"/>
        <v>41447.631388888891</v>
      </c>
      <c r="T3160" s="14">
        <f t="shared" si="99"/>
        <v>41477.631388888891</v>
      </c>
    </row>
    <row r="3161" spans="1:20" ht="45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8221</v>
      </c>
      <c r="H3161" s="1" t="s">
        <v>8243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8268</v>
      </c>
      <c r="O3161" s="5">
        <f>E3161/D3161</f>
        <v>1.3348133333333334</v>
      </c>
      <c r="P3161" s="3">
        <f>ROUND(E3161/L3161,0)</f>
        <v>39</v>
      </c>
      <c r="Q3161" s="6" t="s">
        <v>8315</v>
      </c>
      <c r="R3161" s="6" t="s">
        <v>8316</v>
      </c>
      <c r="S3161" s="14">
        <f t="shared" si="98"/>
        <v>40883.858344907407</v>
      </c>
      <c r="T3161" s="14">
        <f t="shared" si="99"/>
        <v>40926.75</v>
      </c>
    </row>
    <row r="3162" spans="1:20" ht="45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8221</v>
      </c>
      <c r="H3162" s="1" t="s">
        <v>8243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8268</v>
      </c>
      <c r="O3162" s="5">
        <f>E3162/D3162</f>
        <v>1.0153333333333334</v>
      </c>
      <c r="P3162" s="3">
        <f>ROUND(E3162/L3162,0)</f>
        <v>80</v>
      </c>
      <c r="Q3162" s="6" t="s">
        <v>8315</v>
      </c>
      <c r="R3162" s="6" t="s">
        <v>8316</v>
      </c>
      <c r="S3162" s="14">
        <f t="shared" si="98"/>
        <v>41841.056562499994</v>
      </c>
      <c r="T3162" s="14">
        <f t="shared" si="99"/>
        <v>41863.999305555553</v>
      </c>
    </row>
    <row r="3163" spans="1:20" ht="60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8222</v>
      </c>
      <c r="H3163" s="1" t="s">
        <v>8244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8268</v>
      </c>
      <c r="O3163" s="5">
        <f>E3163/D3163</f>
        <v>1.0509999999999999</v>
      </c>
      <c r="P3163" s="3">
        <f>ROUND(E3163/L3163,0)</f>
        <v>28</v>
      </c>
      <c r="Q3163" s="6" t="s">
        <v>8315</v>
      </c>
      <c r="R3163" s="6" t="s">
        <v>8316</v>
      </c>
      <c r="S3163" s="14">
        <f t="shared" si="98"/>
        <v>41897.327800925923</v>
      </c>
      <c r="T3163" s="14">
        <f t="shared" si="99"/>
        <v>41927.327800925923</v>
      </c>
    </row>
    <row r="3164" spans="1:20" ht="60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8221</v>
      </c>
      <c r="H3164" s="1" t="s">
        <v>8243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8268</v>
      </c>
      <c r="O3164" s="5">
        <f>E3164/D3164</f>
        <v>1.2715000000000001</v>
      </c>
      <c r="P3164" s="3">
        <f>ROUND(E3164/L3164,0)</f>
        <v>81</v>
      </c>
      <c r="Q3164" s="6" t="s">
        <v>8315</v>
      </c>
      <c r="R3164" s="6" t="s">
        <v>8316</v>
      </c>
      <c r="S3164" s="14">
        <f t="shared" si="98"/>
        <v>41799.47756944444</v>
      </c>
      <c r="T3164" s="14">
        <f t="shared" si="99"/>
        <v>41826.875</v>
      </c>
    </row>
    <row r="3165" spans="1:20" ht="4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8221</v>
      </c>
      <c r="H3165" s="1" t="s">
        <v>8243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8268</v>
      </c>
      <c r="O3165" s="5">
        <f>E3165/D3165</f>
        <v>1.1115384615384616</v>
      </c>
      <c r="P3165" s="3">
        <f>ROUND(E3165/L3165,0)</f>
        <v>201</v>
      </c>
      <c r="Q3165" s="6" t="s">
        <v>8315</v>
      </c>
      <c r="R3165" s="6" t="s">
        <v>8316</v>
      </c>
      <c r="S3165" s="14">
        <f t="shared" si="98"/>
        <v>41775.545428240737</v>
      </c>
      <c r="T3165" s="14">
        <f t="shared" si="99"/>
        <v>41805.545428240737</v>
      </c>
    </row>
    <row r="3166" spans="1:20" ht="60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8221</v>
      </c>
      <c r="H3166" s="1" t="s">
        <v>8243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8268</v>
      </c>
      <c r="O3166" s="5">
        <f>E3166/D3166</f>
        <v>1.0676000000000001</v>
      </c>
      <c r="P3166" s="3">
        <f>ROUND(E3166/L3166,0)</f>
        <v>38</v>
      </c>
      <c r="Q3166" s="6" t="s">
        <v>8315</v>
      </c>
      <c r="R3166" s="6" t="s">
        <v>8316</v>
      </c>
      <c r="S3166" s="14">
        <f t="shared" si="98"/>
        <v>41766.597395833327</v>
      </c>
      <c r="T3166" s="14">
        <f t="shared" si="99"/>
        <v>41799.597395833327</v>
      </c>
    </row>
    <row r="3167" spans="1:20" ht="60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8221</v>
      </c>
      <c r="H3167" s="1" t="s">
        <v>8243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8268</v>
      </c>
      <c r="O3167" s="5">
        <f>E3167/D3167</f>
        <v>1.6266666666666667</v>
      </c>
      <c r="P3167" s="3">
        <f>ROUND(E3167/L3167,0)</f>
        <v>58</v>
      </c>
      <c r="Q3167" s="6" t="s">
        <v>8315</v>
      </c>
      <c r="R3167" s="6" t="s">
        <v>8316</v>
      </c>
      <c r="S3167" s="14">
        <f t="shared" si="98"/>
        <v>40643.950925925921</v>
      </c>
      <c r="T3167" s="14">
        <f t="shared" si="99"/>
        <v>40665.957638888889</v>
      </c>
    </row>
    <row r="3168" spans="1:20" ht="60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8221</v>
      </c>
      <c r="H3168" s="1" t="s">
        <v>8243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8268</v>
      </c>
      <c r="O3168" s="5">
        <f>E3168/D3168</f>
        <v>1.6022808571428573</v>
      </c>
      <c r="P3168" s="3">
        <f>ROUND(E3168/L3168,0)</f>
        <v>60</v>
      </c>
      <c r="Q3168" s="6" t="s">
        <v>8315</v>
      </c>
      <c r="R3168" s="6" t="s">
        <v>8316</v>
      </c>
      <c r="S3168" s="14">
        <f t="shared" si="98"/>
        <v>41940.483252314814</v>
      </c>
      <c r="T3168" s="14">
        <f t="shared" si="99"/>
        <v>41969.124305555553</v>
      </c>
    </row>
    <row r="3169" spans="1:20" ht="30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8221</v>
      </c>
      <c r="H3169" s="1" t="s">
        <v>8243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8268</v>
      </c>
      <c r="O3169" s="5">
        <f>E3169/D3169</f>
        <v>1.1616666666666666</v>
      </c>
      <c r="P3169" s="3">
        <f>ROUND(E3169/L3169,0)</f>
        <v>63</v>
      </c>
      <c r="Q3169" s="6" t="s">
        <v>8315</v>
      </c>
      <c r="R3169" s="6" t="s">
        <v>8316</v>
      </c>
      <c r="S3169" s="14">
        <f t="shared" si="98"/>
        <v>41838.967372685183</v>
      </c>
      <c r="T3169" s="14">
        <f t="shared" si="99"/>
        <v>41852.967372685183</v>
      </c>
    </row>
    <row r="3170" spans="1:20" ht="4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8221</v>
      </c>
      <c r="H3170" s="1" t="s">
        <v>8243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8268</v>
      </c>
      <c r="O3170" s="5">
        <f>E3170/D3170</f>
        <v>1.242</v>
      </c>
      <c r="P3170" s="3">
        <f>ROUND(E3170/L3170,0)</f>
        <v>51</v>
      </c>
      <c r="Q3170" s="6" t="s">
        <v>8315</v>
      </c>
      <c r="R3170" s="6" t="s">
        <v>8316</v>
      </c>
      <c r="S3170" s="14">
        <f t="shared" si="98"/>
        <v>41771.897604166668</v>
      </c>
      <c r="T3170" s="14">
        <f t="shared" si="99"/>
        <v>41803.708333333328</v>
      </c>
    </row>
    <row r="3171" spans="1:20" ht="30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8221</v>
      </c>
      <c r="H3171" s="1" t="s">
        <v>8243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8268</v>
      </c>
      <c r="O3171" s="5">
        <f>E3171/D3171</f>
        <v>1.030125</v>
      </c>
      <c r="P3171" s="3">
        <f>ROUND(E3171/L3171,0)</f>
        <v>101</v>
      </c>
      <c r="Q3171" s="6" t="s">
        <v>8315</v>
      </c>
      <c r="R3171" s="6" t="s">
        <v>8316</v>
      </c>
      <c r="S3171" s="14">
        <f t="shared" si="98"/>
        <v>41591.529641203699</v>
      </c>
      <c r="T3171" s="14">
        <f t="shared" si="99"/>
        <v>41620.999305555553</v>
      </c>
    </row>
    <row r="3172" spans="1:20" ht="4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8221</v>
      </c>
      <c r="H3172" s="1" t="s">
        <v>8243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8268</v>
      </c>
      <c r="O3172" s="5">
        <f>E3172/D3172</f>
        <v>1.1225000000000001</v>
      </c>
      <c r="P3172" s="3">
        <f>ROUND(E3172/L3172,0)</f>
        <v>32</v>
      </c>
      <c r="Q3172" s="6" t="s">
        <v>8315</v>
      </c>
      <c r="R3172" s="6" t="s">
        <v>8316</v>
      </c>
      <c r="S3172" s="14">
        <f t="shared" si="98"/>
        <v>41788.872037037036</v>
      </c>
      <c r="T3172" s="14">
        <f t="shared" si="99"/>
        <v>41821.958333333328</v>
      </c>
    </row>
    <row r="3173" spans="1:20" ht="60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8222</v>
      </c>
      <c r="H3173" s="1" t="s">
        <v>8244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8268</v>
      </c>
      <c r="O3173" s="5">
        <f>E3173/D3173</f>
        <v>1.0881428571428571</v>
      </c>
      <c r="P3173" s="3">
        <f>ROUND(E3173/L3173,0)</f>
        <v>65</v>
      </c>
      <c r="Q3173" s="6" t="s">
        <v>8315</v>
      </c>
      <c r="R3173" s="6" t="s">
        <v>8316</v>
      </c>
      <c r="S3173" s="14">
        <f t="shared" si="98"/>
        <v>42466.399976851848</v>
      </c>
      <c r="T3173" s="14">
        <f t="shared" si="99"/>
        <v>42496.399976851848</v>
      </c>
    </row>
    <row r="3174" spans="1:20" ht="45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8221</v>
      </c>
      <c r="H3174" s="1" t="s">
        <v>8243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8268</v>
      </c>
      <c r="O3174" s="5">
        <f>E3174/D3174</f>
        <v>1.1499999999999999</v>
      </c>
      <c r="P3174" s="3">
        <f>ROUND(E3174/L3174,0)</f>
        <v>79</v>
      </c>
      <c r="Q3174" s="6" t="s">
        <v>8315</v>
      </c>
      <c r="R3174" s="6" t="s">
        <v>8316</v>
      </c>
      <c r="S3174" s="14">
        <f t="shared" si="98"/>
        <v>40923.521620370368</v>
      </c>
      <c r="T3174" s="14">
        <f t="shared" si="99"/>
        <v>40953.521620370368</v>
      </c>
    </row>
    <row r="3175" spans="1:20" ht="60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8221</v>
      </c>
      <c r="H3175" s="1" t="s">
        <v>8243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8268</v>
      </c>
      <c r="O3175" s="5">
        <f>E3175/D3175</f>
        <v>1.03</v>
      </c>
      <c r="P3175" s="3">
        <f>ROUND(E3175/L3175,0)</f>
        <v>139</v>
      </c>
      <c r="Q3175" s="6" t="s">
        <v>8315</v>
      </c>
      <c r="R3175" s="6" t="s">
        <v>8316</v>
      </c>
      <c r="S3175" s="14">
        <f t="shared" si="98"/>
        <v>41878.670046296298</v>
      </c>
      <c r="T3175" s="14">
        <f t="shared" si="99"/>
        <v>41908.670046296298</v>
      </c>
    </row>
    <row r="3176" spans="1:20" ht="60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8221</v>
      </c>
      <c r="H3176" s="1" t="s">
        <v>8243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8268</v>
      </c>
      <c r="O3176" s="5">
        <f>E3176/D3176</f>
        <v>1.0113333333333334</v>
      </c>
      <c r="P3176" s="3">
        <f>ROUND(E3176/L3176,0)</f>
        <v>132</v>
      </c>
      <c r="Q3176" s="6" t="s">
        <v>8315</v>
      </c>
      <c r="R3176" s="6" t="s">
        <v>8316</v>
      </c>
      <c r="S3176" s="14">
        <f t="shared" si="98"/>
        <v>41862.656342592592</v>
      </c>
      <c r="T3176" s="14">
        <f t="shared" si="99"/>
        <v>41876.656342592592</v>
      </c>
    </row>
    <row r="3177" spans="1:20" ht="60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8221</v>
      </c>
      <c r="H3177" s="1" t="s">
        <v>8243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8268</v>
      </c>
      <c r="O3177" s="5">
        <f>E3177/D3177</f>
        <v>1.0955999999999999</v>
      </c>
      <c r="P3177" s="3">
        <f>ROUND(E3177/L3177,0)</f>
        <v>91</v>
      </c>
      <c r="Q3177" s="6" t="s">
        <v>8315</v>
      </c>
      <c r="R3177" s="6" t="s">
        <v>8316</v>
      </c>
      <c r="S3177" s="14">
        <f t="shared" si="98"/>
        <v>40531.678553240738</v>
      </c>
      <c r="T3177" s="14">
        <f t="shared" si="99"/>
        <v>40591.678553240738</v>
      </c>
    </row>
    <row r="3178" spans="1:20" ht="60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8221</v>
      </c>
      <c r="H3178" s="1" t="s">
        <v>8243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8268</v>
      </c>
      <c r="O3178" s="5">
        <f>E3178/D3178</f>
        <v>1.148421052631579</v>
      </c>
      <c r="P3178" s="3">
        <f>ROUND(E3178/L3178,0)</f>
        <v>40</v>
      </c>
      <c r="Q3178" s="6" t="s">
        <v>8315</v>
      </c>
      <c r="R3178" s="6" t="s">
        <v>8316</v>
      </c>
      <c r="S3178" s="14">
        <f t="shared" si="98"/>
        <v>41477.722581018512</v>
      </c>
      <c r="T3178" s="14">
        <f t="shared" si="99"/>
        <v>41504.416666666664</v>
      </c>
    </row>
    <row r="3179" spans="1:20" ht="45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8221</v>
      </c>
      <c r="H3179" s="1" t="s">
        <v>8243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8268</v>
      </c>
      <c r="O3179" s="5">
        <f>E3179/D3179</f>
        <v>1.1739999999999999</v>
      </c>
      <c r="P3179" s="3">
        <f>ROUND(E3179/L3179,0)</f>
        <v>58</v>
      </c>
      <c r="Q3179" s="6" t="s">
        <v>8315</v>
      </c>
      <c r="R3179" s="6" t="s">
        <v>8316</v>
      </c>
      <c r="S3179" s="14">
        <f t="shared" si="98"/>
        <v>41781.458437499998</v>
      </c>
      <c r="T3179" s="14">
        <f t="shared" si="99"/>
        <v>41811.458437499998</v>
      </c>
    </row>
    <row r="3180" spans="1:20" ht="60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8222</v>
      </c>
      <c r="H3180" s="1" t="s">
        <v>8244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8268</v>
      </c>
      <c r="O3180" s="5">
        <f>E3180/D3180</f>
        <v>1.7173333333333334</v>
      </c>
      <c r="P3180" s="3">
        <f>ROUND(E3180/L3180,0)</f>
        <v>33</v>
      </c>
      <c r="Q3180" s="6" t="s">
        <v>8315</v>
      </c>
      <c r="R3180" s="6" t="s">
        <v>8316</v>
      </c>
      <c r="S3180" s="14">
        <f t="shared" si="98"/>
        <v>41806.396701388883</v>
      </c>
      <c r="T3180" s="14">
        <f t="shared" si="99"/>
        <v>41836.396701388883</v>
      </c>
    </row>
    <row r="3181" spans="1:20" ht="45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8221</v>
      </c>
      <c r="H3181" s="1" t="s">
        <v>8243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8268</v>
      </c>
      <c r="O3181" s="5">
        <f>E3181/D3181</f>
        <v>1.1416238095238094</v>
      </c>
      <c r="P3181" s="3">
        <f>ROUND(E3181/L3181,0)</f>
        <v>77</v>
      </c>
      <c r="Q3181" s="6" t="s">
        <v>8315</v>
      </c>
      <c r="R3181" s="6" t="s">
        <v>8316</v>
      </c>
      <c r="S3181" s="14">
        <f t="shared" si="98"/>
        <v>41375.49387731481</v>
      </c>
      <c r="T3181" s="14">
        <f t="shared" si="99"/>
        <v>41400.49387731481</v>
      </c>
    </row>
    <row r="3182" spans="1:20" ht="4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8222</v>
      </c>
      <c r="H3182" s="1" t="s">
        <v>8244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8268</v>
      </c>
      <c r="O3182" s="5">
        <f>E3182/D3182</f>
        <v>1.1975</v>
      </c>
      <c r="P3182" s="3">
        <f>ROUND(E3182/L3182,0)</f>
        <v>32</v>
      </c>
      <c r="Q3182" s="6" t="s">
        <v>8315</v>
      </c>
      <c r="R3182" s="6" t="s">
        <v>8316</v>
      </c>
      <c r="S3182" s="14">
        <f t="shared" si="98"/>
        <v>41780.204270833332</v>
      </c>
      <c r="T3182" s="14">
        <f t="shared" si="99"/>
        <v>41810.204270833332</v>
      </c>
    </row>
    <row r="3183" spans="1:20" ht="60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8222</v>
      </c>
      <c r="H3183" s="1" t="s">
        <v>8244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8268</v>
      </c>
      <c r="O3183" s="5">
        <f>E3183/D3183</f>
        <v>1.0900000000000001</v>
      </c>
      <c r="P3183" s="3">
        <f>ROUND(E3183/L3183,0)</f>
        <v>36</v>
      </c>
      <c r="Q3183" s="6" t="s">
        <v>8315</v>
      </c>
      <c r="R3183" s="6" t="s">
        <v>8316</v>
      </c>
      <c r="S3183" s="14">
        <f t="shared" si="98"/>
        <v>41779.101701388885</v>
      </c>
      <c r="T3183" s="14">
        <f t="shared" si="99"/>
        <v>41805.458333333328</v>
      </c>
    </row>
    <row r="3184" spans="1:20" ht="60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8221</v>
      </c>
      <c r="H3184" s="1" t="s">
        <v>8243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8268</v>
      </c>
      <c r="O3184" s="5">
        <f>E3184/D3184</f>
        <v>1.0088571428571429</v>
      </c>
      <c r="P3184" s="3">
        <f>ROUND(E3184/L3184,0)</f>
        <v>47</v>
      </c>
      <c r="Q3184" s="6" t="s">
        <v>8315</v>
      </c>
      <c r="R3184" s="6" t="s">
        <v>8316</v>
      </c>
      <c r="S3184" s="14">
        <f t="shared" si="98"/>
        <v>40883.740983796291</v>
      </c>
      <c r="T3184" s="14">
        <f t="shared" si="99"/>
        <v>40939.5</v>
      </c>
    </row>
    <row r="3185" spans="1:20" ht="4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8221</v>
      </c>
      <c r="H3185" s="1" t="s">
        <v>8243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8268</v>
      </c>
      <c r="O3185" s="5">
        <f>E3185/D3185</f>
        <v>1.0900000000000001</v>
      </c>
      <c r="P3185" s="3">
        <f>ROUND(E3185/L3185,0)</f>
        <v>40</v>
      </c>
      <c r="Q3185" s="6" t="s">
        <v>8315</v>
      </c>
      <c r="R3185" s="6" t="s">
        <v>8316</v>
      </c>
      <c r="S3185" s="14">
        <f t="shared" si="98"/>
        <v>41491.586446759255</v>
      </c>
      <c r="T3185" s="14">
        <f t="shared" si="99"/>
        <v>41509.586446759255</v>
      </c>
    </row>
    <row r="3186" spans="1:20" ht="4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8221</v>
      </c>
      <c r="H3186" s="1" t="s">
        <v>8243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8268</v>
      </c>
      <c r="O3186" s="5">
        <f>E3186/D3186</f>
        <v>1.0720930232558139</v>
      </c>
      <c r="P3186" s="3">
        <f>ROUND(E3186/L3186,0)</f>
        <v>100</v>
      </c>
      <c r="Q3186" s="6" t="s">
        <v>8315</v>
      </c>
      <c r="R3186" s="6" t="s">
        <v>8316</v>
      </c>
      <c r="S3186" s="14">
        <f t="shared" si="98"/>
        <v>41791.785081018512</v>
      </c>
      <c r="T3186" s="14">
        <f t="shared" si="99"/>
        <v>41821.785081018512</v>
      </c>
    </row>
    <row r="3187" spans="1:20" ht="60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8222</v>
      </c>
      <c r="H3187" s="1" t="s">
        <v>8244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8268</v>
      </c>
      <c r="O3187" s="5">
        <f>E3187/D3187</f>
        <v>1</v>
      </c>
      <c r="P3187" s="3">
        <f>ROUND(E3187/L3187,0)</f>
        <v>42</v>
      </c>
      <c r="Q3187" s="6" t="s">
        <v>8315</v>
      </c>
      <c r="R3187" s="6" t="s">
        <v>8316</v>
      </c>
      <c r="S3187" s="14">
        <f t="shared" si="98"/>
        <v>41829.768993055557</v>
      </c>
      <c r="T3187" s="14">
        <f t="shared" si="99"/>
        <v>41836.768993055557</v>
      </c>
    </row>
    <row r="3188" spans="1:20" ht="60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8222</v>
      </c>
      <c r="H3188" s="1" t="s">
        <v>8244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8268</v>
      </c>
      <c r="O3188" s="5">
        <f>E3188/D3188</f>
        <v>1.0218750000000001</v>
      </c>
      <c r="P3188" s="3">
        <f>ROUND(E3188/L3188,0)</f>
        <v>47</v>
      </c>
      <c r="Q3188" s="6" t="s">
        <v>8315</v>
      </c>
      <c r="R3188" s="6" t="s">
        <v>8316</v>
      </c>
      <c r="S3188" s="14">
        <f t="shared" si="98"/>
        <v>41868.715717592589</v>
      </c>
      <c r="T3188" s="14">
        <f t="shared" si="99"/>
        <v>41898.666666666664</v>
      </c>
    </row>
    <row r="3189" spans="1:20" ht="60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8221</v>
      </c>
      <c r="H3189" s="1" t="s">
        <v>8243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8268</v>
      </c>
      <c r="O3189" s="5">
        <f>E3189/D3189</f>
        <v>1.1629333333333334</v>
      </c>
      <c r="P3189" s="3">
        <f>ROUND(E3189/L3189,0)</f>
        <v>71</v>
      </c>
      <c r="Q3189" s="6" t="s">
        <v>8315</v>
      </c>
      <c r="R3189" s="6" t="s">
        <v>8316</v>
      </c>
      <c r="S3189" s="14">
        <f t="shared" si="98"/>
        <v>41835.458020833328</v>
      </c>
      <c r="T3189" s="14">
        <f t="shared" si="99"/>
        <v>41855.458020833328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8306</v>
      </c>
      <c r="G3190" s="1" t="s">
        <v>8222</v>
      </c>
      <c r="H3190" s="1" t="s">
        <v>8244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8302</v>
      </c>
      <c r="O3190" s="5">
        <f>E3190/D3190</f>
        <v>0.65</v>
      </c>
      <c r="P3190" s="3">
        <f>ROUND(E3190/L3190,0)</f>
        <v>14</v>
      </c>
      <c r="Q3190" s="6" t="s">
        <v>8315</v>
      </c>
      <c r="R3190" s="6" t="s">
        <v>8357</v>
      </c>
      <c r="S3190" s="14">
        <f t="shared" si="98"/>
        <v>42144.207199074073</v>
      </c>
      <c r="T3190" s="14">
        <f t="shared" si="99"/>
        <v>42165.207199074073</v>
      </c>
    </row>
    <row r="3191" spans="1:20" ht="60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8306</v>
      </c>
      <c r="G3191" s="1" t="s">
        <v>8232</v>
      </c>
      <c r="H3191" s="1" t="s">
        <v>8252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8302</v>
      </c>
      <c r="O3191" s="5">
        <f>E3191/D3191</f>
        <v>0.12327272727272727</v>
      </c>
      <c r="P3191" s="3">
        <f>ROUND(E3191/L3191,0)</f>
        <v>357</v>
      </c>
      <c r="Q3191" s="6" t="s">
        <v>8315</v>
      </c>
      <c r="R3191" s="6" t="s">
        <v>8357</v>
      </c>
      <c r="S3191" s="14">
        <f t="shared" si="98"/>
        <v>42118.138101851851</v>
      </c>
      <c r="T3191" s="14">
        <f t="shared" si="99"/>
        <v>42148.138101851851</v>
      </c>
    </row>
    <row r="3192" spans="1:20" ht="4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8306</v>
      </c>
      <c r="G3192" s="1" t="s">
        <v>8226</v>
      </c>
      <c r="H3192" s="1" t="s">
        <v>8248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8302</v>
      </c>
      <c r="O3192" s="5">
        <f>E3192/D3192</f>
        <v>0</v>
      </c>
      <c r="P3192" s="3" t="e">
        <f>ROUND(E3192/L3192,0)</f>
        <v>#DIV/0!</v>
      </c>
      <c r="Q3192" s="6" t="s">
        <v>8315</v>
      </c>
      <c r="R3192" s="6" t="s">
        <v>8357</v>
      </c>
      <c r="S3192" s="14">
        <f t="shared" si="98"/>
        <v>42682.942997685182</v>
      </c>
      <c r="T3192" s="14">
        <f t="shared" si="99"/>
        <v>42712.984664351847</v>
      </c>
    </row>
    <row r="3193" spans="1:20" ht="45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8306</v>
      </c>
      <c r="G3193" s="1" t="s">
        <v>8221</v>
      </c>
      <c r="H3193" s="1" t="s">
        <v>8243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8302</v>
      </c>
      <c r="O3193" s="5">
        <f>E3193/D3193</f>
        <v>4.0266666666666666E-2</v>
      </c>
      <c r="P3193" s="3">
        <f>ROUND(E3193/L3193,0)</f>
        <v>38</v>
      </c>
      <c r="Q3193" s="6" t="s">
        <v>8315</v>
      </c>
      <c r="R3193" s="6" t="s">
        <v>8357</v>
      </c>
      <c r="S3193" s="14">
        <f t="shared" si="98"/>
        <v>42538.547094907401</v>
      </c>
      <c r="T3193" s="14">
        <f t="shared" si="99"/>
        <v>42598.547094907401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8306</v>
      </c>
      <c r="G3194" s="1" t="s">
        <v>8222</v>
      </c>
      <c r="H3194" s="1" t="s">
        <v>8244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8302</v>
      </c>
      <c r="O3194" s="5">
        <f>E3194/D3194</f>
        <v>1.0200000000000001E-2</v>
      </c>
      <c r="P3194" s="3">
        <f>ROUND(E3194/L3194,0)</f>
        <v>13</v>
      </c>
      <c r="Q3194" s="6" t="s">
        <v>8315</v>
      </c>
      <c r="R3194" s="6" t="s">
        <v>8357</v>
      </c>
      <c r="S3194" s="14">
        <f t="shared" si="98"/>
        <v>42018.732164351844</v>
      </c>
      <c r="T3194" s="14">
        <f t="shared" si="99"/>
        <v>42063.708333333336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8306</v>
      </c>
      <c r="G3195" s="1" t="s">
        <v>8222</v>
      </c>
      <c r="H3195" s="1" t="s">
        <v>8244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8302</v>
      </c>
      <c r="O3195" s="5">
        <f>E3195/D3195</f>
        <v>0.1174</v>
      </c>
      <c r="P3195" s="3">
        <f>ROUND(E3195/L3195,0)</f>
        <v>24</v>
      </c>
      <c r="Q3195" s="6" t="s">
        <v>8315</v>
      </c>
      <c r="R3195" s="6" t="s">
        <v>8357</v>
      </c>
      <c r="S3195" s="14">
        <f t="shared" si="98"/>
        <v>42010.759907407402</v>
      </c>
      <c r="T3195" s="14">
        <f t="shared" si="99"/>
        <v>42055.759907407402</v>
      </c>
    </row>
    <row r="3196" spans="1:20" ht="60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8306</v>
      </c>
      <c r="G3196" s="1" t="s">
        <v>8221</v>
      </c>
      <c r="H3196" s="1" t="s">
        <v>8243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8302</v>
      </c>
      <c r="O3196" s="5">
        <f>E3196/D3196</f>
        <v>0</v>
      </c>
      <c r="P3196" s="3" t="e">
        <f>ROUND(E3196/L3196,0)</f>
        <v>#DIV/0!</v>
      </c>
      <c r="Q3196" s="6" t="s">
        <v>8315</v>
      </c>
      <c r="R3196" s="6" t="s">
        <v>8357</v>
      </c>
      <c r="S3196" s="14">
        <f t="shared" si="98"/>
        <v>42181.854143518511</v>
      </c>
      <c r="T3196" s="14">
        <f t="shared" si="99"/>
        <v>42211.854143518511</v>
      </c>
    </row>
    <row r="3197" spans="1:20" ht="60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8306</v>
      </c>
      <c r="G3197" s="1" t="s">
        <v>8221</v>
      </c>
      <c r="H3197" s="1" t="s">
        <v>8243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8302</v>
      </c>
      <c r="O3197" s="5">
        <f>E3197/D3197</f>
        <v>0.59142857142857141</v>
      </c>
      <c r="P3197" s="3">
        <f>ROUND(E3197/L3197,0)</f>
        <v>53</v>
      </c>
      <c r="Q3197" s="6" t="s">
        <v>8315</v>
      </c>
      <c r="R3197" s="6" t="s">
        <v>8357</v>
      </c>
      <c r="S3197" s="14">
        <f t="shared" si="98"/>
        <v>42017.385902777773</v>
      </c>
      <c r="T3197" s="14">
        <f t="shared" si="99"/>
        <v>42047.385902777773</v>
      </c>
    </row>
    <row r="3198" spans="1:20" ht="45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8306</v>
      </c>
      <c r="G3198" s="1" t="s">
        <v>8221</v>
      </c>
      <c r="H3198" s="1" t="s">
        <v>8243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8302</v>
      </c>
      <c r="O3198" s="5">
        <f>E3198/D3198</f>
        <v>5.9999999999999995E-4</v>
      </c>
      <c r="P3198" s="3">
        <f>ROUND(E3198/L3198,0)</f>
        <v>300</v>
      </c>
      <c r="Q3198" s="6" t="s">
        <v>8315</v>
      </c>
      <c r="R3198" s="6" t="s">
        <v>8357</v>
      </c>
      <c r="S3198" s="14">
        <f t="shared" si="98"/>
        <v>42157.389756944445</v>
      </c>
      <c r="T3198" s="14">
        <f t="shared" si="99"/>
        <v>42217.374999999993</v>
      </c>
    </row>
    <row r="3199" spans="1:20" ht="45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8306</v>
      </c>
      <c r="G3199" s="1" t="s">
        <v>8231</v>
      </c>
      <c r="H3199" s="1" t="s">
        <v>8251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8302</v>
      </c>
      <c r="O3199" s="5">
        <f>E3199/D3199</f>
        <v>0.1145</v>
      </c>
      <c r="P3199" s="3">
        <f>ROUND(E3199/L3199,0)</f>
        <v>286</v>
      </c>
      <c r="Q3199" s="6" t="s">
        <v>8315</v>
      </c>
      <c r="R3199" s="6" t="s">
        <v>8357</v>
      </c>
      <c r="S3199" s="14">
        <f t="shared" si="98"/>
        <v>42009.28493055555</v>
      </c>
      <c r="T3199" s="14">
        <f t="shared" si="99"/>
        <v>42039.28493055555</v>
      </c>
    </row>
    <row r="3200" spans="1:20" ht="60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8306</v>
      </c>
      <c r="G3200" s="1" t="s">
        <v>8229</v>
      </c>
      <c r="H3200" s="1" t="s">
        <v>8250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8302</v>
      </c>
      <c r="O3200" s="5">
        <f>E3200/D3200</f>
        <v>3.6666666666666666E-3</v>
      </c>
      <c r="P3200" s="3">
        <f>ROUND(E3200/L3200,0)</f>
        <v>37</v>
      </c>
      <c r="Q3200" s="6" t="s">
        <v>8315</v>
      </c>
      <c r="R3200" s="6" t="s">
        <v>8357</v>
      </c>
      <c r="S3200" s="14">
        <f t="shared" si="98"/>
        <v>42013.216168981475</v>
      </c>
      <c r="T3200" s="14">
        <f t="shared" si="99"/>
        <v>42051.216168981475</v>
      </c>
    </row>
    <row r="3201" spans="1:20" ht="4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8306</v>
      </c>
      <c r="G3201" s="1" t="s">
        <v>8221</v>
      </c>
      <c r="H3201" s="1" t="s">
        <v>8243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8302</v>
      </c>
      <c r="O3201" s="5">
        <f>E3201/D3201</f>
        <v>0.52159999999999995</v>
      </c>
      <c r="P3201" s="3">
        <f>ROUND(E3201/L3201,0)</f>
        <v>49</v>
      </c>
      <c r="Q3201" s="6" t="s">
        <v>8315</v>
      </c>
      <c r="R3201" s="6" t="s">
        <v>8357</v>
      </c>
      <c r="S3201" s="14">
        <f t="shared" si="98"/>
        <v>41858.553449074076</v>
      </c>
      <c r="T3201" s="14">
        <f t="shared" si="99"/>
        <v>41888.666666666664</v>
      </c>
    </row>
    <row r="3202" spans="1:20" ht="60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8306</v>
      </c>
      <c r="G3202" s="1" t="s">
        <v>8221</v>
      </c>
      <c r="H3202" s="1" t="s">
        <v>8243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8302</v>
      </c>
      <c r="O3202" s="5">
        <f>E3202/D3202</f>
        <v>2.0000000000000002E-5</v>
      </c>
      <c r="P3202" s="3">
        <f>ROUND(E3202/L3202,0)</f>
        <v>1</v>
      </c>
      <c r="Q3202" s="6" t="s">
        <v>8315</v>
      </c>
      <c r="R3202" s="6" t="s">
        <v>8357</v>
      </c>
      <c r="S3202" s="14">
        <f t="shared" si="98"/>
        <v>42460.112280092588</v>
      </c>
      <c r="T3202" s="14">
        <f t="shared" si="99"/>
        <v>42490.023611111108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8306</v>
      </c>
      <c r="G3203" s="1" t="s">
        <v>8222</v>
      </c>
      <c r="H3203" s="1" t="s">
        <v>8244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8302</v>
      </c>
      <c r="O3203" s="5">
        <f>E3203/D3203</f>
        <v>1.2500000000000001E-2</v>
      </c>
      <c r="P3203" s="3">
        <f>ROUND(E3203/L3203,0)</f>
        <v>13</v>
      </c>
      <c r="Q3203" s="6" t="s">
        <v>8315</v>
      </c>
      <c r="R3203" s="6" t="s">
        <v>8357</v>
      </c>
      <c r="S3203" s="14">
        <f t="shared" ref="S3203:S3266" si="100">(J3203/86400)+25569+(-5/24)</f>
        <v>41861.558761574073</v>
      </c>
      <c r="T3203" s="14">
        <f t="shared" ref="T3203:T3266" si="101">(I3203/86400)+25569+(-5/24)</f>
        <v>41882.558761574073</v>
      </c>
    </row>
    <row r="3204" spans="1:20" ht="45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8306</v>
      </c>
      <c r="G3204" s="1" t="s">
        <v>8221</v>
      </c>
      <c r="H3204" s="1" t="s">
        <v>8243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8302</v>
      </c>
      <c r="O3204" s="5">
        <f>E3204/D3204</f>
        <v>0.54520000000000002</v>
      </c>
      <c r="P3204" s="3">
        <f>ROUND(E3204/L3204,0)</f>
        <v>109</v>
      </c>
      <c r="Q3204" s="6" t="s">
        <v>8315</v>
      </c>
      <c r="R3204" s="6" t="s">
        <v>8357</v>
      </c>
      <c r="S3204" s="14">
        <f t="shared" si="100"/>
        <v>42293.645208333335</v>
      </c>
      <c r="T3204" s="14">
        <f t="shared" si="101"/>
        <v>42352.040972222218</v>
      </c>
    </row>
    <row r="3205" spans="1:20" ht="4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8306</v>
      </c>
      <c r="G3205" s="1" t="s">
        <v>8221</v>
      </c>
      <c r="H3205" s="1" t="s">
        <v>8243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8302</v>
      </c>
      <c r="O3205" s="5">
        <f>E3205/D3205</f>
        <v>0.25</v>
      </c>
      <c r="P3205" s="3">
        <f>ROUND(E3205/L3205,0)</f>
        <v>42</v>
      </c>
      <c r="Q3205" s="6" t="s">
        <v>8315</v>
      </c>
      <c r="R3205" s="6" t="s">
        <v>8357</v>
      </c>
      <c r="S3205" s="14">
        <f t="shared" si="100"/>
        <v>42242.780347222222</v>
      </c>
      <c r="T3205" s="14">
        <f t="shared" si="101"/>
        <v>42272.780347222222</v>
      </c>
    </row>
    <row r="3206" spans="1:20" ht="60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8306</v>
      </c>
      <c r="G3206" s="1" t="s">
        <v>8221</v>
      </c>
      <c r="H3206" s="1" t="s">
        <v>8243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8302</v>
      </c>
      <c r="O3206" s="5">
        <f>E3206/D3206</f>
        <v>0</v>
      </c>
      <c r="P3206" s="3" t="e">
        <f>ROUND(E3206/L3206,0)</f>
        <v>#DIV/0!</v>
      </c>
      <c r="Q3206" s="6" t="s">
        <v>8315</v>
      </c>
      <c r="R3206" s="6" t="s">
        <v>8357</v>
      </c>
      <c r="S3206" s="14">
        <f t="shared" si="100"/>
        <v>42172.477766203701</v>
      </c>
      <c r="T3206" s="14">
        <f t="shared" si="101"/>
        <v>42202.468055555553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8306</v>
      </c>
      <c r="G3207" s="1" t="s">
        <v>8222</v>
      </c>
      <c r="H3207" s="1" t="s">
        <v>8244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8302</v>
      </c>
      <c r="O3207" s="5">
        <f>E3207/D3207</f>
        <v>3.4125000000000003E-2</v>
      </c>
      <c r="P3207" s="3">
        <f>ROUND(E3207/L3207,0)</f>
        <v>23</v>
      </c>
      <c r="Q3207" s="6" t="s">
        <v>8315</v>
      </c>
      <c r="R3207" s="6" t="s">
        <v>8357</v>
      </c>
      <c r="S3207" s="14">
        <f t="shared" si="100"/>
        <v>42095.166342592587</v>
      </c>
      <c r="T3207" s="14">
        <f t="shared" si="101"/>
        <v>42125.166342592587</v>
      </c>
    </row>
    <row r="3208" spans="1:20" ht="60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8306</v>
      </c>
      <c r="G3208" s="1" t="s">
        <v>8221</v>
      </c>
      <c r="H3208" s="1" t="s">
        <v>8243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8302</v>
      </c>
      <c r="O3208" s="5">
        <f>E3208/D3208</f>
        <v>0</v>
      </c>
      <c r="P3208" s="3" t="e">
        <f>ROUND(E3208/L3208,0)</f>
        <v>#DIV/0!</v>
      </c>
      <c r="Q3208" s="6" t="s">
        <v>8315</v>
      </c>
      <c r="R3208" s="6" t="s">
        <v>8357</v>
      </c>
      <c r="S3208" s="14">
        <f t="shared" si="100"/>
        <v>42236.067719907405</v>
      </c>
      <c r="T3208" s="14">
        <f t="shared" si="101"/>
        <v>42266.067719907405</v>
      </c>
    </row>
    <row r="3209" spans="1:20" ht="60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8306</v>
      </c>
      <c r="G3209" s="1" t="s">
        <v>8221</v>
      </c>
      <c r="H3209" s="1" t="s">
        <v>8243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8302</v>
      </c>
      <c r="O3209" s="5">
        <f>E3209/D3209</f>
        <v>0.46363636363636362</v>
      </c>
      <c r="P3209" s="3">
        <f>ROUND(E3209/L3209,0)</f>
        <v>71</v>
      </c>
      <c r="Q3209" s="6" t="s">
        <v>8315</v>
      </c>
      <c r="R3209" s="6" t="s">
        <v>8357</v>
      </c>
      <c r="S3209" s="14">
        <f t="shared" si="100"/>
        <v>42057.069525462961</v>
      </c>
      <c r="T3209" s="14">
        <f t="shared" si="101"/>
        <v>42117.027858796289</v>
      </c>
    </row>
    <row r="3210" spans="1:20" ht="45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8221</v>
      </c>
      <c r="H3210" s="1" t="s">
        <v>8243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8268</v>
      </c>
      <c r="O3210" s="5">
        <f>E3210/D3210</f>
        <v>1.0349999999999999</v>
      </c>
      <c r="P3210" s="3">
        <f>ROUND(E3210/L3210,0)</f>
        <v>63</v>
      </c>
      <c r="Q3210" s="6" t="s">
        <v>8315</v>
      </c>
      <c r="R3210" s="6" t="s">
        <v>8316</v>
      </c>
      <c r="S3210" s="14">
        <f t="shared" si="100"/>
        <v>41827.396724537037</v>
      </c>
      <c r="T3210" s="14">
        <f t="shared" si="101"/>
        <v>41848.396724537037</v>
      </c>
    </row>
    <row r="3211" spans="1:20" ht="45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8221</v>
      </c>
      <c r="H3211" s="1" t="s">
        <v>8243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8268</v>
      </c>
      <c r="O3211" s="5">
        <f>E3211/D3211</f>
        <v>1.1932315789473684</v>
      </c>
      <c r="P3211" s="3">
        <f>ROUND(E3211/L3211,0)</f>
        <v>50</v>
      </c>
      <c r="Q3211" s="6" t="s">
        <v>8315</v>
      </c>
      <c r="R3211" s="6" t="s">
        <v>8316</v>
      </c>
      <c r="S3211" s="14">
        <f t="shared" si="100"/>
        <v>41778.42891203703</v>
      </c>
      <c r="T3211" s="14">
        <f t="shared" si="101"/>
        <v>41810.75</v>
      </c>
    </row>
    <row r="3212" spans="1:20" ht="60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8221</v>
      </c>
      <c r="H3212" s="1" t="s">
        <v>8243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8268</v>
      </c>
      <c r="O3212" s="5">
        <f>E3212/D3212</f>
        <v>1.2576666666666667</v>
      </c>
      <c r="P3212" s="3">
        <f>ROUND(E3212/L3212,0)</f>
        <v>63</v>
      </c>
      <c r="Q3212" s="6" t="s">
        <v>8315</v>
      </c>
      <c r="R3212" s="6" t="s">
        <v>8316</v>
      </c>
      <c r="S3212" s="14">
        <f t="shared" si="100"/>
        <v>41013.728229166663</v>
      </c>
      <c r="T3212" s="14">
        <f t="shared" si="101"/>
        <v>41060.957638888889</v>
      </c>
    </row>
    <row r="3213" spans="1:20" ht="60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8221</v>
      </c>
      <c r="H3213" s="1" t="s">
        <v>8243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8268</v>
      </c>
      <c r="O3213" s="5">
        <f>E3213/D3213</f>
        <v>1.1974347826086957</v>
      </c>
      <c r="P3213" s="3">
        <f>ROUND(E3213/L3213,0)</f>
        <v>86</v>
      </c>
      <c r="Q3213" s="6" t="s">
        <v>8315</v>
      </c>
      <c r="R3213" s="6" t="s">
        <v>8316</v>
      </c>
      <c r="S3213" s="14">
        <f t="shared" si="100"/>
        <v>41834.378240740734</v>
      </c>
      <c r="T3213" s="14">
        <f t="shared" si="101"/>
        <v>41865.875</v>
      </c>
    </row>
    <row r="3214" spans="1:20" ht="30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8221</v>
      </c>
      <c r="H3214" s="1" t="s">
        <v>8243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8268</v>
      </c>
      <c r="O3214" s="5">
        <f>E3214/D3214</f>
        <v>1.2625</v>
      </c>
      <c r="P3214" s="3">
        <f>ROUND(E3214/L3214,0)</f>
        <v>54</v>
      </c>
      <c r="Q3214" s="6" t="s">
        <v>8315</v>
      </c>
      <c r="R3214" s="6" t="s">
        <v>8316</v>
      </c>
      <c r="S3214" s="14">
        <f t="shared" si="100"/>
        <v>41829.587395833332</v>
      </c>
      <c r="T3214" s="14">
        <f t="shared" si="101"/>
        <v>41859.587395833332</v>
      </c>
    </row>
    <row r="3215" spans="1:20" ht="60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8222</v>
      </c>
      <c r="H3215" s="1" t="s">
        <v>8244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8268</v>
      </c>
      <c r="O3215" s="5">
        <f>E3215/D3215</f>
        <v>1.0011666666666668</v>
      </c>
      <c r="P3215" s="3">
        <f>ROUND(E3215/L3215,0)</f>
        <v>128</v>
      </c>
      <c r="Q3215" s="6" t="s">
        <v>8315</v>
      </c>
      <c r="R3215" s="6" t="s">
        <v>8316</v>
      </c>
      <c r="S3215" s="14">
        <f t="shared" si="100"/>
        <v>42171.555081018516</v>
      </c>
      <c r="T3215" s="14">
        <f t="shared" si="101"/>
        <v>42211.555081018516</v>
      </c>
    </row>
    <row r="3216" spans="1:20" ht="60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8222</v>
      </c>
      <c r="H3216" s="1" t="s">
        <v>8244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8268</v>
      </c>
      <c r="O3216" s="5">
        <f>E3216/D3216</f>
        <v>1.0213333333333334</v>
      </c>
      <c r="P3216" s="3">
        <f>ROUND(E3216/L3216,0)</f>
        <v>107</v>
      </c>
      <c r="Q3216" s="6" t="s">
        <v>8315</v>
      </c>
      <c r="R3216" s="6" t="s">
        <v>8316</v>
      </c>
      <c r="S3216" s="14">
        <f t="shared" si="100"/>
        <v>42337.584178240737</v>
      </c>
      <c r="T3216" s="14">
        <f t="shared" si="101"/>
        <v>42374.788194444445</v>
      </c>
    </row>
    <row r="3217" spans="1:20" ht="60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8221</v>
      </c>
      <c r="H3217" s="1" t="s">
        <v>8243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8268</v>
      </c>
      <c r="O3217" s="5">
        <f>E3217/D3217</f>
        <v>1.0035142857142858</v>
      </c>
      <c r="P3217" s="3">
        <f>ROUND(E3217/L3217,0)</f>
        <v>262</v>
      </c>
      <c r="Q3217" s="6" t="s">
        <v>8315</v>
      </c>
      <c r="R3217" s="6" t="s">
        <v>8316</v>
      </c>
      <c r="S3217" s="14">
        <f t="shared" si="100"/>
        <v>42219.456840277773</v>
      </c>
      <c r="T3217" s="14">
        <f t="shared" si="101"/>
        <v>42256.957638888889</v>
      </c>
    </row>
    <row r="3218" spans="1:20" ht="60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8222</v>
      </c>
      <c r="H3218" s="1" t="s">
        <v>8244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8268</v>
      </c>
      <c r="O3218" s="5">
        <f>E3218/D3218</f>
        <v>1.0004999999999999</v>
      </c>
      <c r="P3218" s="3">
        <f>ROUND(E3218/L3218,0)</f>
        <v>57</v>
      </c>
      <c r="Q3218" s="6" t="s">
        <v>8315</v>
      </c>
      <c r="R3218" s="6" t="s">
        <v>8316</v>
      </c>
      <c r="S3218" s="14">
        <f t="shared" si="100"/>
        <v>42165.254293981481</v>
      </c>
      <c r="T3218" s="14">
        <f t="shared" si="101"/>
        <v>42196.395833333336</v>
      </c>
    </row>
    <row r="3219" spans="1:20" ht="45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8221</v>
      </c>
      <c r="H3219" s="1" t="s">
        <v>8243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8268</v>
      </c>
      <c r="O3219" s="5">
        <f>E3219/D3219</f>
        <v>1.1602222222222223</v>
      </c>
      <c r="P3219" s="3">
        <f>ROUND(E3219/L3219,0)</f>
        <v>50</v>
      </c>
      <c r="Q3219" s="6" t="s">
        <v>8315</v>
      </c>
      <c r="R3219" s="6" t="s">
        <v>8316</v>
      </c>
      <c r="S3219" s="14">
        <f t="shared" si="100"/>
        <v>42648.337777777771</v>
      </c>
      <c r="T3219" s="14">
        <f t="shared" si="101"/>
        <v>42678.337777777771</v>
      </c>
    </row>
    <row r="3220" spans="1:20" ht="60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8222</v>
      </c>
      <c r="H3220" s="1" t="s">
        <v>8244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8268</v>
      </c>
      <c r="O3220" s="5">
        <f>E3220/D3220</f>
        <v>1.0209999999999999</v>
      </c>
      <c r="P3220" s="3">
        <f>ROUND(E3220/L3220,0)</f>
        <v>67</v>
      </c>
      <c r="Q3220" s="6" t="s">
        <v>8315</v>
      </c>
      <c r="R3220" s="6" t="s">
        <v>8316</v>
      </c>
      <c r="S3220" s="14">
        <f t="shared" si="100"/>
        <v>41970.793819444443</v>
      </c>
      <c r="T3220" s="14">
        <f t="shared" si="101"/>
        <v>42003.791666666664</v>
      </c>
    </row>
    <row r="3221" spans="1:20" ht="45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8221</v>
      </c>
      <c r="H3221" s="1" t="s">
        <v>8243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8268</v>
      </c>
      <c r="O3221" s="5">
        <f>E3221/D3221</f>
        <v>1.0011000000000001</v>
      </c>
      <c r="P3221" s="3">
        <f>ROUND(E3221/L3221,0)</f>
        <v>168</v>
      </c>
      <c r="Q3221" s="6" t="s">
        <v>8315</v>
      </c>
      <c r="R3221" s="6" t="s">
        <v>8316</v>
      </c>
      <c r="S3221" s="14">
        <f t="shared" si="100"/>
        <v>42050.77484953704</v>
      </c>
      <c r="T3221" s="14">
        <f t="shared" si="101"/>
        <v>42085.733182870368</v>
      </c>
    </row>
    <row r="3222" spans="1:20" ht="30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8221</v>
      </c>
      <c r="H3222" s="1" t="s">
        <v>8243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8268</v>
      </c>
      <c r="O3222" s="5">
        <f>E3222/D3222</f>
        <v>1.0084</v>
      </c>
      <c r="P3222" s="3">
        <f>ROUND(E3222/L3222,0)</f>
        <v>256</v>
      </c>
      <c r="Q3222" s="6" t="s">
        <v>8315</v>
      </c>
      <c r="R3222" s="6" t="s">
        <v>8316</v>
      </c>
      <c r="S3222" s="14">
        <f t="shared" si="100"/>
        <v>42772.625046296293</v>
      </c>
      <c r="T3222" s="14">
        <f t="shared" si="101"/>
        <v>42806.666666666664</v>
      </c>
    </row>
    <row r="3223" spans="1:20" ht="60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8222</v>
      </c>
      <c r="H3223" s="1" t="s">
        <v>8244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8268</v>
      </c>
      <c r="O3223" s="5">
        <f>E3223/D3223</f>
        <v>1.0342499999999999</v>
      </c>
      <c r="P3223" s="3">
        <f>ROUND(E3223/L3223,0)</f>
        <v>37</v>
      </c>
      <c r="Q3223" s="6" t="s">
        <v>8315</v>
      </c>
      <c r="R3223" s="6" t="s">
        <v>8316</v>
      </c>
      <c r="S3223" s="14">
        <f t="shared" si="100"/>
        <v>42155.488460648143</v>
      </c>
      <c r="T3223" s="14">
        <f t="shared" si="101"/>
        <v>42190.488460648143</v>
      </c>
    </row>
    <row r="3224" spans="1:20" ht="4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8221</v>
      </c>
      <c r="H3224" s="1" t="s">
        <v>8243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8268</v>
      </c>
      <c r="O3224" s="5">
        <f>E3224/D3224</f>
        <v>1.248</v>
      </c>
      <c r="P3224" s="3">
        <f>ROUND(E3224/L3224,0)</f>
        <v>37</v>
      </c>
      <c r="Q3224" s="6" t="s">
        <v>8315</v>
      </c>
      <c r="R3224" s="6" t="s">
        <v>8316</v>
      </c>
      <c r="S3224" s="14">
        <f t="shared" si="100"/>
        <v>42270.373807870368</v>
      </c>
      <c r="T3224" s="14">
        <f t="shared" si="101"/>
        <v>42301.686805555553</v>
      </c>
    </row>
    <row r="3225" spans="1:20" ht="30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8221</v>
      </c>
      <c r="H3225" s="1" t="s">
        <v>8243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8268</v>
      </c>
      <c r="O3225" s="5">
        <f>E3225/D3225</f>
        <v>1.0951612903225807</v>
      </c>
      <c r="P3225" s="3">
        <f>ROUND(E3225/L3225,0)</f>
        <v>46</v>
      </c>
      <c r="Q3225" s="6" t="s">
        <v>8315</v>
      </c>
      <c r="R3225" s="6" t="s">
        <v>8316</v>
      </c>
      <c r="S3225" s="14">
        <f t="shared" si="100"/>
        <v>42206.627037037033</v>
      </c>
      <c r="T3225" s="14">
        <f t="shared" si="101"/>
        <v>42236.627037037033</v>
      </c>
    </row>
    <row r="3226" spans="1:20" ht="60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8221</v>
      </c>
      <c r="H3226" s="1" t="s">
        <v>8243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8268</v>
      </c>
      <c r="O3226" s="5">
        <f>E3226/D3226</f>
        <v>1.0203333333333333</v>
      </c>
      <c r="P3226" s="3">
        <f>ROUND(E3226/L3226,0)</f>
        <v>142</v>
      </c>
      <c r="Q3226" s="6" t="s">
        <v>8315</v>
      </c>
      <c r="R3226" s="6" t="s">
        <v>8316</v>
      </c>
      <c r="S3226" s="14">
        <f t="shared" si="100"/>
        <v>42697.642511574071</v>
      </c>
      <c r="T3226" s="14">
        <f t="shared" si="101"/>
        <v>42744.999999999993</v>
      </c>
    </row>
    <row r="3227" spans="1:20" ht="45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8221</v>
      </c>
      <c r="H3227" s="1" t="s">
        <v>8243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8268</v>
      </c>
      <c r="O3227" s="5">
        <f>E3227/D3227</f>
        <v>1.0235000000000001</v>
      </c>
      <c r="P3227" s="3">
        <f>ROUND(E3227/L3227,0)</f>
        <v>52</v>
      </c>
      <c r="Q3227" s="6" t="s">
        <v>8315</v>
      </c>
      <c r="R3227" s="6" t="s">
        <v>8316</v>
      </c>
      <c r="S3227" s="14">
        <f t="shared" si="100"/>
        <v>42503.351134259261</v>
      </c>
      <c r="T3227" s="14">
        <f t="shared" si="101"/>
        <v>42524.666666666664</v>
      </c>
    </row>
    <row r="3228" spans="1:20" ht="45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8222</v>
      </c>
      <c r="H3228" s="1" t="s">
        <v>8244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8268</v>
      </c>
      <c r="O3228" s="5">
        <f>E3228/D3228</f>
        <v>1.0416666666666667</v>
      </c>
      <c r="P3228" s="3">
        <f>ROUND(E3228/L3228,0)</f>
        <v>60</v>
      </c>
      <c r="Q3228" s="6" t="s">
        <v>8315</v>
      </c>
      <c r="R3228" s="6" t="s">
        <v>8316</v>
      </c>
      <c r="S3228" s="14">
        <f t="shared" si="100"/>
        <v>42277.375138888885</v>
      </c>
      <c r="T3228" s="14">
        <f t="shared" si="101"/>
        <v>42307.375138888885</v>
      </c>
    </row>
    <row r="3229" spans="1:20" ht="60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8222</v>
      </c>
      <c r="H3229" s="1" t="s">
        <v>8244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8268</v>
      </c>
      <c r="O3229" s="5">
        <f>E3229/D3229</f>
        <v>1.25</v>
      </c>
      <c r="P3229" s="3">
        <f>ROUND(E3229/L3229,0)</f>
        <v>50</v>
      </c>
      <c r="Q3229" s="6" t="s">
        <v>8315</v>
      </c>
      <c r="R3229" s="6" t="s">
        <v>8316</v>
      </c>
      <c r="S3229" s="14">
        <f t="shared" si="100"/>
        <v>42722.674027777779</v>
      </c>
      <c r="T3229" s="14">
        <f t="shared" si="101"/>
        <v>42752.674027777779</v>
      </c>
    </row>
    <row r="3230" spans="1:20" ht="3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8221</v>
      </c>
      <c r="H3230" s="1" t="s">
        <v>8243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8268</v>
      </c>
      <c r="O3230" s="5">
        <f>E3230/D3230</f>
        <v>1.0234285714285714</v>
      </c>
      <c r="P3230" s="3">
        <f>ROUND(E3230/L3230,0)</f>
        <v>194</v>
      </c>
      <c r="Q3230" s="6" t="s">
        <v>8315</v>
      </c>
      <c r="R3230" s="6" t="s">
        <v>8316</v>
      </c>
      <c r="S3230" s="14">
        <f t="shared" si="100"/>
        <v>42323.500972222224</v>
      </c>
      <c r="T3230" s="14">
        <f t="shared" si="101"/>
        <v>42354.999305555553</v>
      </c>
    </row>
    <row r="3231" spans="1:20" ht="4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8221</v>
      </c>
      <c r="H3231" s="1" t="s">
        <v>8243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8268</v>
      </c>
      <c r="O3231" s="5">
        <f>E3231/D3231</f>
        <v>1.0786500000000001</v>
      </c>
      <c r="P3231" s="3">
        <f>ROUND(E3231/L3231,0)</f>
        <v>107</v>
      </c>
      <c r="Q3231" s="6" t="s">
        <v>8315</v>
      </c>
      <c r="R3231" s="6" t="s">
        <v>8316</v>
      </c>
      <c r="S3231" s="14">
        <f t="shared" si="100"/>
        <v>41933.083310185182</v>
      </c>
      <c r="T3231" s="14">
        <f t="shared" si="101"/>
        <v>41963.124976851854</v>
      </c>
    </row>
    <row r="3232" spans="1:20" ht="60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8221</v>
      </c>
      <c r="H3232" s="1" t="s">
        <v>8243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8268</v>
      </c>
      <c r="O3232" s="5">
        <f>E3232/D3232</f>
        <v>1.0988461538461538</v>
      </c>
      <c r="P3232" s="3">
        <f>ROUND(E3232/L3232,0)</f>
        <v>77</v>
      </c>
      <c r="Q3232" s="6" t="s">
        <v>8315</v>
      </c>
      <c r="R3232" s="6" t="s">
        <v>8316</v>
      </c>
      <c r="S3232" s="14">
        <f t="shared" si="100"/>
        <v>41897.959791666661</v>
      </c>
      <c r="T3232" s="14">
        <f t="shared" si="101"/>
        <v>41912.957638888889</v>
      </c>
    </row>
    <row r="3233" spans="1:20" ht="45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8221</v>
      </c>
      <c r="H3233" s="1" t="s">
        <v>8243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8268</v>
      </c>
      <c r="O3233" s="5">
        <f>E3233/D3233</f>
        <v>1.61</v>
      </c>
      <c r="P3233" s="3">
        <f>ROUND(E3233/L3233,0)</f>
        <v>58</v>
      </c>
      <c r="Q3233" s="6" t="s">
        <v>8315</v>
      </c>
      <c r="R3233" s="6" t="s">
        <v>8316</v>
      </c>
      <c r="S3233" s="14">
        <f t="shared" si="100"/>
        <v>42446.735497685186</v>
      </c>
      <c r="T3233" s="14">
        <f t="shared" si="101"/>
        <v>42476.735497685186</v>
      </c>
    </row>
    <row r="3234" spans="1:20" ht="4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8221</v>
      </c>
      <c r="H3234" s="1" t="s">
        <v>8243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8268</v>
      </c>
      <c r="O3234" s="5">
        <f>E3234/D3234</f>
        <v>1.3120000000000001</v>
      </c>
      <c r="P3234" s="3">
        <f>ROUND(E3234/L3234,0)</f>
        <v>50</v>
      </c>
      <c r="Q3234" s="6" t="s">
        <v>8315</v>
      </c>
      <c r="R3234" s="6" t="s">
        <v>8316</v>
      </c>
      <c r="S3234" s="14">
        <f t="shared" si="100"/>
        <v>42463.605520833335</v>
      </c>
      <c r="T3234" s="14">
        <f t="shared" si="101"/>
        <v>42493.957638888889</v>
      </c>
    </row>
    <row r="3235" spans="1:20" ht="4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8221</v>
      </c>
      <c r="H3235" s="1" t="s">
        <v>8243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8268</v>
      </c>
      <c r="O3235" s="5">
        <f>E3235/D3235</f>
        <v>1.1879999999999999</v>
      </c>
      <c r="P3235" s="3">
        <f>ROUND(E3235/L3235,0)</f>
        <v>97</v>
      </c>
      <c r="Q3235" s="6" t="s">
        <v>8315</v>
      </c>
      <c r="R3235" s="6" t="s">
        <v>8316</v>
      </c>
      <c r="S3235" s="14">
        <f t="shared" si="100"/>
        <v>42766.596701388888</v>
      </c>
      <c r="T3235" s="14">
        <f t="shared" si="101"/>
        <v>42796.596701388888</v>
      </c>
    </row>
    <row r="3236" spans="1:20" ht="60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8222</v>
      </c>
      <c r="H3236" s="1" t="s">
        <v>8244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8268</v>
      </c>
      <c r="O3236" s="5">
        <f>E3236/D3236</f>
        <v>1.0039275000000001</v>
      </c>
      <c r="P3236" s="3">
        <f>ROUND(E3236/L3236,0)</f>
        <v>35</v>
      </c>
      <c r="Q3236" s="6" t="s">
        <v>8315</v>
      </c>
      <c r="R3236" s="6" t="s">
        <v>8316</v>
      </c>
      <c r="S3236" s="14">
        <f t="shared" si="100"/>
        <v>42734.581111111103</v>
      </c>
      <c r="T3236" s="14">
        <f t="shared" si="101"/>
        <v>42767.771527777775</v>
      </c>
    </row>
    <row r="3237" spans="1:20" ht="60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8221</v>
      </c>
      <c r="H3237" s="1" t="s">
        <v>8243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8268</v>
      </c>
      <c r="O3237" s="5">
        <f>E3237/D3237</f>
        <v>1.0320666666666667</v>
      </c>
      <c r="P3237" s="3">
        <f>ROUND(E3237/L3237,0)</f>
        <v>86</v>
      </c>
      <c r="Q3237" s="6" t="s">
        <v>8315</v>
      </c>
      <c r="R3237" s="6" t="s">
        <v>8316</v>
      </c>
      <c r="S3237" s="14">
        <f t="shared" si="100"/>
        <v>42522.139479166661</v>
      </c>
      <c r="T3237" s="14">
        <f t="shared" si="101"/>
        <v>42552.139479166661</v>
      </c>
    </row>
    <row r="3238" spans="1:20" ht="60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8221</v>
      </c>
      <c r="H3238" s="1" t="s">
        <v>8243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8268</v>
      </c>
      <c r="O3238" s="5">
        <f>E3238/D3238</f>
        <v>1.006</v>
      </c>
      <c r="P3238" s="3">
        <f>ROUND(E3238/L3238,0)</f>
        <v>183</v>
      </c>
      <c r="Q3238" s="6" t="s">
        <v>8315</v>
      </c>
      <c r="R3238" s="6" t="s">
        <v>8316</v>
      </c>
      <c r="S3238" s="14">
        <f t="shared" si="100"/>
        <v>42702.708715277775</v>
      </c>
      <c r="T3238" s="14">
        <f t="shared" si="101"/>
        <v>42732.708715277775</v>
      </c>
    </row>
    <row r="3239" spans="1:20" ht="30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8221</v>
      </c>
      <c r="H3239" s="1" t="s">
        <v>8243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8268</v>
      </c>
      <c r="O3239" s="5">
        <f>E3239/D3239</f>
        <v>1.0078754285714286</v>
      </c>
      <c r="P3239" s="3">
        <f>ROUND(E3239/L3239,0)</f>
        <v>131</v>
      </c>
      <c r="Q3239" s="6" t="s">
        <v>8315</v>
      </c>
      <c r="R3239" s="6" t="s">
        <v>8316</v>
      </c>
      <c r="S3239" s="14">
        <f t="shared" si="100"/>
        <v>42252.266018518516</v>
      </c>
      <c r="T3239" s="14">
        <f t="shared" si="101"/>
        <v>42275.957638888889</v>
      </c>
    </row>
    <row r="3240" spans="1:20" ht="60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8222</v>
      </c>
      <c r="H3240" s="1" t="s">
        <v>8244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8268</v>
      </c>
      <c r="O3240" s="5">
        <f>E3240/D3240</f>
        <v>1.1232142857142857</v>
      </c>
      <c r="P3240" s="3">
        <f>ROUND(E3240/L3240,0)</f>
        <v>40</v>
      </c>
      <c r="Q3240" s="6" t="s">
        <v>8315</v>
      </c>
      <c r="R3240" s="6" t="s">
        <v>8316</v>
      </c>
      <c r="S3240" s="14">
        <f t="shared" si="100"/>
        <v>42156.302060185182</v>
      </c>
      <c r="T3240" s="14">
        <f t="shared" si="101"/>
        <v>42186.302060185182</v>
      </c>
    </row>
    <row r="3241" spans="1:20" ht="60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8222</v>
      </c>
      <c r="H3241" s="1" t="s">
        <v>8244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8268</v>
      </c>
      <c r="O3241" s="5">
        <f>E3241/D3241</f>
        <v>1.0591914022517912</v>
      </c>
      <c r="P3241" s="3">
        <f>ROUND(E3241/L3241,0)</f>
        <v>60</v>
      </c>
      <c r="Q3241" s="6" t="s">
        <v>8315</v>
      </c>
      <c r="R3241" s="6" t="s">
        <v>8316</v>
      </c>
      <c r="S3241" s="14">
        <f t="shared" si="100"/>
        <v>42277.880706018514</v>
      </c>
      <c r="T3241" s="14">
        <f t="shared" si="101"/>
        <v>42302.790972222218</v>
      </c>
    </row>
    <row r="3242" spans="1:20" ht="60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8222</v>
      </c>
      <c r="H3242" s="1" t="s">
        <v>8244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8268</v>
      </c>
      <c r="O3242" s="5">
        <f>E3242/D3242</f>
        <v>1.0056666666666667</v>
      </c>
      <c r="P3242" s="3">
        <f>ROUND(E3242/L3242,0)</f>
        <v>89</v>
      </c>
      <c r="Q3242" s="6" t="s">
        <v>8315</v>
      </c>
      <c r="R3242" s="6" t="s">
        <v>8316</v>
      </c>
      <c r="S3242" s="14">
        <f t="shared" si="100"/>
        <v>42754.485509259255</v>
      </c>
      <c r="T3242" s="14">
        <f t="shared" si="101"/>
        <v>42782.749999999993</v>
      </c>
    </row>
    <row r="3243" spans="1:20" ht="60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8221</v>
      </c>
      <c r="H3243" s="1" t="s">
        <v>8243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8268</v>
      </c>
      <c r="O3243" s="5">
        <f>E3243/D3243</f>
        <v>1.1530588235294117</v>
      </c>
      <c r="P3243" s="3">
        <f>ROUND(E3243/L3243,0)</f>
        <v>59</v>
      </c>
      <c r="Q3243" s="6" t="s">
        <v>8315</v>
      </c>
      <c r="R3243" s="6" t="s">
        <v>8316</v>
      </c>
      <c r="S3243" s="14">
        <f t="shared" si="100"/>
        <v>41893.116550925923</v>
      </c>
      <c r="T3243" s="14">
        <f t="shared" si="101"/>
        <v>41926.082638888889</v>
      </c>
    </row>
    <row r="3244" spans="1:20" ht="45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8221</v>
      </c>
      <c r="H3244" s="1" t="s">
        <v>8243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8268</v>
      </c>
      <c r="O3244" s="5">
        <f>E3244/D3244</f>
        <v>1.273042</v>
      </c>
      <c r="P3244" s="3">
        <f>ROUND(E3244/L3244,0)</f>
        <v>70</v>
      </c>
      <c r="Q3244" s="6" t="s">
        <v>8315</v>
      </c>
      <c r="R3244" s="6" t="s">
        <v>8316</v>
      </c>
      <c r="S3244" s="14">
        <f t="shared" si="100"/>
        <v>41871.547361111108</v>
      </c>
      <c r="T3244" s="14">
        <f t="shared" si="101"/>
        <v>41901.547361111108</v>
      </c>
    </row>
    <row r="3245" spans="1:20" ht="45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8221</v>
      </c>
      <c r="H3245" s="1" t="s">
        <v>8243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8268</v>
      </c>
      <c r="O3245" s="5">
        <f>E3245/D3245</f>
        <v>1.028375</v>
      </c>
      <c r="P3245" s="3">
        <f>ROUND(E3245/L3245,0)</f>
        <v>116</v>
      </c>
      <c r="Q3245" s="6" t="s">
        <v>8315</v>
      </c>
      <c r="R3245" s="6" t="s">
        <v>8316</v>
      </c>
      <c r="S3245" s="14">
        <f t="shared" si="100"/>
        <v>42261.888449074067</v>
      </c>
      <c r="T3245" s="14">
        <f t="shared" si="101"/>
        <v>42285.791666666664</v>
      </c>
    </row>
    <row r="3246" spans="1:20" ht="45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8222</v>
      </c>
      <c r="H3246" s="1" t="s">
        <v>8244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8268</v>
      </c>
      <c r="O3246" s="5">
        <f>E3246/D3246</f>
        <v>1.0293749999999999</v>
      </c>
      <c r="P3246" s="3">
        <f>ROUND(E3246/L3246,0)</f>
        <v>24</v>
      </c>
      <c r="Q3246" s="6" t="s">
        <v>8315</v>
      </c>
      <c r="R3246" s="6" t="s">
        <v>8316</v>
      </c>
      <c r="S3246" s="14">
        <f t="shared" si="100"/>
        <v>42675.485902777778</v>
      </c>
      <c r="T3246" s="14">
        <f t="shared" si="101"/>
        <v>42705.527569444443</v>
      </c>
    </row>
    <row r="3247" spans="1:20" ht="4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8221</v>
      </c>
      <c r="H3247" s="1" t="s">
        <v>8243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8268</v>
      </c>
      <c r="O3247" s="5">
        <f>E3247/D3247</f>
        <v>1.043047619047619</v>
      </c>
      <c r="P3247" s="3">
        <f>ROUND(E3247/L3247,0)</f>
        <v>81</v>
      </c>
      <c r="Q3247" s="6" t="s">
        <v>8315</v>
      </c>
      <c r="R3247" s="6" t="s">
        <v>8316</v>
      </c>
      <c r="S3247" s="14">
        <f t="shared" si="100"/>
        <v>42135.391874999994</v>
      </c>
      <c r="T3247" s="14">
        <f t="shared" si="101"/>
        <v>42166.874999999993</v>
      </c>
    </row>
    <row r="3248" spans="1:20" ht="45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8221</v>
      </c>
      <c r="H3248" s="1" t="s">
        <v>8243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8268</v>
      </c>
      <c r="O3248" s="5">
        <f>E3248/D3248</f>
        <v>1.1122000000000001</v>
      </c>
      <c r="P3248" s="3">
        <f>ROUND(E3248/L3248,0)</f>
        <v>58</v>
      </c>
      <c r="Q3248" s="6" t="s">
        <v>8315</v>
      </c>
      <c r="R3248" s="6" t="s">
        <v>8316</v>
      </c>
      <c r="S3248" s="14">
        <f t="shared" si="100"/>
        <v>42230.263888888883</v>
      </c>
      <c r="T3248" s="14">
        <f t="shared" si="101"/>
        <v>42258.957638888889</v>
      </c>
    </row>
    <row r="3249" spans="1:20" ht="60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8222</v>
      </c>
      <c r="H3249" s="1" t="s">
        <v>8244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8268</v>
      </c>
      <c r="O3249" s="5">
        <f>E3249/D3249</f>
        <v>1.0586</v>
      </c>
      <c r="P3249" s="3">
        <f>ROUND(E3249/L3249,0)</f>
        <v>46</v>
      </c>
      <c r="Q3249" s="6" t="s">
        <v>8315</v>
      </c>
      <c r="R3249" s="6" t="s">
        <v>8316</v>
      </c>
      <c r="S3249" s="14">
        <f t="shared" si="100"/>
        <v>42167.22583333333</v>
      </c>
      <c r="T3249" s="14">
        <f t="shared" si="101"/>
        <v>42197.22583333333</v>
      </c>
    </row>
    <row r="3250" spans="1:20" ht="30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8221</v>
      </c>
      <c r="H3250" s="1" t="s">
        <v>8243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8268</v>
      </c>
      <c r="O3250" s="5">
        <f>E3250/D3250</f>
        <v>1.0079166666666666</v>
      </c>
      <c r="P3250" s="3">
        <f>ROUND(E3250/L3250,0)</f>
        <v>60</v>
      </c>
      <c r="Q3250" s="6" t="s">
        <v>8315</v>
      </c>
      <c r="R3250" s="6" t="s">
        <v>8316</v>
      </c>
      <c r="S3250" s="14">
        <f t="shared" si="100"/>
        <v>42068.68005787037</v>
      </c>
      <c r="T3250" s="14">
        <f t="shared" si="101"/>
        <v>42098.638391203705</v>
      </c>
    </row>
    <row r="3251" spans="1:20" ht="60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8221</v>
      </c>
      <c r="H3251" s="1" t="s">
        <v>8243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8268</v>
      </c>
      <c r="O3251" s="5">
        <f>E3251/D3251</f>
        <v>1.0492727272727274</v>
      </c>
      <c r="P3251" s="3">
        <f>ROUND(E3251/L3251,0)</f>
        <v>66</v>
      </c>
      <c r="Q3251" s="6" t="s">
        <v>8315</v>
      </c>
      <c r="R3251" s="6" t="s">
        <v>8316</v>
      </c>
      <c r="S3251" s="14">
        <f t="shared" si="100"/>
        <v>42145.538356481477</v>
      </c>
      <c r="T3251" s="14">
        <f t="shared" si="101"/>
        <v>42175.538356481477</v>
      </c>
    </row>
    <row r="3252" spans="1:20" ht="60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8221</v>
      </c>
      <c r="H3252" s="1" t="s">
        <v>8243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8268</v>
      </c>
      <c r="O3252" s="5">
        <f>E3252/D3252</f>
        <v>1.01552</v>
      </c>
      <c r="P3252" s="3">
        <f>ROUND(E3252/L3252,0)</f>
        <v>119</v>
      </c>
      <c r="Q3252" s="6" t="s">
        <v>8315</v>
      </c>
      <c r="R3252" s="6" t="s">
        <v>8316</v>
      </c>
      <c r="S3252" s="14">
        <f t="shared" si="100"/>
        <v>41918.533842592587</v>
      </c>
      <c r="T3252" s="14">
        <f t="shared" si="101"/>
        <v>41948.575509259259</v>
      </c>
    </row>
    <row r="3253" spans="1:20" ht="60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8221</v>
      </c>
      <c r="H3253" s="1" t="s">
        <v>8243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8268</v>
      </c>
      <c r="O3253" s="5">
        <f>E3253/D3253</f>
        <v>1.1073333333333333</v>
      </c>
      <c r="P3253" s="3">
        <f>ROUND(E3253/L3253,0)</f>
        <v>83</v>
      </c>
      <c r="Q3253" s="6" t="s">
        <v>8315</v>
      </c>
      <c r="R3253" s="6" t="s">
        <v>8316</v>
      </c>
      <c r="S3253" s="14">
        <f t="shared" si="100"/>
        <v>42146.52275462963</v>
      </c>
      <c r="T3253" s="14">
        <f t="shared" si="101"/>
        <v>42176.52275462963</v>
      </c>
    </row>
    <row r="3254" spans="1:20" ht="45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8222</v>
      </c>
      <c r="H3254" s="1" t="s">
        <v>8244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8268</v>
      </c>
      <c r="O3254" s="5">
        <f>E3254/D3254</f>
        <v>1.2782222222222221</v>
      </c>
      <c r="P3254" s="3">
        <f>ROUND(E3254/L3254,0)</f>
        <v>58</v>
      </c>
      <c r="Q3254" s="6" t="s">
        <v>8315</v>
      </c>
      <c r="R3254" s="6" t="s">
        <v>8316</v>
      </c>
      <c r="S3254" s="14">
        <f t="shared" si="100"/>
        <v>42590.264351851853</v>
      </c>
      <c r="T3254" s="14">
        <f t="shared" si="101"/>
        <v>42620.264351851853</v>
      </c>
    </row>
    <row r="3255" spans="1:20" ht="4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8221</v>
      </c>
      <c r="H3255" s="1" t="s">
        <v>8243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8268</v>
      </c>
      <c r="O3255" s="5">
        <f>E3255/D3255</f>
        <v>1.0182500000000001</v>
      </c>
      <c r="P3255" s="3">
        <f>ROUND(E3255/L3255,0)</f>
        <v>177</v>
      </c>
      <c r="Q3255" s="6" t="s">
        <v>8315</v>
      </c>
      <c r="R3255" s="6" t="s">
        <v>8316</v>
      </c>
      <c r="S3255" s="14">
        <f t="shared" si="100"/>
        <v>42602.368379629632</v>
      </c>
      <c r="T3255" s="14">
        <f t="shared" si="101"/>
        <v>42620.947916666664</v>
      </c>
    </row>
    <row r="3256" spans="1:20" ht="60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8222</v>
      </c>
      <c r="H3256" s="1" t="s">
        <v>8244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8268</v>
      </c>
      <c r="O3256" s="5">
        <f>E3256/D3256</f>
        <v>1.012576923076923</v>
      </c>
      <c r="P3256" s="3">
        <f>ROUND(E3256/L3256,0)</f>
        <v>71</v>
      </c>
      <c r="Q3256" s="6" t="s">
        <v>8315</v>
      </c>
      <c r="R3256" s="6" t="s">
        <v>8316</v>
      </c>
      <c r="S3256" s="14">
        <f t="shared" si="100"/>
        <v>42058.877418981479</v>
      </c>
      <c r="T3256" s="14">
        <f t="shared" si="101"/>
        <v>42088.835752314808</v>
      </c>
    </row>
    <row r="3257" spans="1:20" ht="60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8222</v>
      </c>
      <c r="H3257" s="1" t="s">
        <v>8244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8268</v>
      </c>
      <c r="O3257" s="5">
        <f>E3257/D3257</f>
        <v>1.75</v>
      </c>
      <c r="P3257" s="3">
        <f>ROUND(E3257/L3257,0)</f>
        <v>29</v>
      </c>
      <c r="Q3257" s="6" t="s">
        <v>8315</v>
      </c>
      <c r="R3257" s="6" t="s">
        <v>8316</v>
      </c>
      <c r="S3257" s="14">
        <f t="shared" si="100"/>
        <v>41889.559895833328</v>
      </c>
      <c r="T3257" s="14">
        <f t="shared" si="101"/>
        <v>41919.559895833328</v>
      </c>
    </row>
    <row r="3258" spans="1:20" ht="4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8221</v>
      </c>
      <c r="H3258" s="1" t="s">
        <v>8243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8268</v>
      </c>
      <c r="O3258" s="5">
        <f>E3258/D3258</f>
        <v>1.2806</v>
      </c>
      <c r="P3258" s="3">
        <f>ROUND(E3258/L3258,0)</f>
        <v>73</v>
      </c>
      <c r="Q3258" s="6" t="s">
        <v>8315</v>
      </c>
      <c r="R3258" s="6" t="s">
        <v>8316</v>
      </c>
      <c r="S3258" s="14">
        <f t="shared" si="100"/>
        <v>42144.365474537037</v>
      </c>
      <c r="T3258" s="14">
        <f t="shared" si="101"/>
        <v>42165.957638888889</v>
      </c>
    </row>
    <row r="3259" spans="1:20" ht="60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8222</v>
      </c>
      <c r="H3259" s="1" t="s">
        <v>8244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8268</v>
      </c>
      <c r="O3259" s="5">
        <f>E3259/D3259</f>
        <v>1.0629949999999999</v>
      </c>
      <c r="P3259" s="3">
        <f>ROUND(E3259/L3259,0)</f>
        <v>52</v>
      </c>
      <c r="Q3259" s="6" t="s">
        <v>8315</v>
      </c>
      <c r="R3259" s="6" t="s">
        <v>8316</v>
      </c>
      <c r="S3259" s="14">
        <f t="shared" si="100"/>
        <v>42758.351296296292</v>
      </c>
      <c r="T3259" s="14">
        <f t="shared" si="101"/>
        <v>42788.351296296292</v>
      </c>
    </row>
    <row r="3260" spans="1:20" ht="45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8221</v>
      </c>
      <c r="H3260" s="1" t="s">
        <v>8243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8268</v>
      </c>
      <c r="O3260" s="5">
        <f>E3260/D3260</f>
        <v>1.052142857142857</v>
      </c>
      <c r="P3260" s="3">
        <f>ROUND(E3260/L3260,0)</f>
        <v>98</v>
      </c>
      <c r="Q3260" s="6" t="s">
        <v>8315</v>
      </c>
      <c r="R3260" s="6" t="s">
        <v>8316</v>
      </c>
      <c r="S3260" s="14">
        <f t="shared" si="100"/>
        <v>41982.678946759253</v>
      </c>
      <c r="T3260" s="14">
        <f t="shared" si="101"/>
        <v>42012.678946759253</v>
      </c>
    </row>
    <row r="3261" spans="1:20" ht="60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8221</v>
      </c>
      <c r="H3261" s="1" t="s">
        <v>8243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8268</v>
      </c>
      <c r="O3261" s="5">
        <f>E3261/D3261</f>
        <v>1.0616782608695652</v>
      </c>
      <c r="P3261" s="3">
        <f>ROUND(E3261/L3261,0)</f>
        <v>252</v>
      </c>
      <c r="Q3261" s="6" t="s">
        <v>8315</v>
      </c>
      <c r="R3261" s="6" t="s">
        <v>8316</v>
      </c>
      <c r="S3261" s="14">
        <f t="shared" si="100"/>
        <v>42614.552604166667</v>
      </c>
      <c r="T3261" s="14">
        <f t="shared" si="101"/>
        <v>42643.957638888889</v>
      </c>
    </row>
    <row r="3262" spans="1:20" ht="4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8221</v>
      </c>
      <c r="H3262" s="1" t="s">
        <v>8243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8268</v>
      </c>
      <c r="O3262" s="5">
        <f>E3262/D3262</f>
        <v>1.0924</v>
      </c>
      <c r="P3262" s="3">
        <f>ROUND(E3262/L3262,0)</f>
        <v>75</v>
      </c>
      <c r="Q3262" s="6" t="s">
        <v>8315</v>
      </c>
      <c r="R3262" s="6" t="s">
        <v>8316</v>
      </c>
      <c r="S3262" s="14">
        <f t="shared" si="100"/>
        <v>42303.464328703696</v>
      </c>
      <c r="T3262" s="14">
        <f t="shared" si="101"/>
        <v>42338.505995370368</v>
      </c>
    </row>
    <row r="3263" spans="1:20" ht="45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8221</v>
      </c>
      <c r="H3263" s="1" t="s">
        <v>8243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8268</v>
      </c>
      <c r="O3263" s="5">
        <f>E3263/D3263</f>
        <v>1.0045454545454546</v>
      </c>
      <c r="P3263" s="3">
        <f>ROUND(E3263/L3263,0)</f>
        <v>68</v>
      </c>
      <c r="Q3263" s="6" t="s">
        <v>8315</v>
      </c>
      <c r="R3263" s="6" t="s">
        <v>8316</v>
      </c>
      <c r="S3263" s="14">
        <f t="shared" si="100"/>
        <v>42171.517083333332</v>
      </c>
      <c r="T3263" s="14">
        <f t="shared" si="101"/>
        <v>42201.517083333332</v>
      </c>
    </row>
    <row r="3264" spans="1:20" ht="30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8221</v>
      </c>
      <c r="H3264" s="1" t="s">
        <v>8243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8268</v>
      </c>
      <c r="O3264" s="5">
        <f>E3264/D3264</f>
        <v>1.0304098360655738</v>
      </c>
      <c r="P3264" s="3">
        <f>ROUND(E3264/L3264,0)</f>
        <v>94</v>
      </c>
      <c r="Q3264" s="6" t="s">
        <v>8315</v>
      </c>
      <c r="R3264" s="6" t="s">
        <v>8316</v>
      </c>
      <c r="S3264" s="14">
        <f t="shared" si="100"/>
        <v>41964.107199074067</v>
      </c>
      <c r="T3264" s="14">
        <f t="shared" si="101"/>
        <v>41994.958333333336</v>
      </c>
    </row>
    <row r="3265" spans="1:20" ht="45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8221</v>
      </c>
      <c r="H3265" s="1" t="s">
        <v>8243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8268</v>
      </c>
      <c r="O3265" s="5">
        <f>E3265/D3265</f>
        <v>1.121664</v>
      </c>
      <c r="P3265" s="3">
        <f>ROUND(E3265/L3265,0)</f>
        <v>41</v>
      </c>
      <c r="Q3265" s="6" t="s">
        <v>8315</v>
      </c>
      <c r="R3265" s="6" t="s">
        <v>8316</v>
      </c>
      <c r="S3265" s="14">
        <f t="shared" si="100"/>
        <v>42284.30773148148</v>
      </c>
      <c r="T3265" s="14">
        <f t="shared" si="101"/>
        <v>42307.666666666664</v>
      </c>
    </row>
    <row r="3266" spans="1:20" ht="45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8221</v>
      </c>
      <c r="H3266" s="1" t="s">
        <v>8243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8268</v>
      </c>
      <c r="O3266" s="5">
        <f>E3266/D3266</f>
        <v>1.03</v>
      </c>
      <c r="P3266" s="3">
        <f>ROUND(E3266/L3266,0)</f>
        <v>53</v>
      </c>
      <c r="Q3266" s="6" t="s">
        <v>8315</v>
      </c>
      <c r="R3266" s="6" t="s">
        <v>8316</v>
      </c>
      <c r="S3266" s="14">
        <f t="shared" si="100"/>
        <v>42016.591874999998</v>
      </c>
      <c r="T3266" s="14">
        <f t="shared" si="101"/>
        <v>42032.708333333336</v>
      </c>
    </row>
    <row r="3267" spans="1:20" ht="4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8238</v>
      </c>
      <c r="H3267" s="1" t="s">
        <v>8246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8268</v>
      </c>
      <c r="O3267" s="5">
        <f>E3267/D3267</f>
        <v>1.64</v>
      </c>
      <c r="P3267" s="3">
        <f>ROUND(E3267/L3267,0)</f>
        <v>70</v>
      </c>
      <c r="Q3267" s="6" t="s">
        <v>8315</v>
      </c>
      <c r="R3267" s="6" t="s">
        <v>8316</v>
      </c>
      <c r="S3267" s="14">
        <f t="shared" ref="S3267:S3330" si="102">(J3267/86400)+25569+(-5/24)</f>
        <v>42311.503645833327</v>
      </c>
      <c r="T3267" s="14">
        <f t="shared" ref="T3267:T3330" si="103">(I3267/86400)+25569+(-5/24)</f>
        <v>42341.499999999993</v>
      </c>
    </row>
    <row r="3268" spans="1:20" ht="4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8221</v>
      </c>
      <c r="H3268" s="1" t="s">
        <v>8243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8268</v>
      </c>
      <c r="O3268" s="5">
        <f>E3268/D3268</f>
        <v>1.3128333333333333</v>
      </c>
      <c r="P3268" s="3">
        <f>ROUND(E3268/L3268,0)</f>
        <v>48</v>
      </c>
      <c r="Q3268" s="6" t="s">
        <v>8315</v>
      </c>
      <c r="R3268" s="6" t="s">
        <v>8316</v>
      </c>
      <c r="S3268" s="14">
        <f t="shared" si="102"/>
        <v>42136.327800925923</v>
      </c>
      <c r="T3268" s="14">
        <f t="shared" si="103"/>
        <v>42167.666666666664</v>
      </c>
    </row>
    <row r="3269" spans="1:20" ht="60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8221</v>
      </c>
      <c r="H3269" s="1" t="s">
        <v>8243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8268</v>
      </c>
      <c r="O3269" s="5">
        <f>E3269/D3269</f>
        <v>1.0209999999999999</v>
      </c>
      <c r="P3269" s="3">
        <f>ROUND(E3269/L3269,0)</f>
        <v>53</v>
      </c>
      <c r="Q3269" s="6" t="s">
        <v>8315</v>
      </c>
      <c r="R3269" s="6" t="s">
        <v>8316</v>
      </c>
      <c r="S3269" s="14">
        <f t="shared" si="102"/>
        <v>42172.549305555549</v>
      </c>
      <c r="T3269" s="14">
        <f t="shared" si="103"/>
        <v>42202.549305555549</v>
      </c>
    </row>
    <row r="3270" spans="1:20" ht="45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8221</v>
      </c>
      <c r="H3270" s="1" t="s">
        <v>8243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8268</v>
      </c>
      <c r="O3270" s="5">
        <f>E3270/D3270</f>
        <v>1.28</v>
      </c>
      <c r="P3270" s="3">
        <f>ROUND(E3270/L3270,0)</f>
        <v>61</v>
      </c>
      <c r="Q3270" s="6" t="s">
        <v>8315</v>
      </c>
      <c r="R3270" s="6" t="s">
        <v>8316</v>
      </c>
      <c r="S3270" s="14">
        <f t="shared" si="102"/>
        <v>42590.695925925924</v>
      </c>
      <c r="T3270" s="14">
        <f t="shared" si="103"/>
        <v>42606.695925925924</v>
      </c>
    </row>
    <row r="3271" spans="1:20" ht="45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8222</v>
      </c>
      <c r="H3271" s="1" t="s">
        <v>8244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8268</v>
      </c>
      <c r="O3271" s="5">
        <f>E3271/D3271</f>
        <v>1.0149999999999999</v>
      </c>
      <c r="P3271" s="3">
        <f>ROUND(E3271/L3271,0)</f>
        <v>116</v>
      </c>
      <c r="Q3271" s="6" t="s">
        <v>8315</v>
      </c>
      <c r="R3271" s="6" t="s">
        <v>8316</v>
      </c>
      <c r="S3271" s="14">
        <f t="shared" si="102"/>
        <v>42137.187465277777</v>
      </c>
      <c r="T3271" s="14">
        <f t="shared" si="103"/>
        <v>42171.249999999993</v>
      </c>
    </row>
    <row r="3272" spans="1:20" ht="60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8222</v>
      </c>
      <c r="H3272" s="1" t="s">
        <v>8244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8268</v>
      </c>
      <c r="O3272" s="5">
        <f>E3272/D3272</f>
        <v>1.0166666666666666</v>
      </c>
      <c r="P3272" s="3">
        <f>ROUND(E3272/L3272,0)</f>
        <v>61</v>
      </c>
      <c r="Q3272" s="6" t="s">
        <v>8315</v>
      </c>
      <c r="R3272" s="6" t="s">
        <v>8316</v>
      </c>
      <c r="S3272" s="14">
        <f t="shared" si="102"/>
        <v>42167.324826388889</v>
      </c>
      <c r="T3272" s="14">
        <f t="shared" si="103"/>
        <v>42197.324826388889</v>
      </c>
    </row>
    <row r="3273" spans="1:20" ht="3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8222</v>
      </c>
      <c r="H3273" s="1" t="s">
        <v>8244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8268</v>
      </c>
      <c r="O3273" s="5">
        <f>E3273/D3273</f>
        <v>1.3</v>
      </c>
      <c r="P3273" s="3">
        <f>ROUND(E3273/L3273,0)</f>
        <v>38</v>
      </c>
      <c r="Q3273" s="6" t="s">
        <v>8315</v>
      </c>
      <c r="R3273" s="6" t="s">
        <v>8316</v>
      </c>
      <c r="S3273" s="14">
        <f t="shared" si="102"/>
        <v>41915.22887731481</v>
      </c>
      <c r="T3273" s="14">
        <f t="shared" si="103"/>
        <v>41945.270543981482</v>
      </c>
    </row>
    <row r="3274" spans="1:20" ht="4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8221</v>
      </c>
      <c r="H3274" s="1" t="s">
        <v>8243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8268</v>
      </c>
      <c r="O3274" s="5">
        <f>E3274/D3274</f>
        <v>1.5443</v>
      </c>
      <c r="P3274" s="3">
        <f>ROUND(E3274/L3274,0)</f>
        <v>107</v>
      </c>
      <c r="Q3274" s="6" t="s">
        <v>8315</v>
      </c>
      <c r="R3274" s="6" t="s">
        <v>8316</v>
      </c>
      <c r="S3274" s="14">
        <f t="shared" si="102"/>
        <v>42284.291770833333</v>
      </c>
      <c r="T3274" s="14">
        <f t="shared" si="103"/>
        <v>42314.333437499998</v>
      </c>
    </row>
    <row r="3275" spans="1:20" ht="60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8221</v>
      </c>
      <c r="H3275" s="1" t="s">
        <v>8243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8268</v>
      </c>
      <c r="O3275" s="5">
        <f>E3275/D3275</f>
        <v>1.0740000000000001</v>
      </c>
      <c r="P3275" s="3">
        <f>ROUND(E3275/L3275,0)</f>
        <v>205</v>
      </c>
      <c r="Q3275" s="6" t="s">
        <v>8315</v>
      </c>
      <c r="R3275" s="6" t="s">
        <v>8316</v>
      </c>
      <c r="S3275" s="14">
        <f t="shared" si="102"/>
        <v>42611.5930787037</v>
      </c>
      <c r="T3275" s="14">
        <f t="shared" si="103"/>
        <v>42627.583333333336</v>
      </c>
    </row>
    <row r="3276" spans="1:20" ht="45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8221</v>
      </c>
      <c r="H3276" s="1" t="s">
        <v>8243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8268</v>
      </c>
      <c r="O3276" s="5">
        <f>E3276/D3276</f>
        <v>1.0132258064516129</v>
      </c>
      <c r="P3276" s="3">
        <f>ROUND(E3276/L3276,0)</f>
        <v>55</v>
      </c>
      <c r="Q3276" s="6" t="s">
        <v>8315</v>
      </c>
      <c r="R3276" s="6" t="s">
        <v>8316</v>
      </c>
      <c r="S3276" s="14">
        <f t="shared" si="102"/>
        <v>42400.496203703697</v>
      </c>
      <c r="T3276" s="14">
        <f t="shared" si="103"/>
        <v>42444.666666666664</v>
      </c>
    </row>
    <row r="3277" spans="1:20" ht="60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8221</v>
      </c>
      <c r="H3277" s="1" t="s">
        <v>8243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8268</v>
      </c>
      <c r="O3277" s="5">
        <f>E3277/D3277</f>
        <v>1.0027777777777778</v>
      </c>
      <c r="P3277" s="3">
        <f>ROUND(E3277/L3277,0)</f>
        <v>150</v>
      </c>
      <c r="Q3277" s="6" t="s">
        <v>8315</v>
      </c>
      <c r="R3277" s="6" t="s">
        <v>8316</v>
      </c>
      <c r="S3277" s="14">
        <f t="shared" si="102"/>
        <v>42017.672118055554</v>
      </c>
      <c r="T3277" s="14">
        <f t="shared" si="103"/>
        <v>42043.979166666664</v>
      </c>
    </row>
    <row r="3278" spans="1:20" ht="60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8226</v>
      </c>
      <c r="H3278" s="1" t="s">
        <v>8248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8268</v>
      </c>
      <c r="O3278" s="5">
        <f>E3278/D3278</f>
        <v>1.1684444444444444</v>
      </c>
      <c r="P3278" s="3">
        <f>ROUND(E3278/L3278,0)</f>
        <v>53</v>
      </c>
      <c r="Q3278" s="6" t="s">
        <v>8315</v>
      </c>
      <c r="R3278" s="6" t="s">
        <v>8316</v>
      </c>
      <c r="S3278" s="14">
        <f t="shared" si="102"/>
        <v>42426.741655092592</v>
      </c>
      <c r="T3278" s="14">
        <f t="shared" si="103"/>
        <v>42460.957638888889</v>
      </c>
    </row>
    <row r="3279" spans="1:20" ht="60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8222</v>
      </c>
      <c r="H3279" s="1" t="s">
        <v>8244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8268</v>
      </c>
      <c r="O3279" s="5">
        <f>E3279/D3279</f>
        <v>1.0860000000000001</v>
      </c>
      <c r="P3279" s="3">
        <f>ROUND(E3279/L3279,0)</f>
        <v>54</v>
      </c>
      <c r="Q3279" s="6" t="s">
        <v>8315</v>
      </c>
      <c r="R3279" s="6" t="s">
        <v>8316</v>
      </c>
      <c r="S3279" s="14">
        <f t="shared" si="102"/>
        <v>41931.474606481475</v>
      </c>
      <c r="T3279" s="14">
        <f t="shared" si="103"/>
        <v>41961.516273148147</v>
      </c>
    </row>
    <row r="3280" spans="1:20" ht="60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8222</v>
      </c>
      <c r="H3280" s="1" t="s">
        <v>8244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8268</v>
      </c>
      <c r="O3280" s="5">
        <f>E3280/D3280</f>
        <v>1.034</v>
      </c>
      <c r="P3280" s="3">
        <f>ROUND(E3280/L3280,0)</f>
        <v>76</v>
      </c>
      <c r="Q3280" s="6" t="s">
        <v>8315</v>
      </c>
      <c r="R3280" s="6" t="s">
        <v>8316</v>
      </c>
      <c r="S3280" s="14">
        <f t="shared" si="102"/>
        <v>42124.640081018515</v>
      </c>
      <c r="T3280" s="14">
        <f t="shared" si="103"/>
        <v>42154.640081018515</v>
      </c>
    </row>
    <row r="3281" spans="1:20" ht="60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8221</v>
      </c>
      <c r="H3281" s="1" t="s">
        <v>8243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8268</v>
      </c>
      <c r="O3281" s="5">
        <f>E3281/D3281</f>
        <v>1.1427586206896552</v>
      </c>
      <c r="P3281" s="3">
        <f>ROUND(E3281/L3281,0)</f>
        <v>105</v>
      </c>
      <c r="Q3281" s="6" t="s">
        <v>8315</v>
      </c>
      <c r="R3281" s="6" t="s">
        <v>8316</v>
      </c>
      <c r="S3281" s="14">
        <f t="shared" si="102"/>
        <v>42430.894201388888</v>
      </c>
      <c r="T3281" s="14">
        <f t="shared" si="103"/>
        <v>42460.852534722224</v>
      </c>
    </row>
    <row r="3282" spans="1:20" ht="60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8221</v>
      </c>
      <c r="H3282" s="1" t="s">
        <v>8243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8268</v>
      </c>
      <c r="O3282" s="5">
        <f>E3282/D3282</f>
        <v>1.03</v>
      </c>
      <c r="P3282" s="3">
        <f>ROUND(E3282/L3282,0)</f>
        <v>69</v>
      </c>
      <c r="Q3282" s="6" t="s">
        <v>8315</v>
      </c>
      <c r="R3282" s="6" t="s">
        <v>8316</v>
      </c>
      <c r="S3282" s="14">
        <f t="shared" si="102"/>
        <v>42121.548587962963</v>
      </c>
      <c r="T3282" s="14">
        <f t="shared" si="103"/>
        <v>42155.999999999993</v>
      </c>
    </row>
    <row r="3283" spans="1:20" ht="45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8221</v>
      </c>
      <c r="H3283" s="1" t="s">
        <v>8243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8268</v>
      </c>
      <c r="O3283" s="5">
        <f>E3283/D3283</f>
        <v>1.216</v>
      </c>
      <c r="P3283" s="3">
        <f>ROUND(E3283/L3283,0)</f>
        <v>129</v>
      </c>
      <c r="Q3283" s="6" t="s">
        <v>8315</v>
      </c>
      <c r="R3283" s="6" t="s">
        <v>8316</v>
      </c>
      <c r="S3283" s="14">
        <f t="shared" si="102"/>
        <v>42218.811400462961</v>
      </c>
      <c r="T3283" s="14">
        <f t="shared" si="103"/>
        <v>42248.811400462961</v>
      </c>
    </row>
    <row r="3284" spans="1:20" ht="60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8221</v>
      </c>
      <c r="H3284" s="1" t="s">
        <v>8243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8268</v>
      </c>
      <c r="O3284" s="5">
        <f>E3284/D3284</f>
        <v>1.026467741935484</v>
      </c>
      <c r="P3284" s="3">
        <f>ROUND(E3284/L3284,0)</f>
        <v>134</v>
      </c>
      <c r="Q3284" s="6" t="s">
        <v>8315</v>
      </c>
      <c r="R3284" s="6" t="s">
        <v>8316</v>
      </c>
      <c r="S3284" s="14">
        <f t="shared" si="102"/>
        <v>42444.985972222225</v>
      </c>
      <c r="T3284" s="14">
        <f t="shared" si="103"/>
        <v>42488.985972222225</v>
      </c>
    </row>
    <row r="3285" spans="1:20" ht="60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8222</v>
      </c>
      <c r="H3285" s="1" t="s">
        <v>8244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8268</v>
      </c>
      <c r="O3285" s="5">
        <f>E3285/D3285</f>
        <v>1.0475000000000001</v>
      </c>
      <c r="P3285" s="3">
        <f>ROUND(E3285/L3285,0)</f>
        <v>18</v>
      </c>
      <c r="Q3285" s="6" t="s">
        <v>8315</v>
      </c>
      <c r="R3285" s="6" t="s">
        <v>8316</v>
      </c>
      <c r="S3285" s="14">
        <f t="shared" si="102"/>
        <v>42379.535856481474</v>
      </c>
      <c r="T3285" s="14">
        <f t="shared" si="103"/>
        <v>42410.666666666664</v>
      </c>
    </row>
    <row r="3286" spans="1:20" ht="45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8221</v>
      </c>
      <c r="H3286" s="1" t="s">
        <v>8243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8268</v>
      </c>
      <c r="O3286" s="5">
        <f>E3286/D3286</f>
        <v>1.016</v>
      </c>
      <c r="P3286" s="3">
        <f>ROUND(E3286/L3286,0)</f>
        <v>203</v>
      </c>
      <c r="Q3286" s="6" t="s">
        <v>8315</v>
      </c>
      <c r="R3286" s="6" t="s">
        <v>8316</v>
      </c>
      <c r="S3286" s="14">
        <f t="shared" si="102"/>
        <v>42380.676539351851</v>
      </c>
      <c r="T3286" s="14">
        <f t="shared" si="103"/>
        <v>42398.040972222218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8221</v>
      </c>
      <c r="H3287" s="1" t="s">
        <v>8243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8268</v>
      </c>
      <c r="O3287" s="5">
        <f>E3287/D3287</f>
        <v>1.1210242048409682</v>
      </c>
      <c r="P3287" s="3">
        <f>ROUND(E3287/L3287,0)</f>
        <v>69</v>
      </c>
      <c r="Q3287" s="6" t="s">
        <v>8315</v>
      </c>
      <c r="R3287" s="6" t="s">
        <v>8316</v>
      </c>
      <c r="S3287" s="14">
        <f t="shared" si="102"/>
        <v>42762.734097222223</v>
      </c>
      <c r="T3287" s="14">
        <f t="shared" si="103"/>
        <v>42793.999999999993</v>
      </c>
    </row>
    <row r="3288" spans="1:20" ht="60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8221</v>
      </c>
      <c r="H3288" s="1" t="s">
        <v>8243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8268</v>
      </c>
      <c r="O3288" s="5">
        <f>E3288/D3288</f>
        <v>1.0176666666666667</v>
      </c>
      <c r="P3288" s="3">
        <f>ROUND(E3288/L3288,0)</f>
        <v>125</v>
      </c>
      <c r="Q3288" s="6" t="s">
        <v>8315</v>
      </c>
      <c r="R3288" s="6" t="s">
        <v>8316</v>
      </c>
      <c r="S3288" s="14">
        <f t="shared" si="102"/>
        <v>42567.631736111107</v>
      </c>
      <c r="T3288" s="14">
        <f t="shared" si="103"/>
        <v>42597.631736111107</v>
      </c>
    </row>
    <row r="3289" spans="1:20" ht="30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8226</v>
      </c>
      <c r="H3289" s="1" t="s">
        <v>8248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8268</v>
      </c>
      <c r="O3289" s="5">
        <f>E3289/D3289</f>
        <v>1</v>
      </c>
      <c r="P3289" s="3">
        <f>ROUND(E3289/L3289,0)</f>
        <v>74</v>
      </c>
      <c r="Q3289" s="6" t="s">
        <v>8315</v>
      </c>
      <c r="R3289" s="6" t="s">
        <v>8316</v>
      </c>
      <c r="S3289" s="14">
        <f t="shared" si="102"/>
        <v>42311.541990740741</v>
      </c>
      <c r="T3289" s="14">
        <f t="shared" si="103"/>
        <v>42336.541990740741</v>
      </c>
    </row>
    <row r="3290" spans="1:20" ht="60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8222</v>
      </c>
      <c r="H3290" s="1" t="s">
        <v>8244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8268</v>
      </c>
      <c r="O3290" s="5">
        <f>E3290/D3290</f>
        <v>1.0026489999999999</v>
      </c>
      <c r="P3290" s="3">
        <f>ROUND(E3290/L3290,0)</f>
        <v>48</v>
      </c>
      <c r="Q3290" s="6" t="s">
        <v>8315</v>
      </c>
      <c r="R3290" s="6" t="s">
        <v>8316</v>
      </c>
      <c r="S3290" s="14">
        <f t="shared" si="102"/>
        <v>42505.566145833327</v>
      </c>
      <c r="T3290" s="14">
        <f t="shared" si="103"/>
        <v>42541.749999999993</v>
      </c>
    </row>
    <row r="3291" spans="1:20" ht="60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8222</v>
      </c>
      <c r="H3291" s="1" t="s">
        <v>8244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8268</v>
      </c>
      <c r="O3291" s="5">
        <f>E3291/D3291</f>
        <v>1.3304200000000002</v>
      </c>
      <c r="P3291" s="3">
        <f>ROUND(E3291/L3291,0)</f>
        <v>27</v>
      </c>
      <c r="Q3291" s="6" t="s">
        <v>8315</v>
      </c>
      <c r="R3291" s="6" t="s">
        <v>8316</v>
      </c>
      <c r="S3291" s="14">
        <f t="shared" si="102"/>
        <v>42758.159745370365</v>
      </c>
      <c r="T3291" s="14">
        <f t="shared" si="103"/>
        <v>42786.159745370365</v>
      </c>
    </row>
    <row r="3292" spans="1:20" ht="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8222</v>
      </c>
      <c r="H3292" s="1" t="s">
        <v>8244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8268</v>
      </c>
      <c r="O3292" s="5">
        <f>E3292/D3292</f>
        <v>1.212</v>
      </c>
      <c r="P3292" s="3">
        <f>ROUND(E3292/L3292,0)</f>
        <v>34</v>
      </c>
      <c r="Q3292" s="6" t="s">
        <v>8315</v>
      </c>
      <c r="R3292" s="6" t="s">
        <v>8316</v>
      </c>
      <c r="S3292" s="14">
        <f t="shared" si="102"/>
        <v>42775.306608796294</v>
      </c>
      <c r="T3292" s="14">
        <f t="shared" si="103"/>
        <v>42805.306608796294</v>
      </c>
    </row>
    <row r="3293" spans="1:20" ht="60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8221</v>
      </c>
      <c r="H3293" s="1" t="s">
        <v>8243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8268</v>
      </c>
      <c r="O3293" s="5">
        <f>E3293/D3293</f>
        <v>1.1399999999999999</v>
      </c>
      <c r="P3293" s="3">
        <f>ROUND(E3293/L3293,0)</f>
        <v>41</v>
      </c>
      <c r="Q3293" s="6" t="s">
        <v>8315</v>
      </c>
      <c r="R3293" s="6" t="s">
        <v>8316</v>
      </c>
      <c r="S3293" s="14">
        <f t="shared" si="102"/>
        <v>42232.494212962956</v>
      </c>
      <c r="T3293" s="14">
        <f t="shared" si="103"/>
        <v>42263.957638888889</v>
      </c>
    </row>
    <row r="3294" spans="1:20" ht="4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8222</v>
      </c>
      <c r="H3294" s="1" t="s">
        <v>8244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8268</v>
      </c>
      <c r="O3294" s="5">
        <f>E3294/D3294</f>
        <v>2.8613861386138613</v>
      </c>
      <c r="P3294" s="3">
        <f>ROUND(E3294/L3294,0)</f>
        <v>19</v>
      </c>
      <c r="Q3294" s="6" t="s">
        <v>8315</v>
      </c>
      <c r="R3294" s="6" t="s">
        <v>8316</v>
      </c>
      <c r="S3294" s="14">
        <f t="shared" si="102"/>
        <v>42282.561898148146</v>
      </c>
      <c r="T3294" s="14">
        <f t="shared" si="103"/>
        <v>42342.603564814817</v>
      </c>
    </row>
    <row r="3295" spans="1:20" ht="60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8225</v>
      </c>
      <c r="H3295" s="1" t="s">
        <v>8247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8268</v>
      </c>
      <c r="O3295" s="5">
        <f>E3295/D3295</f>
        <v>1.7044444444444444</v>
      </c>
      <c r="P3295" s="3">
        <f>ROUND(E3295/L3295,0)</f>
        <v>84</v>
      </c>
      <c r="Q3295" s="6" t="s">
        <v>8315</v>
      </c>
      <c r="R3295" s="6" t="s">
        <v>8316</v>
      </c>
      <c r="S3295" s="14">
        <f t="shared" si="102"/>
        <v>42768.217037037037</v>
      </c>
      <c r="T3295" s="14">
        <f t="shared" si="103"/>
        <v>42798.217037037037</v>
      </c>
    </row>
    <row r="3296" spans="1:20" ht="60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8222</v>
      </c>
      <c r="H3296" s="1" t="s">
        <v>8244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8268</v>
      </c>
      <c r="O3296" s="5">
        <f>E3296/D3296</f>
        <v>1.1833333333333333</v>
      </c>
      <c r="P3296" s="3">
        <f>ROUND(E3296/L3296,0)</f>
        <v>30</v>
      </c>
      <c r="Q3296" s="6" t="s">
        <v>8315</v>
      </c>
      <c r="R3296" s="6" t="s">
        <v>8316</v>
      </c>
      <c r="S3296" s="14">
        <f t="shared" si="102"/>
        <v>42141.33280092592</v>
      </c>
      <c r="T3296" s="14">
        <f t="shared" si="103"/>
        <v>42171.33280092592</v>
      </c>
    </row>
    <row r="3297" spans="1:20" ht="60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8222</v>
      </c>
      <c r="H3297" s="1" t="s">
        <v>8244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8268</v>
      </c>
      <c r="O3297" s="5">
        <f>E3297/D3297</f>
        <v>1.0285857142857142</v>
      </c>
      <c r="P3297" s="3">
        <f>ROUND(E3297/L3297,0)</f>
        <v>27</v>
      </c>
      <c r="Q3297" s="6" t="s">
        <v>8315</v>
      </c>
      <c r="R3297" s="6" t="s">
        <v>8316</v>
      </c>
      <c r="S3297" s="14">
        <f t="shared" si="102"/>
        <v>42609.234131944446</v>
      </c>
      <c r="T3297" s="14">
        <f t="shared" si="103"/>
        <v>42639.234131944446</v>
      </c>
    </row>
    <row r="3298" spans="1:20" ht="60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8222</v>
      </c>
      <c r="H3298" s="1" t="s">
        <v>8244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8268</v>
      </c>
      <c r="O3298" s="5">
        <f>E3298/D3298</f>
        <v>1.4406666666666668</v>
      </c>
      <c r="P3298" s="3">
        <f>ROUND(E3298/L3298,0)</f>
        <v>46</v>
      </c>
      <c r="Q3298" s="6" t="s">
        <v>8315</v>
      </c>
      <c r="R3298" s="6" t="s">
        <v>8316</v>
      </c>
      <c r="S3298" s="14">
        <f t="shared" si="102"/>
        <v>42309.54828703704</v>
      </c>
      <c r="T3298" s="14">
        <f t="shared" si="103"/>
        <v>42330.708333333336</v>
      </c>
    </row>
    <row r="3299" spans="1:20" ht="4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8222</v>
      </c>
      <c r="H3299" s="1" t="s">
        <v>8244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8268</v>
      </c>
      <c r="O3299" s="5">
        <f>E3299/D3299</f>
        <v>1.0007272727272727</v>
      </c>
      <c r="P3299" s="3">
        <f>ROUND(E3299/L3299,0)</f>
        <v>125</v>
      </c>
      <c r="Q3299" s="6" t="s">
        <v>8315</v>
      </c>
      <c r="R3299" s="6" t="s">
        <v>8316</v>
      </c>
      <c r="S3299" s="14">
        <f t="shared" si="102"/>
        <v>42193.563148148147</v>
      </c>
      <c r="T3299" s="14">
        <f t="shared" si="103"/>
        <v>42212.749305555553</v>
      </c>
    </row>
    <row r="3300" spans="1:20" ht="60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8221</v>
      </c>
      <c r="H3300" s="1" t="s">
        <v>8243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8268</v>
      </c>
      <c r="O3300" s="5">
        <f>E3300/D3300</f>
        <v>1.0173000000000001</v>
      </c>
      <c r="P3300" s="3">
        <f>ROUND(E3300/L3300,0)</f>
        <v>141</v>
      </c>
      <c r="Q3300" s="6" t="s">
        <v>8315</v>
      </c>
      <c r="R3300" s="6" t="s">
        <v>8316</v>
      </c>
      <c r="S3300" s="14">
        <f t="shared" si="102"/>
        <v>42239.749629629623</v>
      </c>
      <c r="T3300" s="14">
        <f t="shared" si="103"/>
        <v>42259.791666666664</v>
      </c>
    </row>
    <row r="3301" spans="1:20" ht="60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8221</v>
      </c>
      <c r="H3301" s="1" t="s">
        <v>8243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8268</v>
      </c>
      <c r="O3301" s="5">
        <f>E3301/D3301</f>
        <v>1.1619999999999999</v>
      </c>
      <c r="P3301" s="3">
        <f>ROUND(E3301/L3301,0)</f>
        <v>55</v>
      </c>
      <c r="Q3301" s="6" t="s">
        <v>8315</v>
      </c>
      <c r="R3301" s="6" t="s">
        <v>8316</v>
      </c>
      <c r="S3301" s="14">
        <f t="shared" si="102"/>
        <v>42261.709062499998</v>
      </c>
      <c r="T3301" s="14">
        <f t="shared" si="103"/>
        <v>42291.709062499998</v>
      </c>
    </row>
    <row r="3302" spans="1:20" ht="4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8221</v>
      </c>
      <c r="H3302" s="1" t="s">
        <v>8243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8268</v>
      </c>
      <c r="O3302" s="5">
        <f>E3302/D3302</f>
        <v>1.3616666666666666</v>
      </c>
      <c r="P3302" s="3">
        <f>ROUND(E3302/L3302,0)</f>
        <v>46</v>
      </c>
      <c r="Q3302" s="6" t="s">
        <v>8315</v>
      </c>
      <c r="R3302" s="6" t="s">
        <v>8316</v>
      </c>
      <c r="S3302" s="14">
        <f t="shared" si="102"/>
        <v>42102.535439814812</v>
      </c>
      <c r="T3302" s="14">
        <f t="shared" si="103"/>
        <v>42123.535439814812</v>
      </c>
    </row>
    <row r="3303" spans="1:20" ht="60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8221</v>
      </c>
      <c r="H3303" s="1" t="s">
        <v>8243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8268</v>
      </c>
      <c r="O3303" s="5">
        <f>E3303/D3303</f>
        <v>1.3346666666666667</v>
      </c>
      <c r="P3303" s="3">
        <f>ROUND(E3303/L3303,0)</f>
        <v>57</v>
      </c>
      <c r="Q3303" s="6" t="s">
        <v>8315</v>
      </c>
      <c r="R3303" s="6" t="s">
        <v>8316</v>
      </c>
      <c r="S3303" s="14">
        <f t="shared" si="102"/>
        <v>42538.527499999997</v>
      </c>
      <c r="T3303" s="14">
        <f t="shared" si="103"/>
        <v>42583.082638888889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8224</v>
      </c>
      <c r="H3304" s="1" t="s">
        <v>8246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8268</v>
      </c>
      <c r="O3304" s="5">
        <f>E3304/D3304</f>
        <v>1.0339285714285715</v>
      </c>
      <c r="P3304" s="3">
        <f>ROUND(E3304/L3304,0)</f>
        <v>174</v>
      </c>
      <c r="Q3304" s="6" t="s">
        <v>8315</v>
      </c>
      <c r="R3304" s="6" t="s">
        <v>8316</v>
      </c>
      <c r="S3304" s="14">
        <f t="shared" si="102"/>
        <v>42681.143240740734</v>
      </c>
      <c r="T3304" s="14">
        <f t="shared" si="103"/>
        <v>42711.143240740734</v>
      </c>
    </row>
    <row r="3305" spans="1:20" ht="60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8221</v>
      </c>
      <c r="H3305" s="1" t="s">
        <v>8243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8268</v>
      </c>
      <c r="O3305" s="5">
        <f>E3305/D3305</f>
        <v>1.1588888888888889</v>
      </c>
      <c r="P3305" s="3">
        <f>ROUND(E3305/L3305,0)</f>
        <v>60</v>
      </c>
      <c r="Q3305" s="6" t="s">
        <v>8315</v>
      </c>
      <c r="R3305" s="6" t="s">
        <v>8316</v>
      </c>
      <c r="S3305" s="14">
        <f t="shared" si="102"/>
        <v>42056.443101851844</v>
      </c>
      <c r="T3305" s="14">
        <f t="shared" si="103"/>
        <v>42091.401435185187</v>
      </c>
    </row>
    <row r="3306" spans="1:20" ht="45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8221</v>
      </c>
      <c r="H3306" s="1" t="s">
        <v>8243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8268</v>
      </c>
      <c r="O3306" s="5">
        <f>E3306/D3306</f>
        <v>1.0451666666666666</v>
      </c>
      <c r="P3306" s="3">
        <f>ROUND(E3306/L3306,0)</f>
        <v>90</v>
      </c>
      <c r="Q3306" s="6" t="s">
        <v>8315</v>
      </c>
      <c r="R3306" s="6" t="s">
        <v>8316</v>
      </c>
      <c r="S3306" s="14">
        <f t="shared" si="102"/>
        <v>42696.41611111111</v>
      </c>
      <c r="T3306" s="14">
        <f t="shared" si="103"/>
        <v>42726.41611111111</v>
      </c>
    </row>
    <row r="3307" spans="1:20" ht="60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8221</v>
      </c>
      <c r="H3307" s="1" t="s">
        <v>8243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8268</v>
      </c>
      <c r="O3307" s="5">
        <f>E3307/D3307</f>
        <v>1.0202500000000001</v>
      </c>
      <c r="P3307" s="3">
        <f>ROUND(E3307/L3307,0)</f>
        <v>204</v>
      </c>
      <c r="Q3307" s="6" t="s">
        <v>8315</v>
      </c>
      <c r="R3307" s="6" t="s">
        <v>8316</v>
      </c>
      <c r="S3307" s="14">
        <f t="shared" si="102"/>
        <v>42186.647546296292</v>
      </c>
      <c r="T3307" s="14">
        <f t="shared" si="103"/>
        <v>42216.647546296292</v>
      </c>
    </row>
    <row r="3308" spans="1:20" ht="60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8221</v>
      </c>
      <c r="H3308" s="1" t="s">
        <v>8243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8268</v>
      </c>
      <c r="O3308" s="5">
        <f>E3308/D3308</f>
        <v>1.7533333333333334</v>
      </c>
      <c r="P3308" s="3">
        <f>ROUND(E3308/L3308,0)</f>
        <v>49</v>
      </c>
      <c r="Q3308" s="6" t="s">
        <v>8315</v>
      </c>
      <c r="R3308" s="6" t="s">
        <v>8316</v>
      </c>
      <c r="S3308" s="14">
        <f t="shared" si="102"/>
        <v>42493.010902777773</v>
      </c>
      <c r="T3308" s="14">
        <f t="shared" si="103"/>
        <v>42530.916666666664</v>
      </c>
    </row>
    <row r="3309" spans="1:20" ht="60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8221</v>
      </c>
      <c r="H3309" s="1" t="s">
        <v>8243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8268</v>
      </c>
      <c r="O3309" s="5">
        <f>E3309/D3309</f>
        <v>1.0668</v>
      </c>
      <c r="P3309" s="3">
        <f>ROUND(E3309/L3309,0)</f>
        <v>53</v>
      </c>
      <c r="Q3309" s="6" t="s">
        <v>8315</v>
      </c>
      <c r="R3309" s="6" t="s">
        <v>8316</v>
      </c>
      <c r="S3309" s="14">
        <f t="shared" si="102"/>
        <v>42474.848831018513</v>
      </c>
      <c r="T3309" s="14">
        <f t="shared" si="103"/>
        <v>42504.848831018513</v>
      </c>
    </row>
    <row r="3310" spans="1:20" ht="45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8221</v>
      </c>
      <c r="H3310" s="1" t="s">
        <v>8243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8268</v>
      </c>
      <c r="O3310" s="5">
        <f>E3310/D3310</f>
        <v>1.2228571428571429</v>
      </c>
      <c r="P3310" s="3">
        <f>ROUND(E3310/L3310,0)</f>
        <v>75</v>
      </c>
      <c r="Q3310" s="6" t="s">
        <v>8315</v>
      </c>
      <c r="R3310" s="6" t="s">
        <v>8316</v>
      </c>
      <c r="S3310" s="14">
        <f t="shared" si="102"/>
        <v>42452.668576388889</v>
      </c>
      <c r="T3310" s="14">
        <f t="shared" si="103"/>
        <v>42473.668576388889</v>
      </c>
    </row>
    <row r="3311" spans="1:20" ht="30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8222</v>
      </c>
      <c r="H3311" s="1" t="s">
        <v>8244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8268</v>
      </c>
      <c r="O3311" s="5">
        <f>E3311/D3311</f>
        <v>1.5942857142857143</v>
      </c>
      <c r="P3311" s="3">
        <f>ROUND(E3311/L3311,0)</f>
        <v>18</v>
      </c>
      <c r="Q3311" s="6" t="s">
        <v>8315</v>
      </c>
      <c r="R3311" s="6" t="s">
        <v>8316</v>
      </c>
      <c r="S3311" s="14">
        <f t="shared" si="102"/>
        <v>42628.441874999997</v>
      </c>
      <c r="T3311" s="14">
        <f t="shared" si="103"/>
        <v>42659.441874999997</v>
      </c>
    </row>
    <row r="3312" spans="1:20" ht="45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8221</v>
      </c>
      <c r="H3312" s="1" t="s">
        <v>8243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8268</v>
      </c>
      <c r="O3312" s="5">
        <f>E3312/D3312</f>
        <v>1.0007692307692309</v>
      </c>
      <c r="P3312" s="3">
        <f>ROUND(E3312/L3312,0)</f>
        <v>210</v>
      </c>
      <c r="Q3312" s="6" t="s">
        <v>8315</v>
      </c>
      <c r="R3312" s="6" t="s">
        <v>8316</v>
      </c>
      <c r="S3312" s="14">
        <f t="shared" si="102"/>
        <v>42253.720196759255</v>
      </c>
      <c r="T3312" s="14">
        <f t="shared" si="103"/>
        <v>42283.720196759255</v>
      </c>
    </row>
    <row r="3313" spans="1:20" ht="45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8221</v>
      </c>
      <c r="H3313" s="1" t="s">
        <v>8243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8268</v>
      </c>
      <c r="O3313" s="5">
        <f>E3313/D3313</f>
        <v>1.0984</v>
      </c>
      <c r="P3313" s="3">
        <f>ROUND(E3313/L3313,0)</f>
        <v>61</v>
      </c>
      <c r="Q3313" s="6" t="s">
        <v>8315</v>
      </c>
      <c r="R3313" s="6" t="s">
        <v>8316</v>
      </c>
      <c r="S3313" s="14">
        <f t="shared" si="102"/>
        <v>42264.083449074074</v>
      </c>
      <c r="T3313" s="14">
        <f t="shared" si="103"/>
        <v>42294.083449074074</v>
      </c>
    </row>
    <row r="3314" spans="1:20" ht="60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8221</v>
      </c>
      <c r="H3314" s="1" t="s">
        <v>8243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8268</v>
      </c>
      <c r="O3314" s="5">
        <f>E3314/D3314</f>
        <v>1.0004</v>
      </c>
      <c r="P3314" s="3">
        <f>ROUND(E3314/L3314,0)</f>
        <v>61</v>
      </c>
      <c r="Q3314" s="6" t="s">
        <v>8315</v>
      </c>
      <c r="R3314" s="6" t="s">
        <v>8316</v>
      </c>
      <c r="S3314" s="14">
        <f t="shared" si="102"/>
        <v>42664.601226851846</v>
      </c>
      <c r="T3314" s="14">
        <f t="shared" si="103"/>
        <v>42685.708333333336</v>
      </c>
    </row>
    <row r="3315" spans="1:20" ht="45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8221</v>
      </c>
      <c r="H3315" s="1" t="s">
        <v>8243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8268</v>
      </c>
      <c r="O3315" s="5">
        <f>E3315/D3315</f>
        <v>1.1605000000000001</v>
      </c>
      <c r="P3315" s="3">
        <f>ROUND(E3315/L3315,0)</f>
        <v>80</v>
      </c>
      <c r="Q3315" s="6" t="s">
        <v>8315</v>
      </c>
      <c r="R3315" s="6" t="s">
        <v>8316</v>
      </c>
      <c r="S3315" s="14">
        <f t="shared" si="102"/>
        <v>42382.036076388882</v>
      </c>
      <c r="T3315" s="14">
        <f t="shared" si="103"/>
        <v>42395.833333333336</v>
      </c>
    </row>
    <row r="3316" spans="1:20" ht="60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8222</v>
      </c>
      <c r="H3316" s="1" t="s">
        <v>8244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8268</v>
      </c>
      <c r="O3316" s="5">
        <f>E3316/D3316</f>
        <v>2.1074999999999999</v>
      </c>
      <c r="P3316" s="3">
        <f>ROUND(E3316/L3316,0)</f>
        <v>29</v>
      </c>
      <c r="Q3316" s="6" t="s">
        <v>8315</v>
      </c>
      <c r="R3316" s="6" t="s">
        <v>8316</v>
      </c>
      <c r="S3316" s="14">
        <f t="shared" si="102"/>
        <v>42105.059155092589</v>
      </c>
      <c r="T3316" s="14">
        <f t="shared" si="103"/>
        <v>42132.628472222219</v>
      </c>
    </row>
    <row r="3317" spans="1:20" ht="4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8222</v>
      </c>
      <c r="H3317" s="1" t="s">
        <v>8244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8268</v>
      </c>
      <c r="O3317" s="5">
        <f>E3317/D3317</f>
        <v>1.1000000000000001</v>
      </c>
      <c r="P3317" s="3">
        <f>ROUND(E3317/L3317,0)</f>
        <v>49</v>
      </c>
      <c r="Q3317" s="6" t="s">
        <v>8315</v>
      </c>
      <c r="R3317" s="6" t="s">
        <v>8316</v>
      </c>
      <c r="S3317" s="14">
        <f t="shared" si="102"/>
        <v>42466.09538194444</v>
      </c>
      <c r="T3317" s="14">
        <f t="shared" si="103"/>
        <v>42496.09538194444</v>
      </c>
    </row>
    <row r="3318" spans="1:20" ht="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8221</v>
      </c>
      <c r="H3318" s="1" t="s">
        <v>8243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8268</v>
      </c>
      <c r="O3318" s="5">
        <f>E3318/D3318</f>
        <v>1.0008673425918038</v>
      </c>
      <c r="P3318" s="3">
        <f>ROUND(E3318/L3318,0)</f>
        <v>94</v>
      </c>
      <c r="Q3318" s="6" t="s">
        <v>8315</v>
      </c>
      <c r="R3318" s="6" t="s">
        <v>8316</v>
      </c>
      <c r="S3318" s="14">
        <f t="shared" si="102"/>
        <v>41826.662905092591</v>
      </c>
      <c r="T3318" s="14">
        <f t="shared" si="103"/>
        <v>41859.370833333327</v>
      </c>
    </row>
    <row r="3319" spans="1:20" ht="4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8221</v>
      </c>
      <c r="H3319" s="1" t="s">
        <v>8243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8268</v>
      </c>
      <c r="O3319" s="5">
        <f>E3319/D3319</f>
        <v>1.0619047619047619</v>
      </c>
      <c r="P3319" s="3">
        <f>ROUND(E3319/L3319,0)</f>
        <v>62</v>
      </c>
      <c r="Q3319" s="6" t="s">
        <v>8315</v>
      </c>
      <c r="R3319" s="6" t="s">
        <v>8316</v>
      </c>
      <c r="S3319" s="14">
        <f t="shared" si="102"/>
        <v>42498.831296296295</v>
      </c>
      <c r="T3319" s="14">
        <f t="shared" si="103"/>
        <v>42528.831296296295</v>
      </c>
    </row>
    <row r="3320" spans="1:20" ht="30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8226</v>
      </c>
      <c r="H3320" s="1" t="s">
        <v>8248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8268</v>
      </c>
      <c r="O3320" s="5">
        <f>E3320/D3320</f>
        <v>1.256</v>
      </c>
      <c r="P3320" s="3">
        <f>ROUND(E3320/L3320,0)</f>
        <v>79</v>
      </c>
      <c r="Q3320" s="6" t="s">
        <v>8315</v>
      </c>
      <c r="R3320" s="6" t="s">
        <v>8316</v>
      </c>
      <c r="S3320" s="14">
        <f t="shared" si="102"/>
        <v>42431.093668981477</v>
      </c>
      <c r="T3320" s="14">
        <f t="shared" si="103"/>
        <v>42470.895833333336</v>
      </c>
    </row>
    <row r="3321" spans="1:20" ht="60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8222</v>
      </c>
      <c r="H3321" s="1" t="s">
        <v>8244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8268</v>
      </c>
      <c r="O3321" s="5">
        <f>E3321/D3321</f>
        <v>1.08</v>
      </c>
      <c r="P3321" s="3">
        <f>ROUND(E3321/L3321,0)</f>
        <v>34</v>
      </c>
      <c r="Q3321" s="6" t="s">
        <v>8315</v>
      </c>
      <c r="R3321" s="6" t="s">
        <v>8316</v>
      </c>
      <c r="S3321" s="14">
        <f t="shared" si="102"/>
        <v>41990.377152777779</v>
      </c>
      <c r="T3321" s="14">
        <f t="shared" si="103"/>
        <v>42035.377152777779</v>
      </c>
    </row>
    <row r="3322" spans="1:20" ht="4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8221</v>
      </c>
      <c r="H3322" s="1" t="s">
        <v>8243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8268</v>
      </c>
      <c r="O3322" s="5">
        <f>E3322/D3322</f>
        <v>1.01</v>
      </c>
      <c r="P3322" s="3">
        <f>ROUND(E3322/L3322,0)</f>
        <v>66</v>
      </c>
      <c r="Q3322" s="6" t="s">
        <v>8315</v>
      </c>
      <c r="R3322" s="6" t="s">
        <v>8316</v>
      </c>
      <c r="S3322" s="14">
        <f t="shared" si="102"/>
        <v>42512.837465277778</v>
      </c>
      <c r="T3322" s="14">
        <f t="shared" si="103"/>
        <v>42542.837465277778</v>
      </c>
    </row>
    <row r="3323" spans="1:20" ht="60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8221</v>
      </c>
      <c r="H3323" s="1" t="s">
        <v>8243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8268</v>
      </c>
      <c r="O3323" s="5">
        <f>E3323/D3323</f>
        <v>1.0740000000000001</v>
      </c>
      <c r="P3323" s="3">
        <f>ROUND(E3323/L3323,0)</f>
        <v>36</v>
      </c>
      <c r="Q3323" s="6" t="s">
        <v>8315</v>
      </c>
      <c r="R3323" s="6" t="s">
        <v>8316</v>
      </c>
      <c r="S3323" s="14">
        <f t="shared" si="102"/>
        <v>41913.891956018517</v>
      </c>
      <c r="T3323" s="14">
        <f t="shared" si="103"/>
        <v>41927.957638888889</v>
      </c>
    </row>
    <row r="3324" spans="1:20" ht="60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8221</v>
      </c>
      <c r="H3324" s="1" t="s">
        <v>8243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8268</v>
      </c>
      <c r="O3324" s="5">
        <f>E3324/D3324</f>
        <v>1.0151515151515151</v>
      </c>
      <c r="P3324" s="3">
        <f>ROUND(E3324/L3324,0)</f>
        <v>146</v>
      </c>
      <c r="Q3324" s="6" t="s">
        <v>8315</v>
      </c>
      <c r="R3324" s="6" t="s">
        <v>8316</v>
      </c>
      <c r="S3324" s="14">
        <f t="shared" si="102"/>
        <v>42520.802037037036</v>
      </c>
      <c r="T3324" s="14">
        <f t="shared" si="103"/>
        <v>42542.954861111109</v>
      </c>
    </row>
    <row r="3325" spans="1:20" ht="60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8222</v>
      </c>
      <c r="H3325" s="1" t="s">
        <v>8244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8268</v>
      </c>
      <c r="O3325" s="5">
        <f>E3325/D3325</f>
        <v>1.2589999999999999</v>
      </c>
      <c r="P3325" s="3">
        <f>ROUND(E3325/L3325,0)</f>
        <v>26</v>
      </c>
      <c r="Q3325" s="6" t="s">
        <v>8315</v>
      </c>
      <c r="R3325" s="6" t="s">
        <v>8316</v>
      </c>
      <c r="S3325" s="14">
        <f t="shared" si="102"/>
        <v>42608.157499999994</v>
      </c>
      <c r="T3325" s="14">
        <f t="shared" si="103"/>
        <v>42638.157499999994</v>
      </c>
    </row>
    <row r="3326" spans="1:20" ht="4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8238</v>
      </c>
      <c r="H3326" s="1" t="s">
        <v>8246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8268</v>
      </c>
      <c r="O3326" s="5">
        <f>E3326/D3326</f>
        <v>1.0166666666666666</v>
      </c>
      <c r="P3326" s="3">
        <f>ROUND(E3326/L3326,0)</f>
        <v>153</v>
      </c>
      <c r="Q3326" s="6" t="s">
        <v>8315</v>
      </c>
      <c r="R3326" s="6" t="s">
        <v>8316</v>
      </c>
      <c r="S3326" s="14">
        <f t="shared" si="102"/>
        <v>42512.374884259254</v>
      </c>
      <c r="T3326" s="14">
        <f t="shared" si="103"/>
        <v>42526.374884259254</v>
      </c>
    </row>
    <row r="3327" spans="1:20" ht="60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8222</v>
      </c>
      <c r="H3327" s="1" t="s">
        <v>8244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8268</v>
      </c>
      <c r="O3327" s="5">
        <f>E3327/D3327</f>
        <v>1.125</v>
      </c>
      <c r="P3327" s="3">
        <f>ROUND(E3327/L3327,0)</f>
        <v>30</v>
      </c>
      <c r="Q3327" s="6" t="s">
        <v>8315</v>
      </c>
      <c r="R3327" s="6" t="s">
        <v>8316</v>
      </c>
      <c r="S3327" s="14">
        <f t="shared" si="102"/>
        <v>42064.577280092592</v>
      </c>
      <c r="T3327" s="14">
        <f t="shared" si="103"/>
        <v>42099.535613425927</v>
      </c>
    </row>
    <row r="3328" spans="1:20" ht="60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8221</v>
      </c>
      <c r="H3328" s="1" t="s">
        <v>8243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8268</v>
      </c>
      <c r="O3328" s="5">
        <f>E3328/D3328</f>
        <v>1.0137499999999999</v>
      </c>
      <c r="P3328" s="3">
        <f>ROUND(E3328/L3328,0)</f>
        <v>142</v>
      </c>
      <c r="Q3328" s="6" t="s">
        <v>8315</v>
      </c>
      <c r="R3328" s="6" t="s">
        <v>8316</v>
      </c>
      <c r="S3328" s="14">
        <f t="shared" si="102"/>
        <v>42041.505844907406</v>
      </c>
      <c r="T3328" s="14">
        <f t="shared" si="103"/>
        <v>42071.464178240734</v>
      </c>
    </row>
    <row r="3329" spans="1:20" ht="60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8222</v>
      </c>
      <c r="H3329" s="1" t="s">
        <v>8244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8268</v>
      </c>
      <c r="O3329" s="5">
        <f>E3329/D3329</f>
        <v>1.0125</v>
      </c>
      <c r="P3329" s="3">
        <f>ROUND(E3329/L3329,0)</f>
        <v>25</v>
      </c>
      <c r="Q3329" s="6" t="s">
        <v>8315</v>
      </c>
      <c r="R3329" s="6" t="s">
        <v>8316</v>
      </c>
      <c r="S3329" s="14">
        <f t="shared" si="102"/>
        <v>42468.166273148141</v>
      </c>
      <c r="T3329" s="14">
        <f t="shared" si="103"/>
        <v>42498.166273148141</v>
      </c>
    </row>
    <row r="3330" spans="1:20" ht="45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8221</v>
      </c>
      <c r="H3330" s="1" t="s">
        <v>8243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8268</v>
      </c>
      <c r="O3330" s="5">
        <f>E3330/D3330</f>
        <v>1.4638888888888888</v>
      </c>
      <c r="P3330" s="3">
        <f>ROUND(E3330/L3330,0)</f>
        <v>293</v>
      </c>
      <c r="Q3330" s="6" t="s">
        <v>8315</v>
      </c>
      <c r="R3330" s="6" t="s">
        <v>8316</v>
      </c>
      <c r="S3330" s="14">
        <f t="shared" si="102"/>
        <v>41822.366701388884</v>
      </c>
      <c r="T3330" s="14">
        <f t="shared" si="103"/>
        <v>41824.833333333328</v>
      </c>
    </row>
    <row r="3331" spans="1:20" ht="4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8222</v>
      </c>
      <c r="H3331" s="1" t="s">
        <v>8244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8268</v>
      </c>
      <c r="O3331" s="5">
        <f>E3331/D3331</f>
        <v>1.1679999999999999</v>
      </c>
      <c r="P3331" s="3">
        <f>ROUND(E3331/L3331,0)</f>
        <v>45</v>
      </c>
      <c r="Q3331" s="6" t="s">
        <v>8315</v>
      </c>
      <c r="R3331" s="6" t="s">
        <v>8316</v>
      </c>
      <c r="S3331" s="14">
        <f t="shared" ref="S3331:S3394" si="104">(J3331/86400)+25569+(-5/24)</f>
        <v>41837.114675925921</v>
      </c>
      <c r="T3331" s="14">
        <f t="shared" ref="T3331:T3394" si="105">(I3331/86400)+25569+(-5/24)</f>
        <v>41847.75</v>
      </c>
    </row>
    <row r="3332" spans="1:20" ht="4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8222</v>
      </c>
      <c r="H3332" s="1" t="s">
        <v>8244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8268</v>
      </c>
      <c r="O3332" s="5">
        <f>E3332/D3332</f>
        <v>1.0626666666666666</v>
      </c>
      <c r="P3332" s="3">
        <f>ROUND(E3332/L3332,0)</f>
        <v>23</v>
      </c>
      <c r="Q3332" s="6" t="s">
        <v>8315</v>
      </c>
      <c r="R3332" s="6" t="s">
        <v>8316</v>
      </c>
      <c r="S3332" s="14">
        <f t="shared" si="104"/>
        <v>42065.679027777776</v>
      </c>
      <c r="T3332" s="14">
        <f t="shared" si="105"/>
        <v>42095.637361111112</v>
      </c>
    </row>
    <row r="3333" spans="1:20" ht="60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8221</v>
      </c>
      <c r="H3333" s="1" t="s">
        <v>8243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8268</v>
      </c>
      <c r="O3333" s="5">
        <f>E3333/D3333</f>
        <v>1.0451999999999999</v>
      </c>
      <c r="P3333" s="3">
        <f>ROUND(E3333/L3333,0)</f>
        <v>80</v>
      </c>
      <c r="Q3333" s="6" t="s">
        <v>8315</v>
      </c>
      <c r="R3333" s="6" t="s">
        <v>8316</v>
      </c>
      <c r="S3333" s="14">
        <f t="shared" si="104"/>
        <v>42248.48942129629</v>
      </c>
      <c r="T3333" s="14">
        <f t="shared" si="105"/>
        <v>42283.48942129629</v>
      </c>
    </row>
    <row r="3334" spans="1:20" ht="45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8221</v>
      </c>
      <c r="H3334" s="1" t="s">
        <v>8243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8268</v>
      </c>
      <c r="O3334" s="5">
        <f>E3334/D3334</f>
        <v>1</v>
      </c>
      <c r="P3334" s="3">
        <f>ROUND(E3334/L3334,0)</f>
        <v>72</v>
      </c>
      <c r="Q3334" s="6" t="s">
        <v>8315</v>
      </c>
      <c r="R3334" s="6" t="s">
        <v>8316</v>
      </c>
      <c r="S3334" s="14">
        <f t="shared" si="104"/>
        <v>41809.651967592588</v>
      </c>
      <c r="T3334" s="14">
        <f t="shared" si="105"/>
        <v>41839.651967592588</v>
      </c>
    </row>
    <row r="3335" spans="1:20" ht="60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8221</v>
      </c>
      <c r="H3335" s="1" t="s">
        <v>8243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8268</v>
      </c>
      <c r="O3335" s="5">
        <f>E3335/D3335</f>
        <v>1.0457142857142858</v>
      </c>
      <c r="P3335" s="3">
        <f>ROUND(E3335/L3335,0)</f>
        <v>33</v>
      </c>
      <c r="Q3335" s="6" t="s">
        <v>8315</v>
      </c>
      <c r="R3335" s="6" t="s">
        <v>8316</v>
      </c>
      <c r="S3335" s="14">
        <f t="shared" si="104"/>
        <v>42148.468518518515</v>
      </c>
      <c r="T3335" s="14">
        <f t="shared" si="105"/>
        <v>42170.468518518515</v>
      </c>
    </row>
    <row r="3336" spans="1:20" ht="45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8221</v>
      </c>
      <c r="H3336" s="1" t="s">
        <v>8243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8268</v>
      </c>
      <c r="O3336" s="5">
        <f>E3336/D3336</f>
        <v>1.3862051149573753</v>
      </c>
      <c r="P3336" s="3">
        <f>ROUND(E3336/L3336,0)</f>
        <v>117</v>
      </c>
      <c r="Q3336" s="6" t="s">
        <v>8315</v>
      </c>
      <c r="R3336" s="6" t="s">
        <v>8316</v>
      </c>
      <c r="S3336" s="14">
        <f t="shared" si="104"/>
        <v>42185.312754629624</v>
      </c>
      <c r="T3336" s="14">
        <f t="shared" si="105"/>
        <v>42215.312754629624</v>
      </c>
    </row>
    <row r="3337" spans="1:20" ht="60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8222</v>
      </c>
      <c r="H3337" s="1" t="s">
        <v>8244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8268</v>
      </c>
      <c r="O3337" s="5">
        <f>E3337/D3337</f>
        <v>1.0032000000000001</v>
      </c>
      <c r="P3337" s="3">
        <f>ROUND(E3337/L3337,0)</f>
        <v>80</v>
      </c>
      <c r="Q3337" s="6" t="s">
        <v>8315</v>
      </c>
      <c r="R3337" s="6" t="s">
        <v>8316</v>
      </c>
      <c r="S3337" s="14">
        <f t="shared" si="104"/>
        <v>41827.465810185182</v>
      </c>
      <c r="T3337" s="14">
        <f t="shared" si="105"/>
        <v>41854.75</v>
      </c>
    </row>
    <row r="3338" spans="1:20" ht="4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8222</v>
      </c>
      <c r="H3338" s="1" t="s">
        <v>8244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8268</v>
      </c>
      <c r="O3338" s="5">
        <f>E3338/D3338</f>
        <v>1</v>
      </c>
      <c r="P3338" s="3">
        <f>ROUND(E3338/L3338,0)</f>
        <v>28</v>
      </c>
      <c r="Q3338" s="6" t="s">
        <v>8315</v>
      </c>
      <c r="R3338" s="6" t="s">
        <v>8316</v>
      </c>
      <c r="S3338" s="14">
        <f t="shared" si="104"/>
        <v>42437.190347222218</v>
      </c>
      <c r="T3338" s="14">
        <f t="shared" si="105"/>
        <v>42465.148680555554</v>
      </c>
    </row>
    <row r="3339" spans="1:20" ht="4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8222</v>
      </c>
      <c r="H3339" s="1" t="s">
        <v>8244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8268</v>
      </c>
      <c r="O3339" s="5">
        <f>E3339/D3339</f>
        <v>1.1020000000000001</v>
      </c>
      <c r="P3339" s="3">
        <f>ROUND(E3339/L3339,0)</f>
        <v>81</v>
      </c>
      <c r="Q3339" s="6" t="s">
        <v>8315</v>
      </c>
      <c r="R3339" s="6" t="s">
        <v>8316</v>
      </c>
      <c r="S3339" s="14">
        <f t="shared" si="104"/>
        <v>41901.073692129627</v>
      </c>
      <c r="T3339" s="14">
        <f t="shared" si="105"/>
        <v>41922.666666666664</v>
      </c>
    </row>
    <row r="3340" spans="1:20" ht="30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8221</v>
      </c>
      <c r="H3340" s="1" t="s">
        <v>8243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8268</v>
      </c>
      <c r="O3340" s="5">
        <f>E3340/D3340</f>
        <v>1.0218</v>
      </c>
      <c r="P3340" s="3">
        <f>ROUND(E3340/L3340,0)</f>
        <v>137</v>
      </c>
      <c r="Q3340" s="6" t="s">
        <v>8315</v>
      </c>
      <c r="R3340" s="6" t="s">
        <v>8316</v>
      </c>
      <c r="S3340" s="14">
        <f t="shared" si="104"/>
        <v>42769.366666666661</v>
      </c>
      <c r="T3340" s="14">
        <f t="shared" si="105"/>
        <v>42790.366666666661</v>
      </c>
    </row>
    <row r="3341" spans="1:20" ht="45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8221</v>
      </c>
      <c r="H3341" s="1" t="s">
        <v>8243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8268</v>
      </c>
      <c r="O3341" s="5">
        <f>E3341/D3341</f>
        <v>1.0435000000000001</v>
      </c>
      <c r="P3341" s="3">
        <f>ROUND(E3341/L3341,0)</f>
        <v>178</v>
      </c>
      <c r="Q3341" s="6" t="s">
        <v>8315</v>
      </c>
      <c r="R3341" s="6" t="s">
        <v>8316</v>
      </c>
      <c r="S3341" s="14">
        <f t="shared" si="104"/>
        <v>42549.457384259258</v>
      </c>
      <c r="T3341" s="14">
        <f t="shared" si="105"/>
        <v>42579.457384259258</v>
      </c>
    </row>
    <row r="3342" spans="1:20" ht="60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8221</v>
      </c>
      <c r="H3342" s="1" t="s">
        <v>8243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8268</v>
      </c>
      <c r="O3342" s="5">
        <f>E3342/D3342</f>
        <v>1.3816666666666666</v>
      </c>
      <c r="P3342" s="3">
        <f>ROUND(E3342/L3342,0)</f>
        <v>109</v>
      </c>
      <c r="Q3342" s="6" t="s">
        <v>8315</v>
      </c>
      <c r="R3342" s="6" t="s">
        <v>8316</v>
      </c>
      <c r="S3342" s="14">
        <f t="shared" si="104"/>
        <v>42685.765671296293</v>
      </c>
      <c r="T3342" s="14">
        <f t="shared" si="105"/>
        <v>42710.765671296293</v>
      </c>
    </row>
    <row r="3343" spans="1:20" ht="60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8222</v>
      </c>
      <c r="H3343" s="1" t="s">
        <v>8244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8268</v>
      </c>
      <c r="O3343" s="5">
        <f>E3343/D3343</f>
        <v>1</v>
      </c>
      <c r="P3343" s="3">
        <f>ROUND(E3343/L3343,0)</f>
        <v>120</v>
      </c>
      <c r="Q3343" s="6" t="s">
        <v>8315</v>
      </c>
      <c r="R3343" s="6" t="s">
        <v>8316</v>
      </c>
      <c r="S3343" s="14">
        <f t="shared" si="104"/>
        <v>42510.590520833335</v>
      </c>
      <c r="T3343" s="14">
        <f t="shared" si="105"/>
        <v>42533.499999999993</v>
      </c>
    </row>
    <row r="3344" spans="1:20" ht="45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8221</v>
      </c>
      <c r="H3344" s="1" t="s">
        <v>8243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8268</v>
      </c>
      <c r="O3344" s="5">
        <f>E3344/D3344</f>
        <v>1.0166666666666666</v>
      </c>
      <c r="P3344" s="3">
        <f>ROUND(E3344/L3344,0)</f>
        <v>78</v>
      </c>
      <c r="Q3344" s="6" t="s">
        <v>8315</v>
      </c>
      <c r="R3344" s="6" t="s">
        <v>8316</v>
      </c>
      <c r="S3344" s="14">
        <f t="shared" si="104"/>
        <v>42062.088078703702</v>
      </c>
      <c r="T3344" s="14">
        <f t="shared" si="105"/>
        <v>42094.999305555553</v>
      </c>
    </row>
    <row r="3345" spans="1:20" ht="4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8222</v>
      </c>
      <c r="H3345" s="1" t="s">
        <v>8244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8268</v>
      </c>
      <c r="O3345" s="5">
        <f>E3345/D3345</f>
        <v>1.7142857142857142</v>
      </c>
      <c r="P3345" s="3">
        <f>ROUND(E3345/L3345,0)</f>
        <v>52</v>
      </c>
      <c r="Q3345" s="6" t="s">
        <v>8315</v>
      </c>
      <c r="R3345" s="6" t="s">
        <v>8316</v>
      </c>
      <c r="S3345" s="14">
        <f t="shared" si="104"/>
        <v>42452.708148148151</v>
      </c>
      <c r="T3345" s="14">
        <f t="shared" si="105"/>
        <v>42473.345833333333</v>
      </c>
    </row>
    <row r="3346" spans="1:20" ht="60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8221</v>
      </c>
      <c r="H3346" s="1" t="s">
        <v>8243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8268</v>
      </c>
      <c r="O3346" s="5">
        <f>E3346/D3346</f>
        <v>1.0144444444444445</v>
      </c>
      <c r="P3346" s="3">
        <f>ROUND(E3346/L3346,0)</f>
        <v>114</v>
      </c>
      <c r="Q3346" s="6" t="s">
        <v>8315</v>
      </c>
      <c r="R3346" s="6" t="s">
        <v>8316</v>
      </c>
      <c r="S3346" s="14">
        <f t="shared" si="104"/>
        <v>41850.991817129623</v>
      </c>
      <c r="T3346" s="14">
        <f t="shared" si="105"/>
        <v>41880.991817129623</v>
      </c>
    </row>
    <row r="3347" spans="1:20" ht="60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8221</v>
      </c>
      <c r="H3347" s="1" t="s">
        <v>8243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8268</v>
      </c>
      <c r="O3347" s="5">
        <f>E3347/D3347</f>
        <v>1.3</v>
      </c>
      <c r="P3347" s="3">
        <f>ROUND(E3347/L3347,0)</f>
        <v>50</v>
      </c>
      <c r="Q3347" s="6" t="s">
        <v>8315</v>
      </c>
      <c r="R3347" s="6" t="s">
        <v>8316</v>
      </c>
      <c r="S3347" s="14">
        <f t="shared" si="104"/>
        <v>42052.897777777776</v>
      </c>
      <c r="T3347" s="14">
        <f t="shared" si="105"/>
        <v>42111.817361111105</v>
      </c>
    </row>
    <row r="3348" spans="1:20" ht="60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8221</v>
      </c>
      <c r="H3348" s="1" t="s">
        <v>8243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8268</v>
      </c>
      <c r="O3348" s="5">
        <f>E3348/D3348</f>
        <v>1.1000000000000001</v>
      </c>
      <c r="P3348" s="3">
        <f>ROUND(E3348/L3348,0)</f>
        <v>92</v>
      </c>
      <c r="Q3348" s="6" t="s">
        <v>8315</v>
      </c>
      <c r="R3348" s="6" t="s">
        <v>8316</v>
      </c>
      <c r="S3348" s="14">
        <f t="shared" si="104"/>
        <v>42053.816087962965</v>
      </c>
      <c r="T3348" s="14">
        <f t="shared" si="105"/>
        <v>42060.816087962965</v>
      </c>
    </row>
    <row r="3349" spans="1:20" ht="60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8222</v>
      </c>
      <c r="H3349" s="1" t="s">
        <v>8244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8268</v>
      </c>
      <c r="O3349" s="5">
        <f>E3349/D3349</f>
        <v>1.1944999999999999</v>
      </c>
      <c r="P3349" s="3">
        <f>ROUND(E3349/L3349,0)</f>
        <v>109</v>
      </c>
      <c r="Q3349" s="6" t="s">
        <v>8315</v>
      </c>
      <c r="R3349" s="6" t="s">
        <v>8316</v>
      </c>
      <c r="S3349" s="14">
        <f t="shared" si="104"/>
        <v>42484.343217592592</v>
      </c>
      <c r="T3349" s="14">
        <f t="shared" si="105"/>
        <v>42498.666666666664</v>
      </c>
    </row>
    <row r="3350" spans="1:20" ht="60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8221</v>
      </c>
      <c r="H3350" s="1" t="s">
        <v>8243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8268</v>
      </c>
      <c r="O3350" s="5">
        <f>E3350/D3350</f>
        <v>1.002909090909091</v>
      </c>
      <c r="P3350" s="3">
        <f>ROUND(E3350/L3350,0)</f>
        <v>70</v>
      </c>
      <c r="Q3350" s="6" t="s">
        <v>8315</v>
      </c>
      <c r="R3350" s="6" t="s">
        <v>8316</v>
      </c>
      <c r="S3350" s="14">
        <f t="shared" si="104"/>
        <v>42466.350462962961</v>
      </c>
      <c r="T3350" s="14">
        <f t="shared" si="105"/>
        <v>42489.957638888889</v>
      </c>
    </row>
    <row r="3351" spans="1:20" ht="60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8221</v>
      </c>
      <c r="H3351" s="1" t="s">
        <v>8243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8268</v>
      </c>
      <c r="O3351" s="5">
        <f>E3351/D3351</f>
        <v>1.534</v>
      </c>
      <c r="P3351" s="3">
        <f>ROUND(E3351/L3351,0)</f>
        <v>110</v>
      </c>
      <c r="Q3351" s="6" t="s">
        <v>8315</v>
      </c>
      <c r="R3351" s="6" t="s">
        <v>8316</v>
      </c>
      <c r="S3351" s="14">
        <f t="shared" si="104"/>
        <v>42512.902453703697</v>
      </c>
      <c r="T3351" s="14">
        <f t="shared" si="105"/>
        <v>42534.499999999993</v>
      </c>
    </row>
    <row r="3352" spans="1:20" ht="60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8240</v>
      </c>
      <c r="H3352" s="1" t="s">
        <v>8246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8268</v>
      </c>
      <c r="O3352" s="5">
        <f>E3352/D3352</f>
        <v>1.0442857142857143</v>
      </c>
      <c r="P3352" s="3">
        <f>ROUND(E3352/L3352,0)</f>
        <v>72</v>
      </c>
      <c r="Q3352" s="6" t="s">
        <v>8315</v>
      </c>
      <c r="R3352" s="6" t="s">
        <v>8316</v>
      </c>
      <c r="S3352" s="14">
        <f t="shared" si="104"/>
        <v>42302.493182870363</v>
      </c>
      <c r="T3352" s="14">
        <f t="shared" si="105"/>
        <v>42337.749999999993</v>
      </c>
    </row>
    <row r="3353" spans="1:20" ht="60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8222</v>
      </c>
      <c r="H3353" s="1" t="s">
        <v>8244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8268</v>
      </c>
      <c r="O3353" s="5">
        <f>E3353/D3353</f>
        <v>1.0109999999999999</v>
      </c>
      <c r="P3353" s="3">
        <f>ROUND(E3353/L3353,0)</f>
        <v>94</v>
      </c>
      <c r="Q3353" s="6" t="s">
        <v>8315</v>
      </c>
      <c r="R3353" s="6" t="s">
        <v>8316</v>
      </c>
      <c r="S3353" s="14">
        <f t="shared" si="104"/>
        <v>41806.187094907407</v>
      </c>
      <c r="T3353" s="14">
        <f t="shared" si="105"/>
        <v>41843.25</v>
      </c>
    </row>
    <row r="3354" spans="1:20" ht="60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8222</v>
      </c>
      <c r="H3354" s="1" t="s">
        <v>8244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8268</v>
      </c>
      <c r="O3354" s="5">
        <f>E3354/D3354</f>
        <v>1.0751999999999999</v>
      </c>
      <c r="P3354" s="3">
        <f>ROUND(E3354/L3354,0)</f>
        <v>77</v>
      </c>
      <c r="Q3354" s="6" t="s">
        <v>8315</v>
      </c>
      <c r="R3354" s="6" t="s">
        <v>8316</v>
      </c>
      <c r="S3354" s="14">
        <f t="shared" si="104"/>
        <v>42495.784467592595</v>
      </c>
      <c r="T3354" s="14">
        <f t="shared" si="105"/>
        <v>42552.749999999993</v>
      </c>
    </row>
    <row r="3355" spans="1:20" ht="60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8222</v>
      </c>
      <c r="H3355" s="1" t="s">
        <v>8244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8268</v>
      </c>
      <c r="O3355" s="5">
        <f>E3355/D3355</f>
        <v>3.15</v>
      </c>
      <c r="P3355" s="3">
        <f>ROUND(E3355/L3355,0)</f>
        <v>36</v>
      </c>
      <c r="Q3355" s="6" t="s">
        <v>8315</v>
      </c>
      <c r="R3355" s="6" t="s">
        <v>8316</v>
      </c>
      <c r="S3355" s="14">
        <f t="shared" si="104"/>
        <v>42479.223958333336</v>
      </c>
      <c r="T3355" s="14">
        <f t="shared" si="105"/>
        <v>42492.749999999993</v>
      </c>
    </row>
    <row r="3356" spans="1:20" ht="45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8221</v>
      </c>
      <c r="H3356" s="1" t="s">
        <v>8243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8268</v>
      </c>
      <c r="O3356" s="5">
        <f>E3356/D3356</f>
        <v>1.0193333333333334</v>
      </c>
      <c r="P3356" s="3">
        <f>ROUND(E3356/L3356,0)</f>
        <v>56</v>
      </c>
      <c r="Q3356" s="6" t="s">
        <v>8315</v>
      </c>
      <c r="R3356" s="6" t="s">
        <v>8316</v>
      </c>
      <c r="S3356" s="14">
        <f t="shared" si="104"/>
        <v>42270.518587962964</v>
      </c>
      <c r="T3356" s="14">
        <f t="shared" si="105"/>
        <v>42305.959027777775</v>
      </c>
    </row>
    <row r="3357" spans="1:20" ht="45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8222</v>
      </c>
      <c r="H3357" s="1" t="s">
        <v>8244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8268</v>
      </c>
      <c r="O3357" s="5">
        <f>E3357/D3357</f>
        <v>1.2628571428571429</v>
      </c>
      <c r="P3357" s="3">
        <f>ROUND(E3357/L3357,0)</f>
        <v>147</v>
      </c>
      <c r="Q3357" s="6" t="s">
        <v>8315</v>
      </c>
      <c r="R3357" s="6" t="s">
        <v>8316</v>
      </c>
      <c r="S3357" s="14">
        <f t="shared" si="104"/>
        <v>42489.411192129628</v>
      </c>
      <c r="T3357" s="14">
        <f t="shared" si="105"/>
        <v>42500.261805555558</v>
      </c>
    </row>
    <row r="3358" spans="1:20" ht="60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8222</v>
      </c>
      <c r="H3358" s="1" t="s">
        <v>8244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8268</v>
      </c>
      <c r="O3358" s="5">
        <f>E3358/D3358</f>
        <v>1.014</v>
      </c>
      <c r="P3358" s="3">
        <f>ROUND(E3358/L3358,0)</f>
        <v>56</v>
      </c>
      <c r="Q3358" s="6" t="s">
        <v>8315</v>
      </c>
      <c r="R3358" s="6" t="s">
        <v>8316</v>
      </c>
      <c r="S3358" s="14">
        <f t="shared" si="104"/>
        <v>42536.607314814813</v>
      </c>
      <c r="T3358" s="14">
        <f t="shared" si="105"/>
        <v>42566.607314814813</v>
      </c>
    </row>
    <row r="3359" spans="1:20" ht="60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8222</v>
      </c>
      <c r="H3359" s="1" t="s">
        <v>8244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8268</v>
      </c>
      <c r="O3359" s="5">
        <f>E3359/D3359</f>
        <v>1.01</v>
      </c>
      <c r="P3359" s="3">
        <f>ROUND(E3359/L3359,0)</f>
        <v>96</v>
      </c>
      <c r="Q3359" s="6" t="s">
        <v>8315</v>
      </c>
      <c r="R3359" s="6" t="s">
        <v>8316</v>
      </c>
      <c r="S3359" s="14">
        <f t="shared" si="104"/>
        <v>41822.209606481476</v>
      </c>
      <c r="T3359" s="14">
        <f t="shared" si="105"/>
        <v>41852.209606481476</v>
      </c>
    </row>
    <row r="3360" spans="1:20" ht="45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8221</v>
      </c>
      <c r="H3360" s="1" t="s">
        <v>8243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8268</v>
      </c>
      <c r="O3360" s="5">
        <f>E3360/D3360</f>
        <v>1.0299</v>
      </c>
      <c r="P3360" s="3">
        <f>ROUND(E3360/L3360,0)</f>
        <v>64</v>
      </c>
      <c r="Q3360" s="6" t="s">
        <v>8315</v>
      </c>
      <c r="R3360" s="6" t="s">
        <v>8316</v>
      </c>
      <c r="S3360" s="14">
        <f t="shared" si="104"/>
        <v>41932.102766203701</v>
      </c>
      <c r="T3360" s="14">
        <f t="shared" si="105"/>
        <v>41962.144432870373</v>
      </c>
    </row>
    <row r="3361" spans="1:20" ht="45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8221</v>
      </c>
      <c r="H3361" s="1" t="s">
        <v>8243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8268</v>
      </c>
      <c r="O3361" s="5">
        <f>E3361/D3361</f>
        <v>1.0625</v>
      </c>
      <c r="P3361" s="3">
        <f>ROUND(E3361/L3361,0)</f>
        <v>185</v>
      </c>
      <c r="Q3361" s="6" t="s">
        <v>8315</v>
      </c>
      <c r="R3361" s="6" t="s">
        <v>8316</v>
      </c>
      <c r="S3361" s="14">
        <f t="shared" si="104"/>
        <v>42745.848773148151</v>
      </c>
      <c r="T3361" s="14">
        <f t="shared" si="105"/>
        <v>42790.848773148151</v>
      </c>
    </row>
    <row r="3362" spans="1:20" ht="30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8241</v>
      </c>
      <c r="H3362" s="1" t="s">
        <v>8255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8268</v>
      </c>
      <c r="O3362" s="5">
        <f>E3362/D3362</f>
        <v>1.0137777777777779</v>
      </c>
      <c r="P3362" s="3">
        <f>ROUND(E3362/L3362,0)</f>
        <v>127</v>
      </c>
      <c r="Q3362" s="6" t="s">
        <v>8315</v>
      </c>
      <c r="R3362" s="6" t="s">
        <v>8316</v>
      </c>
      <c r="S3362" s="14">
        <f t="shared" si="104"/>
        <v>42696.874340277776</v>
      </c>
      <c r="T3362" s="14">
        <f t="shared" si="105"/>
        <v>42718.457638888889</v>
      </c>
    </row>
    <row r="3363" spans="1:20" ht="60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8221</v>
      </c>
      <c r="H3363" s="1" t="s">
        <v>8243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8268</v>
      </c>
      <c r="O3363" s="5">
        <f>E3363/D3363</f>
        <v>1.1346000000000001</v>
      </c>
      <c r="P3363" s="3">
        <f>ROUND(E3363/L3363,0)</f>
        <v>83</v>
      </c>
      <c r="Q3363" s="6" t="s">
        <v>8315</v>
      </c>
      <c r="R3363" s="6" t="s">
        <v>8316</v>
      </c>
      <c r="S3363" s="14">
        <f t="shared" si="104"/>
        <v>41865.817013888889</v>
      </c>
      <c r="T3363" s="14">
        <f t="shared" si="105"/>
        <v>41883.457638888889</v>
      </c>
    </row>
    <row r="3364" spans="1:20" ht="4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8221</v>
      </c>
      <c r="H3364" s="1" t="s">
        <v>8243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8268</v>
      </c>
      <c r="O3364" s="5">
        <f>E3364/D3364</f>
        <v>2.1800000000000002</v>
      </c>
      <c r="P3364" s="3">
        <f>ROUND(E3364/L3364,0)</f>
        <v>55</v>
      </c>
      <c r="Q3364" s="6" t="s">
        <v>8315</v>
      </c>
      <c r="R3364" s="6" t="s">
        <v>8316</v>
      </c>
      <c r="S3364" s="14">
        <f t="shared" si="104"/>
        <v>42055.883298611108</v>
      </c>
      <c r="T3364" s="14">
        <f t="shared" si="105"/>
        <v>42069.996527777774</v>
      </c>
    </row>
    <row r="3365" spans="1:20" ht="60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8221</v>
      </c>
      <c r="H3365" s="1" t="s">
        <v>8243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8268</v>
      </c>
      <c r="O3365" s="5">
        <f>E3365/D3365</f>
        <v>1.0141935483870967</v>
      </c>
      <c r="P3365" s="3">
        <f>ROUND(E3365/L3365,0)</f>
        <v>302</v>
      </c>
      <c r="Q3365" s="6" t="s">
        <v>8315</v>
      </c>
      <c r="R3365" s="6" t="s">
        <v>8316</v>
      </c>
      <c r="S3365" s="14">
        <f t="shared" si="104"/>
        <v>41851.563020833331</v>
      </c>
      <c r="T3365" s="14">
        <f t="shared" si="105"/>
        <v>41870.458333333328</v>
      </c>
    </row>
    <row r="3366" spans="1:20" ht="60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8222</v>
      </c>
      <c r="H3366" s="1" t="s">
        <v>8244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8268</v>
      </c>
      <c r="O3366" s="5">
        <f>E3366/D3366</f>
        <v>1.0593333333333332</v>
      </c>
      <c r="P3366" s="3">
        <f>ROUND(E3366/L3366,0)</f>
        <v>44</v>
      </c>
      <c r="Q3366" s="6" t="s">
        <v>8315</v>
      </c>
      <c r="R3366" s="6" t="s">
        <v>8316</v>
      </c>
      <c r="S3366" s="14">
        <f t="shared" si="104"/>
        <v>42422.769085648142</v>
      </c>
      <c r="T3366" s="14">
        <f t="shared" si="105"/>
        <v>42444.666666666664</v>
      </c>
    </row>
    <row r="3367" spans="1:20" ht="60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8221</v>
      </c>
      <c r="H3367" s="1" t="s">
        <v>8243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8268</v>
      </c>
      <c r="O3367" s="5">
        <f>E3367/D3367</f>
        <v>1.04</v>
      </c>
      <c r="P3367" s="3">
        <f>ROUND(E3367/L3367,0)</f>
        <v>867</v>
      </c>
      <c r="Q3367" s="6" t="s">
        <v>8315</v>
      </c>
      <c r="R3367" s="6" t="s">
        <v>8316</v>
      </c>
      <c r="S3367" s="14">
        <f t="shared" si="104"/>
        <v>42320.893425925919</v>
      </c>
      <c r="T3367" s="14">
        <f t="shared" si="105"/>
        <v>42350.893425925919</v>
      </c>
    </row>
    <row r="3368" spans="1:20" ht="45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8221</v>
      </c>
      <c r="H3368" s="1" t="s">
        <v>8243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8268</v>
      </c>
      <c r="O3368" s="5">
        <f>E3368/D3368</f>
        <v>2.21</v>
      </c>
      <c r="P3368" s="3">
        <f>ROUND(E3368/L3368,0)</f>
        <v>61</v>
      </c>
      <c r="Q3368" s="6" t="s">
        <v>8315</v>
      </c>
      <c r="R3368" s="6" t="s">
        <v>8316</v>
      </c>
      <c r="S3368" s="14">
        <f t="shared" si="104"/>
        <v>42106.859224537031</v>
      </c>
      <c r="T3368" s="14">
        <f t="shared" si="105"/>
        <v>42136.859224537031</v>
      </c>
    </row>
    <row r="3369" spans="1:20" ht="60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8222</v>
      </c>
      <c r="H3369" s="1" t="s">
        <v>8244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8268</v>
      </c>
      <c r="O3369" s="5">
        <f>E3369/D3369</f>
        <v>1.1866666666666668</v>
      </c>
      <c r="P3369" s="3">
        <f>ROUND(E3369/L3369,0)</f>
        <v>30</v>
      </c>
      <c r="Q3369" s="6" t="s">
        <v>8315</v>
      </c>
      <c r="R3369" s="6" t="s">
        <v>8316</v>
      </c>
      <c r="S3369" s="14">
        <f t="shared" si="104"/>
        <v>42192.725624999999</v>
      </c>
      <c r="T3369" s="14">
        <f t="shared" si="105"/>
        <v>42217.725624999999</v>
      </c>
    </row>
    <row r="3370" spans="1:20" ht="4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8221</v>
      </c>
      <c r="H3370" s="1" t="s">
        <v>8243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8268</v>
      </c>
      <c r="O3370" s="5">
        <f>E3370/D3370</f>
        <v>1.046</v>
      </c>
      <c r="P3370" s="3">
        <f>ROUND(E3370/L3370,0)</f>
        <v>45</v>
      </c>
      <c r="Q3370" s="6" t="s">
        <v>8315</v>
      </c>
      <c r="R3370" s="6" t="s">
        <v>8316</v>
      </c>
      <c r="S3370" s="14">
        <f t="shared" si="104"/>
        <v>41968.991423611107</v>
      </c>
      <c r="T3370" s="14">
        <f t="shared" si="105"/>
        <v>42004.999999999993</v>
      </c>
    </row>
    <row r="3371" spans="1:20" ht="4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8238</v>
      </c>
      <c r="H3371" s="1" t="s">
        <v>8246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8268</v>
      </c>
      <c r="O3371" s="5">
        <f>E3371/D3371</f>
        <v>1.0389999999999999</v>
      </c>
      <c r="P3371" s="3">
        <f>ROUND(E3371/L3371,0)</f>
        <v>96</v>
      </c>
      <c r="Q3371" s="6" t="s">
        <v>8315</v>
      </c>
      <c r="R3371" s="6" t="s">
        <v>8316</v>
      </c>
      <c r="S3371" s="14">
        <f t="shared" si="104"/>
        <v>42689.833101851851</v>
      </c>
      <c r="T3371" s="14">
        <f t="shared" si="105"/>
        <v>42749.833101851851</v>
      </c>
    </row>
    <row r="3372" spans="1:20" ht="30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8221</v>
      </c>
      <c r="H3372" s="1" t="s">
        <v>8243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8268</v>
      </c>
      <c r="O3372" s="5">
        <f>E3372/D3372</f>
        <v>1.1773333333333333</v>
      </c>
      <c r="P3372" s="3">
        <f>ROUND(E3372/L3372,0)</f>
        <v>68</v>
      </c>
      <c r="Q3372" s="6" t="s">
        <v>8315</v>
      </c>
      <c r="R3372" s="6" t="s">
        <v>8316</v>
      </c>
      <c r="S3372" s="14">
        <f t="shared" si="104"/>
        <v>42690.125983796293</v>
      </c>
      <c r="T3372" s="14">
        <f t="shared" si="105"/>
        <v>42721.124999999993</v>
      </c>
    </row>
    <row r="3373" spans="1:20" ht="45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8221</v>
      </c>
      <c r="H3373" s="1" t="s">
        <v>8243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8268</v>
      </c>
      <c r="O3373" s="5">
        <f>E3373/D3373</f>
        <v>1.385</v>
      </c>
      <c r="P3373" s="3">
        <f>ROUND(E3373/L3373,0)</f>
        <v>31</v>
      </c>
      <c r="Q3373" s="6" t="s">
        <v>8315</v>
      </c>
      <c r="R3373" s="6" t="s">
        <v>8316</v>
      </c>
      <c r="S3373" s="14">
        <f t="shared" si="104"/>
        <v>42312.666261574072</v>
      </c>
      <c r="T3373" s="14">
        <f t="shared" si="105"/>
        <v>42340.666261574072</v>
      </c>
    </row>
    <row r="3374" spans="1:20" ht="4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8221</v>
      </c>
      <c r="H3374" s="1" t="s">
        <v>8243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8268</v>
      </c>
      <c r="O3374" s="5">
        <f>E3374/D3374</f>
        <v>1.0349999999999999</v>
      </c>
      <c r="P3374" s="3">
        <f>ROUND(E3374/L3374,0)</f>
        <v>38</v>
      </c>
      <c r="Q3374" s="6" t="s">
        <v>8315</v>
      </c>
      <c r="R3374" s="6" t="s">
        <v>8316</v>
      </c>
      <c r="S3374" s="14">
        <f t="shared" si="104"/>
        <v>41855.339768518512</v>
      </c>
      <c r="T3374" s="14">
        <f t="shared" si="105"/>
        <v>41875.999305555553</v>
      </c>
    </row>
    <row r="3375" spans="1:20" ht="60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8222</v>
      </c>
      <c r="H3375" s="1" t="s">
        <v>8244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8268</v>
      </c>
      <c r="O3375" s="5">
        <f>E3375/D3375</f>
        <v>1.0024999999999999</v>
      </c>
      <c r="P3375" s="3">
        <f>ROUND(E3375/L3375,0)</f>
        <v>67</v>
      </c>
      <c r="Q3375" s="6" t="s">
        <v>8315</v>
      </c>
      <c r="R3375" s="6" t="s">
        <v>8316</v>
      </c>
      <c r="S3375" s="14">
        <f t="shared" si="104"/>
        <v>42179.646296296291</v>
      </c>
      <c r="T3375" s="14">
        <f t="shared" si="105"/>
        <v>42203.458333333336</v>
      </c>
    </row>
    <row r="3376" spans="1:20" ht="45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8226</v>
      </c>
      <c r="H3376" s="1" t="s">
        <v>8248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8268</v>
      </c>
      <c r="O3376" s="5">
        <f>E3376/D3376</f>
        <v>1.0657142857142856</v>
      </c>
      <c r="P3376" s="3">
        <f>ROUND(E3376/L3376,0)</f>
        <v>72</v>
      </c>
      <c r="Q3376" s="6" t="s">
        <v>8315</v>
      </c>
      <c r="R3376" s="6" t="s">
        <v>8316</v>
      </c>
      <c r="S3376" s="14">
        <f t="shared" si="104"/>
        <v>42275.523333333331</v>
      </c>
      <c r="T3376" s="14">
        <f t="shared" si="105"/>
        <v>42305.523333333331</v>
      </c>
    </row>
    <row r="3377" spans="1:20" ht="45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8222</v>
      </c>
      <c r="H3377" s="1" t="s">
        <v>8244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8268</v>
      </c>
      <c r="O3377" s="5">
        <f>E3377/D3377</f>
        <v>1</v>
      </c>
      <c r="P3377" s="3">
        <f>ROUND(E3377/L3377,0)</f>
        <v>176</v>
      </c>
      <c r="Q3377" s="6" t="s">
        <v>8315</v>
      </c>
      <c r="R3377" s="6" t="s">
        <v>8316</v>
      </c>
      <c r="S3377" s="14">
        <f t="shared" si="104"/>
        <v>41765.402465277773</v>
      </c>
      <c r="T3377" s="14">
        <f t="shared" si="105"/>
        <v>41777.402465277773</v>
      </c>
    </row>
    <row r="3378" spans="1:20" ht="60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8221</v>
      </c>
      <c r="H3378" s="1" t="s">
        <v>8243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8268</v>
      </c>
      <c r="O3378" s="5">
        <f>E3378/D3378</f>
        <v>1.0001249999999999</v>
      </c>
      <c r="P3378" s="3">
        <f>ROUND(E3378/L3378,0)</f>
        <v>421</v>
      </c>
      <c r="Q3378" s="6" t="s">
        <v>8315</v>
      </c>
      <c r="R3378" s="6" t="s">
        <v>8316</v>
      </c>
      <c r="S3378" s="14">
        <f t="shared" si="104"/>
        <v>42059.492986111109</v>
      </c>
      <c r="T3378" s="14">
        <f t="shared" si="105"/>
        <v>42119.451319444437</v>
      </c>
    </row>
    <row r="3379" spans="1:20" ht="60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8222</v>
      </c>
      <c r="H3379" s="1" t="s">
        <v>8244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8268</v>
      </c>
      <c r="O3379" s="5">
        <f>E3379/D3379</f>
        <v>1.0105</v>
      </c>
      <c r="P3379" s="3">
        <f>ROUND(E3379/L3379,0)</f>
        <v>105</v>
      </c>
      <c r="Q3379" s="6" t="s">
        <v>8315</v>
      </c>
      <c r="R3379" s="6" t="s">
        <v>8316</v>
      </c>
      <c r="S3379" s="14">
        <f t="shared" si="104"/>
        <v>42053.524293981478</v>
      </c>
      <c r="T3379" s="14">
        <f t="shared" si="105"/>
        <v>42083.49722222222</v>
      </c>
    </row>
    <row r="3380" spans="1:20" ht="60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8222</v>
      </c>
      <c r="H3380" s="1" t="s">
        <v>8244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8268</v>
      </c>
      <c r="O3380" s="5">
        <f>E3380/D3380</f>
        <v>1.0763636363636364</v>
      </c>
      <c r="P3380" s="3">
        <f>ROUND(E3380/L3380,0)</f>
        <v>28</v>
      </c>
      <c r="Q3380" s="6" t="s">
        <v>8315</v>
      </c>
      <c r="R3380" s="6" t="s">
        <v>8316</v>
      </c>
      <c r="S3380" s="14">
        <f t="shared" si="104"/>
        <v>41858.147060185183</v>
      </c>
      <c r="T3380" s="14">
        <f t="shared" si="105"/>
        <v>41882.338888888888</v>
      </c>
    </row>
    <row r="3381" spans="1:20" ht="60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8222</v>
      </c>
      <c r="H3381" s="1" t="s">
        <v>8244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8268</v>
      </c>
      <c r="O3381" s="5">
        <f>E3381/D3381</f>
        <v>1.0365</v>
      </c>
      <c r="P3381" s="3">
        <f>ROUND(E3381/L3381,0)</f>
        <v>55</v>
      </c>
      <c r="Q3381" s="6" t="s">
        <v>8315</v>
      </c>
      <c r="R3381" s="6" t="s">
        <v>8316</v>
      </c>
      <c r="S3381" s="14">
        <f t="shared" si="104"/>
        <v>42225.305555555555</v>
      </c>
      <c r="T3381" s="14">
        <f t="shared" si="105"/>
        <v>42242.749999999993</v>
      </c>
    </row>
    <row r="3382" spans="1:20" ht="60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8221</v>
      </c>
      <c r="H3382" s="1" t="s">
        <v>8243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8268</v>
      </c>
      <c r="O3382" s="5">
        <f>E3382/D3382</f>
        <v>1.0443333333333333</v>
      </c>
      <c r="P3382" s="3">
        <f>ROUND(E3382/L3382,0)</f>
        <v>112</v>
      </c>
      <c r="Q3382" s="6" t="s">
        <v>8315</v>
      </c>
      <c r="R3382" s="6" t="s">
        <v>8316</v>
      </c>
      <c r="S3382" s="14">
        <f t="shared" si="104"/>
        <v>41937.745115740741</v>
      </c>
      <c r="T3382" s="14">
        <f t="shared" si="105"/>
        <v>41972.786782407406</v>
      </c>
    </row>
    <row r="3383" spans="1:20" ht="60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8221</v>
      </c>
      <c r="H3383" s="1" t="s">
        <v>8243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8268</v>
      </c>
      <c r="O3383" s="5">
        <f>E3383/D3383</f>
        <v>1.0225</v>
      </c>
      <c r="P3383" s="3">
        <f>ROUND(E3383/L3383,0)</f>
        <v>85</v>
      </c>
      <c r="Q3383" s="6" t="s">
        <v>8315</v>
      </c>
      <c r="R3383" s="6" t="s">
        <v>8316</v>
      </c>
      <c r="S3383" s="14">
        <f t="shared" si="104"/>
        <v>42043.976655092592</v>
      </c>
      <c r="T3383" s="14">
        <f t="shared" si="105"/>
        <v>42073.934988425921</v>
      </c>
    </row>
    <row r="3384" spans="1:20" ht="60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8222</v>
      </c>
      <c r="H3384" s="1" t="s">
        <v>8244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8268</v>
      </c>
      <c r="O3384" s="5">
        <f>E3384/D3384</f>
        <v>1.0074285714285713</v>
      </c>
      <c r="P3384" s="3">
        <f>ROUND(E3384/L3384,0)</f>
        <v>77</v>
      </c>
      <c r="Q3384" s="6" t="s">
        <v>8315</v>
      </c>
      <c r="R3384" s="6" t="s">
        <v>8316</v>
      </c>
      <c r="S3384" s="14">
        <f t="shared" si="104"/>
        <v>42559.222870370366</v>
      </c>
      <c r="T3384" s="14">
        <f t="shared" si="105"/>
        <v>42583.749305555553</v>
      </c>
    </row>
    <row r="3385" spans="1:20" ht="60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8221</v>
      </c>
      <c r="H3385" s="1" t="s">
        <v>8243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8268</v>
      </c>
      <c r="O3385" s="5">
        <f>E3385/D3385</f>
        <v>1.1171428571428572</v>
      </c>
      <c r="P3385" s="3">
        <f>ROUND(E3385/L3385,0)</f>
        <v>65</v>
      </c>
      <c r="Q3385" s="6" t="s">
        <v>8315</v>
      </c>
      <c r="R3385" s="6" t="s">
        <v>8316</v>
      </c>
      <c r="S3385" s="14">
        <f t="shared" si="104"/>
        <v>42524.574305555558</v>
      </c>
      <c r="T3385" s="14">
        <f t="shared" si="105"/>
        <v>42544.574305555558</v>
      </c>
    </row>
    <row r="3386" spans="1:20" ht="60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8221</v>
      </c>
      <c r="H3386" s="1" t="s">
        <v>8243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8268</v>
      </c>
      <c r="O3386" s="5">
        <f>E3386/D3386</f>
        <v>1.0001100000000001</v>
      </c>
      <c r="P3386" s="3">
        <f>ROUND(E3386/L3386,0)</f>
        <v>94</v>
      </c>
      <c r="Q3386" s="6" t="s">
        <v>8315</v>
      </c>
      <c r="R3386" s="6" t="s">
        <v>8316</v>
      </c>
      <c r="S3386" s="14">
        <f t="shared" si="104"/>
        <v>42291.879259259258</v>
      </c>
      <c r="T3386" s="14">
        <f t="shared" si="105"/>
        <v>42328.916666666664</v>
      </c>
    </row>
    <row r="3387" spans="1:20" ht="60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8221</v>
      </c>
      <c r="H3387" s="1" t="s">
        <v>8243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8268</v>
      </c>
      <c r="O3387" s="5">
        <f>E3387/D3387</f>
        <v>1</v>
      </c>
      <c r="P3387" s="3">
        <f>ROUND(E3387/L3387,0)</f>
        <v>133</v>
      </c>
      <c r="Q3387" s="6" t="s">
        <v>8315</v>
      </c>
      <c r="R3387" s="6" t="s">
        <v>8316</v>
      </c>
      <c r="S3387" s="14">
        <f t="shared" si="104"/>
        <v>41953.659166666665</v>
      </c>
      <c r="T3387" s="14">
        <f t="shared" si="105"/>
        <v>41983.659166666665</v>
      </c>
    </row>
    <row r="3388" spans="1:20" ht="60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8221</v>
      </c>
      <c r="H3388" s="1" t="s">
        <v>8243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8268</v>
      </c>
      <c r="O3388" s="5">
        <f>E3388/D3388</f>
        <v>1.05</v>
      </c>
      <c r="P3388" s="3">
        <f>ROUND(E3388/L3388,0)</f>
        <v>51</v>
      </c>
      <c r="Q3388" s="6" t="s">
        <v>8315</v>
      </c>
      <c r="R3388" s="6" t="s">
        <v>8316</v>
      </c>
      <c r="S3388" s="14">
        <f t="shared" si="104"/>
        <v>41946.436412037037</v>
      </c>
      <c r="T3388" s="14">
        <f t="shared" si="105"/>
        <v>41976.436412037037</v>
      </c>
    </row>
    <row r="3389" spans="1:20" ht="60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8221</v>
      </c>
      <c r="H3389" s="1" t="s">
        <v>8243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8268</v>
      </c>
      <c r="O3389" s="5">
        <f>E3389/D3389</f>
        <v>1.1686666666666667</v>
      </c>
      <c r="P3389" s="3">
        <f>ROUND(E3389/L3389,0)</f>
        <v>100</v>
      </c>
      <c r="Q3389" s="6" t="s">
        <v>8315</v>
      </c>
      <c r="R3389" s="6" t="s">
        <v>8316</v>
      </c>
      <c r="S3389" s="14">
        <f t="shared" si="104"/>
        <v>41947.554259259261</v>
      </c>
      <c r="T3389" s="14">
        <f t="shared" si="105"/>
        <v>41987.554259259261</v>
      </c>
    </row>
    <row r="3390" spans="1:20" ht="60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8222</v>
      </c>
      <c r="H3390" s="1" t="s">
        <v>8244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8268</v>
      </c>
      <c r="O3390" s="5">
        <f>E3390/D3390</f>
        <v>1.038</v>
      </c>
      <c r="P3390" s="3">
        <f>ROUND(E3390/L3390,0)</f>
        <v>35</v>
      </c>
      <c r="Q3390" s="6" t="s">
        <v>8315</v>
      </c>
      <c r="R3390" s="6" t="s">
        <v>8316</v>
      </c>
      <c r="S3390" s="14">
        <f t="shared" si="104"/>
        <v>42143.252789351849</v>
      </c>
      <c r="T3390" s="14">
        <f t="shared" si="105"/>
        <v>42173.252789351849</v>
      </c>
    </row>
    <row r="3391" spans="1:20" ht="4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8221</v>
      </c>
      <c r="H3391" s="1" t="s">
        <v>8243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8268</v>
      </c>
      <c r="O3391" s="5">
        <f>E3391/D3391</f>
        <v>1.145</v>
      </c>
      <c r="P3391" s="3">
        <f>ROUND(E3391/L3391,0)</f>
        <v>185</v>
      </c>
      <c r="Q3391" s="6" t="s">
        <v>8315</v>
      </c>
      <c r="R3391" s="6" t="s">
        <v>8316</v>
      </c>
      <c r="S3391" s="14">
        <f t="shared" si="104"/>
        <v>42494.355115740742</v>
      </c>
      <c r="T3391" s="14">
        <f t="shared" si="105"/>
        <v>42524.355115740742</v>
      </c>
    </row>
    <row r="3392" spans="1:20" ht="60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8221</v>
      </c>
      <c r="H3392" s="1" t="s">
        <v>8243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8268</v>
      </c>
      <c r="O3392" s="5">
        <f>E3392/D3392</f>
        <v>1.024</v>
      </c>
      <c r="P3392" s="3">
        <f>ROUND(E3392/L3392,0)</f>
        <v>70</v>
      </c>
      <c r="Q3392" s="6" t="s">
        <v>8315</v>
      </c>
      <c r="R3392" s="6" t="s">
        <v>8316</v>
      </c>
      <c r="S3392" s="14">
        <f t="shared" si="104"/>
        <v>41815.566493055558</v>
      </c>
      <c r="T3392" s="14">
        <f t="shared" si="105"/>
        <v>41830.566493055558</v>
      </c>
    </row>
    <row r="3393" spans="1:20" ht="60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8221</v>
      </c>
      <c r="H3393" s="1" t="s">
        <v>8243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8268</v>
      </c>
      <c r="O3393" s="5">
        <f>E3393/D3393</f>
        <v>2.23</v>
      </c>
      <c r="P3393" s="3">
        <f>ROUND(E3393/L3393,0)</f>
        <v>62</v>
      </c>
      <c r="Q3393" s="6" t="s">
        <v>8315</v>
      </c>
      <c r="R3393" s="6" t="s">
        <v>8316</v>
      </c>
      <c r="S3393" s="14">
        <f t="shared" si="104"/>
        <v>41830.337361111109</v>
      </c>
      <c r="T3393" s="14">
        <f t="shared" si="105"/>
        <v>41859.727777777771</v>
      </c>
    </row>
    <row r="3394" spans="1:20" ht="60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8222</v>
      </c>
      <c r="H3394" s="1" t="s">
        <v>8244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8268</v>
      </c>
      <c r="O3394" s="5">
        <f>E3394/D3394</f>
        <v>1</v>
      </c>
      <c r="P3394" s="3">
        <f>ROUND(E3394/L3394,0)</f>
        <v>42</v>
      </c>
      <c r="Q3394" s="6" t="s">
        <v>8315</v>
      </c>
      <c r="R3394" s="6" t="s">
        <v>8316</v>
      </c>
      <c r="S3394" s="14">
        <f t="shared" si="104"/>
        <v>42446.63721064815</v>
      </c>
      <c r="T3394" s="14">
        <f t="shared" si="105"/>
        <v>42496.63721064815</v>
      </c>
    </row>
    <row r="3395" spans="1:20" ht="4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8221</v>
      </c>
      <c r="H3395" s="1" t="s">
        <v>8243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8268</v>
      </c>
      <c r="O3395" s="5">
        <f>E3395/D3395</f>
        <v>1.0580000000000001</v>
      </c>
      <c r="P3395" s="3">
        <f>ROUND(E3395/L3395,0)</f>
        <v>36</v>
      </c>
      <c r="Q3395" s="6" t="s">
        <v>8315</v>
      </c>
      <c r="R3395" s="6" t="s">
        <v>8316</v>
      </c>
      <c r="S3395" s="14">
        <f t="shared" ref="S3395:S3458" si="106">(J3395/86400)+25569+(-5/24)</f>
        <v>41923.713310185187</v>
      </c>
      <c r="T3395" s="14">
        <f t="shared" ref="T3395:T3458" si="107">(I3395/86400)+25569+(-5/24)</f>
        <v>41948.823611111111</v>
      </c>
    </row>
    <row r="3396" spans="1:20" ht="60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8222</v>
      </c>
      <c r="H3396" s="1" t="s">
        <v>8244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8268</v>
      </c>
      <c r="O3396" s="5">
        <f>E3396/D3396</f>
        <v>1.4236363636363636</v>
      </c>
      <c r="P3396" s="3">
        <f>ROUND(E3396/L3396,0)</f>
        <v>29</v>
      </c>
      <c r="Q3396" s="6" t="s">
        <v>8315</v>
      </c>
      <c r="R3396" s="6" t="s">
        <v>8316</v>
      </c>
      <c r="S3396" s="14">
        <f t="shared" si="106"/>
        <v>41817.387094907404</v>
      </c>
      <c r="T3396" s="14">
        <f t="shared" si="107"/>
        <v>41847.387094907404</v>
      </c>
    </row>
    <row r="3397" spans="1:20" ht="30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8222</v>
      </c>
      <c r="H3397" s="1" t="s">
        <v>8244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8268</v>
      </c>
      <c r="O3397" s="5">
        <f>E3397/D3397</f>
        <v>1.84</v>
      </c>
      <c r="P3397" s="3">
        <f>ROUND(E3397/L3397,0)</f>
        <v>24</v>
      </c>
      <c r="Q3397" s="6" t="s">
        <v>8315</v>
      </c>
      <c r="R3397" s="6" t="s">
        <v>8316</v>
      </c>
      <c r="S3397" s="14">
        <f t="shared" si="106"/>
        <v>42140.503981481474</v>
      </c>
      <c r="T3397" s="14">
        <f t="shared" si="107"/>
        <v>42154.548611111109</v>
      </c>
    </row>
    <row r="3398" spans="1:20" ht="4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8221</v>
      </c>
      <c r="H3398" s="1" t="s">
        <v>8243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8268</v>
      </c>
      <c r="O3398" s="5">
        <f>E3398/D3398</f>
        <v>1.0433333333333332</v>
      </c>
      <c r="P3398" s="3">
        <f>ROUND(E3398/L3398,0)</f>
        <v>56</v>
      </c>
      <c r="Q3398" s="6" t="s">
        <v>8315</v>
      </c>
      <c r="R3398" s="6" t="s">
        <v>8316</v>
      </c>
      <c r="S3398" s="14">
        <f t="shared" si="106"/>
        <v>41764.238298611112</v>
      </c>
      <c r="T3398" s="14">
        <f t="shared" si="107"/>
        <v>41790.957638888889</v>
      </c>
    </row>
    <row r="3399" spans="1:20" ht="30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8222</v>
      </c>
      <c r="H3399" s="1" t="s">
        <v>8244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8268</v>
      </c>
      <c r="O3399" s="5">
        <f>E3399/D3399</f>
        <v>1.1200000000000001</v>
      </c>
      <c r="P3399" s="3">
        <f>ROUND(E3399/L3399,0)</f>
        <v>12</v>
      </c>
      <c r="Q3399" s="6" t="s">
        <v>8315</v>
      </c>
      <c r="R3399" s="6" t="s">
        <v>8316</v>
      </c>
      <c r="S3399" s="14">
        <f t="shared" si="106"/>
        <v>42378.270011574066</v>
      </c>
      <c r="T3399" s="14">
        <f t="shared" si="107"/>
        <v>42418.708333333336</v>
      </c>
    </row>
    <row r="3400" spans="1:20" ht="60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8221</v>
      </c>
      <c r="H3400" s="1" t="s">
        <v>8243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8268</v>
      </c>
      <c r="O3400" s="5">
        <f>E3400/D3400</f>
        <v>1.1107499999999999</v>
      </c>
      <c r="P3400" s="3">
        <f>ROUND(E3400/L3400,0)</f>
        <v>68</v>
      </c>
      <c r="Q3400" s="6" t="s">
        <v>8315</v>
      </c>
      <c r="R3400" s="6" t="s">
        <v>8316</v>
      </c>
      <c r="S3400" s="14">
        <f t="shared" si="106"/>
        <v>41941.543703703697</v>
      </c>
      <c r="T3400" s="14">
        <f t="shared" si="107"/>
        <v>41964.499999999993</v>
      </c>
    </row>
    <row r="3401" spans="1:20" ht="45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8222</v>
      </c>
      <c r="H3401" s="1" t="s">
        <v>8244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8268</v>
      </c>
      <c r="O3401" s="5">
        <f>E3401/D3401</f>
        <v>1.0375000000000001</v>
      </c>
      <c r="P3401" s="3">
        <f>ROUND(E3401/L3401,0)</f>
        <v>27</v>
      </c>
      <c r="Q3401" s="6" t="s">
        <v>8315</v>
      </c>
      <c r="R3401" s="6" t="s">
        <v>8316</v>
      </c>
      <c r="S3401" s="14">
        <f t="shared" si="106"/>
        <v>42026.712094907409</v>
      </c>
      <c r="T3401" s="14">
        <f t="shared" si="107"/>
        <v>42056.712094907409</v>
      </c>
    </row>
    <row r="3402" spans="1:20" ht="60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8221</v>
      </c>
      <c r="H3402" s="1" t="s">
        <v>8243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8268</v>
      </c>
      <c r="O3402" s="5">
        <f>E3402/D3402</f>
        <v>1.0041</v>
      </c>
      <c r="P3402" s="3">
        <f>ROUND(E3402/L3402,0)</f>
        <v>118</v>
      </c>
      <c r="Q3402" s="6" t="s">
        <v>8315</v>
      </c>
      <c r="R3402" s="6" t="s">
        <v>8316</v>
      </c>
      <c r="S3402" s="14">
        <f t="shared" si="106"/>
        <v>41834.745532407404</v>
      </c>
      <c r="T3402" s="14">
        <f t="shared" si="107"/>
        <v>41879.745532407404</v>
      </c>
    </row>
    <row r="3403" spans="1:20" ht="60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8222</v>
      </c>
      <c r="H3403" s="1" t="s">
        <v>8244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8268</v>
      </c>
      <c r="O3403" s="5">
        <f>E3403/D3403</f>
        <v>1.0186206896551724</v>
      </c>
      <c r="P3403" s="3">
        <f>ROUND(E3403/L3403,0)</f>
        <v>45</v>
      </c>
      <c r="Q3403" s="6" t="s">
        <v>8315</v>
      </c>
      <c r="R3403" s="6" t="s">
        <v>8316</v>
      </c>
      <c r="S3403" s="14">
        <f t="shared" si="106"/>
        <v>42193.5155787037</v>
      </c>
      <c r="T3403" s="14">
        <f t="shared" si="107"/>
        <v>42223.5155787037</v>
      </c>
    </row>
    <row r="3404" spans="1:20" ht="45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8221</v>
      </c>
      <c r="H3404" s="1" t="s">
        <v>8243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8268</v>
      </c>
      <c r="O3404" s="5">
        <f>E3404/D3404</f>
        <v>1.0976666666666666</v>
      </c>
      <c r="P3404" s="3">
        <f>ROUND(E3404/L3404,0)</f>
        <v>100</v>
      </c>
      <c r="Q3404" s="6" t="s">
        <v>8315</v>
      </c>
      <c r="R3404" s="6" t="s">
        <v>8316</v>
      </c>
      <c r="S3404" s="14">
        <f t="shared" si="106"/>
        <v>42290.410219907404</v>
      </c>
      <c r="T3404" s="14">
        <f t="shared" si="107"/>
        <v>42319.896527777775</v>
      </c>
    </row>
    <row r="3405" spans="1:20" ht="4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8222</v>
      </c>
      <c r="H3405" s="1" t="s">
        <v>8244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8268</v>
      </c>
      <c r="O3405" s="5">
        <f>E3405/D3405</f>
        <v>1</v>
      </c>
      <c r="P3405" s="3">
        <f>ROUND(E3405/L3405,0)</f>
        <v>118</v>
      </c>
      <c r="Q3405" s="6" t="s">
        <v>8315</v>
      </c>
      <c r="R3405" s="6" t="s">
        <v>8316</v>
      </c>
      <c r="S3405" s="14">
        <f t="shared" si="106"/>
        <v>42150.253749999996</v>
      </c>
      <c r="T3405" s="14">
        <f t="shared" si="107"/>
        <v>42180.253749999996</v>
      </c>
    </row>
    <row r="3406" spans="1:20" ht="60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8221</v>
      </c>
      <c r="H3406" s="1" t="s">
        <v>8243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8268</v>
      </c>
      <c r="O3406" s="5">
        <f>E3406/D3406</f>
        <v>1.22</v>
      </c>
      <c r="P3406" s="3">
        <f>ROUND(E3406/L3406,0)</f>
        <v>203</v>
      </c>
      <c r="Q3406" s="6" t="s">
        <v>8315</v>
      </c>
      <c r="R3406" s="6" t="s">
        <v>8316</v>
      </c>
      <c r="S3406" s="14">
        <f t="shared" si="106"/>
        <v>42152.295162037037</v>
      </c>
      <c r="T3406" s="14">
        <f t="shared" si="107"/>
        <v>42172.295162037037</v>
      </c>
    </row>
    <row r="3407" spans="1:20" ht="45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8222</v>
      </c>
      <c r="H3407" s="1" t="s">
        <v>8244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8268</v>
      </c>
      <c r="O3407" s="5">
        <f>E3407/D3407</f>
        <v>1.3757142857142857</v>
      </c>
      <c r="P3407" s="3">
        <f>ROUND(E3407/L3407,0)</f>
        <v>28</v>
      </c>
      <c r="Q3407" s="6" t="s">
        <v>8315</v>
      </c>
      <c r="R3407" s="6" t="s">
        <v>8316</v>
      </c>
      <c r="S3407" s="14">
        <f t="shared" si="106"/>
        <v>42409.808865740742</v>
      </c>
      <c r="T3407" s="14">
        <f t="shared" si="107"/>
        <v>42430.790972222218</v>
      </c>
    </row>
    <row r="3408" spans="1:20" ht="45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8221</v>
      </c>
      <c r="H3408" s="1" t="s">
        <v>8243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8268</v>
      </c>
      <c r="O3408" s="5">
        <f>E3408/D3408</f>
        <v>1.0031000000000001</v>
      </c>
      <c r="P3408" s="3">
        <f>ROUND(E3408/L3408,0)</f>
        <v>110</v>
      </c>
      <c r="Q3408" s="6" t="s">
        <v>8315</v>
      </c>
      <c r="R3408" s="6" t="s">
        <v>8316</v>
      </c>
      <c r="S3408" s="14">
        <f t="shared" si="106"/>
        <v>41791.284444444442</v>
      </c>
      <c r="T3408" s="14">
        <f t="shared" si="107"/>
        <v>41836.284444444442</v>
      </c>
    </row>
    <row r="3409" spans="1:20" ht="60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8222</v>
      </c>
      <c r="H3409" s="1" t="s">
        <v>8244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8268</v>
      </c>
      <c r="O3409" s="5">
        <f>E3409/D3409</f>
        <v>1.071</v>
      </c>
      <c r="P3409" s="3">
        <f>ROUND(E3409/L3409,0)</f>
        <v>32</v>
      </c>
      <c r="Q3409" s="6" t="s">
        <v>8315</v>
      </c>
      <c r="R3409" s="6" t="s">
        <v>8316</v>
      </c>
      <c r="S3409" s="14">
        <f t="shared" si="106"/>
        <v>41796.21399305555</v>
      </c>
      <c r="T3409" s="14">
        <f t="shared" si="107"/>
        <v>41826.21399305555</v>
      </c>
    </row>
    <row r="3410" spans="1:20" ht="45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8221</v>
      </c>
      <c r="H3410" s="1" t="s">
        <v>8243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8268</v>
      </c>
      <c r="O3410" s="5">
        <f>E3410/D3410</f>
        <v>2.11</v>
      </c>
      <c r="P3410" s="3">
        <f>ROUND(E3410/L3410,0)</f>
        <v>59</v>
      </c>
      <c r="Q3410" s="6" t="s">
        <v>8315</v>
      </c>
      <c r="R3410" s="6" t="s">
        <v>8316</v>
      </c>
      <c r="S3410" s="14">
        <f t="shared" si="106"/>
        <v>41808.78361111111</v>
      </c>
      <c r="T3410" s="14">
        <f t="shared" si="107"/>
        <v>41838.78361111111</v>
      </c>
    </row>
    <row r="3411" spans="1:20" ht="4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8222</v>
      </c>
      <c r="H3411" s="1" t="s">
        <v>8244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8268</v>
      </c>
      <c r="O3411" s="5">
        <f>E3411/D3411</f>
        <v>1.236</v>
      </c>
      <c r="P3411" s="3">
        <f>ROUND(E3411/L3411,0)</f>
        <v>29</v>
      </c>
      <c r="Q3411" s="6" t="s">
        <v>8315</v>
      </c>
      <c r="R3411" s="6" t="s">
        <v>8316</v>
      </c>
      <c r="S3411" s="14">
        <f t="shared" si="106"/>
        <v>42544.605995370366</v>
      </c>
      <c r="T3411" s="14">
        <f t="shared" si="107"/>
        <v>42582.665277777771</v>
      </c>
    </row>
    <row r="3412" spans="1:20" ht="60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8221</v>
      </c>
      <c r="H3412" s="1" t="s">
        <v>8243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8268</v>
      </c>
      <c r="O3412" s="5">
        <f>E3412/D3412</f>
        <v>1.085</v>
      </c>
      <c r="P3412" s="3">
        <f>ROUND(E3412/L3412,0)</f>
        <v>81</v>
      </c>
      <c r="Q3412" s="6" t="s">
        <v>8315</v>
      </c>
      <c r="R3412" s="6" t="s">
        <v>8316</v>
      </c>
      <c r="S3412" s="14">
        <f t="shared" si="106"/>
        <v>42499.83321759259</v>
      </c>
      <c r="T3412" s="14">
        <f t="shared" si="107"/>
        <v>42527.083333333336</v>
      </c>
    </row>
    <row r="3413" spans="1:20" ht="60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8221</v>
      </c>
      <c r="H3413" s="1" t="s">
        <v>8243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8268</v>
      </c>
      <c r="O3413" s="5">
        <f>E3413/D3413</f>
        <v>1.0356666666666667</v>
      </c>
      <c r="P3413" s="3">
        <f>ROUND(E3413/L3413,0)</f>
        <v>199</v>
      </c>
      <c r="Q3413" s="6" t="s">
        <v>8315</v>
      </c>
      <c r="R3413" s="6" t="s">
        <v>8316</v>
      </c>
      <c r="S3413" s="14">
        <f t="shared" si="106"/>
        <v>42264.814490740733</v>
      </c>
      <c r="T3413" s="14">
        <f t="shared" si="107"/>
        <v>42284.814490740733</v>
      </c>
    </row>
    <row r="3414" spans="1:20" ht="45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8222</v>
      </c>
      <c r="H3414" s="1" t="s">
        <v>8244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8268</v>
      </c>
      <c r="O3414" s="5">
        <f>E3414/D3414</f>
        <v>1</v>
      </c>
      <c r="P3414" s="3">
        <f>ROUND(E3414/L3414,0)</f>
        <v>115</v>
      </c>
      <c r="Q3414" s="6" t="s">
        <v>8315</v>
      </c>
      <c r="R3414" s="6" t="s">
        <v>8316</v>
      </c>
      <c r="S3414" s="14">
        <f t="shared" si="106"/>
        <v>41879.750717592593</v>
      </c>
      <c r="T3414" s="14">
        <f t="shared" si="107"/>
        <v>41909.750717592593</v>
      </c>
    </row>
    <row r="3415" spans="1:20" ht="60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8221</v>
      </c>
      <c r="H3415" s="1" t="s">
        <v>8243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8268</v>
      </c>
      <c r="O3415" s="5">
        <f>E3415/D3415</f>
        <v>1.3</v>
      </c>
      <c r="P3415" s="3">
        <f>ROUND(E3415/L3415,0)</f>
        <v>46</v>
      </c>
      <c r="Q3415" s="6" t="s">
        <v>8315</v>
      </c>
      <c r="R3415" s="6" t="s">
        <v>8316</v>
      </c>
      <c r="S3415" s="14">
        <f t="shared" si="106"/>
        <v>42053.524745370371</v>
      </c>
      <c r="T3415" s="14">
        <f t="shared" si="107"/>
        <v>42062.999305555553</v>
      </c>
    </row>
    <row r="3416" spans="1:20" ht="45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8221</v>
      </c>
      <c r="H3416" s="1" t="s">
        <v>8243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8268</v>
      </c>
      <c r="O3416" s="5">
        <f>E3416/D3416</f>
        <v>1.0349999999999999</v>
      </c>
      <c r="P3416" s="3">
        <f>ROUND(E3416/L3416,0)</f>
        <v>71</v>
      </c>
      <c r="Q3416" s="6" t="s">
        <v>8315</v>
      </c>
      <c r="R3416" s="6" t="s">
        <v>8316</v>
      </c>
      <c r="S3416" s="14">
        <f t="shared" si="106"/>
        <v>42675.624131944445</v>
      </c>
      <c r="T3416" s="14">
        <f t="shared" si="107"/>
        <v>42705.124305555553</v>
      </c>
    </row>
    <row r="3417" spans="1:20" ht="4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8221</v>
      </c>
      <c r="H3417" s="1" t="s">
        <v>8243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8268</v>
      </c>
      <c r="O3417" s="5">
        <f>E3417/D3417</f>
        <v>1</v>
      </c>
      <c r="P3417" s="3">
        <f>ROUND(E3417/L3417,0)</f>
        <v>22</v>
      </c>
      <c r="Q3417" s="6" t="s">
        <v>8315</v>
      </c>
      <c r="R3417" s="6" t="s">
        <v>8316</v>
      </c>
      <c r="S3417" s="14">
        <f t="shared" si="106"/>
        <v>42466.935833333329</v>
      </c>
      <c r="T3417" s="14">
        <f t="shared" si="107"/>
        <v>42477.770833333336</v>
      </c>
    </row>
    <row r="3418" spans="1:20" ht="60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8222</v>
      </c>
      <c r="H3418" s="1" t="s">
        <v>8244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8268</v>
      </c>
      <c r="O3418" s="5">
        <f>E3418/D3418</f>
        <v>1.196</v>
      </c>
      <c r="P3418" s="3">
        <f>ROUND(E3418/L3418,0)</f>
        <v>159</v>
      </c>
      <c r="Q3418" s="6" t="s">
        <v>8315</v>
      </c>
      <c r="R3418" s="6" t="s">
        <v>8316</v>
      </c>
      <c r="S3418" s="14">
        <f t="shared" si="106"/>
        <v>42089.204224537032</v>
      </c>
      <c r="T3418" s="14">
        <f t="shared" si="107"/>
        <v>42117.562499999993</v>
      </c>
    </row>
    <row r="3419" spans="1:20" ht="45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8221</v>
      </c>
      <c r="H3419" s="1" t="s">
        <v>8243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8268</v>
      </c>
      <c r="O3419" s="5">
        <f>E3419/D3419</f>
        <v>1.0000058823529412</v>
      </c>
      <c r="P3419" s="3">
        <f>ROUND(E3419/L3419,0)</f>
        <v>38</v>
      </c>
      <c r="Q3419" s="6" t="s">
        <v>8315</v>
      </c>
      <c r="R3419" s="6" t="s">
        <v>8316</v>
      </c>
      <c r="S3419" s="14">
        <f t="shared" si="106"/>
        <v>41894.705416666664</v>
      </c>
      <c r="T3419" s="14">
        <f t="shared" si="107"/>
        <v>41937.821527777771</v>
      </c>
    </row>
    <row r="3420" spans="1:20" ht="60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8221</v>
      </c>
      <c r="H3420" s="1" t="s">
        <v>8243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8268</v>
      </c>
      <c r="O3420" s="5">
        <f>E3420/D3420</f>
        <v>1.00875</v>
      </c>
      <c r="P3420" s="3">
        <f>ROUND(E3420/L3420,0)</f>
        <v>72</v>
      </c>
      <c r="Q3420" s="6" t="s">
        <v>8315</v>
      </c>
      <c r="R3420" s="6" t="s">
        <v>8316</v>
      </c>
      <c r="S3420" s="14">
        <f t="shared" si="106"/>
        <v>41752.626238425924</v>
      </c>
      <c r="T3420" s="14">
        <f t="shared" si="107"/>
        <v>41782.626238425924</v>
      </c>
    </row>
    <row r="3421" spans="1:20" ht="60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8238</v>
      </c>
      <c r="H3421" s="1" t="s">
        <v>8246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8268</v>
      </c>
      <c r="O3421" s="5">
        <f>E3421/D3421</f>
        <v>1.0654545454545454</v>
      </c>
      <c r="P3421" s="3">
        <f>ROUND(E3421/L3421,0)</f>
        <v>64</v>
      </c>
      <c r="Q3421" s="6" t="s">
        <v>8315</v>
      </c>
      <c r="R3421" s="6" t="s">
        <v>8316</v>
      </c>
      <c r="S3421" s="14">
        <f t="shared" si="106"/>
        <v>42448.613252314812</v>
      </c>
      <c r="T3421" s="14">
        <f t="shared" si="107"/>
        <v>42466.687499999993</v>
      </c>
    </row>
    <row r="3422" spans="1:20" ht="4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8222</v>
      </c>
      <c r="H3422" s="1" t="s">
        <v>8244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8268</v>
      </c>
      <c r="O3422" s="5">
        <f>E3422/D3422</f>
        <v>1.38</v>
      </c>
      <c r="P3422" s="3">
        <f>ROUND(E3422/L3422,0)</f>
        <v>28</v>
      </c>
      <c r="Q3422" s="6" t="s">
        <v>8315</v>
      </c>
      <c r="R3422" s="6" t="s">
        <v>8316</v>
      </c>
      <c r="S3422" s="14">
        <f t="shared" si="106"/>
        <v>42404.881967592592</v>
      </c>
      <c r="T3422" s="14">
        <f t="shared" si="107"/>
        <v>42413.791666666664</v>
      </c>
    </row>
    <row r="3423" spans="1:20" ht="45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8221</v>
      </c>
      <c r="H3423" s="1" t="s">
        <v>8243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8268</v>
      </c>
      <c r="O3423" s="5">
        <f>E3423/D3423</f>
        <v>1.0115000000000001</v>
      </c>
      <c r="P3423" s="3">
        <f>ROUND(E3423/L3423,0)</f>
        <v>103</v>
      </c>
      <c r="Q3423" s="6" t="s">
        <v>8315</v>
      </c>
      <c r="R3423" s="6" t="s">
        <v>8316</v>
      </c>
      <c r="S3423" s="14">
        <f t="shared" si="106"/>
        <v>42037.582905092589</v>
      </c>
      <c r="T3423" s="14">
        <f t="shared" si="107"/>
        <v>42067.582905092589</v>
      </c>
    </row>
    <row r="3424" spans="1:20" ht="60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8222</v>
      </c>
      <c r="H3424" s="1" t="s">
        <v>8244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8268</v>
      </c>
      <c r="O3424" s="5">
        <f>E3424/D3424</f>
        <v>1.091</v>
      </c>
      <c r="P3424" s="3">
        <f>ROUND(E3424/L3424,0)</f>
        <v>71</v>
      </c>
      <c r="Q3424" s="6" t="s">
        <v>8315</v>
      </c>
      <c r="R3424" s="6" t="s">
        <v>8316</v>
      </c>
      <c r="S3424" s="14">
        <f t="shared" si="106"/>
        <v>42323.353888888887</v>
      </c>
      <c r="T3424" s="14">
        <f t="shared" si="107"/>
        <v>42351.791666666664</v>
      </c>
    </row>
    <row r="3425" spans="1:20" ht="4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8221</v>
      </c>
      <c r="H3425" s="1" t="s">
        <v>8243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8268</v>
      </c>
      <c r="O3425" s="5">
        <f>E3425/D3425</f>
        <v>1.4</v>
      </c>
      <c r="P3425" s="3">
        <f>ROUND(E3425/L3425,0)</f>
        <v>35</v>
      </c>
      <c r="Q3425" s="6" t="s">
        <v>8315</v>
      </c>
      <c r="R3425" s="6" t="s">
        <v>8316</v>
      </c>
      <c r="S3425" s="14">
        <f t="shared" si="106"/>
        <v>42088.703020833331</v>
      </c>
      <c r="T3425" s="14">
        <f t="shared" si="107"/>
        <v>42118.703020833331</v>
      </c>
    </row>
    <row r="3426" spans="1:20" ht="60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8221</v>
      </c>
      <c r="H3426" s="1" t="s">
        <v>8243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8268</v>
      </c>
      <c r="O3426" s="5">
        <f>E3426/D3426</f>
        <v>1.0358333333333334</v>
      </c>
      <c r="P3426" s="3">
        <f>ROUND(E3426/L3426,0)</f>
        <v>82</v>
      </c>
      <c r="Q3426" s="6" t="s">
        <v>8315</v>
      </c>
      <c r="R3426" s="6" t="s">
        <v>8316</v>
      </c>
      <c r="S3426" s="14">
        <f t="shared" si="106"/>
        <v>42018.468564814808</v>
      </c>
      <c r="T3426" s="14">
        <f t="shared" si="107"/>
        <v>42040.082638888889</v>
      </c>
    </row>
    <row r="3427" spans="1:20" ht="60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8221</v>
      </c>
      <c r="H3427" s="1" t="s">
        <v>8243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8268</v>
      </c>
      <c r="O3427" s="5">
        <f>E3427/D3427</f>
        <v>1.0297033333333332</v>
      </c>
      <c r="P3427" s="3">
        <f>ROUND(E3427/L3427,0)</f>
        <v>297</v>
      </c>
      <c r="Q3427" s="6" t="s">
        <v>8315</v>
      </c>
      <c r="R3427" s="6" t="s">
        <v>8316</v>
      </c>
      <c r="S3427" s="14">
        <f t="shared" si="106"/>
        <v>41884.40898148148</v>
      </c>
      <c r="T3427" s="14">
        <f t="shared" si="107"/>
        <v>41916.40898148148</v>
      </c>
    </row>
    <row r="3428" spans="1:20" ht="4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8221</v>
      </c>
      <c r="H3428" s="1" t="s">
        <v>8243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8268</v>
      </c>
      <c r="O3428" s="5">
        <f>E3428/D3428</f>
        <v>1.0813333333333333</v>
      </c>
      <c r="P3428" s="3">
        <f>ROUND(E3428/L3428,0)</f>
        <v>47</v>
      </c>
      <c r="Q3428" s="6" t="s">
        <v>8315</v>
      </c>
      <c r="R3428" s="6" t="s">
        <v>8316</v>
      </c>
      <c r="S3428" s="14">
        <f t="shared" si="106"/>
        <v>41883.848414351851</v>
      </c>
      <c r="T3428" s="14">
        <f t="shared" si="107"/>
        <v>41902.875</v>
      </c>
    </row>
    <row r="3429" spans="1:20" ht="60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8222</v>
      </c>
      <c r="H3429" s="1" t="s">
        <v>8244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8268</v>
      </c>
      <c r="O3429" s="5">
        <f>E3429/D3429</f>
        <v>1</v>
      </c>
      <c r="P3429" s="3">
        <f>ROUND(E3429/L3429,0)</f>
        <v>52</v>
      </c>
      <c r="Q3429" s="6" t="s">
        <v>8315</v>
      </c>
      <c r="R3429" s="6" t="s">
        <v>8316</v>
      </c>
      <c r="S3429" s="14">
        <f t="shared" si="106"/>
        <v>41792.436944444438</v>
      </c>
      <c r="T3429" s="14">
        <f t="shared" si="107"/>
        <v>41822.436944444438</v>
      </c>
    </row>
    <row r="3430" spans="1:20" ht="60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8222</v>
      </c>
      <c r="H3430" s="1" t="s">
        <v>8244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8268</v>
      </c>
      <c r="O3430" s="5">
        <f>E3430/D3430</f>
        <v>1.0275000000000001</v>
      </c>
      <c r="P3430" s="3">
        <f>ROUND(E3430/L3430,0)</f>
        <v>40</v>
      </c>
      <c r="Q3430" s="6" t="s">
        <v>8315</v>
      </c>
      <c r="R3430" s="6" t="s">
        <v>8316</v>
      </c>
      <c r="S3430" s="14">
        <f t="shared" si="106"/>
        <v>42038.512118055551</v>
      </c>
      <c r="T3430" s="14">
        <f t="shared" si="107"/>
        <v>42063.499999999993</v>
      </c>
    </row>
    <row r="3431" spans="1:20" ht="60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8222</v>
      </c>
      <c r="H3431" s="1" t="s">
        <v>8244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8268</v>
      </c>
      <c r="O3431" s="5">
        <f>E3431/D3431</f>
        <v>1.3</v>
      </c>
      <c r="P3431" s="3">
        <f>ROUND(E3431/L3431,0)</f>
        <v>16</v>
      </c>
      <c r="Q3431" s="6" t="s">
        <v>8315</v>
      </c>
      <c r="R3431" s="6" t="s">
        <v>8316</v>
      </c>
      <c r="S3431" s="14">
        <f t="shared" si="106"/>
        <v>42661.813206018516</v>
      </c>
      <c r="T3431" s="14">
        <f t="shared" si="107"/>
        <v>42675.813206018516</v>
      </c>
    </row>
    <row r="3432" spans="1:20" ht="60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8222</v>
      </c>
      <c r="H3432" s="1" t="s">
        <v>8244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8268</v>
      </c>
      <c r="O3432" s="5">
        <f>E3432/D3432</f>
        <v>1.0854949999999999</v>
      </c>
      <c r="P3432" s="3">
        <f>ROUND(E3432/L3432,0)</f>
        <v>30</v>
      </c>
      <c r="Q3432" s="6" t="s">
        <v>8315</v>
      </c>
      <c r="R3432" s="6" t="s">
        <v>8316</v>
      </c>
      <c r="S3432" s="14">
        <f t="shared" si="106"/>
        <v>41820.737280092588</v>
      </c>
      <c r="T3432" s="14">
        <f t="shared" si="107"/>
        <v>41850.737280092588</v>
      </c>
    </row>
    <row r="3433" spans="1:20" ht="45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8221</v>
      </c>
      <c r="H3433" s="1" t="s">
        <v>8243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8268</v>
      </c>
      <c r="O3433" s="5">
        <f>E3433/D3433</f>
        <v>1</v>
      </c>
      <c r="P3433" s="3">
        <f>ROUND(E3433/L3433,0)</f>
        <v>95</v>
      </c>
      <c r="Q3433" s="6" t="s">
        <v>8315</v>
      </c>
      <c r="R3433" s="6" t="s">
        <v>8316</v>
      </c>
      <c r="S3433" s="14">
        <f t="shared" si="106"/>
        <v>41839.522604166668</v>
      </c>
      <c r="T3433" s="14">
        <f t="shared" si="107"/>
        <v>41869.522604166668</v>
      </c>
    </row>
    <row r="3434" spans="1:20" ht="45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8221</v>
      </c>
      <c r="H3434" s="1" t="s">
        <v>8243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8268</v>
      </c>
      <c r="O3434" s="5">
        <f>E3434/D3434</f>
        <v>1.0965</v>
      </c>
      <c r="P3434" s="3">
        <f>ROUND(E3434/L3434,0)</f>
        <v>52</v>
      </c>
      <c r="Q3434" s="6" t="s">
        <v>8315</v>
      </c>
      <c r="R3434" s="6" t="s">
        <v>8316</v>
      </c>
      <c r="S3434" s="14">
        <f t="shared" si="106"/>
        <v>42380.372847222221</v>
      </c>
      <c r="T3434" s="14">
        <f t="shared" si="107"/>
        <v>42405.708333333336</v>
      </c>
    </row>
    <row r="3435" spans="1:20" ht="4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8221</v>
      </c>
      <c r="H3435" s="1" t="s">
        <v>8243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8268</v>
      </c>
      <c r="O3435" s="5">
        <f>E3435/D3435</f>
        <v>1.0026315789473683</v>
      </c>
      <c r="P3435" s="3">
        <f>ROUND(E3435/L3435,0)</f>
        <v>134</v>
      </c>
      <c r="Q3435" s="6" t="s">
        <v>8315</v>
      </c>
      <c r="R3435" s="6" t="s">
        <v>8316</v>
      </c>
      <c r="S3435" s="14">
        <f t="shared" si="106"/>
        <v>41775.854803240734</v>
      </c>
      <c r="T3435" s="14">
        <f t="shared" si="107"/>
        <v>41806.916666666664</v>
      </c>
    </row>
    <row r="3436" spans="1:20" ht="60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8221</v>
      </c>
      <c r="H3436" s="1" t="s">
        <v>8243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8268</v>
      </c>
      <c r="O3436" s="5">
        <f>E3436/D3436</f>
        <v>1.0555000000000001</v>
      </c>
      <c r="P3436" s="3">
        <f>ROUND(E3436/L3436,0)</f>
        <v>63</v>
      </c>
      <c r="Q3436" s="6" t="s">
        <v>8315</v>
      </c>
      <c r="R3436" s="6" t="s">
        <v>8316</v>
      </c>
      <c r="S3436" s="14">
        <f t="shared" si="106"/>
        <v>41800.172094907401</v>
      </c>
      <c r="T3436" s="14">
        <f t="shared" si="107"/>
        <v>41830.172094907401</v>
      </c>
    </row>
    <row r="3437" spans="1:20" ht="60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8221</v>
      </c>
      <c r="H3437" s="1" t="s">
        <v>8243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8268</v>
      </c>
      <c r="O3437" s="5">
        <f>E3437/D3437</f>
        <v>1.1200000000000001</v>
      </c>
      <c r="P3437" s="3">
        <f>ROUND(E3437/L3437,0)</f>
        <v>59</v>
      </c>
      <c r="Q3437" s="6" t="s">
        <v>8315</v>
      </c>
      <c r="R3437" s="6" t="s">
        <v>8316</v>
      </c>
      <c r="S3437" s="14">
        <f t="shared" si="106"/>
        <v>42572.408483796295</v>
      </c>
      <c r="T3437" s="14">
        <f t="shared" si="107"/>
        <v>42588.916666666664</v>
      </c>
    </row>
    <row r="3438" spans="1:20" ht="60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8221</v>
      </c>
      <c r="H3438" s="1" t="s">
        <v>8243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8268</v>
      </c>
      <c r="O3438" s="5">
        <f>E3438/D3438</f>
        <v>1.0589999999999999</v>
      </c>
      <c r="P3438" s="3">
        <f>ROUND(E3438/L3438,0)</f>
        <v>143</v>
      </c>
      <c r="Q3438" s="6" t="s">
        <v>8315</v>
      </c>
      <c r="R3438" s="6" t="s">
        <v>8316</v>
      </c>
      <c r="S3438" s="14">
        <f t="shared" si="106"/>
        <v>41851.333252314813</v>
      </c>
      <c r="T3438" s="14">
        <f t="shared" si="107"/>
        <v>41872.477777777771</v>
      </c>
    </row>
    <row r="3439" spans="1:20" ht="60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8221</v>
      </c>
      <c r="H3439" s="1" t="s">
        <v>8243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8268</v>
      </c>
      <c r="O3439" s="5">
        <f>E3439/D3439</f>
        <v>1.01</v>
      </c>
      <c r="P3439" s="3">
        <f>ROUND(E3439/L3439,0)</f>
        <v>84</v>
      </c>
      <c r="Q3439" s="6" t="s">
        <v>8315</v>
      </c>
      <c r="R3439" s="6" t="s">
        <v>8316</v>
      </c>
      <c r="S3439" s="14">
        <f t="shared" si="106"/>
        <v>42205.502546296295</v>
      </c>
      <c r="T3439" s="14">
        <f t="shared" si="107"/>
        <v>42235.502546296295</v>
      </c>
    </row>
    <row r="3440" spans="1:20" ht="60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8222</v>
      </c>
      <c r="H3440" s="1" t="s">
        <v>8244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8268</v>
      </c>
      <c r="O3440" s="5">
        <f>E3440/D3440</f>
        <v>1.042</v>
      </c>
      <c r="P3440" s="3">
        <f>ROUND(E3440/L3440,0)</f>
        <v>186</v>
      </c>
      <c r="Q3440" s="6" t="s">
        <v>8315</v>
      </c>
      <c r="R3440" s="6" t="s">
        <v>8316</v>
      </c>
      <c r="S3440" s="14">
        <f t="shared" si="106"/>
        <v>42100.719525462962</v>
      </c>
      <c r="T3440" s="14">
        <f t="shared" si="107"/>
        <v>42126.666666666664</v>
      </c>
    </row>
    <row r="3441" spans="1:20" ht="30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8221</v>
      </c>
      <c r="H3441" s="1" t="s">
        <v>8243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8268</v>
      </c>
      <c r="O3441" s="5">
        <f>E3441/D3441</f>
        <v>1.3467833333333334</v>
      </c>
      <c r="P3441" s="3">
        <f>ROUND(E3441/L3441,0)</f>
        <v>90</v>
      </c>
      <c r="Q3441" s="6" t="s">
        <v>8315</v>
      </c>
      <c r="R3441" s="6" t="s">
        <v>8316</v>
      </c>
      <c r="S3441" s="14">
        <f t="shared" si="106"/>
        <v>42374.702893518515</v>
      </c>
      <c r="T3441" s="14">
        <f t="shared" si="107"/>
        <v>42387.999305555553</v>
      </c>
    </row>
    <row r="3442" spans="1:20" ht="60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8221</v>
      </c>
      <c r="H3442" s="1" t="s">
        <v>8243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8268</v>
      </c>
      <c r="O3442" s="5">
        <f>E3442/D3442</f>
        <v>1.052184</v>
      </c>
      <c r="P3442" s="3">
        <f>ROUND(E3442/L3442,0)</f>
        <v>64</v>
      </c>
      <c r="Q3442" s="6" t="s">
        <v>8315</v>
      </c>
      <c r="R3442" s="6" t="s">
        <v>8316</v>
      </c>
      <c r="S3442" s="14">
        <f t="shared" si="106"/>
        <v>41808.914675925924</v>
      </c>
      <c r="T3442" s="14">
        <f t="shared" si="107"/>
        <v>41831.46875</v>
      </c>
    </row>
    <row r="3443" spans="1:20" ht="60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8221</v>
      </c>
      <c r="H3443" s="1" t="s">
        <v>8243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8268</v>
      </c>
      <c r="O3443" s="5">
        <f>E3443/D3443</f>
        <v>1.026</v>
      </c>
      <c r="P3443" s="3">
        <f>ROUND(E3443/L3443,0)</f>
        <v>60</v>
      </c>
      <c r="Q3443" s="6" t="s">
        <v>8315</v>
      </c>
      <c r="R3443" s="6" t="s">
        <v>8316</v>
      </c>
      <c r="S3443" s="14">
        <f t="shared" si="106"/>
        <v>42294.221307870372</v>
      </c>
      <c r="T3443" s="14">
        <f t="shared" si="107"/>
        <v>42321.636805555558</v>
      </c>
    </row>
    <row r="3444" spans="1:20" ht="60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8221</v>
      </c>
      <c r="H3444" s="1" t="s">
        <v>8243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8268</v>
      </c>
      <c r="O3444" s="5">
        <f>E3444/D3444</f>
        <v>1</v>
      </c>
      <c r="P3444" s="3">
        <f>ROUND(E3444/L3444,0)</f>
        <v>31</v>
      </c>
      <c r="Q3444" s="6" t="s">
        <v>8315</v>
      </c>
      <c r="R3444" s="6" t="s">
        <v>8316</v>
      </c>
      <c r="S3444" s="14">
        <f t="shared" si="106"/>
        <v>42124.632777777777</v>
      </c>
      <c r="T3444" s="14">
        <f t="shared" si="107"/>
        <v>42154.632777777777</v>
      </c>
    </row>
    <row r="3445" spans="1:20" ht="60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8221</v>
      </c>
      <c r="H3445" s="1" t="s">
        <v>8243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8268</v>
      </c>
      <c r="O3445" s="5">
        <f>E3445/D3445</f>
        <v>1.855</v>
      </c>
      <c r="P3445" s="3">
        <f>ROUND(E3445/L3445,0)</f>
        <v>41</v>
      </c>
      <c r="Q3445" s="6" t="s">
        <v>8315</v>
      </c>
      <c r="R3445" s="6" t="s">
        <v>8316</v>
      </c>
      <c r="S3445" s="14">
        <f t="shared" si="106"/>
        <v>41861.316504629627</v>
      </c>
      <c r="T3445" s="14">
        <f t="shared" si="107"/>
        <v>41891.316504629627</v>
      </c>
    </row>
    <row r="3446" spans="1:20" ht="60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8223</v>
      </c>
      <c r="H3446" s="1" t="s">
        <v>8245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8268</v>
      </c>
      <c r="O3446" s="5">
        <f>E3446/D3446</f>
        <v>2.89</v>
      </c>
      <c r="P3446" s="3">
        <f>ROUND(E3446/L3446,0)</f>
        <v>43</v>
      </c>
      <c r="Q3446" s="6" t="s">
        <v>8315</v>
      </c>
      <c r="R3446" s="6" t="s">
        <v>8316</v>
      </c>
      <c r="S3446" s="14">
        <f t="shared" si="106"/>
        <v>42521.08317129629</v>
      </c>
      <c r="T3446" s="14">
        <f t="shared" si="107"/>
        <v>42529.374305555553</v>
      </c>
    </row>
    <row r="3447" spans="1:20" ht="4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8222</v>
      </c>
      <c r="H3447" s="1" t="s">
        <v>8244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8268</v>
      </c>
      <c r="O3447" s="5">
        <f>E3447/D3447</f>
        <v>1</v>
      </c>
      <c r="P3447" s="3">
        <f>ROUND(E3447/L3447,0)</f>
        <v>65</v>
      </c>
      <c r="Q3447" s="6" t="s">
        <v>8315</v>
      </c>
      <c r="R3447" s="6" t="s">
        <v>8316</v>
      </c>
      <c r="S3447" s="14">
        <f t="shared" si="106"/>
        <v>42272.322175925925</v>
      </c>
      <c r="T3447" s="14">
        <f t="shared" si="107"/>
        <v>42300.322175925925</v>
      </c>
    </row>
    <row r="3448" spans="1:20" ht="60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8222</v>
      </c>
      <c r="H3448" s="1" t="s">
        <v>8244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8268</v>
      </c>
      <c r="O3448" s="5">
        <f>E3448/D3448</f>
        <v>1.0820000000000001</v>
      </c>
      <c r="P3448" s="3">
        <f>ROUND(E3448/L3448,0)</f>
        <v>43</v>
      </c>
      <c r="Q3448" s="6" t="s">
        <v>8315</v>
      </c>
      <c r="R3448" s="6" t="s">
        <v>8316</v>
      </c>
      <c r="S3448" s="14">
        <f t="shared" si="106"/>
        <v>42016.624131944445</v>
      </c>
      <c r="T3448" s="14">
        <f t="shared" si="107"/>
        <v>42040.305555555555</v>
      </c>
    </row>
    <row r="3449" spans="1:20" ht="30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8221</v>
      </c>
      <c r="H3449" s="1" t="s">
        <v>8243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8268</v>
      </c>
      <c r="O3449" s="5">
        <f>E3449/D3449</f>
        <v>1.0780000000000001</v>
      </c>
      <c r="P3449" s="3">
        <f>ROUND(E3449/L3449,0)</f>
        <v>77</v>
      </c>
      <c r="Q3449" s="6" t="s">
        <v>8315</v>
      </c>
      <c r="R3449" s="6" t="s">
        <v>8316</v>
      </c>
      <c r="S3449" s="14">
        <f t="shared" si="106"/>
        <v>42402.680694444447</v>
      </c>
      <c r="T3449" s="14">
        <f t="shared" si="107"/>
        <v>42447.639027777775</v>
      </c>
    </row>
    <row r="3450" spans="1:20" ht="45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8221</v>
      </c>
      <c r="H3450" s="1" t="s">
        <v>8243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8268</v>
      </c>
      <c r="O3450" s="5">
        <f>E3450/D3450</f>
        <v>1.0976190476190477</v>
      </c>
      <c r="P3450" s="3">
        <f>ROUND(E3450/L3450,0)</f>
        <v>51</v>
      </c>
      <c r="Q3450" s="6" t="s">
        <v>8315</v>
      </c>
      <c r="R3450" s="6" t="s">
        <v>8316</v>
      </c>
      <c r="S3450" s="14">
        <f t="shared" si="106"/>
        <v>41959.910752314812</v>
      </c>
      <c r="T3450" s="14">
        <f t="shared" si="107"/>
        <v>41989.910752314812</v>
      </c>
    </row>
    <row r="3451" spans="1:20" ht="4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8221</v>
      </c>
      <c r="H3451" s="1" t="s">
        <v>8243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8268</v>
      </c>
      <c r="O3451" s="5">
        <f>E3451/D3451</f>
        <v>1.70625</v>
      </c>
      <c r="P3451" s="3">
        <f>ROUND(E3451/L3451,0)</f>
        <v>68</v>
      </c>
      <c r="Q3451" s="6" t="s">
        <v>8315</v>
      </c>
      <c r="R3451" s="6" t="s">
        <v>8316</v>
      </c>
      <c r="S3451" s="14">
        <f t="shared" si="106"/>
        <v>42531.844189814808</v>
      </c>
      <c r="T3451" s="14">
        <f t="shared" si="107"/>
        <v>42559.958333333336</v>
      </c>
    </row>
    <row r="3452" spans="1:20" ht="60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8222</v>
      </c>
      <c r="H3452" s="1" t="s">
        <v>8244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8268</v>
      </c>
      <c r="O3452" s="5">
        <f>E3452/D3452</f>
        <v>1.52</v>
      </c>
      <c r="P3452" s="3">
        <f>ROUND(E3452/L3452,0)</f>
        <v>19</v>
      </c>
      <c r="Q3452" s="6" t="s">
        <v>8315</v>
      </c>
      <c r="R3452" s="6" t="s">
        <v>8316</v>
      </c>
      <c r="S3452" s="14">
        <f t="shared" si="106"/>
        <v>42036.496192129627</v>
      </c>
      <c r="T3452" s="14">
        <f t="shared" si="107"/>
        <v>42096.454525462956</v>
      </c>
    </row>
    <row r="3453" spans="1:20" ht="60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8221</v>
      </c>
      <c r="H3453" s="1" t="s">
        <v>8243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8268</v>
      </c>
      <c r="O3453" s="5">
        <f>E3453/D3453</f>
        <v>1.0123076923076924</v>
      </c>
      <c r="P3453" s="3">
        <f>ROUND(E3453/L3453,0)</f>
        <v>41</v>
      </c>
      <c r="Q3453" s="6" t="s">
        <v>8315</v>
      </c>
      <c r="R3453" s="6" t="s">
        <v>8316</v>
      </c>
      <c r="S3453" s="14">
        <f t="shared" si="106"/>
        <v>42088.515358796292</v>
      </c>
      <c r="T3453" s="14">
        <f t="shared" si="107"/>
        <v>42115.515358796292</v>
      </c>
    </row>
    <row r="3454" spans="1:20" ht="60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8221</v>
      </c>
      <c r="H3454" s="1" t="s">
        <v>8243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8268</v>
      </c>
      <c r="O3454" s="5">
        <f>E3454/D3454</f>
        <v>1.532</v>
      </c>
      <c r="P3454" s="3">
        <f>ROUND(E3454/L3454,0)</f>
        <v>41</v>
      </c>
      <c r="Q3454" s="6" t="s">
        <v>8315</v>
      </c>
      <c r="R3454" s="6" t="s">
        <v>8316</v>
      </c>
      <c r="S3454" s="14">
        <f t="shared" si="106"/>
        <v>41820.430856481478</v>
      </c>
      <c r="T3454" s="14">
        <f t="shared" si="107"/>
        <v>41842.957638888889</v>
      </c>
    </row>
    <row r="3455" spans="1:20" ht="45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8222</v>
      </c>
      <c r="H3455" s="1" t="s">
        <v>8244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8268</v>
      </c>
      <c r="O3455" s="5">
        <f>E3455/D3455</f>
        <v>1.2833333333333334</v>
      </c>
      <c r="P3455" s="3">
        <f>ROUND(E3455/L3455,0)</f>
        <v>28</v>
      </c>
      <c r="Q3455" s="6" t="s">
        <v>8315</v>
      </c>
      <c r="R3455" s="6" t="s">
        <v>8316</v>
      </c>
      <c r="S3455" s="14">
        <f t="shared" si="106"/>
        <v>42535.770324074074</v>
      </c>
      <c r="T3455" s="14">
        <f t="shared" si="107"/>
        <v>42595.770324074074</v>
      </c>
    </row>
    <row r="3456" spans="1:20" ht="60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8222</v>
      </c>
      <c r="H3456" s="1" t="s">
        <v>8244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8268</v>
      </c>
      <c r="O3456" s="5">
        <f>E3456/D3456</f>
        <v>1.0071428571428571</v>
      </c>
      <c r="P3456" s="3">
        <f>ROUND(E3456/L3456,0)</f>
        <v>34</v>
      </c>
      <c r="Q3456" s="6" t="s">
        <v>8315</v>
      </c>
      <c r="R3456" s="6" t="s">
        <v>8316</v>
      </c>
      <c r="S3456" s="14">
        <f t="shared" si="106"/>
        <v>41821.490266203698</v>
      </c>
      <c r="T3456" s="14">
        <f t="shared" si="107"/>
        <v>41851.490266203698</v>
      </c>
    </row>
    <row r="3457" spans="1:20" ht="60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8221</v>
      </c>
      <c r="H3457" s="1" t="s">
        <v>8243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8268</v>
      </c>
      <c r="O3457" s="5">
        <f>E3457/D3457</f>
        <v>1.0065</v>
      </c>
      <c r="P3457" s="3">
        <f>ROUND(E3457/L3457,0)</f>
        <v>146</v>
      </c>
      <c r="Q3457" s="6" t="s">
        <v>8315</v>
      </c>
      <c r="R3457" s="6" t="s">
        <v>8316</v>
      </c>
      <c r="S3457" s="14">
        <f t="shared" si="106"/>
        <v>42626.541979166665</v>
      </c>
      <c r="T3457" s="14">
        <f t="shared" si="107"/>
        <v>42656.541979166665</v>
      </c>
    </row>
    <row r="3458" spans="1:20" ht="60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8221</v>
      </c>
      <c r="H3458" s="1" t="s">
        <v>8243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8268</v>
      </c>
      <c r="O3458" s="5">
        <f>E3458/D3458</f>
        <v>1.913</v>
      </c>
      <c r="P3458" s="3">
        <f>ROUND(E3458/L3458,0)</f>
        <v>359</v>
      </c>
      <c r="Q3458" s="6" t="s">
        <v>8315</v>
      </c>
      <c r="R3458" s="6" t="s">
        <v>8316</v>
      </c>
      <c r="S3458" s="14">
        <f t="shared" si="106"/>
        <v>41820.997303240736</v>
      </c>
      <c r="T3458" s="14">
        <f t="shared" si="107"/>
        <v>41852.082638888889</v>
      </c>
    </row>
    <row r="3459" spans="1:20" ht="30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8221</v>
      </c>
      <c r="H3459" s="1" t="s">
        <v>8243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8268</v>
      </c>
      <c r="O3459" s="5">
        <f>E3459/D3459</f>
        <v>1.4019999999999999</v>
      </c>
      <c r="P3459" s="3">
        <f>ROUND(E3459/L3459,0)</f>
        <v>51</v>
      </c>
      <c r="Q3459" s="6" t="s">
        <v>8315</v>
      </c>
      <c r="R3459" s="6" t="s">
        <v>8316</v>
      </c>
      <c r="S3459" s="14">
        <f t="shared" ref="S3459:S3522" si="108">(J3459/86400)+25569+(-5/24)</f>
        <v>42016.498344907406</v>
      </c>
      <c r="T3459" s="14">
        <f t="shared" ref="T3459:T3522" si="109">(I3459/86400)+25569+(-5/24)</f>
        <v>42047.040972222218</v>
      </c>
    </row>
    <row r="3460" spans="1:20" ht="60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8221</v>
      </c>
      <c r="H3460" s="1" t="s">
        <v>8243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8268</v>
      </c>
      <c r="O3460" s="5">
        <f>E3460/D3460</f>
        <v>1.2433537832310839</v>
      </c>
      <c r="P3460" s="3">
        <f>ROUND(E3460/L3460,0)</f>
        <v>45</v>
      </c>
      <c r="Q3460" s="6" t="s">
        <v>8315</v>
      </c>
      <c r="R3460" s="6" t="s">
        <v>8316</v>
      </c>
      <c r="S3460" s="14">
        <f t="shared" si="108"/>
        <v>42010.994247685179</v>
      </c>
      <c r="T3460" s="14">
        <f t="shared" si="109"/>
        <v>42037.977083333331</v>
      </c>
    </row>
    <row r="3461" spans="1:20" ht="60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8222</v>
      </c>
      <c r="H3461" s="1" t="s">
        <v>8244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8268</v>
      </c>
      <c r="O3461" s="5">
        <f>E3461/D3461</f>
        <v>1.262</v>
      </c>
      <c r="P3461" s="3">
        <f>ROUND(E3461/L3461,0)</f>
        <v>18</v>
      </c>
      <c r="Q3461" s="6" t="s">
        <v>8315</v>
      </c>
      <c r="R3461" s="6" t="s">
        <v>8316</v>
      </c>
      <c r="S3461" s="14">
        <f t="shared" si="108"/>
        <v>42480.271527777775</v>
      </c>
      <c r="T3461" s="14">
        <f t="shared" si="109"/>
        <v>42510.271527777775</v>
      </c>
    </row>
    <row r="3462" spans="1:20" ht="45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8222</v>
      </c>
      <c r="H3462" s="1" t="s">
        <v>8244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8268</v>
      </c>
      <c r="O3462" s="5">
        <f>E3462/D3462</f>
        <v>1.9</v>
      </c>
      <c r="P3462" s="3">
        <f>ROUND(E3462/L3462,0)</f>
        <v>50</v>
      </c>
      <c r="Q3462" s="6" t="s">
        <v>8315</v>
      </c>
      <c r="R3462" s="6" t="s">
        <v>8316</v>
      </c>
      <c r="S3462" s="14">
        <f t="shared" si="108"/>
        <v>41852.318888888891</v>
      </c>
      <c r="T3462" s="14">
        <f t="shared" si="109"/>
        <v>41866.318888888891</v>
      </c>
    </row>
    <row r="3463" spans="1:20" ht="60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8221</v>
      </c>
      <c r="H3463" s="1" t="s">
        <v>8243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8268</v>
      </c>
      <c r="O3463" s="5">
        <f>E3463/D3463</f>
        <v>1.39</v>
      </c>
      <c r="P3463" s="3">
        <f>ROUND(E3463/L3463,0)</f>
        <v>58</v>
      </c>
      <c r="Q3463" s="6" t="s">
        <v>8315</v>
      </c>
      <c r="R3463" s="6" t="s">
        <v>8316</v>
      </c>
      <c r="S3463" s="14">
        <f t="shared" si="108"/>
        <v>42643.424525462957</v>
      </c>
      <c r="T3463" s="14">
        <f t="shared" si="109"/>
        <v>42671.916666666664</v>
      </c>
    </row>
    <row r="3464" spans="1:20" ht="4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8221</v>
      </c>
      <c r="H3464" s="1" t="s">
        <v>8243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8268</v>
      </c>
      <c r="O3464" s="5">
        <f>E3464/D3464</f>
        <v>2.02</v>
      </c>
      <c r="P3464" s="3">
        <f>ROUND(E3464/L3464,0)</f>
        <v>30</v>
      </c>
      <c r="Q3464" s="6" t="s">
        <v>8315</v>
      </c>
      <c r="R3464" s="6" t="s">
        <v>8316</v>
      </c>
      <c r="S3464" s="14">
        <f t="shared" si="108"/>
        <v>42179.690138888887</v>
      </c>
      <c r="T3464" s="14">
        <f t="shared" si="109"/>
        <v>42195.541666666664</v>
      </c>
    </row>
    <row r="3465" spans="1:20" ht="45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8226</v>
      </c>
      <c r="H3465" s="1" t="s">
        <v>8248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8268</v>
      </c>
      <c r="O3465" s="5">
        <f>E3465/D3465</f>
        <v>1.0338000000000001</v>
      </c>
      <c r="P3465" s="3">
        <f>ROUND(E3465/L3465,0)</f>
        <v>91</v>
      </c>
      <c r="Q3465" s="6" t="s">
        <v>8315</v>
      </c>
      <c r="R3465" s="6" t="s">
        <v>8316</v>
      </c>
      <c r="S3465" s="14">
        <f t="shared" si="108"/>
        <v>42612.710474537038</v>
      </c>
      <c r="T3465" s="14">
        <f t="shared" si="109"/>
        <v>42653.957638888889</v>
      </c>
    </row>
    <row r="3466" spans="1:20" ht="60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8221</v>
      </c>
      <c r="H3466" s="1" t="s">
        <v>8243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8268</v>
      </c>
      <c r="O3466" s="5">
        <f>E3466/D3466</f>
        <v>1.023236</v>
      </c>
      <c r="P3466" s="3">
        <f>ROUND(E3466/L3466,0)</f>
        <v>55</v>
      </c>
      <c r="Q3466" s="6" t="s">
        <v>8315</v>
      </c>
      <c r="R3466" s="6" t="s">
        <v>8316</v>
      </c>
      <c r="S3466" s="14">
        <f t="shared" si="108"/>
        <v>42574.921724537031</v>
      </c>
      <c r="T3466" s="14">
        <f t="shared" si="109"/>
        <v>42604.921724537031</v>
      </c>
    </row>
    <row r="3467" spans="1:20" ht="45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8222</v>
      </c>
      <c r="H3467" s="1" t="s">
        <v>8244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8268</v>
      </c>
      <c r="O3467" s="5">
        <f>E3467/D3467</f>
        <v>1.03</v>
      </c>
      <c r="P3467" s="3">
        <f>ROUND(E3467/L3467,0)</f>
        <v>57</v>
      </c>
      <c r="Q3467" s="6" t="s">
        <v>8315</v>
      </c>
      <c r="R3467" s="6" t="s">
        <v>8316</v>
      </c>
      <c r="S3467" s="14">
        <f t="shared" si="108"/>
        <v>42200.417499999996</v>
      </c>
      <c r="T3467" s="14">
        <f t="shared" si="109"/>
        <v>42225.458333333336</v>
      </c>
    </row>
    <row r="3468" spans="1:20" ht="45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8221</v>
      </c>
      <c r="H3468" s="1" t="s">
        <v>8243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8268</v>
      </c>
      <c r="O3468" s="5">
        <f>E3468/D3468</f>
        <v>1.2714285714285714</v>
      </c>
      <c r="P3468" s="3">
        <f>ROUND(E3468/L3468,0)</f>
        <v>73</v>
      </c>
      <c r="Q3468" s="6" t="s">
        <v>8315</v>
      </c>
      <c r="R3468" s="6" t="s">
        <v>8316</v>
      </c>
      <c r="S3468" s="14">
        <f t="shared" si="108"/>
        <v>42419.810763888883</v>
      </c>
      <c r="T3468" s="14">
        <f t="shared" si="109"/>
        <v>42479.769097222219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8221</v>
      </c>
      <c r="H3469" s="1" t="s">
        <v>8243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8268</v>
      </c>
      <c r="O3469" s="5">
        <f>E3469/D3469</f>
        <v>1.01</v>
      </c>
      <c r="P3469" s="3">
        <f>ROUND(E3469/L3469,0)</f>
        <v>64</v>
      </c>
      <c r="Q3469" s="6" t="s">
        <v>8315</v>
      </c>
      <c r="R3469" s="6" t="s">
        <v>8316</v>
      </c>
      <c r="S3469" s="14">
        <f t="shared" si="108"/>
        <v>42053.463333333326</v>
      </c>
      <c r="T3469" s="14">
        <f t="shared" si="109"/>
        <v>42083.421666666669</v>
      </c>
    </row>
    <row r="3470" spans="1:20" ht="4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8221</v>
      </c>
      <c r="H3470" s="1" t="s">
        <v>8243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8268</v>
      </c>
      <c r="O3470" s="5">
        <f>E3470/D3470</f>
        <v>1.2178</v>
      </c>
      <c r="P3470" s="3">
        <f>ROUND(E3470/L3470,0)</f>
        <v>716</v>
      </c>
      <c r="Q3470" s="6" t="s">
        <v>8315</v>
      </c>
      <c r="R3470" s="6" t="s">
        <v>8316</v>
      </c>
      <c r="S3470" s="14">
        <f t="shared" si="108"/>
        <v>42605.55704861111</v>
      </c>
      <c r="T3470" s="14">
        <f t="shared" si="109"/>
        <v>42633.916666666664</v>
      </c>
    </row>
    <row r="3471" spans="1:20" ht="60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8221</v>
      </c>
      <c r="H3471" s="1" t="s">
        <v>8243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8268</v>
      </c>
      <c r="O3471" s="5">
        <f>E3471/D3471</f>
        <v>1.1339285714285714</v>
      </c>
      <c r="P3471" s="3">
        <f>ROUND(E3471/L3471,0)</f>
        <v>50</v>
      </c>
      <c r="Q3471" s="6" t="s">
        <v>8315</v>
      </c>
      <c r="R3471" s="6" t="s">
        <v>8316</v>
      </c>
      <c r="S3471" s="14">
        <f t="shared" si="108"/>
        <v>42458.433391203704</v>
      </c>
      <c r="T3471" s="14">
        <f t="shared" si="109"/>
        <v>42488.433391203704</v>
      </c>
    </row>
    <row r="3472" spans="1:20" ht="45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8221</v>
      </c>
      <c r="H3472" s="1" t="s">
        <v>8243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8268</v>
      </c>
      <c r="O3472" s="5">
        <f>E3472/D3472</f>
        <v>1.5</v>
      </c>
      <c r="P3472" s="3">
        <f>ROUND(E3472/L3472,0)</f>
        <v>42</v>
      </c>
      <c r="Q3472" s="6" t="s">
        <v>8315</v>
      </c>
      <c r="R3472" s="6" t="s">
        <v>8316</v>
      </c>
      <c r="S3472" s="14">
        <f t="shared" si="108"/>
        <v>42528.813680555548</v>
      </c>
      <c r="T3472" s="14">
        <f t="shared" si="109"/>
        <v>42566.693055555552</v>
      </c>
    </row>
    <row r="3473" spans="1:20" ht="60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8222</v>
      </c>
      <c r="H3473" s="1" t="s">
        <v>8244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8268</v>
      </c>
      <c r="O3473" s="5">
        <f>E3473/D3473</f>
        <v>2.1459999999999999</v>
      </c>
      <c r="P3473" s="3">
        <f>ROUND(E3473/L3473,0)</f>
        <v>36</v>
      </c>
      <c r="Q3473" s="6" t="s">
        <v>8315</v>
      </c>
      <c r="R3473" s="6" t="s">
        <v>8316</v>
      </c>
      <c r="S3473" s="14">
        <f t="shared" si="108"/>
        <v>41841.61215277778</v>
      </c>
      <c r="T3473" s="14">
        <f t="shared" si="109"/>
        <v>41882.625</v>
      </c>
    </row>
    <row r="3474" spans="1:20" ht="60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8221</v>
      </c>
      <c r="H3474" s="1" t="s">
        <v>8243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8268</v>
      </c>
      <c r="O3474" s="5">
        <f>E3474/D3474</f>
        <v>1.0205</v>
      </c>
      <c r="P3474" s="3">
        <f>ROUND(E3474/L3474,0)</f>
        <v>89</v>
      </c>
      <c r="Q3474" s="6" t="s">
        <v>8315</v>
      </c>
      <c r="R3474" s="6" t="s">
        <v>8316</v>
      </c>
      <c r="S3474" s="14">
        <f t="shared" si="108"/>
        <v>41927.962164351848</v>
      </c>
      <c r="T3474" s="14">
        <f t="shared" si="109"/>
        <v>41949.040972222218</v>
      </c>
    </row>
    <row r="3475" spans="1:20" ht="60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8221</v>
      </c>
      <c r="H3475" s="1" t="s">
        <v>8243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8268</v>
      </c>
      <c r="O3475" s="5">
        <f>E3475/D3475</f>
        <v>1</v>
      </c>
      <c r="P3475" s="3">
        <f>ROUND(E3475/L3475,0)</f>
        <v>148</v>
      </c>
      <c r="Q3475" s="6" t="s">
        <v>8315</v>
      </c>
      <c r="R3475" s="6" t="s">
        <v>8316</v>
      </c>
      <c r="S3475" s="14">
        <f t="shared" si="108"/>
        <v>42062.626111111109</v>
      </c>
      <c r="T3475" s="14">
        <f t="shared" si="109"/>
        <v>42083.643749999996</v>
      </c>
    </row>
    <row r="3476" spans="1:20" ht="60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8222</v>
      </c>
      <c r="H3476" s="1" t="s">
        <v>8244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8268</v>
      </c>
      <c r="O3476" s="5">
        <f>E3476/D3476</f>
        <v>1.01</v>
      </c>
      <c r="P3476" s="3">
        <f>ROUND(E3476/L3476,0)</f>
        <v>52</v>
      </c>
      <c r="Q3476" s="6" t="s">
        <v>8315</v>
      </c>
      <c r="R3476" s="6" t="s">
        <v>8316</v>
      </c>
      <c r="S3476" s="14">
        <f t="shared" si="108"/>
        <v>42541.293182870366</v>
      </c>
      <c r="T3476" s="14">
        <f t="shared" si="109"/>
        <v>42571.293182870366</v>
      </c>
    </row>
    <row r="3477" spans="1:20" ht="45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8222</v>
      </c>
      <c r="H3477" s="1" t="s">
        <v>8244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8268</v>
      </c>
      <c r="O3477" s="5">
        <f>E3477/D3477</f>
        <v>1.1333333333333333</v>
      </c>
      <c r="P3477" s="3">
        <f>ROUND(E3477/L3477,0)</f>
        <v>20</v>
      </c>
      <c r="Q3477" s="6" t="s">
        <v>8315</v>
      </c>
      <c r="R3477" s="6" t="s">
        <v>8316</v>
      </c>
      <c r="S3477" s="14">
        <f t="shared" si="108"/>
        <v>41918.672499999993</v>
      </c>
      <c r="T3477" s="14">
        <f t="shared" si="109"/>
        <v>41945.791666666664</v>
      </c>
    </row>
    <row r="3478" spans="1:20" ht="60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8221</v>
      </c>
      <c r="H3478" s="1" t="s">
        <v>8243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8268</v>
      </c>
      <c r="O3478" s="5">
        <f>E3478/D3478</f>
        <v>1.04</v>
      </c>
      <c r="P3478" s="3">
        <f>ROUND(E3478/L3478,0)</f>
        <v>52</v>
      </c>
      <c r="Q3478" s="6" t="s">
        <v>8315</v>
      </c>
      <c r="R3478" s="6" t="s">
        <v>8316</v>
      </c>
      <c r="S3478" s="14">
        <f t="shared" si="108"/>
        <v>41921.071643518517</v>
      </c>
      <c r="T3478" s="14">
        <f t="shared" si="109"/>
        <v>41938.916666666664</v>
      </c>
    </row>
    <row r="3479" spans="1:20" ht="4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8221</v>
      </c>
      <c r="H3479" s="1" t="s">
        <v>8243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8268</v>
      </c>
      <c r="O3479" s="5">
        <f>E3479/D3479</f>
        <v>1.1533333333333333</v>
      </c>
      <c r="P3479" s="3">
        <f>ROUND(E3479/L3479,0)</f>
        <v>53</v>
      </c>
      <c r="Q3479" s="6" t="s">
        <v>8315</v>
      </c>
      <c r="R3479" s="6" t="s">
        <v>8316</v>
      </c>
      <c r="S3479" s="14">
        <f t="shared" si="108"/>
        <v>42128.528275462959</v>
      </c>
      <c r="T3479" s="14">
        <f t="shared" si="109"/>
        <v>42140.916666666664</v>
      </c>
    </row>
    <row r="3480" spans="1:20" ht="45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8221</v>
      </c>
      <c r="H3480" s="1" t="s">
        <v>8243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8268</v>
      </c>
      <c r="O3480" s="5">
        <f>E3480/D3480</f>
        <v>1.1285000000000001</v>
      </c>
      <c r="P3480" s="3">
        <f>ROUND(E3480/L3480,0)</f>
        <v>40</v>
      </c>
      <c r="Q3480" s="6" t="s">
        <v>8315</v>
      </c>
      <c r="R3480" s="6" t="s">
        <v>8316</v>
      </c>
      <c r="S3480" s="14">
        <f t="shared" si="108"/>
        <v>42053.708587962959</v>
      </c>
      <c r="T3480" s="14">
        <f t="shared" si="109"/>
        <v>42079.666666666664</v>
      </c>
    </row>
    <row r="3481" spans="1:20" ht="45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8222</v>
      </c>
      <c r="H3481" s="1" t="s">
        <v>8244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8268</v>
      </c>
      <c r="O3481" s="5">
        <f>E3481/D3481</f>
        <v>1.2786666666666666</v>
      </c>
      <c r="P3481" s="3">
        <f>ROUND(E3481/L3481,0)</f>
        <v>34</v>
      </c>
      <c r="Q3481" s="6" t="s">
        <v>8315</v>
      </c>
      <c r="R3481" s="6" t="s">
        <v>8316</v>
      </c>
      <c r="S3481" s="14">
        <f t="shared" si="108"/>
        <v>41781.64675925926</v>
      </c>
      <c r="T3481" s="14">
        <f t="shared" si="109"/>
        <v>41811.64675925926</v>
      </c>
    </row>
    <row r="3482" spans="1:20" ht="45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8221</v>
      </c>
      <c r="H3482" s="1" t="s">
        <v>8243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8268</v>
      </c>
      <c r="O3482" s="5">
        <f>E3482/D3482</f>
        <v>1.4266666666666667</v>
      </c>
      <c r="P3482" s="3">
        <f>ROUND(E3482/L3482,0)</f>
        <v>165</v>
      </c>
      <c r="Q3482" s="6" t="s">
        <v>8315</v>
      </c>
      <c r="R3482" s="6" t="s">
        <v>8316</v>
      </c>
      <c r="S3482" s="14">
        <f t="shared" si="108"/>
        <v>42171.109108796292</v>
      </c>
      <c r="T3482" s="14">
        <f t="shared" si="109"/>
        <v>42195.666666666664</v>
      </c>
    </row>
    <row r="3483" spans="1:20" ht="60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8223</v>
      </c>
      <c r="H3483" s="1" t="s">
        <v>8245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8268</v>
      </c>
      <c r="O3483" s="5">
        <f>E3483/D3483</f>
        <v>1.1879999999999999</v>
      </c>
      <c r="P3483" s="3">
        <f>ROUND(E3483/L3483,0)</f>
        <v>125</v>
      </c>
      <c r="Q3483" s="6" t="s">
        <v>8315</v>
      </c>
      <c r="R3483" s="6" t="s">
        <v>8316</v>
      </c>
      <c r="S3483" s="14">
        <f t="shared" si="108"/>
        <v>41989.039212962962</v>
      </c>
      <c r="T3483" s="14">
        <f t="shared" si="109"/>
        <v>42006.039212962962</v>
      </c>
    </row>
    <row r="3484" spans="1:20" ht="45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8222</v>
      </c>
      <c r="H3484" s="1" t="s">
        <v>8244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8268</v>
      </c>
      <c r="O3484" s="5">
        <f>E3484/D3484</f>
        <v>1.3833333333333333</v>
      </c>
      <c r="P3484" s="3">
        <f>ROUND(E3484/L3484,0)</f>
        <v>52</v>
      </c>
      <c r="Q3484" s="6" t="s">
        <v>8315</v>
      </c>
      <c r="R3484" s="6" t="s">
        <v>8316</v>
      </c>
      <c r="S3484" s="14">
        <f t="shared" si="108"/>
        <v>41796.563263888886</v>
      </c>
      <c r="T3484" s="14">
        <f t="shared" si="109"/>
        <v>41826.563263888886</v>
      </c>
    </row>
    <row r="3485" spans="1:20" ht="4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8221</v>
      </c>
      <c r="H3485" s="1" t="s">
        <v>8243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8268</v>
      </c>
      <c r="O3485" s="5">
        <f>E3485/D3485</f>
        <v>1.599402985074627</v>
      </c>
      <c r="P3485" s="3">
        <f>ROUND(E3485/L3485,0)</f>
        <v>40</v>
      </c>
      <c r="Q3485" s="6" t="s">
        <v>8315</v>
      </c>
      <c r="R3485" s="6" t="s">
        <v>8316</v>
      </c>
      <c r="S3485" s="14">
        <f t="shared" si="108"/>
        <v>41793.460428240738</v>
      </c>
      <c r="T3485" s="14">
        <f t="shared" si="109"/>
        <v>41823.460428240738</v>
      </c>
    </row>
    <row r="3486" spans="1:20" ht="60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8221</v>
      </c>
      <c r="H3486" s="1" t="s">
        <v>8243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8268</v>
      </c>
      <c r="O3486" s="5">
        <f>E3486/D3486</f>
        <v>1.1424000000000001</v>
      </c>
      <c r="P3486" s="3">
        <f>ROUND(E3486/L3486,0)</f>
        <v>65</v>
      </c>
      <c r="Q3486" s="6" t="s">
        <v>8315</v>
      </c>
      <c r="R3486" s="6" t="s">
        <v>8316</v>
      </c>
      <c r="S3486" s="14">
        <f t="shared" si="108"/>
        <v>42506.552071759252</v>
      </c>
      <c r="T3486" s="14">
        <f t="shared" si="109"/>
        <v>42536.552071759252</v>
      </c>
    </row>
    <row r="3487" spans="1:20" ht="60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8221</v>
      </c>
      <c r="H3487" s="1" t="s">
        <v>8243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8268</v>
      </c>
      <c r="O3487" s="5">
        <f>E3487/D3487</f>
        <v>1.0060606060606061</v>
      </c>
      <c r="P3487" s="3">
        <f>ROUND(E3487/L3487,0)</f>
        <v>55</v>
      </c>
      <c r="Q3487" s="6" t="s">
        <v>8315</v>
      </c>
      <c r="R3487" s="6" t="s">
        <v>8316</v>
      </c>
      <c r="S3487" s="14">
        <f t="shared" si="108"/>
        <v>42372.484722222223</v>
      </c>
      <c r="T3487" s="14">
        <f t="shared" si="109"/>
        <v>42402.484722222223</v>
      </c>
    </row>
    <row r="3488" spans="1:20" ht="45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8221</v>
      </c>
      <c r="H3488" s="1" t="s">
        <v>8243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8268</v>
      </c>
      <c r="O3488" s="5">
        <f>E3488/D3488</f>
        <v>1.552</v>
      </c>
      <c r="P3488" s="3">
        <f>ROUND(E3488/L3488,0)</f>
        <v>83</v>
      </c>
      <c r="Q3488" s="6" t="s">
        <v>8315</v>
      </c>
      <c r="R3488" s="6" t="s">
        <v>8316</v>
      </c>
      <c r="S3488" s="14">
        <f t="shared" si="108"/>
        <v>42126.666678240734</v>
      </c>
      <c r="T3488" s="14">
        <f t="shared" si="109"/>
        <v>42158.082638888889</v>
      </c>
    </row>
    <row r="3489" spans="1:20" ht="60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8222</v>
      </c>
      <c r="H3489" s="1" t="s">
        <v>8244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8268</v>
      </c>
      <c r="O3489" s="5">
        <f>E3489/D3489</f>
        <v>1.2775000000000001</v>
      </c>
      <c r="P3489" s="3">
        <f>ROUND(E3489/L3489,0)</f>
        <v>39</v>
      </c>
      <c r="Q3489" s="6" t="s">
        <v>8315</v>
      </c>
      <c r="R3489" s="6" t="s">
        <v>8316</v>
      </c>
      <c r="S3489" s="14">
        <f t="shared" si="108"/>
        <v>42149.732083333329</v>
      </c>
      <c r="T3489" s="14">
        <f t="shared" si="109"/>
        <v>42179.732083333329</v>
      </c>
    </row>
    <row r="3490" spans="1:20" ht="60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8221</v>
      </c>
      <c r="H3490" s="1" t="s">
        <v>8243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8268</v>
      </c>
      <c r="O3490" s="5">
        <f>E3490/D3490</f>
        <v>1.212</v>
      </c>
      <c r="P3490" s="3">
        <f>ROUND(E3490/L3490,0)</f>
        <v>125</v>
      </c>
      <c r="Q3490" s="6" t="s">
        <v>8315</v>
      </c>
      <c r="R3490" s="6" t="s">
        <v>8316</v>
      </c>
      <c r="S3490" s="14">
        <f t="shared" si="108"/>
        <v>42087.55972222222</v>
      </c>
      <c r="T3490" s="14">
        <f t="shared" si="109"/>
        <v>42111.458333333336</v>
      </c>
    </row>
    <row r="3491" spans="1:20" ht="60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8222</v>
      </c>
      <c r="H3491" s="1" t="s">
        <v>8244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8268</v>
      </c>
      <c r="O3491" s="5">
        <f>E3491/D3491</f>
        <v>1.127</v>
      </c>
      <c r="P3491" s="3">
        <f>ROUND(E3491/L3491,0)</f>
        <v>78</v>
      </c>
      <c r="Q3491" s="6" t="s">
        <v>8315</v>
      </c>
      <c r="R3491" s="6" t="s">
        <v>8316</v>
      </c>
      <c r="S3491" s="14">
        <f t="shared" si="108"/>
        <v>41753.427442129629</v>
      </c>
      <c r="T3491" s="14">
        <f t="shared" si="109"/>
        <v>41783.666666666664</v>
      </c>
    </row>
    <row r="3492" spans="1:20" ht="60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8221</v>
      </c>
      <c r="H3492" s="1" t="s">
        <v>8243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8268</v>
      </c>
      <c r="O3492" s="5">
        <f>E3492/D3492</f>
        <v>1.2749999999999999</v>
      </c>
      <c r="P3492" s="3">
        <f>ROUND(E3492/L3492,0)</f>
        <v>47</v>
      </c>
      <c r="Q3492" s="6" t="s">
        <v>8315</v>
      </c>
      <c r="R3492" s="6" t="s">
        <v>8316</v>
      </c>
      <c r="S3492" s="14">
        <f t="shared" si="108"/>
        <v>42443.594027777777</v>
      </c>
      <c r="T3492" s="14">
        <f t="shared" si="109"/>
        <v>42473.594027777777</v>
      </c>
    </row>
    <row r="3493" spans="1:20" ht="60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8221</v>
      </c>
      <c r="H3493" s="1" t="s">
        <v>8243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8268</v>
      </c>
      <c r="O3493" s="5">
        <f>E3493/D3493</f>
        <v>1.5820000000000001</v>
      </c>
      <c r="P3493" s="3">
        <f>ROUND(E3493/L3493,0)</f>
        <v>79</v>
      </c>
      <c r="Q3493" s="6" t="s">
        <v>8315</v>
      </c>
      <c r="R3493" s="6" t="s">
        <v>8316</v>
      </c>
      <c r="S3493" s="14">
        <f t="shared" si="108"/>
        <v>42121.041481481479</v>
      </c>
      <c r="T3493" s="14">
        <f t="shared" si="109"/>
        <v>42142.041481481479</v>
      </c>
    </row>
    <row r="3494" spans="1:20" ht="45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8221</v>
      </c>
      <c r="H3494" s="1" t="s">
        <v>8243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8268</v>
      </c>
      <c r="O3494" s="5">
        <f>E3494/D3494</f>
        <v>1.0526894736842105</v>
      </c>
      <c r="P3494" s="3">
        <f>ROUND(E3494/L3494,0)</f>
        <v>114</v>
      </c>
      <c r="Q3494" s="6" t="s">
        <v>8315</v>
      </c>
      <c r="R3494" s="6" t="s">
        <v>8316</v>
      </c>
      <c r="S3494" s="14">
        <f t="shared" si="108"/>
        <v>42267.800891203697</v>
      </c>
      <c r="T3494" s="14">
        <f t="shared" si="109"/>
        <v>42302.800891203697</v>
      </c>
    </row>
    <row r="3495" spans="1:20" ht="60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8221</v>
      </c>
      <c r="H3495" s="1" t="s">
        <v>8243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8268</v>
      </c>
      <c r="O3495" s="5">
        <f>E3495/D3495</f>
        <v>1</v>
      </c>
      <c r="P3495" s="3">
        <f>ROUND(E3495/L3495,0)</f>
        <v>52</v>
      </c>
      <c r="Q3495" s="6" t="s">
        <v>8315</v>
      </c>
      <c r="R3495" s="6" t="s">
        <v>8316</v>
      </c>
      <c r="S3495" s="14">
        <f t="shared" si="108"/>
        <v>41848.657824074071</v>
      </c>
      <c r="T3495" s="14">
        <f t="shared" si="109"/>
        <v>41868.007638888885</v>
      </c>
    </row>
    <row r="3496" spans="1:20" ht="60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8221</v>
      </c>
      <c r="H3496" s="1" t="s">
        <v>8243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8268</v>
      </c>
      <c r="O3496" s="5">
        <f>E3496/D3496</f>
        <v>1</v>
      </c>
      <c r="P3496" s="3">
        <f>ROUND(E3496/L3496,0)</f>
        <v>31</v>
      </c>
      <c r="Q3496" s="6" t="s">
        <v>8315</v>
      </c>
      <c r="R3496" s="6" t="s">
        <v>8316</v>
      </c>
      <c r="S3496" s="14">
        <f t="shared" si="108"/>
        <v>42689.006655092591</v>
      </c>
      <c r="T3496" s="14">
        <f t="shared" si="109"/>
        <v>42700.041666666664</v>
      </c>
    </row>
    <row r="3497" spans="1:20" ht="60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8226</v>
      </c>
      <c r="H3497" s="1" t="s">
        <v>8248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8268</v>
      </c>
      <c r="O3497" s="5">
        <f>E3497/D3497</f>
        <v>1.0686</v>
      </c>
      <c r="P3497" s="3">
        <f>ROUND(E3497/L3497,0)</f>
        <v>74</v>
      </c>
      <c r="Q3497" s="6" t="s">
        <v>8315</v>
      </c>
      <c r="R3497" s="6" t="s">
        <v>8316</v>
      </c>
      <c r="S3497" s="14">
        <f t="shared" si="108"/>
        <v>41915.554502314808</v>
      </c>
      <c r="T3497" s="14">
        <f t="shared" si="109"/>
        <v>41944.512499999997</v>
      </c>
    </row>
    <row r="3498" spans="1:20" ht="60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8221</v>
      </c>
      <c r="H3498" s="1" t="s">
        <v>8243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8268</v>
      </c>
      <c r="O3498" s="5">
        <f>E3498/D3498</f>
        <v>1.244</v>
      </c>
      <c r="P3498" s="3">
        <f>ROUND(E3498/L3498,0)</f>
        <v>48</v>
      </c>
      <c r="Q3498" s="6" t="s">
        <v>8315</v>
      </c>
      <c r="R3498" s="6" t="s">
        <v>8316</v>
      </c>
      <c r="S3498" s="14">
        <f t="shared" si="108"/>
        <v>42584.638495370367</v>
      </c>
      <c r="T3498" s="14">
        <f t="shared" si="109"/>
        <v>42624.638495370367</v>
      </c>
    </row>
    <row r="3499" spans="1:20" ht="60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8221</v>
      </c>
      <c r="H3499" s="1" t="s">
        <v>8243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8268</v>
      </c>
      <c r="O3499" s="5">
        <f>E3499/D3499</f>
        <v>1.0870406189555126</v>
      </c>
      <c r="P3499" s="3">
        <f>ROUND(E3499/L3499,0)</f>
        <v>34</v>
      </c>
      <c r="Q3499" s="6" t="s">
        <v>8315</v>
      </c>
      <c r="R3499" s="6" t="s">
        <v>8316</v>
      </c>
      <c r="S3499" s="14">
        <f t="shared" si="108"/>
        <v>42511.53361111111</v>
      </c>
      <c r="T3499" s="14">
        <f t="shared" si="109"/>
        <v>42523.708333333336</v>
      </c>
    </row>
    <row r="3500" spans="1:20" ht="60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8226</v>
      </c>
      <c r="H3500" s="1" t="s">
        <v>8248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8268</v>
      </c>
      <c r="O3500" s="5">
        <f>E3500/D3500</f>
        <v>1.0242424242424242</v>
      </c>
      <c r="P3500" s="3">
        <f>ROUND(E3500/L3500,0)</f>
        <v>40</v>
      </c>
      <c r="Q3500" s="6" t="s">
        <v>8315</v>
      </c>
      <c r="R3500" s="6" t="s">
        <v>8316</v>
      </c>
      <c r="S3500" s="14">
        <f t="shared" si="108"/>
        <v>42458.950277777774</v>
      </c>
      <c r="T3500" s="14">
        <f t="shared" si="109"/>
        <v>42518.697222222218</v>
      </c>
    </row>
    <row r="3501" spans="1:20" ht="60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8221</v>
      </c>
      <c r="H3501" s="1" t="s">
        <v>8243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8268</v>
      </c>
      <c r="O3501" s="5">
        <f>E3501/D3501</f>
        <v>1.0549999999999999</v>
      </c>
      <c r="P3501" s="3">
        <f>ROUND(E3501/L3501,0)</f>
        <v>60</v>
      </c>
      <c r="Q3501" s="6" t="s">
        <v>8315</v>
      </c>
      <c r="R3501" s="6" t="s">
        <v>8316</v>
      </c>
      <c r="S3501" s="14">
        <f t="shared" si="108"/>
        <v>42131.827835648146</v>
      </c>
      <c r="T3501" s="14">
        <f t="shared" si="109"/>
        <v>42186.082638888889</v>
      </c>
    </row>
    <row r="3502" spans="1:20" ht="60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8221</v>
      </c>
      <c r="H3502" s="1" t="s">
        <v>8243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8268</v>
      </c>
      <c r="O3502" s="5">
        <f>E3502/D3502</f>
        <v>1.0629999999999999</v>
      </c>
      <c r="P3502" s="3">
        <f>ROUND(E3502/L3502,0)</f>
        <v>25</v>
      </c>
      <c r="Q3502" s="6" t="s">
        <v>8315</v>
      </c>
      <c r="R3502" s="6" t="s">
        <v>8316</v>
      </c>
      <c r="S3502" s="14">
        <f t="shared" si="108"/>
        <v>42419.711087962962</v>
      </c>
      <c r="T3502" s="14">
        <f t="shared" si="109"/>
        <v>42435.999305555553</v>
      </c>
    </row>
    <row r="3503" spans="1:20" ht="45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8222</v>
      </c>
      <c r="H3503" s="1" t="s">
        <v>8244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8268</v>
      </c>
      <c r="O3503" s="5">
        <f>E3503/D3503</f>
        <v>1.0066666666666666</v>
      </c>
      <c r="P3503" s="3">
        <f>ROUND(E3503/L3503,0)</f>
        <v>36</v>
      </c>
      <c r="Q3503" s="6" t="s">
        <v>8315</v>
      </c>
      <c r="R3503" s="6" t="s">
        <v>8316</v>
      </c>
      <c r="S3503" s="14">
        <f t="shared" si="108"/>
        <v>42233.555497685178</v>
      </c>
      <c r="T3503" s="14">
        <f t="shared" si="109"/>
        <v>42258.555497685178</v>
      </c>
    </row>
    <row r="3504" spans="1:20" ht="60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8221</v>
      </c>
      <c r="H3504" s="1" t="s">
        <v>8243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8268</v>
      </c>
      <c r="O3504" s="5">
        <f>E3504/D3504</f>
        <v>1.054</v>
      </c>
      <c r="P3504" s="3">
        <f>ROUND(E3504/L3504,0)</f>
        <v>136</v>
      </c>
      <c r="Q3504" s="6" t="s">
        <v>8315</v>
      </c>
      <c r="R3504" s="6" t="s">
        <v>8316</v>
      </c>
      <c r="S3504" s="14">
        <f t="shared" si="108"/>
        <v>42430.631064814814</v>
      </c>
      <c r="T3504" s="14">
        <f t="shared" si="109"/>
        <v>42444.957638888889</v>
      </c>
    </row>
    <row r="3505" spans="1:20" ht="4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8222</v>
      </c>
      <c r="H3505" s="1" t="s">
        <v>8244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8268</v>
      </c>
      <c r="O3505" s="5">
        <f>E3505/D3505</f>
        <v>1.0755999999999999</v>
      </c>
      <c r="P3505" s="3">
        <f>ROUND(E3505/L3505,0)</f>
        <v>71</v>
      </c>
      <c r="Q3505" s="6" t="s">
        <v>8315</v>
      </c>
      <c r="R3505" s="6" t="s">
        <v>8316</v>
      </c>
      <c r="S3505" s="14">
        <f t="shared" si="108"/>
        <v>42545.27</v>
      </c>
      <c r="T3505" s="14">
        <f t="shared" si="109"/>
        <v>42575.27</v>
      </c>
    </row>
    <row r="3506" spans="1:20" ht="60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8221</v>
      </c>
      <c r="H3506" s="1" t="s">
        <v>8243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8268</v>
      </c>
      <c r="O3506" s="5">
        <f>E3506/D3506</f>
        <v>1</v>
      </c>
      <c r="P3506" s="3">
        <f>ROUND(E3506/L3506,0)</f>
        <v>125</v>
      </c>
      <c r="Q3506" s="6" t="s">
        <v>8315</v>
      </c>
      <c r="R3506" s="6" t="s">
        <v>8316</v>
      </c>
      <c r="S3506" s="14">
        <f t="shared" si="108"/>
        <v>42297.540405092594</v>
      </c>
      <c r="T3506" s="14">
        <f t="shared" si="109"/>
        <v>42327.582071759258</v>
      </c>
    </row>
    <row r="3507" spans="1:20" ht="90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8221</v>
      </c>
      <c r="H3507" s="1" t="s">
        <v>8243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8268</v>
      </c>
      <c r="O3507" s="5">
        <f>E3507/D3507</f>
        <v>1.0376000000000001</v>
      </c>
      <c r="P3507" s="3">
        <f>ROUND(E3507/L3507,0)</f>
        <v>67</v>
      </c>
      <c r="Q3507" s="6" t="s">
        <v>8315</v>
      </c>
      <c r="R3507" s="6" t="s">
        <v>8316</v>
      </c>
      <c r="S3507" s="14">
        <f t="shared" si="108"/>
        <v>41760.727372685185</v>
      </c>
      <c r="T3507" s="14">
        <f t="shared" si="109"/>
        <v>41771.958333333328</v>
      </c>
    </row>
    <row r="3508" spans="1:20" ht="60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8221</v>
      </c>
      <c r="H3508" s="1" t="s">
        <v>8243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8268</v>
      </c>
      <c r="O3508" s="5">
        <f>E3508/D3508</f>
        <v>1.0149999999999999</v>
      </c>
      <c r="P3508" s="3">
        <f>ROUND(E3508/L3508,0)</f>
        <v>105</v>
      </c>
      <c r="Q3508" s="6" t="s">
        <v>8315</v>
      </c>
      <c r="R3508" s="6" t="s">
        <v>8316</v>
      </c>
      <c r="S3508" s="14">
        <f t="shared" si="108"/>
        <v>41829.525925925926</v>
      </c>
      <c r="T3508" s="14">
        <f t="shared" si="109"/>
        <v>41874.525925925926</v>
      </c>
    </row>
    <row r="3509" spans="1:20" ht="4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8221</v>
      </c>
      <c r="H3509" s="1" t="s">
        <v>8243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8268</v>
      </c>
      <c r="O3509" s="5">
        <f>E3509/D3509</f>
        <v>1.044</v>
      </c>
      <c r="P3509" s="3">
        <f>ROUND(E3509/L3509,0)</f>
        <v>145</v>
      </c>
      <c r="Q3509" s="6" t="s">
        <v>8315</v>
      </c>
      <c r="R3509" s="6" t="s">
        <v>8316</v>
      </c>
      <c r="S3509" s="14">
        <f t="shared" si="108"/>
        <v>42491.714548611104</v>
      </c>
      <c r="T3509" s="14">
        <f t="shared" si="109"/>
        <v>42521.714548611104</v>
      </c>
    </row>
    <row r="3510" spans="1:20" ht="60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8222</v>
      </c>
      <c r="H3510" s="1" t="s">
        <v>8244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8268</v>
      </c>
      <c r="O3510" s="5">
        <f>E3510/D3510</f>
        <v>1.8</v>
      </c>
      <c r="P3510" s="3">
        <f>ROUND(E3510/L3510,0)</f>
        <v>12</v>
      </c>
      <c r="Q3510" s="6" t="s">
        <v>8315</v>
      </c>
      <c r="R3510" s="6" t="s">
        <v>8316</v>
      </c>
      <c r="S3510" s="14">
        <f t="shared" si="108"/>
        <v>42477.521446759252</v>
      </c>
      <c r="T3510" s="14">
        <f t="shared" si="109"/>
        <v>42500.666666666664</v>
      </c>
    </row>
    <row r="3511" spans="1:20" ht="60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8221</v>
      </c>
      <c r="H3511" s="1" t="s">
        <v>8243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8268</v>
      </c>
      <c r="O3511" s="5">
        <f>E3511/D3511</f>
        <v>1.0633333333333332</v>
      </c>
      <c r="P3511" s="3">
        <f>ROUND(E3511/L3511,0)</f>
        <v>97</v>
      </c>
      <c r="Q3511" s="6" t="s">
        <v>8315</v>
      </c>
      <c r="R3511" s="6" t="s">
        <v>8316</v>
      </c>
      <c r="S3511" s="14">
        <f t="shared" si="108"/>
        <v>41950.651226851849</v>
      </c>
      <c r="T3511" s="14">
        <f t="shared" si="109"/>
        <v>41963.996527777774</v>
      </c>
    </row>
    <row r="3512" spans="1:20" ht="60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8221</v>
      </c>
      <c r="H3512" s="1" t="s">
        <v>8243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8268</v>
      </c>
      <c r="O3512" s="5">
        <f>E3512/D3512</f>
        <v>1.0055555555555555</v>
      </c>
      <c r="P3512" s="3">
        <f>ROUND(E3512/L3512,0)</f>
        <v>60</v>
      </c>
      <c r="Q3512" s="6" t="s">
        <v>8315</v>
      </c>
      <c r="R3512" s="6" t="s">
        <v>8316</v>
      </c>
      <c r="S3512" s="14">
        <f t="shared" si="108"/>
        <v>41802.412569444445</v>
      </c>
      <c r="T3512" s="14">
        <f t="shared" si="109"/>
        <v>41822.412569444445</v>
      </c>
    </row>
    <row r="3513" spans="1:20" ht="4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8222</v>
      </c>
      <c r="H3513" s="1" t="s">
        <v>8244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8268</v>
      </c>
      <c r="O3513" s="5">
        <f>E3513/D3513</f>
        <v>1.012</v>
      </c>
      <c r="P3513" s="3">
        <f>ROUND(E3513/L3513,0)</f>
        <v>80</v>
      </c>
      <c r="Q3513" s="6" t="s">
        <v>8315</v>
      </c>
      <c r="R3513" s="6" t="s">
        <v>8316</v>
      </c>
      <c r="S3513" s="14">
        <f t="shared" si="108"/>
        <v>41927.665451388886</v>
      </c>
      <c r="T3513" s="14">
        <f t="shared" si="109"/>
        <v>41950.5625</v>
      </c>
    </row>
    <row r="3514" spans="1:20" ht="60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8222</v>
      </c>
      <c r="H3514" s="1" t="s">
        <v>8244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8268</v>
      </c>
      <c r="O3514" s="5">
        <f>E3514/D3514</f>
        <v>1</v>
      </c>
      <c r="P3514" s="3">
        <f>ROUND(E3514/L3514,0)</f>
        <v>59</v>
      </c>
      <c r="Q3514" s="6" t="s">
        <v>8315</v>
      </c>
      <c r="R3514" s="6" t="s">
        <v>8316</v>
      </c>
      <c r="S3514" s="14">
        <f t="shared" si="108"/>
        <v>42057.328611111108</v>
      </c>
      <c r="T3514" s="14">
        <f t="shared" si="109"/>
        <v>42117.286944444444</v>
      </c>
    </row>
    <row r="3515" spans="1:20" ht="60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8221</v>
      </c>
      <c r="H3515" s="1" t="s">
        <v>8243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8268</v>
      </c>
      <c r="O3515" s="5">
        <f>E3515/D3515</f>
        <v>1.1839285714285714</v>
      </c>
      <c r="P3515" s="3">
        <f>ROUND(E3515/L3515,0)</f>
        <v>75</v>
      </c>
      <c r="Q3515" s="6" t="s">
        <v>8315</v>
      </c>
      <c r="R3515" s="6" t="s">
        <v>8316</v>
      </c>
      <c r="S3515" s="14">
        <f t="shared" si="108"/>
        <v>41780.887870370367</v>
      </c>
      <c r="T3515" s="14">
        <f t="shared" si="109"/>
        <v>41793.999305555553</v>
      </c>
    </row>
    <row r="3516" spans="1:20" ht="45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8221</v>
      </c>
      <c r="H3516" s="1" t="s">
        <v>8243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8268</v>
      </c>
      <c r="O3516" s="5">
        <f>E3516/D3516</f>
        <v>1.1000000000000001</v>
      </c>
      <c r="P3516" s="3">
        <f>ROUND(E3516/L3516,0)</f>
        <v>55</v>
      </c>
      <c r="Q3516" s="6" t="s">
        <v>8315</v>
      </c>
      <c r="R3516" s="6" t="s">
        <v>8316</v>
      </c>
      <c r="S3516" s="14">
        <f t="shared" si="108"/>
        <v>42020.638333333329</v>
      </c>
      <c r="T3516" s="14">
        <f t="shared" si="109"/>
        <v>42036.999305555553</v>
      </c>
    </row>
    <row r="3517" spans="1:20" ht="45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8221</v>
      </c>
      <c r="H3517" s="1" t="s">
        <v>8243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8268</v>
      </c>
      <c r="O3517" s="5">
        <f>E3517/D3517</f>
        <v>1.0266666666666666</v>
      </c>
      <c r="P3517" s="3">
        <f>ROUND(E3517/L3517,0)</f>
        <v>67</v>
      </c>
      <c r="Q3517" s="6" t="s">
        <v>8315</v>
      </c>
      <c r="R3517" s="6" t="s">
        <v>8316</v>
      </c>
      <c r="S3517" s="14">
        <f t="shared" si="108"/>
        <v>42125.564479166664</v>
      </c>
      <c r="T3517" s="14">
        <f t="shared" si="109"/>
        <v>42155.564479166664</v>
      </c>
    </row>
    <row r="3518" spans="1:20" ht="60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8221</v>
      </c>
      <c r="H3518" s="1" t="s">
        <v>8243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8268</v>
      </c>
      <c r="O3518" s="5">
        <f>E3518/D3518</f>
        <v>1</v>
      </c>
      <c r="P3518" s="3">
        <f>ROUND(E3518/L3518,0)</f>
        <v>227</v>
      </c>
      <c r="Q3518" s="6" t="s">
        <v>8315</v>
      </c>
      <c r="R3518" s="6" t="s">
        <v>8316</v>
      </c>
      <c r="S3518" s="14">
        <f t="shared" si="108"/>
        <v>41855.801736111105</v>
      </c>
      <c r="T3518" s="14">
        <f t="shared" si="109"/>
        <v>41889.916666666664</v>
      </c>
    </row>
    <row r="3519" spans="1:20" ht="4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8222</v>
      </c>
      <c r="H3519" s="1" t="s">
        <v>8244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8268</v>
      </c>
      <c r="O3519" s="5">
        <f>E3519/D3519</f>
        <v>1</v>
      </c>
      <c r="P3519" s="3">
        <f>ROUND(E3519/L3519,0)</f>
        <v>308</v>
      </c>
      <c r="Q3519" s="6" t="s">
        <v>8315</v>
      </c>
      <c r="R3519" s="6" t="s">
        <v>8316</v>
      </c>
      <c r="S3519" s="14">
        <f t="shared" si="108"/>
        <v>41794.609189814808</v>
      </c>
      <c r="T3519" s="14">
        <f t="shared" si="109"/>
        <v>41824.25</v>
      </c>
    </row>
    <row r="3520" spans="1:20" ht="60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8221</v>
      </c>
      <c r="H3520" s="1" t="s">
        <v>8243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8268</v>
      </c>
      <c r="O3520" s="5">
        <f>E3520/D3520</f>
        <v>1.10046</v>
      </c>
      <c r="P3520" s="3">
        <f>ROUND(E3520/L3520,0)</f>
        <v>50</v>
      </c>
      <c r="Q3520" s="6" t="s">
        <v>8315</v>
      </c>
      <c r="R3520" s="6" t="s">
        <v>8316</v>
      </c>
      <c r="S3520" s="14">
        <f t="shared" si="108"/>
        <v>41893.575219907405</v>
      </c>
      <c r="T3520" s="14">
        <f t="shared" si="109"/>
        <v>41914.38958333333</v>
      </c>
    </row>
    <row r="3521" spans="1:20" ht="4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8222</v>
      </c>
      <c r="H3521" s="1" t="s">
        <v>8244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8268</v>
      </c>
      <c r="O3521" s="5">
        <f>E3521/D3521</f>
        <v>1.0135000000000001</v>
      </c>
      <c r="P3521" s="3">
        <f>ROUND(E3521/L3521,0)</f>
        <v>72</v>
      </c>
      <c r="Q3521" s="6" t="s">
        <v>8315</v>
      </c>
      <c r="R3521" s="6" t="s">
        <v>8316</v>
      </c>
      <c r="S3521" s="14">
        <f t="shared" si="108"/>
        <v>42037.390624999993</v>
      </c>
      <c r="T3521" s="14">
        <f t="shared" si="109"/>
        <v>42067.390624999993</v>
      </c>
    </row>
    <row r="3522" spans="1:20" ht="45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8222</v>
      </c>
      <c r="H3522" s="1" t="s">
        <v>8244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8268</v>
      </c>
      <c r="O3522" s="5">
        <f>E3522/D3522</f>
        <v>1.0075000000000001</v>
      </c>
      <c r="P3522" s="3">
        <f>ROUND(E3522/L3522,0)</f>
        <v>96</v>
      </c>
      <c r="Q3522" s="6" t="s">
        <v>8315</v>
      </c>
      <c r="R3522" s="6" t="s">
        <v>8316</v>
      </c>
      <c r="S3522" s="14">
        <f t="shared" si="108"/>
        <v>42227.615879629629</v>
      </c>
      <c r="T3522" s="14">
        <f t="shared" si="109"/>
        <v>42253.365972222215</v>
      </c>
    </row>
    <row r="3523" spans="1:20" ht="60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8221</v>
      </c>
      <c r="H3523" s="1" t="s">
        <v>8243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8268</v>
      </c>
      <c r="O3523" s="5">
        <f>E3523/D3523</f>
        <v>1.6942857142857144</v>
      </c>
      <c r="P3523" s="3">
        <f>ROUND(E3523/L3523,0)</f>
        <v>46</v>
      </c>
      <c r="Q3523" s="6" t="s">
        <v>8315</v>
      </c>
      <c r="R3523" s="6" t="s">
        <v>8316</v>
      </c>
      <c r="S3523" s="14">
        <f t="shared" ref="S3523:S3586" si="110">(J3523/86400)+25569+(-5/24)</f>
        <v>41881.153009259258</v>
      </c>
      <c r="T3523" s="14">
        <f t="shared" ref="T3523:T3586" si="111">(I3523/86400)+25569+(-5/24)</f>
        <v>41911.153009259258</v>
      </c>
    </row>
    <row r="3524" spans="1:20" ht="60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8222</v>
      </c>
      <c r="H3524" s="1" t="s">
        <v>8244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8268</v>
      </c>
      <c r="O3524" s="5">
        <f>E3524/D3524</f>
        <v>1</v>
      </c>
      <c r="P3524" s="3">
        <f>ROUND(E3524/L3524,0)</f>
        <v>41</v>
      </c>
      <c r="Q3524" s="6" t="s">
        <v>8315</v>
      </c>
      <c r="R3524" s="6" t="s">
        <v>8316</v>
      </c>
      <c r="S3524" s="14">
        <f t="shared" si="110"/>
        <v>42234.581550925919</v>
      </c>
      <c r="T3524" s="14">
        <f t="shared" si="111"/>
        <v>42262.212500000001</v>
      </c>
    </row>
    <row r="3525" spans="1:20" ht="45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8222</v>
      </c>
      <c r="H3525" s="1" t="s">
        <v>8244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8268</v>
      </c>
      <c r="O3525" s="5">
        <f>E3525/D3525</f>
        <v>1.1365000000000001</v>
      </c>
      <c r="P3525" s="3">
        <f>ROUND(E3525/L3525,0)</f>
        <v>57</v>
      </c>
      <c r="Q3525" s="6" t="s">
        <v>8315</v>
      </c>
      <c r="R3525" s="6" t="s">
        <v>8316</v>
      </c>
      <c r="S3525" s="14">
        <f t="shared" si="110"/>
        <v>42581.189212962963</v>
      </c>
      <c r="T3525" s="14">
        <f t="shared" si="111"/>
        <v>42638.749999999993</v>
      </c>
    </row>
    <row r="3526" spans="1:20" ht="60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8221</v>
      </c>
      <c r="H3526" s="1" t="s">
        <v>8243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8268</v>
      </c>
      <c r="O3526" s="5">
        <f>E3526/D3526</f>
        <v>1.0156000000000001</v>
      </c>
      <c r="P3526" s="3">
        <f>ROUND(E3526/L3526,0)</f>
        <v>137</v>
      </c>
      <c r="Q3526" s="6" t="s">
        <v>8315</v>
      </c>
      <c r="R3526" s="6" t="s">
        <v>8316</v>
      </c>
      <c r="S3526" s="14">
        <f t="shared" si="110"/>
        <v>41880.555243055554</v>
      </c>
      <c r="T3526" s="14">
        <f t="shared" si="111"/>
        <v>41894.958333333328</v>
      </c>
    </row>
    <row r="3527" spans="1:20" ht="45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8221</v>
      </c>
      <c r="H3527" s="1" t="s">
        <v>8243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8268</v>
      </c>
      <c r="O3527" s="5">
        <f>E3527/D3527</f>
        <v>1.06</v>
      </c>
      <c r="P3527" s="3">
        <f>ROUND(E3527/L3527,0)</f>
        <v>76</v>
      </c>
      <c r="Q3527" s="6" t="s">
        <v>8315</v>
      </c>
      <c r="R3527" s="6" t="s">
        <v>8316</v>
      </c>
      <c r="S3527" s="14">
        <f t="shared" si="110"/>
        <v>42214.487337962964</v>
      </c>
      <c r="T3527" s="14">
        <f t="shared" si="111"/>
        <v>42225.458333333336</v>
      </c>
    </row>
    <row r="3528" spans="1:20" ht="60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8221</v>
      </c>
      <c r="H3528" s="1" t="s">
        <v>8243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8268</v>
      </c>
      <c r="O3528" s="5">
        <f>E3528/D3528</f>
        <v>1.02</v>
      </c>
      <c r="P3528" s="3">
        <f>ROUND(E3528/L3528,0)</f>
        <v>99</v>
      </c>
      <c r="Q3528" s="6" t="s">
        <v>8315</v>
      </c>
      <c r="R3528" s="6" t="s">
        <v>8316</v>
      </c>
      <c r="S3528" s="14">
        <f t="shared" si="110"/>
        <v>42460.126979166664</v>
      </c>
      <c r="T3528" s="14">
        <f t="shared" si="111"/>
        <v>42488.040972222218</v>
      </c>
    </row>
    <row r="3529" spans="1:20" ht="60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8221</v>
      </c>
      <c r="H3529" s="1" t="s">
        <v>8243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8268</v>
      </c>
      <c r="O3529" s="5">
        <f>E3529/D3529</f>
        <v>1.1691666666666667</v>
      </c>
      <c r="P3529" s="3">
        <f>ROUND(E3529/L3529,0)</f>
        <v>82</v>
      </c>
      <c r="Q3529" s="6" t="s">
        <v>8315</v>
      </c>
      <c r="R3529" s="6" t="s">
        <v>8316</v>
      </c>
      <c r="S3529" s="14">
        <f t="shared" si="110"/>
        <v>42166.814872685187</v>
      </c>
      <c r="T3529" s="14">
        <f t="shared" si="111"/>
        <v>42195.957638888889</v>
      </c>
    </row>
    <row r="3530" spans="1:20" ht="45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8222</v>
      </c>
      <c r="H3530" s="1" t="s">
        <v>8244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8268</v>
      </c>
      <c r="O3530" s="5">
        <f>E3530/D3530</f>
        <v>1.0115151515151515</v>
      </c>
      <c r="P3530" s="3">
        <f>ROUND(E3530/L3530,0)</f>
        <v>45</v>
      </c>
      <c r="Q3530" s="6" t="s">
        <v>8315</v>
      </c>
      <c r="R3530" s="6" t="s">
        <v>8316</v>
      </c>
      <c r="S3530" s="14">
        <f t="shared" si="110"/>
        <v>42733.293032407404</v>
      </c>
      <c r="T3530" s="14">
        <f t="shared" si="111"/>
        <v>42753.293032407404</v>
      </c>
    </row>
    <row r="3531" spans="1:20" ht="60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8221</v>
      </c>
      <c r="H3531" s="1" t="s">
        <v>8243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8268</v>
      </c>
      <c r="O3531" s="5">
        <f>E3531/D3531</f>
        <v>1.32</v>
      </c>
      <c r="P3531" s="3">
        <f>ROUND(E3531/L3531,0)</f>
        <v>37</v>
      </c>
      <c r="Q3531" s="6" t="s">
        <v>8315</v>
      </c>
      <c r="R3531" s="6" t="s">
        <v>8316</v>
      </c>
      <c r="S3531" s="14">
        <f t="shared" si="110"/>
        <v>42177.553449074076</v>
      </c>
      <c r="T3531" s="14">
        <f t="shared" si="111"/>
        <v>42197.833333333336</v>
      </c>
    </row>
    <row r="3532" spans="1:20" ht="60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8222</v>
      </c>
      <c r="H3532" s="1" t="s">
        <v>8244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8268</v>
      </c>
      <c r="O3532" s="5">
        <f>E3532/D3532</f>
        <v>1</v>
      </c>
      <c r="P3532" s="3">
        <f>ROUND(E3532/L3532,0)</f>
        <v>125</v>
      </c>
      <c r="Q3532" s="6" t="s">
        <v>8315</v>
      </c>
      <c r="R3532" s="6" t="s">
        <v>8316</v>
      </c>
      <c r="S3532" s="14">
        <f t="shared" si="110"/>
        <v>42442.41501157407</v>
      </c>
      <c r="T3532" s="14">
        <f t="shared" si="111"/>
        <v>42470.624999999993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8221</v>
      </c>
      <c r="H3533" s="1" t="s">
        <v>8243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8268</v>
      </c>
      <c r="O3533" s="5">
        <f>E3533/D3533</f>
        <v>1.28</v>
      </c>
      <c r="P3533" s="3">
        <f>ROUND(E3533/L3533,0)</f>
        <v>49</v>
      </c>
      <c r="Q3533" s="6" t="s">
        <v>8315</v>
      </c>
      <c r="R3533" s="6" t="s">
        <v>8316</v>
      </c>
      <c r="S3533" s="14">
        <f t="shared" si="110"/>
        <v>42521.44599537037</v>
      </c>
      <c r="T3533" s="14">
        <f t="shared" si="111"/>
        <v>42551.44599537037</v>
      </c>
    </row>
    <row r="3534" spans="1:20" ht="60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8221</v>
      </c>
      <c r="H3534" s="1" t="s">
        <v>8243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8268</v>
      </c>
      <c r="O3534" s="5">
        <f>E3534/D3534</f>
        <v>1.1895833333333334</v>
      </c>
      <c r="P3534" s="3">
        <f>ROUND(E3534/L3534,0)</f>
        <v>42</v>
      </c>
      <c r="Q3534" s="6" t="s">
        <v>8315</v>
      </c>
      <c r="R3534" s="6" t="s">
        <v>8316</v>
      </c>
      <c r="S3534" s="14">
        <f t="shared" si="110"/>
        <v>41884.391516203701</v>
      </c>
      <c r="T3534" s="14">
        <f t="shared" si="111"/>
        <v>41899.957638888889</v>
      </c>
    </row>
    <row r="3535" spans="1:20" ht="60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8221</v>
      </c>
      <c r="H3535" s="1" t="s">
        <v>8243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8268</v>
      </c>
      <c r="O3535" s="5">
        <f>E3535/D3535</f>
        <v>1.262</v>
      </c>
      <c r="P3535" s="3">
        <f>ROUND(E3535/L3535,0)</f>
        <v>79</v>
      </c>
      <c r="Q3535" s="6" t="s">
        <v>8315</v>
      </c>
      <c r="R3535" s="6" t="s">
        <v>8316</v>
      </c>
      <c r="S3535" s="14">
        <f t="shared" si="110"/>
        <v>42289.552858796298</v>
      </c>
      <c r="T3535" s="14">
        <f t="shared" si="111"/>
        <v>42319.594525462962</v>
      </c>
    </row>
    <row r="3536" spans="1:20" ht="45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8221</v>
      </c>
      <c r="H3536" s="1" t="s">
        <v>8243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8268</v>
      </c>
      <c r="O3536" s="5">
        <f>E3536/D3536</f>
        <v>1.5620000000000001</v>
      </c>
      <c r="P3536" s="3">
        <f>ROUND(E3536/L3536,0)</f>
        <v>38</v>
      </c>
      <c r="Q3536" s="6" t="s">
        <v>8315</v>
      </c>
      <c r="R3536" s="6" t="s">
        <v>8316</v>
      </c>
      <c r="S3536" s="14">
        <f t="shared" si="110"/>
        <v>42243.416932870365</v>
      </c>
      <c r="T3536" s="14">
        <f t="shared" si="111"/>
        <v>42278.416932870365</v>
      </c>
    </row>
    <row r="3537" spans="1:20" ht="4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8222</v>
      </c>
      <c r="H3537" s="1" t="s">
        <v>8244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8268</v>
      </c>
      <c r="O3537" s="5">
        <f>E3537/D3537</f>
        <v>1.0315000000000001</v>
      </c>
      <c r="P3537" s="3">
        <f>ROUND(E3537/L3537,0)</f>
        <v>45</v>
      </c>
      <c r="Q3537" s="6" t="s">
        <v>8315</v>
      </c>
      <c r="R3537" s="6" t="s">
        <v>8316</v>
      </c>
      <c r="S3537" s="14">
        <f t="shared" si="110"/>
        <v>42248.431828703702</v>
      </c>
      <c r="T3537" s="14">
        <f t="shared" si="111"/>
        <v>42279.541666666664</v>
      </c>
    </row>
    <row r="3538" spans="1:20" ht="60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8222</v>
      </c>
      <c r="H3538" s="1" t="s">
        <v>8244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8268</v>
      </c>
      <c r="O3538" s="5">
        <f>E3538/D3538</f>
        <v>1.5333333333333334</v>
      </c>
      <c r="P3538" s="3">
        <f>ROUND(E3538/L3538,0)</f>
        <v>14</v>
      </c>
      <c r="Q3538" s="6" t="s">
        <v>8315</v>
      </c>
      <c r="R3538" s="6" t="s">
        <v>8316</v>
      </c>
      <c r="S3538" s="14">
        <f t="shared" si="110"/>
        <v>42328.518807870372</v>
      </c>
      <c r="T3538" s="14">
        <f t="shared" si="111"/>
        <v>42358.290972222218</v>
      </c>
    </row>
    <row r="3539" spans="1:20" ht="60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8226</v>
      </c>
      <c r="H3539" s="1" t="s">
        <v>8248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8268</v>
      </c>
      <c r="O3539" s="5">
        <f>E3539/D3539</f>
        <v>1.8044444444444445</v>
      </c>
      <c r="P3539" s="3">
        <f>ROUND(E3539/L3539,0)</f>
        <v>44</v>
      </c>
      <c r="Q3539" s="6" t="s">
        <v>8315</v>
      </c>
      <c r="R3539" s="6" t="s">
        <v>8316</v>
      </c>
      <c r="S3539" s="14">
        <f t="shared" si="110"/>
        <v>41923.146018518521</v>
      </c>
      <c r="T3539" s="14">
        <f t="shared" si="111"/>
        <v>41960.124305555553</v>
      </c>
    </row>
    <row r="3540" spans="1:20" ht="60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8222</v>
      </c>
      <c r="H3540" s="1" t="s">
        <v>8244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8268</v>
      </c>
      <c r="O3540" s="5">
        <f>E3540/D3540</f>
        <v>1.2845</v>
      </c>
      <c r="P3540" s="3">
        <f>ROUND(E3540/L3540,0)</f>
        <v>31</v>
      </c>
      <c r="Q3540" s="6" t="s">
        <v>8315</v>
      </c>
      <c r="R3540" s="6" t="s">
        <v>8316</v>
      </c>
      <c r="S3540" s="14">
        <f t="shared" si="110"/>
        <v>42571.212268518517</v>
      </c>
      <c r="T3540" s="14">
        <f t="shared" si="111"/>
        <v>42599.212268518517</v>
      </c>
    </row>
    <row r="3541" spans="1:20" ht="60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8221</v>
      </c>
      <c r="H3541" s="1" t="s">
        <v>8243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8268</v>
      </c>
      <c r="O3541" s="5">
        <f>E3541/D3541</f>
        <v>1.1966666666666668</v>
      </c>
      <c r="P3541" s="3">
        <f>ROUND(E3541/L3541,0)</f>
        <v>55</v>
      </c>
      <c r="Q3541" s="6" t="s">
        <v>8315</v>
      </c>
      <c r="R3541" s="6" t="s">
        <v>8316</v>
      </c>
      <c r="S3541" s="14">
        <f t="shared" si="110"/>
        <v>42600.547708333332</v>
      </c>
      <c r="T3541" s="14">
        <f t="shared" si="111"/>
        <v>42621.547708333332</v>
      </c>
    </row>
    <row r="3542" spans="1:20" ht="60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8222</v>
      </c>
      <c r="H3542" s="1" t="s">
        <v>8244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8268</v>
      </c>
      <c r="O3542" s="5">
        <f>E3542/D3542</f>
        <v>1.23</v>
      </c>
      <c r="P3542" s="3">
        <f>ROUND(E3542/L3542,0)</f>
        <v>46</v>
      </c>
      <c r="Q3542" s="6" t="s">
        <v>8315</v>
      </c>
      <c r="R3542" s="6" t="s">
        <v>8316</v>
      </c>
      <c r="S3542" s="14">
        <f t="shared" si="110"/>
        <v>42516.795034722221</v>
      </c>
      <c r="T3542" s="14">
        <f t="shared" si="111"/>
        <v>42546.795034722221</v>
      </c>
    </row>
    <row r="3543" spans="1:20" ht="60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8222</v>
      </c>
      <c r="H3543" s="1" t="s">
        <v>8244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8268</v>
      </c>
      <c r="O3543" s="5">
        <f>E3543/D3543</f>
        <v>1.05</v>
      </c>
      <c r="P3543" s="3">
        <f>ROUND(E3543/L3543,0)</f>
        <v>39</v>
      </c>
      <c r="Q3543" s="6" t="s">
        <v>8315</v>
      </c>
      <c r="R3543" s="6" t="s">
        <v>8316</v>
      </c>
      <c r="S3543" s="14">
        <f t="shared" si="110"/>
        <v>42222.521701388883</v>
      </c>
      <c r="T3543" s="14">
        <f t="shared" si="111"/>
        <v>42247.521701388883</v>
      </c>
    </row>
    <row r="3544" spans="1:20" ht="60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8221</v>
      </c>
      <c r="H3544" s="1" t="s">
        <v>8243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8268</v>
      </c>
      <c r="O3544" s="5">
        <f>E3544/D3544</f>
        <v>1.0223636363636364</v>
      </c>
      <c r="P3544" s="3">
        <f>ROUND(E3544/L3544,0)</f>
        <v>66</v>
      </c>
      <c r="Q3544" s="6" t="s">
        <v>8315</v>
      </c>
      <c r="R3544" s="6" t="s">
        <v>8316</v>
      </c>
      <c r="S3544" s="14">
        <f t="shared" si="110"/>
        <v>41829.391458333332</v>
      </c>
      <c r="T3544" s="14">
        <f t="shared" si="111"/>
        <v>41889.391458333332</v>
      </c>
    </row>
    <row r="3545" spans="1:20" ht="4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8233</v>
      </c>
      <c r="H3545" s="1" t="s">
        <v>8246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8268</v>
      </c>
      <c r="O3545" s="5">
        <f>E3545/D3545</f>
        <v>1.0466666666666666</v>
      </c>
      <c r="P3545" s="3">
        <f>ROUND(E3545/L3545,0)</f>
        <v>54</v>
      </c>
      <c r="Q3545" s="6" t="s">
        <v>8315</v>
      </c>
      <c r="R3545" s="6" t="s">
        <v>8316</v>
      </c>
      <c r="S3545" s="14">
        <f t="shared" si="110"/>
        <v>42150.546979166662</v>
      </c>
      <c r="T3545" s="14">
        <f t="shared" si="111"/>
        <v>42180.546979166662</v>
      </c>
    </row>
    <row r="3546" spans="1:20" ht="45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8221</v>
      </c>
      <c r="H3546" s="1" t="s">
        <v>8243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8268</v>
      </c>
      <c r="O3546" s="5">
        <f>E3546/D3546</f>
        <v>1</v>
      </c>
      <c r="P3546" s="3">
        <f>ROUND(E3546/L3546,0)</f>
        <v>104</v>
      </c>
      <c r="Q3546" s="6" t="s">
        <v>8315</v>
      </c>
      <c r="R3546" s="6" t="s">
        <v>8316</v>
      </c>
      <c r="S3546" s="14">
        <f t="shared" si="110"/>
        <v>42040.623344907406</v>
      </c>
      <c r="T3546" s="14">
        <f t="shared" si="111"/>
        <v>42070.623344907406</v>
      </c>
    </row>
    <row r="3547" spans="1:20" ht="60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8221</v>
      </c>
      <c r="H3547" s="1" t="s">
        <v>8243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8268</v>
      </c>
      <c r="O3547" s="5">
        <f>E3547/D3547</f>
        <v>1.004</v>
      </c>
      <c r="P3547" s="3">
        <f>ROUND(E3547/L3547,0)</f>
        <v>31</v>
      </c>
      <c r="Q3547" s="6" t="s">
        <v>8315</v>
      </c>
      <c r="R3547" s="6" t="s">
        <v>8316</v>
      </c>
      <c r="S3547" s="14">
        <f t="shared" si="110"/>
        <v>42075.599062499998</v>
      </c>
      <c r="T3547" s="14">
        <f t="shared" si="111"/>
        <v>42105.599062499998</v>
      </c>
    </row>
    <row r="3548" spans="1:20" ht="60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8221</v>
      </c>
      <c r="H3548" s="1" t="s">
        <v>8243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8268</v>
      </c>
      <c r="O3548" s="5">
        <f>E3548/D3548</f>
        <v>1.0227272727272727</v>
      </c>
      <c r="P3548" s="3">
        <f>ROUND(E3548/L3548,0)</f>
        <v>59</v>
      </c>
      <c r="Q3548" s="6" t="s">
        <v>8315</v>
      </c>
      <c r="R3548" s="6" t="s">
        <v>8316</v>
      </c>
      <c r="S3548" s="14">
        <f t="shared" si="110"/>
        <v>42073.452361111107</v>
      </c>
      <c r="T3548" s="14">
        <f t="shared" si="111"/>
        <v>42094.957638888889</v>
      </c>
    </row>
    <row r="3549" spans="1:20" ht="4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8221</v>
      </c>
      <c r="H3549" s="1" t="s">
        <v>8243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8268</v>
      </c>
      <c r="O3549" s="5">
        <f>E3549/D3549</f>
        <v>1.1440928571428572</v>
      </c>
      <c r="P3549" s="3">
        <f>ROUND(E3549/L3549,0)</f>
        <v>119</v>
      </c>
      <c r="Q3549" s="6" t="s">
        <v>8315</v>
      </c>
      <c r="R3549" s="6" t="s">
        <v>8316</v>
      </c>
      <c r="S3549" s="14">
        <f t="shared" si="110"/>
        <v>42479.870381944442</v>
      </c>
      <c r="T3549" s="14">
        <f t="shared" si="111"/>
        <v>42503.957638888889</v>
      </c>
    </row>
    <row r="3550" spans="1:20" ht="4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8221</v>
      </c>
      <c r="H3550" s="1" t="s">
        <v>8243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8268</v>
      </c>
      <c r="O3550" s="5">
        <f>E3550/D3550</f>
        <v>1.019047619047619</v>
      </c>
      <c r="P3550" s="3">
        <f>ROUND(E3550/L3550,0)</f>
        <v>165</v>
      </c>
      <c r="Q3550" s="6" t="s">
        <v>8315</v>
      </c>
      <c r="R3550" s="6" t="s">
        <v>8316</v>
      </c>
      <c r="S3550" s="14">
        <f t="shared" si="110"/>
        <v>42411.733958333331</v>
      </c>
      <c r="T3550" s="14">
        <f t="shared" si="111"/>
        <v>42433.833333333336</v>
      </c>
    </row>
    <row r="3551" spans="1:20" ht="60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8222</v>
      </c>
      <c r="H3551" s="1" t="s">
        <v>8244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8268</v>
      </c>
      <c r="O3551" s="5">
        <f>E3551/D3551</f>
        <v>1.02</v>
      </c>
      <c r="P3551" s="3">
        <f>ROUND(E3551/L3551,0)</f>
        <v>24</v>
      </c>
      <c r="Q3551" s="6" t="s">
        <v>8315</v>
      </c>
      <c r="R3551" s="6" t="s">
        <v>8316</v>
      </c>
      <c r="S3551" s="14">
        <f t="shared" si="110"/>
        <v>42223.186030092591</v>
      </c>
      <c r="T3551" s="14">
        <f t="shared" si="111"/>
        <v>42251.186030092591</v>
      </c>
    </row>
    <row r="3552" spans="1:20" ht="60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8222</v>
      </c>
      <c r="H3552" s="1" t="s">
        <v>8244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8268</v>
      </c>
      <c r="O3552" s="5">
        <f>E3552/D3552</f>
        <v>1.048</v>
      </c>
      <c r="P3552" s="3">
        <f>ROUND(E3552/L3552,0)</f>
        <v>41</v>
      </c>
      <c r="Q3552" s="6" t="s">
        <v>8315</v>
      </c>
      <c r="R3552" s="6" t="s">
        <v>8316</v>
      </c>
      <c r="S3552" s="14">
        <f t="shared" si="110"/>
        <v>42462.685162037036</v>
      </c>
      <c r="T3552" s="14">
        <f t="shared" si="111"/>
        <v>42492.685162037036</v>
      </c>
    </row>
    <row r="3553" spans="1:20" ht="60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8221</v>
      </c>
      <c r="H3553" s="1" t="s">
        <v>8243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8268</v>
      </c>
      <c r="O3553" s="5">
        <f>E3553/D3553</f>
        <v>1.0183333333333333</v>
      </c>
      <c r="P3553" s="3">
        <f>ROUND(E3553/L3553,0)</f>
        <v>61</v>
      </c>
      <c r="Q3553" s="6" t="s">
        <v>8315</v>
      </c>
      <c r="R3553" s="6" t="s">
        <v>8316</v>
      </c>
      <c r="S3553" s="14">
        <f t="shared" si="110"/>
        <v>41753.307523148142</v>
      </c>
      <c r="T3553" s="14">
        <f t="shared" si="111"/>
        <v>41781.713194444441</v>
      </c>
    </row>
    <row r="3554" spans="1:20" ht="60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8222</v>
      </c>
      <c r="H3554" s="1" t="s">
        <v>8244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8268</v>
      </c>
      <c r="O3554" s="5">
        <f>E3554/D3554</f>
        <v>1</v>
      </c>
      <c r="P3554" s="3">
        <f>ROUND(E3554/L3554,0)</f>
        <v>39</v>
      </c>
      <c r="Q3554" s="6" t="s">
        <v>8315</v>
      </c>
      <c r="R3554" s="6" t="s">
        <v>8316</v>
      </c>
      <c r="S3554" s="14">
        <f t="shared" si="110"/>
        <v>41788.378749999996</v>
      </c>
      <c r="T3554" s="14">
        <f t="shared" si="111"/>
        <v>41818.378749999996</v>
      </c>
    </row>
    <row r="3555" spans="1:20" ht="60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8221</v>
      </c>
      <c r="H3555" s="1" t="s">
        <v>8243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8268</v>
      </c>
      <c r="O3555" s="5">
        <f>E3555/D3555</f>
        <v>1.0627272727272727</v>
      </c>
      <c r="P3555" s="3">
        <f>ROUND(E3555/L3555,0)</f>
        <v>56</v>
      </c>
      <c r="Q3555" s="6" t="s">
        <v>8315</v>
      </c>
      <c r="R3555" s="6" t="s">
        <v>8316</v>
      </c>
      <c r="S3555" s="14">
        <f t="shared" si="110"/>
        <v>42195.820370370369</v>
      </c>
      <c r="T3555" s="14">
        <f t="shared" si="111"/>
        <v>42227.791666666664</v>
      </c>
    </row>
    <row r="3556" spans="1:20" ht="4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8221</v>
      </c>
      <c r="H3556" s="1" t="s">
        <v>8243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8268</v>
      </c>
      <c r="O3556" s="5">
        <f>E3556/D3556</f>
        <v>1.1342219999999998</v>
      </c>
      <c r="P3556" s="3">
        <f>ROUND(E3556/L3556,0)</f>
        <v>107</v>
      </c>
      <c r="Q3556" s="6" t="s">
        <v>8315</v>
      </c>
      <c r="R3556" s="6" t="s">
        <v>8316</v>
      </c>
      <c r="S3556" s="14">
        <f t="shared" si="110"/>
        <v>42015.842118055552</v>
      </c>
      <c r="T3556" s="14">
        <f t="shared" si="111"/>
        <v>42046.499999999993</v>
      </c>
    </row>
    <row r="3557" spans="1:20" ht="60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8234</v>
      </c>
      <c r="H3557" s="1" t="s">
        <v>8246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8268</v>
      </c>
      <c r="O3557" s="5">
        <f>E3557/D3557</f>
        <v>1</v>
      </c>
      <c r="P3557" s="3">
        <f>ROUND(E3557/L3557,0)</f>
        <v>171</v>
      </c>
      <c r="Q3557" s="6" t="s">
        <v>8315</v>
      </c>
      <c r="R3557" s="6" t="s">
        <v>8316</v>
      </c>
      <c r="S3557" s="14">
        <f t="shared" si="110"/>
        <v>42661.233726851853</v>
      </c>
      <c r="T3557" s="14">
        <f t="shared" si="111"/>
        <v>42691.275393518517</v>
      </c>
    </row>
    <row r="3558" spans="1:20" ht="60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8222</v>
      </c>
      <c r="H3558" s="1" t="s">
        <v>8244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8268</v>
      </c>
      <c r="O3558" s="5">
        <f>E3558/D3558</f>
        <v>1.0045454545454546</v>
      </c>
      <c r="P3558" s="3">
        <f>ROUND(E3558/L3558,0)</f>
        <v>111</v>
      </c>
      <c r="Q3558" s="6" t="s">
        <v>8315</v>
      </c>
      <c r="R3558" s="6" t="s">
        <v>8316</v>
      </c>
      <c r="S3558" s="14">
        <f t="shared" si="110"/>
        <v>41808.441249999996</v>
      </c>
      <c r="T3558" s="14">
        <f t="shared" si="111"/>
        <v>41868.441249999996</v>
      </c>
    </row>
    <row r="3559" spans="1:20" ht="60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8221</v>
      </c>
      <c r="H3559" s="1" t="s">
        <v>8243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8268</v>
      </c>
      <c r="O3559" s="5">
        <f>E3559/D3559</f>
        <v>1.0003599999999999</v>
      </c>
      <c r="P3559" s="3">
        <f>ROUND(E3559/L3559,0)</f>
        <v>179</v>
      </c>
      <c r="Q3559" s="6" t="s">
        <v>8315</v>
      </c>
      <c r="R3559" s="6" t="s">
        <v>8316</v>
      </c>
      <c r="S3559" s="14">
        <f t="shared" si="110"/>
        <v>41730.068414351852</v>
      </c>
      <c r="T3559" s="14">
        <f t="shared" si="111"/>
        <v>41764.068414351852</v>
      </c>
    </row>
    <row r="3560" spans="1:20" ht="45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8222</v>
      </c>
      <c r="H3560" s="1" t="s">
        <v>8244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8268</v>
      </c>
      <c r="O3560" s="5">
        <f>E3560/D3560</f>
        <v>1.44</v>
      </c>
      <c r="P3560" s="3">
        <f>ROUND(E3560/L3560,0)</f>
        <v>23</v>
      </c>
      <c r="Q3560" s="6" t="s">
        <v>8315</v>
      </c>
      <c r="R3560" s="6" t="s">
        <v>8316</v>
      </c>
      <c r="S3560" s="14">
        <f t="shared" si="110"/>
        <v>42139.608506944445</v>
      </c>
      <c r="T3560" s="14">
        <f t="shared" si="111"/>
        <v>42181.666666666664</v>
      </c>
    </row>
    <row r="3561" spans="1:20" ht="60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8223</v>
      </c>
      <c r="H3561" s="1" t="s">
        <v>8245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8268</v>
      </c>
      <c r="O3561" s="5">
        <f>E3561/D3561</f>
        <v>1.0349999999999999</v>
      </c>
      <c r="P3561" s="3">
        <f>ROUND(E3561/L3561,0)</f>
        <v>43</v>
      </c>
      <c r="Q3561" s="6" t="s">
        <v>8315</v>
      </c>
      <c r="R3561" s="6" t="s">
        <v>8316</v>
      </c>
      <c r="S3561" s="14">
        <f t="shared" si="110"/>
        <v>42193.887824074067</v>
      </c>
      <c r="T3561" s="14">
        <f t="shared" si="111"/>
        <v>42216.165277777771</v>
      </c>
    </row>
    <row r="3562" spans="1:20" ht="60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8226</v>
      </c>
      <c r="H3562" s="1" t="s">
        <v>8248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8268</v>
      </c>
      <c r="O3562" s="5">
        <f>E3562/D3562</f>
        <v>1.0843750000000001</v>
      </c>
      <c r="P3562" s="3">
        <f>ROUND(E3562/L3562,0)</f>
        <v>47</v>
      </c>
      <c r="Q3562" s="6" t="s">
        <v>8315</v>
      </c>
      <c r="R3562" s="6" t="s">
        <v>8316</v>
      </c>
      <c r="S3562" s="14">
        <f t="shared" si="110"/>
        <v>42115.68131944444</v>
      </c>
      <c r="T3562" s="14">
        <f t="shared" si="111"/>
        <v>42150.906249999993</v>
      </c>
    </row>
    <row r="3563" spans="1:20" ht="120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8221</v>
      </c>
      <c r="H3563" s="1" t="s">
        <v>8243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8268</v>
      </c>
      <c r="O3563" s="5">
        <f>E3563/D3563</f>
        <v>1.024</v>
      </c>
      <c r="P3563" s="3">
        <f>ROUND(E3563/L3563,0)</f>
        <v>47</v>
      </c>
      <c r="Q3563" s="6" t="s">
        <v>8315</v>
      </c>
      <c r="R3563" s="6" t="s">
        <v>8316</v>
      </c>
      <c r="S3563" s="14">
        <f t="shared" si="110"/>
        <v>42203.471967592595</v>
      </c>
      <c r="T3563" s="14">
        <f t="shared" si="111"/>
        <v>42221.566666666666</v>
      </c>
    </row>
    <row r="3564" spans="1:20" ht="60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8222</v>
      </c>
      <c r="H3564" s="1" t="s">
        <v>8244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8268</v>
      </c>
      <c r="O3564" s="5">
        <f>E3564/D3564</f>
        <v>1.4888888888888889</v>
      </c>
      <c r="P3564" s="3">
        <f>ROUND(E3564/L3564,0)</f>
        <v>15</v>
      </c>
      <c r="Q3564" s="6" t="s">
        <v>8315</v>
      </c>
      <c r="R3564" s="6" t="s">
        <v>8316</v>
      </c>
      <c r="S3564" s="14">
        <f t="shared" si="110"/>
        <v>42433.553553240738</v>
      </c>
      <c r="T3564" s="14">
        <f t="shared" si="111"/>
        <v>42442.708333333336</v>
      </c>
    </row>
    <row r="3565" spans="1:20" ht="60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8222</v>
      </c>
      <c r="H3565" s="1" t="s">
        <v>8244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8268</v>
      </c>
      <c r="O3565" s="5">
        <f>E3565/D3565</f>
        <v>1.0549000000000002</v>
      </c>
      <c r="P3565" s="3">
        <f>ROUND(E3565/L3565,0)</f>
        <v>21</v>
      </c>
      <c r="Q3565" s="6" t="s">
        <v>8315</v>
      </c>
      <c r="R3565" s="6" t="s">
        <v>8316</v>
      </c>
      <c r="S3565" s="14">
        <f t="shared" si="110"/>
        <v>42555.46361111111</v>
      </c>
      <c r="T3565" s="14">
        <f t="shared" si="111"/>
        <v>42583.583333333336</v>
      </c>
    </row>
    <row r="3566" spans="1:20" ht="45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8222</v>
      </c>
      <c r="H3566" s="1" t="s">
        <v>8244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8268</v>
      </c>
      <c r="O3566" s="5">
        <f>E3566/D3566</f>
        <v>1.0049999999999999</v>
      </c>
      <c r="P3566" s="3">
        <f>ROUND(E3566/L3566,0)</f>
        <v>59</v>
      </c>
      <c r="Q3566" s="6" t="s">
        <v>8315</v>
      </c>
      <c r="R3566" s="6" t="s">
        <v>8316</v>
      </c>
      <c r="S3566" s="14">
        <f t="shared" si="110"/>
        <v>42236.414918981478</v>
      </c>
      <c r="T3566" s="14">
        <f t="shared" si="111"/>
        <v>42282.458333333336</v>
      </c>
    </row>
    <row r="3567" spans="1:20" ht="60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8221</v>
      </c>
      <c r="H3567" s="1" t="s">
        <v>8243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8268</v>
      </c>
      <c r="O3567" s="5">
        <f>E3567/D3567</f>
        <v>1.3055555555555556</v>
      </c>
      <c r="P3567" s="3">
        <f>ROUND(E3567/L3567,0)</f>
        <v>98</v>
      </c>
      <c r="Q3567" s="6" t="s">
        <v>8315</v>
      </c>
      <c r="R3567" s="6" t="s">
        <v>8316</v>
      </c>
      <c r="S3567" s="14">
        <f t="shared" si="110"/>
        <v>41974.534814814811</v>
      </c>
      <c r="T3567" s="14">
        <f t="shared" si="111"/>
        <v>42004.534814814811</v>
      </c>
    </row>
    <row r="3568" spans="1:20" ht="60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8222</v>
      </c>
      <c r="H3568" s="1" t="s">
        <v>8244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8268</v>
      </c>
      <c r="O3568" s="5">
        <f>E3568/D3568</f>
        <v>1.0475000000000001</v>
      </c>
      <c r="P3568" s="3">
        <f>ROUND(E3568/L3568,0)</f>
        <v>55</v>
      </c>
      <c r="Q3568" s="6" t="s">
        <v>8315</v>
      </c>
      <c r="R3568" s="6" t="s">
        <v>8316</v>
      </c>
      <c r="S3568" s="14">
        <f t="shared" si="110"/>
        <v>41997.299571759257</v>
      </c>
      <c r="T3568" s="14">
        <f t="shared" si="111"/>
        <v>42027.299571759257</v>
      </c>
    </row>
    <row r="3569" spans="1:20" ht="60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8222</v>
      </c>
      <c r="H3569" s="1" t="s">
        <v>8244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8268</v>
      </c>
      <c r="O3569" s="5">
        <f>E3569/D3569</f>
        <v>1.0880000000000001</v>
      </c>
      <c r="P3569" s="3">
        <f>ROUND(E3569/L3569,0)</f>
        <v>27</v>
      </c>
      <c r="Q3569" s="6" t="s">
        <v>8315</v>
      </c>
      <c r="R3569" s="6" t="s">
        <v>8316</v>
      </c>
      <c r="S3569" s="14">
        <f t="shared" si="110"/>
        <v>42135.602361111109</v>
      </c>
      <c r="T3569" s="14">
        <f t="shared" si="111"/>
        <v>42165.602361111109</v>
      </c>
    </row>
    <row r="3570" spans="1:20" ht="45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8221</v>
      </c>
      <c r="H3570" s="1" t="s">
        <v>8243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8268</v>
      </c>
      <c r="O3570" s="5">
        <f>E3570/D3570</f>
        <v>1.1100000000000001</v>
      </c>
      <c r="P3570" s="3">
        <f>ROUND(E3570/L3570,0)</f>
        <v>58</v>
      </c>
      <c r="Q3570" s="6" t="s">
        <v>8315</v>
      </c>
      <c r="R3570" s="6" t="s">
        <v>8316</v>
      </c>
      <c r="S3570" s="14">
        <f t="shared" si="110"/>
        <v>41869.532337962963</v>
      </c>
      <c r="T3570" s="14">
        <f t="shared" si="111"/>
        <v>41899.532337962963</v>
      </c>
    </row>
    <row r="3571" spans="1:20" ht="45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8221</v>
      </c>
      <c r="H3571" s="1" t="s">
        <v>8243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8268</v>
      </c>
      <c r="O3571" s="5">
        <f>E3571/D3571</f>
        <v>1.0047999999999999</v>
      </c>
      <c r="P3571" s="3">
        <f>ROUND(E3571/L3571,0)</f>
        <v>123</v>
      </c>
      <c r="Q3571" s="6" t="s">
        <v>8315</v>
      </c>
      <c r="R3571" s="6" t="s">
        <v>8316</v>
      </c>
      <c r="S3571" s="14">
        <f t="shared" si="110"/>
        <v>41982.480277777773</v>
      </c>
      <c r="T3571" s="14">
        <f t="shared" si="111"/>
        <v>42012.480277777773</v>
      </c>
    </row>
    <row r="3572" spans="1:20" ht="4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8221</v>
      </c>
      <c r="H3572" s="1" t="s">
        <v>8243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8268</v>
      </c>
      <c r="O3572" s="5">
        <f>E3572/D3572</f>
        <v>1.1435</v>
      </c>
      <c r="P3572" s="3">
        <f>ROUND(E3572/L3572,0)</f>
        <v>88</v>
      </c>
      <c r="Q3572" s="6" t="s">
        <v>8315</v>
      </c>
      <c r="R3572" s="6" t="s">
        <v>8316</v>
      </c>
      <c r="S3572" s="14">
        <f t="shared" si="110"/>
        <v>41976.12364583333</v>
      </c>
      <c r="T3572" s="14">
        <f t="shared" si="111"/>
        <v>42004.083333333336</v>
      </c>
    </row>
    <row r="3573" spans="1:20" ht="45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8222</v>
      </c>
      <c r="H3573" s="1" t="s">
        <v>8244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8268</v>
      </c>
      <c r="O3573" s="5">
        <f>E3573/D3573</f>
        <v>1.2206666666666666</v>
      </c>
      <c r="P3573" s="3">
        <f>ROUND(E3573/L3573,0)</f>
        <v>73</v>
      </c>
      <c r="Q3573" s="6" t="s">
        <v>8315</v>
      </c>
      <c r="R3573" s="6" t="s">
        <v>8316</v>
      </c>
      <c r="S3573" s="14">
        <f t="shared" si="110"/>
        <v>41912.650613425925</v>
      </c>
      <c r="T3573" s="14">
        <f t="shared" si="111"/>
        <v>41942.650613425925</v>
      </c>
    </row>
    <row r="3574" spans="1:20" ht="30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8222</v>
      </c>
      <c r="H3574" s="1" t="s">
        <v>8244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8268</v>
      </c>
      <c r="O3574" s="5">
        <f>E3574/D3574</f>
        <v>1</v>
      </c>
      <c r="P3574" s="3">
        <f>ROUND(E3574/L3574,0)</f>
        <v>56</v>
      </c>
      <c r="Q3574" s="6" t="s">
        <v>8315</v>
      </c>
      <c r="R3574" s="6" t="s">
        <v>8316</v>
      </c>
      <c r="S3574" s="14">
        <f t="shared" si="110"/>
        <v>42146.36206018518</v>
      </c>
      <c r="T3574" s="14">
        <f t="shared" si="111"/>
        <v>42176.36206018518</v>
      </c>
    </row>
    <row r="3575" spans="1:20" ht="45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8222</v>
      </c>
      <c r="H3575" s="1" t="s">
        <v>8244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8268</v>
      </c>
      <c r="O3575" s="5">
        <f>E3575/D3575</f>
        <v>1.028</v>
      </c>
      <c r="P3575" s="3">
        <f>ROUND(E3575/L3575,0)</f>
        <v>40</v>
      </c>
      <c r="Q3575" s="6" t="s">
        <v>8315</v>
      </c>
      <c r="R3575" s="6" t="s">
        <v>8316</v>
      </c>
      <c r="S3575" s="14">
        <f t="shared" si="110"/>
        <v>41921.167199074072</v>
      </c>
      <c r="T3575" s="14">
        <f t="shared" si="111"/>
        <v>41951.208865740737</v>
      </c>
    </row>
    <row r="3576" spans="1:20" ht="60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8221</v>
      </c>
      <c r="H3576" s="1" t="s">
        <v>8243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8268</v>
      </c>
      <c r="O3576" s="5">
        <f>E3576/D3576</f>
        <v>1.0612068965517241</v>
      </c>
      <c r="P3576" s="3">
        <f>ROUND(E3576/L3576,0)</f>
        <v>137</v>
      </c>
      <c r="Q3576" s="6" t="s">
        <v>8315</v>
      </c>
      <c r="R3576" s="6" t="s">
        <v>8316</v>
      </c>
      <c r="S3576" s="14">
        <f t="shared" si="110"/>
        <v>41926.734351851854</v>
      </c>
      <c r="T3576" s="14">
        <f t="shared" si="111"/>
        <v>41956.776018518511</v>
      </c>
    </row>
    <row r="3577" spans="1:20" ht="60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8221</v>
      </c>
      <c r="H3577" s="1" t="s">
        <v>8243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8268</v>
      </c>
      <c r="O3577" s="5">
        <f>E3577/D3577</f>
        <v>1.0133000000000001</v>
      </c>
      <c r="P3577" s="3">
        <f>ROUND(E3577/L3577,0)</f>
        <v>99</v>
      </c>
      <c r="Q3577" s="6" t="s">
        <v>8315</v>
      </c>
      <c r="R3577" s="6" t="s">
        <v>8316</v>
      </c>
      <c r="S3577" s="14">
        <f t="shared" si="110"/>
        <v>42561.575543981475</v>
      </c>
      <c r="T3577" s="14">
        <f t="shared" si="111"/>
        <v>42592.957638888889</v>
      </c>
    </row>
    <row r="3578" spans="1:20" ht="45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8221</v>
      </c>
      <c r="H3578" s="1" t="s">
        <v>8243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8268</v>
      </c>
      <c r="O3578" s="5">
        <f>E3578/D3578</f>
        <v>1</v>
      </c>
      <c r="P3578" s="3">
        <f>ROUND(E3578/L3578,0)</f>
        <v>20</v>
      </c>
      <c r="Q3578" s="6" t="s">
        <v>8315</v>
      </c>
      <c r="R3578" s="6" t="s">
        <v>8316</v>
      </c>
      <c r="S3578" s="14">
        <f t="shared" si="110"/>
        <v>42649.340902777774</v>
      </c>
      <c r="T3578" s="14">
        <f t="shared" si="111"/>
        <v>42709.382569444446</v>
      </c>
    </row>
    <row r="3579" spans="1:20" ht="4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8221</v>
      </c>
      <c r="H3579" s="1" t="s">
        <v>8243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8268</v>
      </c>
      <c r="O3579" s="5">
        <f>E3579/D3579</f>
        <v>1.3</v>
      </c>
      <c r="P3579" s="3">
        <f>ROUND(E3579/L3579,0)</f>
        <v>29</v>
      </c>
      <c r="Q3579" s="6" t="s">
        <v>8315</v>
      </c>
      <c r="R3579" s="6" t="s">
        <v>8316</v>
      </c>
      <c r="S3579" s="14">
        <f t="shared" si="110"/>
        <v>42093.578506944446</v>
      </c>
      <c r="T3579" s="14">
        <f t="shared" si="111"/>
        <v>42120.061111111114</v>
      </c>
    </row>
    <row r="3580" spans="1:20" ht="45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8222</v>
      </c>
      <c r="H3580" s="1" t="s">
        <v>8244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8268</v>
      </c>
      <c r="O3580" s="5">
        <f>E3580/D3580</f>
        <v>1.0001333333333333</v>
      </c>
      <c r="P3580" s="3">
        <f>ROUND(E3580/L3580,0)</f>
        <v>41</v>
      </c>
      <c r="Q3580" s="6" t="s">
        <v>8315</v>
      </c>
      <c r="R3580" s="6" t="s">
        <v>8316</v>
      </c>
      <c r="S3580" s="14">
        <f t="shared" si="110"/>
        <v>42460.525196759256</v>
      </c>
      <c r="T3580" s="14">
        <f t="shared" si="111"/>
        <v>42490.525196759256</v>
      </c>
    </row>
    <row r="3581" spans="1:20" ht="60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8222</v>
      </c>
      <c r="H3581" s="1" t="s">
        <v>8244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8268</v>
      </c>
      <c r="O3581" s="5">
        <f>E3581/D3581</f>
        <v>1</v>
      </c>
      <c r="P3581" s="3">
        <f>ROUND(E3581/L3581,0)</f>
        <v>36</v>
      </c>
      <c r="Q3581" s="6" t="s">
        <v>8315</v>
      </c>
      <c r="R3581" s="6" t="s">
        <v>8316</v>
      </c>
      <c r="S3581" s="14">
        <f t="shared" si="110"/>
        <v>42430.553888888891</v>
      </c>
      <c r="T3581" s="14">
        <f t="shared" si="111"/>
        <v>42460.51222222222</v>
      </c>
    </row>
    <row r="3582" spans="1:20" ht="45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8221</v>
      </c>
      <c r="H3582" s="1" t="s">
        <v>8243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8268</v>
      </c>
      <c r="O3582" s="5">
        <f>E3582/D3582</f>
        <v>1.1388888888888888</v>
      </c>
      <c r="P3582" s="3">
        <f>ROUND(E3582/L3582,0)</f>
        <v>38</v>
      </c>
      <c r="Q3582" s="6" t="s">
        <v>8315</v>
      </c>
      <c r="R3582" s="6" t="s">
        <v>8316</v>
      </c>
      <c r="S3582" s="14">
        <f t="shared" si="110"/>
        <v>42025.967847222222</v>
      </c>
      <c r="T3582" s="14">
        <f t="shared" si="111"/>
        <v>42063.999305555553</v>
      </c>
    </row>
    <row r="3583" spans="1:20" ht="60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8222</v>
      </c>
      <c r="H3583" s="1" t="s">
        <v>8244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8268</v>
      </c>
      <c r="O3583" s="5">
        <f>E3583/D3583</f>
        <v>1</v>
      </c>
      <c r="P3583" s="3">
        <f>ROUND(E3583/L3583,0)</f>
        <v>33</v>
      </c>
      <c r="Q3583" s="6" t="s">
        <v>8315</v>
      </c>
      <c r="R3583" s="6" t="s">
        <v>8316</v>
      </c>
      <c r="S3583" s="14">
        <f t="shared" si="110"/>
        <v>41836.26284722222</v>
      </c>
      <c r="T3583" s="14">
        <f t="shared" si="111"/>
        <v>41850.26284722222</v>
      </c>
    </row>
    <row r="3584" spans="1:20" ht="4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8221</v>
      </c>
      <c r="H3584" s="1" t="s">
        <v>8243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8268</v>
      </c>
      <c r="O3584" s="5">
        <f>E3584/D3584</f>
        <v>2.87</v>
      </c>
      <c r="P3584" s="3">
        <f>ROUND(E3584/L3584,0)</f>
        <v>59</v>
      </c>
      <c r="Q3584" s="6" t="s">
        <v>8315</v>
      </c>
      <c r="R3584" s="6" t="s">
        <v>8316</v>
      </c>
      <c r="S3584" s="14">
        <f t="shared" si="110"/>
        <v>42450.887523148143</v>
      </c>
      <c r="T3584" s="14">
        <f t="shared" si="111"/>
        <v>42464.887523148143</v>
      </c>
    </row>
    <row r="3585" spans="1:20" ht="60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8221</v>
      </c>
      <c r="H3585" s="1" t="s">
        <v>8243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8268</v>
      </c>
      <c r="O3585" s="5">
        <f>E3585/D3585</f>
        <v>1.085</v>
      </c>
      <c r="P3585" s="3">
        <f>ROUND(E3585/L3585,0)</f>
        <v>136</v>
      </c>
      <c r="Q3585" s="6" t="s">
        <v>8315</v>
      </c>
      <c r="R3585" s="6" t="s">
        <v>8316</v>
      </c>
      <c r="S3585" s="14">
        <f t="shared" si="110"/>
        <v>42418.217650462961</v>
      </c>
      <c r="T3585" s="14">
        <f t="shared" si="111"/>
        <v>42478.175983796296</v>
      </c>
    </row>
    <row r="3586" spans="1:20" ht="90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8222</v>
      </c>
      <c r="H3586" s="1" t="s">
        <v>8244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8268</v>
      </c>
      <c r="O3586" s="5">
        <f>E3586/D3586</f>
        <v>1.155</v>
      </c>
      <c r="P3586" s="3">
        <f>ROUND(E3586/L3586,0)</f>
        <v>31</v>
      </c>
      <c r="Q3586" s="6" t="s">
        <v>8315</v>
      </c>
      <c r="R3586" s="6" t="s">
        <v>8316</v>
      </c>
      <c r="S3586" s="14">
        <f t="shared" si="110"/>
        <v>42168.108148148145</v>
      </c>
      <c r="T3586" s="14">
        <f t="shared" si="111"/>
        <v>42198.108148148145</v>
      </c>
    </row>
    <row r="3587" spans="1:20" ht="45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8221</v>
      </c>
      <c r="H3587" s="1" t="s">
        <v>8243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8268</v>
      </c>
      <c r="O3587" s="5">
        <f>E3587/D3587</f>
        <v>1.1911764705882353</v>
      </c>
      <c r="P3587" s="3">
        <f>ROUND(E3587/L3587,0)</f>
        <v>176</v>
      </c>
      <c r="Q3587" s="6" t="s">
        <v>8315</v>
      </c>
      <c r="R3587" s="6" t="s">
        <v>8316</v>
      </c>
      <c r="S3587" s="14">
        <f t="shared" ref="S3587:S3650" si="112">(J3587/86400)+25569+(-5/24)</f>
        <v>41964.507986111108</v>
      </c>
      <c r="T3587" s="14">
        <f t="shared" ref="T3587:T3650" si="113">(I3587/86400)+25569+(-5/24)</f>
        <v>41994.507986111108</v>
      </c>
    </row>
    <row r="3588" spans="1:20" ht="3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8221</v>
      </c>
      <c r="H3588" s="1" t="s">
        <v>8243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8268</v>
      </c>
      <c r="O3588" s="5">
        <f>E3588/D3588</f>
        <v>1.0942666666666667</v>
      </c>
      <c r="P3588" s="3">
        <f>ROUND(E3588/L3588,0)</f>
        <v>152</v>
      </c>
      <c r="Q3588" s="6" t="s">
        <v>8315</v>
      </c>
      <c r="R3588" s="6" t="s">
        <v>8316</v>
      </c>
      <c r="S3588" s="14">
        <f t="shared" si="112"/>
        <v>42576.489236111105</v>
      </c>
      <c r="T3588" s="14">
        <f t="shared" si="113"/>
        <v>42636.489236111105</v>
      </c>
    </row>
    <row r="3589" spans="1:20" ht="45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8222</v>
      </c>
      <c r="H3589" s="1" t="s">
        <v>8244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8268</v>
      </c>
      <c r="O3589" s="5">
        <f>E3589/D3589</f>
        <v>1.266</v>
      </c>
      <c r="P3589" s="3">
        <f>ROUND(E3589/L3589,0)</f>
        <v>23</v>
      </c>
      <c r="Q3589" s="6" t="s">
        <v>8315</v>
      </c>
      <c r="R3589" s="6" t="s">
        <v>8316</v>
      </c>
      <c r="S3589" s="14">
        <f t="shared" si="112"/>
        <v>42503.331643518519</v>
      </c>
      <c r="T3589" s="14">
        <f t="shared" si="113"/>
        <v>42548.583333333336</v>
      </c>
    </row>
    <row r="3590" spans="1:20" ht="45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8222</v>
      </c>
      <c r="H3590" s="1" t="s">
        <v>8244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8268</v>
      </c>
      <c r="O3590" s="5">
        <f>E3590/D3590</f>
        <v>1.0049999999999999</v>
      </c>
      <c r="P3590" s="3">
        <f>ROUND(E3590/L3590,0)</f>
        <v>18</v>
      </c>
      <c r="Q3590" s="6" t="s">
        <v>8315</v>
      </c>
      <c r="R3590" s="6" t="s">
        <v>8316</v>
      </c>
      <c r="S3590" s="14">
        <f t="shared" si="112"/>
        <v>42101.620486111111</v>
      </c>
      <c r="T3590" s="14">
        <f t="shared" si="113"/>
        <v>42123.749999999993</v>
      </c>
    </row>
    <row r="3591" spans="1:20" ht="45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8221</v>
      </c>
      <c r="H3591" s="1" t="s">
        <v>8243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8268</v>
      </c>
      <c r="O3591" s="5">
        <f>E3591/D3591</f>
        <v>1.2749999999999999</v>
      </c>
      <c r="P3591" s="3">
        <f>ROUND(E3591/L3591,0)</f>
        <v>82</v>
      </c>
      <c r="Q3591" s="6" t="s">
        <v>8315</v>
      </c>
      <c r="R3591" s="6" t="s">
        <v>8316</v>
      </c>
      <c r="S3591" s="14">
        <f t="shared" si="112"/>
        <v>42125.439201388886</v>
      </c>
      <c r="T3591" s="14">
        <f t="shared" si="113"/>
        <v>42150.439201388886</v>
      </c>
    </row>
    <row r="3592" spans="1:20" ht="60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8222</v>
      </c>
      <c r="H3592" s="1" t="s">
        <v>8244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8268</v>
      </c>
      <c r="O3592" s="5">
        <f>E3592/D3592</f>
        <v>1.0005999999999999</v>
      </c>
      <c r="P3592" s="3">
        <f>ROUND(E3592/L3592,0)</f>
        <v>69</v>
      </c>
      <c r="Q3592" s="6" t="s">
        <v>8315</v>
      </c>
      <c r="R3592" s="6" t="s">
        <v>8316</v>
      </c>
      <c r="S3592" s="14">
        <f t="shared" si="112"/>
        <v>41902.125393518516</v>
      </c>
      <c r="T3592" s="14">
        <f t="shared" si="113"/>
        <v>41932.125393518516</v>
      </c>
    </row>
    <row r="3593" spans="1:20" ht="60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8221</v>
      </c>
      <c r="H3593" s="1" t="s">
        <v>8243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8268</v>
      </c>
      <c r="O3593" s="5">
        <f>E3593/D3593</f>
        <v>1.75</v>
      </c>
      <c r="P3593" s="3">
        <f>ROUND(E3593/L3593,0)</f>
        <v>68</v>
      </c>
      <c r="Q3593" s="6" t="s">
        <v>8315</v>
      </c>
      <c r="R3593" s="6" t="s">
        <v>8316</v>
      </c>
      <c r="S3593" s="14">
        <f t="shared" si="112"/>
        <v>42003.74009259259</v>
      </c>
      <c r="T3593" s="14">
        <f t="shared" si="113"/>
        <v>42027.999305555553</v>
      </c>
    </row>
    <row r="3594" spans="1:20" ht="45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8221</v>
      </c>
      <c r="H3594" s="1" t="s">
        <v>8243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8268</v>
      </c>
      <c r="O3594" s="5">
        <f>E3594/D3594</f>
        <v>1.2725</v>
      </c>
      <c r="P3594" s="3">
        <f>ROUND(E3594/L3594,0)</f>
        <v>73</v>
      </c>
      <c r="Q3594" s="6" t="s">
        <v>8315</v>
      </c>
      <c r="R3594" s="6" t="s">
        <v>8316</v>
      </c>
      <c r="S3594" s="14">
        <f t="shared" si="112"/>
        <v>41988.621608796289</v>
      </c>
      <c r="T3594" s="14">
        <f t="shared" si="113"/>
        <v>42045.999305555553</v>
      </c>
    </row>
    <row r="3595" spans="1:20" ht="4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8221</v>
      </c>
      <c r="H3595" s="1" t="s">
        <v>8243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8268</v>
      </c>
      <c r="O3595" s="5">
        <f>E3595/D3595</f>
        <v>1.1063333333333334</v>
      </c>
      <c r="P3595" s="3">
        <f>ROUND(E3595/L3595,0)</f>
        <v>77</v>
      </c>
      <c r="Q3595" s="6" t="s">
        <v>8315</v>
      </c>
      <c r="R3595" s="6" t="s">
        <v>8316</v>
      </c>
      <c r="S3595" s="14">
        <f t="shared" si="112"/>
        <v>41974.690266203703</v>
      </c>
      <c r="T3595" s="14">
        <f t="shared" si="113"/>
        <v>42009.643055555549</v>
      </c>
    </row>
    <row r="3596" spans="1:20" ht="60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8221</v>
      </c>
      <c r="H3596" s="1" t="s">
        <v>8243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8268</v>
      </c>
      <c r="O3596" s="5">
        <f>E3596/D3596</f>
        <v>1.2593749999999999</v>
      </c>
      <c r="P3596" s="3">
        <f>ROUND(E3596/L3596,0)</f>
        <v>56</v>
      </c>
      <c r="Q3596" s="6" t="s">
        <v>8315</v>
      </c>
      <c r="R3596" s="6" t="s">
        <v>8316</v>
      </c>
      <c r="S3596" s="14">
        <f t="shared" si="112"/>
        <v>42591.858587962961</v>
      </c>
      <c r="T3596" s="14">
        <f t="shared" si="113"/>
        <v>42616.858587962961</v>
      </c>
    </row>
    <row r="3597" spans="1:20" ht="30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8221</v>
      </c>
      <c r="H3597" s="1" t="s">
        <v>8243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8268</v>
      </c>
      <c r="O3597" s="5">
        <f>E3597/D3597</f>
        <v>1.1850000000000001</v>
      </c>
      <c r="P3597" s="3">
        <f>ROUND(E3597/L3597,0)</f>
        <v>50</v>
      </c>
      <c r="Q3597" s="6" t="s">
        <v>8315</v>
      </c>
      <c r="R3597" s="6" t="s">
        <v>8316</v>
      </c>
      <c r="S3597" s="14">
        <f t="shared" si="112"/>
        <v>42049.800034722219</v>
      </c>
      <c r="T3597" s="14">
        <f t="shared" si="113"/>
        <v>42076.082638888889</v>
      </c>
    </row>
    <row r="3598" spans="1:20" ht="4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8226</v>
      </c>
      <c r="H3598" s="1" t="s">
        <v>8248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8268</v>
      </c>
      <c r="O3598" s="5">
        <f>E3598/D3598</f>
        <v>1.0772727272727274</v>
      </c>
      <c r="P3598" s="3">
        <f>ROUND(E3598/L3598,0)</f>
        <v>79</v>
      </c>
      <c r="Q3598" s="6" t="s">
        <v>8315</v>
      </c>
      <c r="R3598" s="6" t="s">
        <v>8316</v>
      </c>
      <c r="S3598" s="14">
        <f t="shared" si="112"/>
        <v>41856.506736111107</v>
      </c>
      <c r="T3598" s="14">
        <f t="shared" si="113"/>
        <v>41877.506736111107</v>
      </c>
    </row>
    <row r="3599" spans="1:20" ht="30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8221</v>
      </c>
      <c r="H3599" s="1" t="s">
        <v>8243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8268</v>
      </c>
      <c r="O3599" s="5">
        <f>E3599/D3599</f>
        <v>1.026</v>
      </c>
      <c r="P3599" s="3">
        <f>ROUND(E3599/L3599,0)</f>
        <v>78</v>
      </c>
      <c r="Q3599" s="6" t="s">
        <v>8315</v>
      </c>
      <c r="R3599" s="6" t="s">
        <v>8316</v>
      </c>
      <c r="S3599" s="14">
        <f t="shared" si="112"/>
        <v>42417.377199074072</v>
      </c>
      <c r="T3599" s="14">
        <f t="shared" si="113"/>
        <v>42432.040972222218</v>
      </c>
    </row>
    <row r="3600" spans="1:20" ht="4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8221</v>
      </c>
      <c r="H3600" s="1" t="s">
        <v>8243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8268</v>
      </c>
      <c r="O3600" s="5">
        <f>E3600/D3600</f>
        <v>1.101</v>
      </c>
      <c r="P3600" s="3">
        <f>ROUND(E3600/L3600,0)</f>
        <v>41</v>
      </c>
      <c r="Q3600" s="6" t="s">
        <v>8315</v>
      </c>
      <c r="R3600" s="6" t="s">
        <v>8316</v>
      </c>
      <c r="S3600" s="14">
        <f t="shared" si="112"/>
        <v>41866.590532407405</v>
      </c>
      <c r="T3600" s="14">
        <f t="shared" si="113"/>
        <v>41884.999305555553</v>
      </c>
    </row>
    <row r="3601" spans="1:20" ht="45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8221</v>
      </c>
      <c r="H3601" s="1" t="s">
        <v>8243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8268</v>
      </c>
      <c r="O3601" s="5">
        <f>E3601/D3601</f>
        <v>2.02</v>
      </c>
      <c r="P3601" s="3">
        <f>ROUND(E3601/L3601,0)</f>
        <v>59</v>
      </c>
      <c r="Q3601" s="6" t="s">
        <v>8315</v>
      </c>
      <c r="R3601" s="6" t="s">
        <v>8316</v>
      </c>
      <c r="S3601" s="14">
        <f t="shared" si="112"/>
        <v>42220.586539351854</v>
      </c>
      <c r="T3601" s="14">
        <f t="shared" si="113"/>
        <v>42245.791666666664</v>
      </c>
    </row>
    <row r="3602" spans="1:20" ht="30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8221</v>
      </c>
      <c r="H3602" s="1" t="s">
        <v>8243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8268</v>
      </c>
      <c r="O3602" s="5">
        <f>E3602/D3602</f>
        <v>1.3</v>
      </c>
      <c r="P3602" s="3">
        <f>ROUND(E3602/L3602,0)</f>
        <v>3</v>
      </c>
      <c r="Q3602" s="6" t="s">
        <v>8315</v>
      </c>
      <c r="R3602" s="6" t="s">
        <v>8316</v>
      </c>
      <c r="S3602" s="14">
        <f t="shared" si="112"/>
        <v>42628.640787037039</v>
      </c>
      <c r="T3602" s="14">
        <f t="shared" si="113"/>
        <v>42656.640787037039</v>
      </c>
    </row>
    <row r="3603" spans="1:20" ht="4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8222</v>
      </c>
      <c r="H3603" s="1" t="s">
        <v>8244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8268</v>
      </c>
      <c r="O3603" s="5">
        <f>E3603/D3603</f>
        <v>1.0435000000000001</v>
      </c>
      <c r="P3603" s="3">
        <f>ROUND(E3603/L3603,0)</f>
        <v>39</v>
      </c>
      <c r="Q3603" s="6" t="s">
        <v>8315</v>
      </c>
      <c r="R3603" s="6" t="s">
        <v>8316</v>
      </c>
      <c r="S3603" s="14">
        <f t="shared" si="112"/>
        <v>41990.790300925924</v>
      </c>
      <c r="T3603" s="14">
        <f t="shared" si="113"/>
        <v>42020.790300925924</v>
      </c>
    </row>
    <row r="3604" spans="1:20" ht="60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8221</v>
      </c>
      <c r="H3604" s="1" t="s">
        <v>8243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8268</v>
      </c>
      <c r="O3604" s="5">
        <f>E3604/D3604</f>
        <v>1.0004999999999999</v>
      </c>
      <c r="P3604" s="3">
        <f>ROUND(E3604/L3604,0)</f>
        <v>82</v>
      </c>
      <c r="Q3604" s="6" t="s">
        <v>8315</v>
      </c>
      <c r="R3604" s="6" t="s">
        <v>8316</v>
      </c>
      <c r="S3604" s="14">
        <f t="shared" si="112"/>
        <v>42447.68609953703</v>
      </c>
      <c r="T3604" s="14">
        <f t="shared" si="113"/>
        <v>42507.68609953703</v>
      </c>
    </row>
    <row r="3605" spans="1:20" ht="60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8221</v>
      </c>
      <c r="H3605" s="1" t="s">
        <v>8243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8268</v>
      </c>
      <c r="O3605" s="5">
        <f>E3605/D3605</f>
        <v>1.7066666666666668</v>
      </c>
      <c r="P3605" s="3">
        <f>ROUND(E3605/L3605,0)</f>
        <v>45</v>
      </c>
      <c r="Q3605" s="6" t="s">
        <v>8315</v>
      </c>
      <c r="R3605" s="6" t="s">
        <v>8316</v>
      </c>
      <c r="S3605" s="14">
        <f t="shared" si="112"/>
        <v>42283.656018518515</v>
      </c>
      <c r="T3605" s="14">
        <f t="shared" si="113"/>
        <v>42313.697685185187</v>
      </c>
    </row>
    <row r="3606" spans="1:20" ht="60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8221</v>
      </c>
      <c r="H3606" s="1" t="s">
        <v>8243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8268</v>
      </c>
      <c r="O3606" s="5">
        <f>E3606/D3606</f>
        <v>1.1283333333333334</v>
      </c>
      <c r="P3606" s="3">
        <f>ROUND(E3606/L3606,0)</f>
        <v>49</v>
      </c>
      <c r="Q3606" s="6" t="s">
        <v>8315</v>
      </c>
      <c r="R3606" s="6" t="s">
        <v>8316</v>
      </c>
      <c r="S3606" s="14">
        <f t="shared" si="112"/>
        <v>42482.80736111111</v>
      </c>
      <c r="T3606" s="14">
        <f t="shared" si="113"/>
        <v>42489.082638888889</v>
      </c>
    </row>
    <row r="3607" spans="1:20" ht="60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8222</v>
      </c>
      <c r="H3607" s="1" t="s">
        <v>8244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8268</v>
      </c>
      <c r="O3607" s="5">
        <f>E3607/D3607</f>
        <v>1.84</v>
      </c>
      <c r="P3607" s="3">
        <f>ROUND(E3607/L3607,0)</f>
        <v>31</v>
      </c>
      <c r="Q3607" s="6" t="s">
        <v>8315</v>
      </c>
      <c r="R3607" s="6" t="s">
        <v>8316</v>
      </c>
      <c r="S3607" s="14">
        <f t="shared" si="112"/>
        <v>42383.584791666661</v>
      </c>
      <c r="T3607" s="14">
        <f t="shared" si="113"/>
        <v>42413.584791666661</v>
      </c>
    </row>
    <row r="3608" spans="1:20" ht="60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8222</v>
      </c>
      <c r="H3608" s="1" t="s">
        <v>8244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8268</v>
      </c>
      <c r="O3608" s="5">
        <f>E3608/D3608</f>
        <v>1.3026666666666666</v>
      </c>
      <c r="P3608" s="3">
        <f>ROUND(E3608/L3608,0)</f>
        <v>61</v>
      </c>
      <c r="Q3608" s="6" t="s">
        <v>8315</v>
      </c>
      <c r="R3608" s="6" t="s">
        <v>8316</v>
      </c>
      <c r="S3608" s="14">
        <f t="shared" si="112"/>
        <v>42566.396493055552</v>
      </c>
      <c r="T3608" s="14">
        <f t="shared" si="113"/>
        <v>42596.396493055552</v>
      </c>
    </row>
    <row r="3609" spans="1:20" ht="30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8222</v>
      </c>
      <c r="H3609" s="1" t="s">
        <v>8244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8268</v>
      </c>
      <c r="O3609" s="5">
        <f>E3609/D3609</f>
        <v>1.0545454545454545</v>
      </c>
      <c r="P3609" s="3">
        <f>ROUND(E3609/L3609,0)</f>
        <v>29</v>
      </c>
      <c r="Q3609" s="6" t="s">
        <v>8315</v>
      </c>
      <c r="R3609" s="6" t="s">
        <v>8316</v>
      </c>
      <c r="S3609" s="14">
        <f t="shared" si="112"/>
        <v>42338.755578703705</v>
      </c>
      <c r="T3609" s="14">
        <f t="shared" si="113"/>
        <v>42352.791666666664</v>
      </c>
    </row>
    <row r="3610" spans="1:20" ht="60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8222</v>
      </c>
      <c r="H3610" s="1" t="s">
        <v>8244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8268</v>
      </c>
      <c r="O3610" s="5">
        <f>E3610/D3610</f>
        <v>1</v>
      </c>
      <c r="P3610" s="3">
        <f>ROUND(E3610/L3610,0)</f>
        <v>30</v>
      </c>
      <c r="Q3610" s="6" t="s">
        <v>8315</v>
      </c>
      <c r="R3610" s="6" t="s">
        <v>8316</v>
      </c>
      <c r="S3610" s="14">
        <f t="shared" si="112"/>
        <v>42506.501041666663</v>
      </c>
      <c r="T3610" s="14">
        <f t="shared" si="113"/>
        <v>42538.374999999993</v>
      </c>
    </row>
    <row r="3611" spans="1:20" ht="60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8222</v>
      </c>
      <c r="H3611" s="1" t="s">
        <v>8244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8268</v>
      </c>
      <c r="O3611" s="5">
        <f>E3611/D3611</f>
        <v>1.5331632653061225</v>
      </c>
      <c r="P3611" s="3">
        <f>ROUND(E3611/L3611,0)</f>
        <v>143</v>
      </c>
      <c r="Q3611" s="6" t="s">
        <v>8315</v>
      </c>
      <c r="R3611" s="6" t="s">
        <v>8316</v>
      </c>
      <c r="S3611" s="14">
        <f t="shared" si="112"/>
        <v>42429.783391203702</v>
      </c>
      <c r="T3611" s="14">
        <f t="shared" si="113"/>
        <v>42459.741724537038</v>
      </c>
    </row>
    <row r="3612" spans="1:20" ht="45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8222</v>
      </c>
      <c r="H3612" s="1" t="s">
        <v>8244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8268</v>
      </c>
      <c r="O3612" s="5">
        <f>E3612/D3612</f>
        <v>1.623</v>
      </c>
      <c r="P3612" s="3">
        <f>ROUND(E3612/L3612,0)</f>
        <v>52</v>
      </c>
      <c r="Q3612" s="6" t="s">
        <v>8315</v>
      </c>
      <c r="R3612" s="6" t="s">
        <v>8316</v>
      </c>
      <c r="S3612" s="14">
        <f t="shared" si="112"/>
        <v>42203.22379629629</v>
      </c>
      <c r="T3612" s="14">
        <f t="shared" si="113"/>
        <v>42233.22379629629</v>
      </c>
    </row>
    <row r="3613" spans="1:20" ht="60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8222</v>
      </c>
      <c r="H3613" s="1" t="s">
        <v>8244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8268</v>
      </c>
      <c r="O3613" s="5">
        <f>E3613/D3613</f>
        <v>1.36</v>
      </c>
      <c r="P3613" s="3">
        <f>ROUND(E3613/L3613,0)</f>
        <v>67</v>
      </c>
      <c r="Q3613" s="6" t="s">
        <v>8315</v>
      </c>
      <c r="R3613" s="6" t="s">
        <v>8316</v>
      </c>
      <c r="S3613" s="14">
        <f t="shared" si="112"/>
        <v>42072.162048611113</v>
      </c>
      <c r="T3613" s="14">
        <f t="shared" si="113"/>
        <v>42102.162048611113</v>
      </c>
    </row>
    <row r="3614" spans="1:20" ht="45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8226</v>
      </c>
      <c r="H3614" s="1" t="s">
        <v>8248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8268</v>
      </c>
      <c r="O3614" s="5">
        <f>E3614/D3614</f>
        <v>1.444</v>
      </c>
      <c r="P3614" s="3">
        <f>ROUND(E3614/L3614,0)</f>
        <v>127</v>
      </c>
      <c r="Q3614" s="6" t="s">
        <v>8315</v>
      </c>
      <c r="R3614" s="6" t="s">
        <v>8316</v>
      </c>
      <c r="S3614" s="14">
        <f t="shared" si="112"/>
        <v>41789.518645833326</v>
      </c>
      <c r="T3614" s="14">
        <f t="shared" si="113"/>
        <v>41799.518645833326</v>
      </c>
    </row>
    <row r="3615" spans="1:20" ht="45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8221</v>
      </c>
      <c r="H3615" s="1" t="s">
        <v>8243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8268</v>
      </c>
      <c r="O3615" s="5">
        <f>E3615/D3615</f>
        <v>1</v>
      </c>
      <c r="P3615" s="3">
        <f>ROUND(E3615/L3615,0)</f>
        <v>63</v>
      </c>
      <c r="Q3615" s="6" t="s">
        <v>8315</v>
      </c>
      <c r="R3615" s="6" t="s">
        <v>8316</v>
      </c>
      <c r="S3615" s="14">
        <f t="shared" si="112"/>
        <v>41788.381643518514</v>
      </c>
      <c r="T3615" s="14">
        <f t="shared" si="113"/>
        <v>41818.381643518514</v>
      </c>
    </row>
    <row r="3616" spans="1:20" ht="4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8221</v>
      </c>
      <c r="H3616" s="1" t="s">
        <v>8243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8268</v>
      </c>
      <c r="O3616" s="5">
        <f>E3616/D3616</f>
        <v>1.008</v>
      </c>
      <c r="P3616" s="3">
        <f>ROUND(E3616/L3616,0)</f>
        <v>35</v>
      </c>
      <c r="Q3616" s="6" t="s">
        <v>8315</v>
      </c>
      <c r="R3616" s="6" t="s">
        <v>8316</v>
      </c>
      <c r="S3616" s="14">
        <f t="shared" si="112"/>
        <v>42143.833518518521</v>
      </c>
      <c r="T3616" s="14">
        <f t="shared" si="113"/>
        <v>42173.833518518521</v>
      </c>
    </row>
    <row r="3617" spans="1:20" ht="60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8222</v>
      </c>
      <c r="H3617" s="1" t="s">
        <v>8244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8268</v>
      </c>
      <c r="O3617" s="5">
        <f>E3617/D3617</f>
        <v>1.0680000000000001</v>
      </c>
      <c r="P3617" s="3">
        <f>ROUND(E3617/L3617,0)</f>
        <v>37</v>
      </c>
      <c r="Q3617" s="6" t="s">
        <v>8315</v>
      </c>
      <c r="R3617" s="6" t="s">
        <v>8316</v>
      </c>
      <c r="S3617" s="14">
        <f t="shared" si="112"/>
        <v>42318.385370370372</v>
      </c>
      <c r="T3617" s="14">
        <f t="shared" si="113"/>
        <v>42348.385370370372</v>
      </c>
    </row>
    <row r="3618" spans="1:20" ht="60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8222</v>
      </c>
      <c r="H3618" s="1" t="s">
        <v>8244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8268</v>
      </c>
      <c r="O3618" s="5">
        <f>E3618/D3618</f>
        <v>1.248</v>
      </c>
      <c r="P3618" s="3">
        <f>ROUND(E3618/L3618,0)</f>
        <v>69</v>
      </c>
      <c r="Q3618" s="6" t="s">
        <v>8315</v>
      </c>
      <c r="R3618" s="6" t="s">
        <v>8316</v>
      </c>
      <c r="S3618" s="14">
        <f t="shared" si="112"/>
        <v>42052.741481481477</v>
      </c>
      <c r="T3618" s="14">
        <f t="shared" si="113"/>
        <v>42082.699814814812</v>
      </c>
    </row>
    <row r="3619" spans="1:20" ht="60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8222</v>
      </c>
      <c r="H3619" s="1" t="s">
        <v>8244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8268</v>
      </c>
      <c r="O3619" s="5">
        <f>E3619/D3619</f>
        <v>1.1891891891891893</v>
      </c>
      <c r="P3619" s="3">
        <f>ROUND(E3619/L3619,0)</f>
        <v>17</v>
      </c>
      <c r="Q3619" s="6" t="s">
        <v>8315</v>
      </c>
      <c r="R3619" s="6" t="s">
        <v>8316</v>
      </c>
      <c r="S3619" s="14">
        <f t="shared" si="112"/>
        <v>42779.401956018519</v>
      </c>
      <c r="T3619" s="14">
        <f t="shared" si="113"/>
        <v>42793.791666666664</v>
      </c>
    </row>
    <row r="3620" spans="1:20" ht="60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8222</v>
      </c>
      <c r="H3620" s="1" t="s">
        <v>8244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8268</v>
      </c>
      <c r="O3620" s="5">
        <f>E3620/D3620</f>
        <v>1.01</v>
      </c>
      <c r="P3620" s="3">
        <f>ROUND(E3620/L3620,0)</f>
        <v>36</v>
      </c>
      <c r="Q3620" s="6" t="s">
        <v>8315</v>
      </c>
      <c r="R3620" s="6" t="s">
        <v>8316</v>
      </c>
      <c r="S3620" s="14">
        <f t="shared" si="112"/>
        <v>42128.419560185182</v>
      </c>
      <c r="T3620" s="14">
        <f t="shared" si="113"/>
        <v>42158.419560185182</v>
      </c>
    </row>
    <row r="3621" spans="1:20" ht="60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8221</v>
      </c>
      <c r="H3621" s="1" t="s">
        <v>8243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8268</v>
      </c>
      <c r="O3621" s="5">
        <f>E3621/D3621</f>
        <v>1.1299999999999999</v>
      </c>
      <c r="P3621" s="3">
        <f>ROUND(E3621/L3621,0)</f>
        <v>66</v>
      </c>
      <c r="Q3621" s="6" t="s">
        <v>8315</v>
      </c>
      <c r="R3621" s="6" t="s">
        <v>8316</v>
      </c>
      <c r="S3621" s="14">
        <f t="shared" si="112"/>
        <v>42660.923912037033</v>
      </c>
      <c r="T3621" s="14">
        <f t="shared" si="113"/>
        <v>42693.708333333336</v>
      </c>
    </row>
    <row r="3622" spans="1:20" ht="60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8221</v>
      </c>
      <c r="H3622" s="1" t="s">
        <v>8243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8268</v>
      </c>
      <c r="O3622" s="5">
        <f>E3622/D3622</f>
        <v>1.0519047619047619</v>
      </c>
      <c r="P3622" s="3">
        <f>ROUND(E3622/L3622,0)</f>
        <v>56</v>
      </c>
      <c r="Q3622" s="6" t="s">
        <v>8315</v>
      </c>
      <c r="R3622" s="6" t="s">
        <v>8316</v>
      </c>
      <c r="S3622" s="14">
        <f t="shared" si="112"/>
        <v>42037.72987268518</v>
      </c>
      <c r="T3622" s="14">
        <f t="shared" si="113"/>
        <v>42067.958333333336</v>
      </c>
    </row>
    <row r="3623" spans="1:20" ht="60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8221</v>
      </c>
      <c r="H3623" s="1" t="s">
        <v>8243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8268</v>
      </c>
      <c r="O3623" s="5">
        <f>E3623/D3623</f>
        <v>1.0973333333333333</v>
      </c>
      <c r="P3623" s="3">
        <f>ROUND(E3623/L3623,0)</f>
        <v>47</v>
      </c>
      <c r="Q3623" s="6" t="s">
        <v>8315</v>
      </c>
      <c r="R3623" s="6" t="s">
        <v>8316</v>
      </c>
      <c r="S3623" s="14">
        <f t="shared" si="112"/>
        <v>42619.727361111109</v>
      </c>
      <c r="T3623" s="14">
        <f t="shared" si="113"/>
        <v>42643.666666666664</v>
      </c>
    </row>
    <row r="3624" spans="1:20" ht="30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8221</v>
      </c>
      <c r="H3624" s="1" t="s">
        <v>8243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8268</v>
      </c>
      <c r="O3624" s="5">
        <f>E3624/D3624</f>
        <v>1.00099</v>
      </c>
      <c r="P3624" s="3">
        <f>ROUND(E3624/L3624,0)</f>
        <v>48</v>
      </c>
      <c r="Q3624" s="6" t="s">
        <v>8315</v>
      </c>
      <c r="R3624" s="6" t="s">
        <v>8316</v>
      </c>
      <c r="S3624" s="14">
        <f t="shared" si="112"/>
        <v>41877.013553240737</v>
      </c>
      <c r="T3624" s="14">
        <f t="shared" si="113"/>
        <v>41909.932638888888</v>
      </c>
    </row>
    <row r="3625" spans="1:20" ht="45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8221</v>
      </c>
      <c r="H3625" s="1" t="s">
        <v>8243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8268</v>
      </c>
      <c r="O3625" s="5">
        <f>E3625/D3625</f>
        <v>1.2</v>
      </c>
      <c r="P3625" s="3">
        <f>ROUND(E3625/L3625,0)</f>
        <v>88</v>
      </c>
      <c r="Q3625" s="6" t="s">
        <v>8315</v>
      </c>
      <c r="R3625" s="6" t="s">
        <v>8316</v>
      </c>
      <c r="S3625" s="14">
        <f t="shared" si="112"/>
        <v>41828.528587962959</v>
      </c>
      <c r="T3625" s="14">
        <f t="shared" si="113"/>
        <v>41846.083333333328</v>
      </c>
    </row>
    <row r="3626" spans="1:20" ht="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8221</v>
      </c>
      <c r="H3626" s="1" t="s">
        <v>8243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8268</v>
      </c>
      <c r="O3626" s="5">
        <f>E3626/D3626</f>
        <v>1.0493333333333332</v>
      </c>
      <c r="P3626" s="3">
        <f>ROUND(E3626/L3626,0)</f>
        <v>81</v>
      </c>
      <c r="Q3626" s="6" t="s">
        <v>8315</v>
      </c>
      <c r="R3626" s="6" t="s">
        <v>8316</v>
      </c>
      <c r="S3626" s="14">
        <f t="shared" si="112"/>
        <v>42545.56585648148</v>
      </c>
      <c r="T3626" s="14">
        <f t="shared" si="113"/>
        <v>42605.56585648148</v>
      </c>
    </row>
    <row r="3627" spans="1:20" ht="60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8222</v>
      </c>
      <c r="H3627" s="1" t="s">
        <v>8244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8268</v>
      </c>
      <c r="O3627" s="5">
        <f>E3627/D3627</f>
        <v>1.0266666666666666</v>
      </c>
      <c r="P3627" s="3">
        <f>ROUND(E3627/L3627,0)</f>
        <v>39</v>
      </c>
      <c r="Q3627" s="6" t="s">
        <v>8315</v>
      </c>
      <c r="R3627" s="6" t="s">
        <v>8316</v>
      </c>
      <c r="S3627" s="14">
        <f t="shared" si="112"/>
        <v>42157.444178240738</v>
      </c>
      <c r="T3627" s="14">
        <f t="shared" si="113"/>
        <v>42187.444178240738</v>
      </c>
    </row>
    <row r="3628" spans="1:20" ht="60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8222</v>
      </c>
      <c r="H3628" s="1" t="s">
        <v>8244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8268</v>
      </c>
      <c r="O3628" s="5">
        <f>E3628/D3628</f>
        <v>1.0182500000000001</v>
      </c>
      <c r="P3628" s="3">
        <f>ROUND(E3628/L3628,0)</f>
        <v>85</v>
      </c>
      <c r="Q3628" s="6" t="s">
        <v>8315</v>
      </c>
      <c r="R3628" s="6" t="s">
        <v>8316</v>
      </c>
      <c r="S3628" s="14">
        <f t="shared" si="112"/>
        <v>41846.458993055552</v>
      </c>
      <c r="T3628" s="14">
        <f t="shared" si="113"/>
        <v>41867.458993055552</v>
      </c>
    </row>
    <row r="3629" spans="1:20" ht="60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8221</v>
      </c>
      <c r="H3629" s="1" t="s">
        <v>8243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8268</v>
      </c>
      <c r="O3629" s="5">
        <f>E3629/D3629</f>
        <v>1</v>
      </c>
      <c r="P3629" s="3">
        <f>ROUND(E3629/L3629,0)</f>
        <v>69</v>
      </c>
      <c r="Q3629" s="6" t="s">
        <v>8315</v>
      </c>
      <c r="R3629" s="6" t="s">
        <v>8316</v>
      </c>
      <c r="S3629" s="14">
        <f t="shared" si="112"/>
        <v>42460.533414351848</v>
      </c>
      <c r="T3629" s="14">
        <f t="shared" si="113"/>
        <v>42510.957638888889</v>
      </c>
    </row>
    <row r="3630" spans="1:20" ht="60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8306</v>
      </c>
      <c r="G3630" s="1" t="s">
        <v>8221</v>
      </c>
      <c r="H3630" s="1" t="s">
        <v>8243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8302</v>
      </c>
      <c r="O3630" s="5">
        <f>E3630/D3630</f>
        <v>0</v>
      </c>
      <c r="P3630" s="3" t="e">
        <f>ROUND(E3630/L3630,0)</f>
        <v>#DIV/0!</v>
      </c>
      <c r="Q3630" s="6" t="s">
        <v>8315</v>
      </c>
      <c r="R3630" s="6" t="s">
        <v>8357</v>
      </c>
      <c r="S3630" s="14">
        <f t="shared" si="112"/>
        <v>42291.6249537037</v>
      </c>
      <c r="T3630" s="14">
        <f t="shared" si="113"/>
        <v>42351.666620370372</v>
      </c>
    </row>
    <row r="3631" spans="1:20" ht="60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8306</v>
      </c>
      <c r="G3631" s="1" t="s">
        <v>8221</v>
      </c>
      <c r="H3631" s="1" t="s">
        <v>8243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8302</v>
      </c>
      <c r="O3631" s="5">
        <f>E3631/D3631</f>
        <v>1.9999999999999999E-6</v>
      </c>
      <c r="P3631" s="3">
        <f>ROUND(E3631/L3631,0)</f>
        <v>1</v>
      </c>
      <c r="Q3631" s="6" t="s">
        <v>8315</v>
      </c>
      <c r="R3631" s="6" t="s">
        <v>8357</v>
      </c>
      <c r="S3631" s="14">
        <f t="shared" si="112"/>
        <v>42436.886157407404</v>
      </c>
      <c r="T3631" s="14">
        <f t="shared" si="113"/>
        <v>42495.499999999993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8306</v>
      </c>
      <c r="G3632" s="1" t="s">
        <v>8222</v>
      </c>
      <c r="H3632" s="1" t="s">
        <v>8244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8302</v>
      </c>
      <c r="O3632" s="5">
        <f>E3632/D3632</f>
        <v>3.3333333333333332E-4</v>
      </c>
      <c r="P3632" s="3">
        <f>ROUND(E3632/L3632,0)</f>
        <v>1</v>
      </c>
      <c r="Q3632" s="6" t="s">
        <v>8315</v>
      </c>
      <c r="R3632" s="6" t="s">
        <v>8357</v>
      </c>
      <c r="S3632" s="14">
        <f t="shared" si="112"/>
        <v>41942.638773148145</v>
      </c>
      <c r="T3632" s="14">
        <f t="shared" si="113"/>
        <v>41972.680439814816</v>
      </c>
    </row>
    <row r="3633" spans="1:20" ht="60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8306</v>
      </c>
      <c r="G3633" s="1" t="s">
        <v>8221</v>
      </c>
      <c r="H3633" s="1" t="s">
        <v>8243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8302</v>
      </c>
      <c r="O3633" s="5">
        <f>E3633/D3633</f>
        <v>0.51023391812865493</v>
      </c>
      <c r="P3633" s="3">
        <f>ROUND(E3633/L3633,0)</f>
        <v>148</v>
      </c>
      <c r="Q3633" s="6" t="s">
        <v>8315</v>
      </c>
      <c r="R3633" s="6" t="s">
        <v>8357</v>
      </c>
      <c r="S3633" s="14">
        <f t="shared" si="112"/>
        <v>41880.54510416666</v>
      </c>
      <c r="T3633" s="14">
        <f t="shared" si="113"/>
        <v>41904.957638888889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8306</v>
      </c>
      <c r="G3634" s="1" t="s">
        <v>8222</v>
      </c>
      <c r="H3634" s="1" t="s">
        <v>8244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8302</v>
      </c>
      <c r="O3634" s="5">
        <f>E3634/D3634</f>
        <v>0.2</v>
      </c>
      <c r="P3634" s="3">
        <f>ROUND(E3634/L3634,0)</f>
        <v>100</v>
      </c>
      <c r="Q3634" s="6" t="s">
        <v>8315</v>
      </c>
      <c r="R3634" s="6" t="s">
        <v>8357</v>
      </c>
      <c r="S3634" s="14">
        <f t="shared" si="112"/>
        <v>41946.728576388887</v>
      </c>
      <c r="T3634" s="14">
        <f t="shared" si="113"/>
        <v>41966.728576388887</v>
      </c>
    </row>
    <row r="3635" spans="1:20" ht="45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8306</v>
      </c>
      <c r="G3635" s="1" t="s">
        <v>8221</v>
      </c>
      <c r="H3635" s="1" t="s">
        <v>8243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8302</v>
      </c>
      <c r="O3635" s="5">
        <f>E3635/D3635</f>
        <v>0.35239999999999999</v>
      </c>
      <c r="P3635" s="3">
        <f>ROUND(E3635/L3635,0)</f>
        <v>57</v>
      </c>
      <c r="Q3635" s="6" t="s">
        <v>8315</v>
      </c>
      <c r="R3635" s="6" t="s">
        <v>8357</v>
      </c>
      <c r="S3635" s="14">
        <f t="shared" si="112"/>
        <v>42649.415127314809</v>
      </c>
      <c r="T3635" s="14">
        <f t="shared" si="113"/>
        <v>42692.833333333336</v>
      </c>
    </row>
    <row r="3636" spans="1:20" ht="60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8306</v>
      </c>
      <c r="G3636" s="1" t="s">
        <v>8226</v>
      </c>
      <c r="H3636" s="1" t="s">
        <v>8248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8302</v>
      </c>
      <c r="O3636" s="5">
        <f>E3636/D3636</f>
        <v>4.2466666666666666E-2</v>
      </c>
      <c r="P3636" s="3">
        <f>ROUND(E3636/L3636,0)</f>
        <v>177</v>
      </c>
      <c r="Q3636" s="6" t="s">
        <v>8315</v>
      </c>
      <c r="R3636" s="6" t="s">
        <v>8357</v>
      </c>
      <c r="S3636" s="14">
        <f t="shared" si="112"/>
        <v>42700.958032407405</v>
      </c>
      <c r="T3636" s="14">
        <f t="shared" si="113"/>
        <v>42748.957638888889</v>
      </c>
    </row>
    <row r="3637" spans="1:20" ht="30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8306</v>
      </c>
      <c r="G3637" s="1" t="s">
        <v>8221</v>
      </c>
      <c r="H3637" s="1" t="s">
        <v>8243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8302</v>
      </c>
      <c r="O3637" s="5">
        <f>E3637/D3637</f>
        <v>0.36457142857142855</v>
      </c>
      <c r="P3637" s="3">
        <f>ROUND(E3637/L3637,0)</f>
        <v>128</v>
      </c>
      <c r="Q3637" s="6" t="s">
        <v>8315</v>
      </c>
      <c r="R3637" s="6" t="s">
        <v>8357</v>
      </c>
      <c r="S3637" s="14">
        <f t="shared" si="112"/>
        <v>42450.674490740734</v>
      </c>
      <c r="T3637" s="14">
        <f t="shared" si="113"/>
        <v>42480.674490740734</v>
      </c>
    </row>
    <row r="3638" spans="1:20" ht="4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8306</v>
      </c>
      <c r="G3638" s="1" t="s">
        <v>8221</v>
      </c>
      <c r="H3638" s="1" t="s">
        <v>8243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8302</v>
      </c>
      <c r="O3638" s="5">
        <f>E3638/D3638</f>
        <v>0</v>
      </c>
      <c r="P3638" s="3" t="e">
        <f>ROUND(E3638/L3638,0)</f>
        <v>#DIV/0!</v>
      </c>
      <c r="Q3638" s="6" t="s">
        <v>8315</v>
      </c>
      <c r="R3638" s="6" t="s">
        <v>8357</v>
      </c>
      <c r="S3638" s="14">
        <f t="shared" si="112"/>
        <v>42226.486446759256</v>
      </c>
      <c r="T3638" s="14">
        <f t="shared" si="113"/>
        <v>42261.486446759256</v>
      </c>
    </row>
    <row r="3639" spans="1:20" ht="60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8306</v>
      </c>
      <c r="G3639" s="1" t="s">
        <v>8221</v>
      </c>
      <c r="H3639" s="1" t="s">
        <v>8243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8302</v>
      </c>
      <c r="O3639" s="5">
        <f>E3639/D3639</f>
        <v>0.30866666666666664</v>
      </c>
      <c r="P3639" s="3">
        <f>ROUND(E3639/L3639,0)</f>
        <v>66</v>
      </c>
      <c r="Q3639" s="6" t="s">
        <v>8315</v>
      </c>
      <c r="R3639" s="6" t="s">
        <v>8357</v>
      </c>
      <c r="S3639" s="14">
        <f t="shared" si="112"/>
        <v>41975.492303240739</v>
      </c>
      <c r="T3639" s="14">
        <f t="shared" si="113"/>
        <v>42005.492303240739</v>
      </c>
    </row>
    <row r="3640" spans="1:20" ht="30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8306</v>
      </c>
      <c r="G3640" s="1" t="s">
        <v>8226</v>
      </c>
      <c r="H3640" s="1" t="s">
        <v>8248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8302</v>
      </c>
      <c r="O3640" s="5">
        <f>E3640/D3640</f>
        <v>6.545454545454546E-2</v>
      </c>
      <c r="P3640" s="3">
        <f>ROUND(E3640/L3640,0)</f>
        <v>108</v>
      </c>
      <c r="Q3640" s="6" t="s">
        <v>8315</v>
      </c>
      <c r="R3640" s="6" t="s">
        <v>8357</v>
      </c>
      <c r="S3640" s="14">
        <f t="shared" si="112"/>
        <v>42053.464490740742</v>
      </c>
      <c r="T3640" s="14">
        <f t="shared" si="113"/>
        <v>42113.42282407407</v>
      </c>
    </row>
    <row r="3641" spans="1:20" ht="60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8306</v>
      </c>
      <c r="G3641" s="1" t="s">
        <v>8221</v>
      </c>
      <c r="H3641" s="1" t="s">
        <v>8243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8302</v>
      </c>
      <c r="O3641" s="5">
        <f>E3641/D3641</f>
        <v>4.0000000000000003E-5</v>
      </c>
      <c r="P3641" s="3">
        <f>ROUND(E3641/L3641,0)</f>
        <v>1</v>
      </c>
      <c r="Q3641" s="6" t="s">
        <v>8315</v>
      </c>
      <c r="R3641" s="6" t="s">
        <v>8357</v>
      </c>
      <c r="S3641" s="14">
        <f t="shared" si="112"/>
        <v>42590.468819444439</v>
      </c>
      <c r="T3641" s="14">
        <f t="shared" si="113"/>
        <v>42650.424305555549</v>
      </c>
    </row>
    <row r="3642" spans="1:20" ht="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8306</v>
      </c>
      <c r="G3642" s="1" t="s">
        <v>8221</v>
      </c>
      <c r="H3642" s="1" t="s">
        <v>8243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8302</v>
      </c>
      <c r="O3642" s="5">
        <f>E3642/D3642</f>
        <v>5.5E-2</v>
      </c>
      <c r="P3642" s="3">
        <f>ROUND(E3642/L3642,0)</f>
        <v>18</v>
      </c>
      <c r="Q3642" s="6" t="s">
        <v>8315</v>
      </c>
      <c r="R3642" s="6" t="s">
        <v>8357</v>
      </c>
      <c r="S3642" s="14">
        <f t="shared" si="112"/>
        <v>42104.573263888888</v>
      </c>
      <c r="T3642" s="14">
        <f t="shared" si="113"/>
        <v>42134.573263888888</v>
      </c>
    </row>
    <row r="3643" spans="1:20" ht="60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8306</v>
      </c>
      <c r="G3643" s="1" t="s">
        <v>8221</v>
      </c>
      <c r="H3643" s="1" t="s">
        <v>8243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8302</v>
      </c>
      <c r="O3643" s="5">
        <f>E3643/D3643</f>
        <v>0</v>
      </c>
      <c r="P3643" s="3" t="e">
        <f>ROUND(E3643/L3643,0)</f>
        <v>#DIV/0!</v>
      </c>
      <c r="Q3643" s="6" t="s">
        <v>8315</v>
      </c>
      <c r="R3643" s="6" t="s">
        <v>8357</v>
      </c>
      <c r="S3643" s="14">
        <f t="shared" si="112"/>
        <v>41899.41873842592</v>
      </c>
      <c r="T3643" s="14">
        <f t="shared" si="113"/>
        <v>41917</v>
      </c>
    </row>
    <row r="3644" spans="1:20" ht="60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8306</v>
      </c>
      <c r="G3644" s="1" t="s">
        <v>8233</v>
      </c>
      <c r="H3644" s="1" t="s">
        <v>8246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8302</v>
      </c>
      <c r="O3644" s="5">
        <f>E3644/D3644</f>
        <v>2.1428571428571429E-2</v>
      </c>
      <c r="P3644" s="3">
        <f>ROUND(E3644/L3644,0)</f>
        <v>8</v>
      </c>
      <c r="Q3644" s="6" t="s">
        <v>8315</v>
      </c>
      <c r="R3644" s="6" t="s">
        <v>8357</v>
      </c>
      <c r="S3644" s="14">
        <f t="shared" si="112"/>
        <v>42297.607951388891</v>
      </c>
      <c r="T3644" s="14">
        <f t="shared" si="113"/>
        <v>42338.499999999993</v>
      </c>
    </row>
    <row r="3645" spans="1:20" ht="45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8306</v>
      </c>
      <c r="G3645" s="1" t="s">
        <v>8221</v>
      </c>
      <c r="H3645" s="1" t="s">
        <v>8243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8302</v>
      </c>
      <c r="O3645" s="5">
        <f>E3645/D3645</f>
        <v>0</v>
      </c>
      <c r="P3645" s="3" t="e">
        <f>ROUND(E3645/L3645,0)</f>
        <v>#DIV/0!</v>
      </c>
      <c r="Q3645" s="6" t="s">
        <v>8315</v>
      </c>
      <c r="R3645" s="6" t="s">
        <v>8357</v>
      </c>
      <c r="S3645" s="14">
        <f t="shared" si="112"/>
        <v>42284.935636574075</v>
      </c>
      <c r="T3645" s="14">
        <f t="shared" si="113"/>
        <v>42324.977303240739</v>
      </c>
    </row>
    <row r="3646" spans="1:20" ht="4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8306</v>
      </c>
      <c r="G3646" s="1" t="s">
        <v>8221</v>
      </c>
      <c r="H3646" s="1" t="s">
        <v>8243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8302</v>
      </c>
      <c r="O3646" s="5">
        <f>E3646/D3646</f>
        <v>0.16420000000000001</v>
      </c>
      <c r="P3646" s="3">
        <f>ROUND(E3646/L3646,0)</f>
        <v>68</v>
      </c>
      <c r="Q3646" s="6" t="s">
        <v>8315</v>
      </c>
      <c r="R3646" s="6" t="s">
        <v>8357</v>
      </c>
      <c r="S3646" s="14">
        <f t="shared" si="112"/>
        <v>42409.033414351848</v>
      </c>
      <c r="T3646" s="14">
        <f t="shared" si="113"/>
        <v>42436.999305555553</v>
      </c>
    </row>
    <row r="3647" spans="1:20" ht="60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8306</v>
      </c>
      <c r="G3647" s="1" t="s">
        <v>8226</v>
      </c>
      <c r="H3647" s="1" t="s">
        <v>8248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8302</v>
      </c>
      <c r="O3647" s="5">
        <f>E3647/D3647</f>
        <v>1E-3</v>
      </c>
      <c r="P3647" s="3">
        <f>ROUND(E3647/L3647,0)</f>
        <v>1</v>
      </c>
      <c r="Q3647" s="6" t="s">
        <v>8315</v>
      </c>
      <c r="R3647" s="6" t="s">
        <v>8357</v>
      </c>
      <c r="S3647" s="14">
        <f t="shared" si="112"/>
        <v>42665.762013888881</v>
      </c>
      <c r="T3647" s="14">
        <f t="shared" si="113"/>
        <v>42695.803680555553</v>
      </c>
    </row>
    <row r="3648" spans="1:20" ht="4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8306</v>
      </c>
      <c r="G3648" s="1" t="s">
        <v>8221</v>
      </c>
      <c r="H3648" s="1" t="s">
        <v>8243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8302</v>
      </c>
      <c r="O3648" s="5">
        <f>E3648/D3648</f>
        <v>4.8099999999999997E-2</v>
      </c>
      <c r="P3648" s="3">
        <f>ROUND(E3648/L3648,0)</f>
        <v>60</v>
      </c>
      <c r="Q3648" s="6" t="s">
        <v>8315</v>
      </c>
      <c r="R3648" s="6" t="s">
        <v>8357</v>
      </c>
      <c r="S3648" s="14">
        <f t="shared" si="112"/>
        <v>42140.21298611111</v>
      </c>
      <c r="T3648" s="14">
        <f t="shared" si="113"/>
        <v>42171.770833333336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8306</v>
      </c>
      <c r="G3649" s="1" t="s">
        <v>8222</v>
      </c>
      <c r="H3649" s="1" t="s">
        <v>8244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8302</v>
      </c>
      <c r="O3649" s="5">
        <f>E3649/D3649</f>
        <v>0.06</v>
      </c>
      <c r="P3649" s="3">
        <f>ROUND(E3649/L3649,0)</f>
        <v>15</v>
      </c>
      <c r="Q3649" s="6" t="s">
        <v>8315</v>
      </c>
      <c r="R3649" s="6" t="s">
        <v>8357</v>
      </c>
      <c r="S3649" s="14">
        <f t="shared" si="112"/>
        <v>42598.540821759256</v>
      </c>
      <c r="T3649" s="14">
        <f t="shared" si="113"/>
        <v>42643.540821759256</v>
      </c>
    </row>
    <row r="3650" spans="1:20" ht="30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8221</v>
      </c>
      <c r="H3650" s="1" t="s">
        <v>8243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8268</v>
      </c>
      <c r="O3650" s="5">
        <f>E3650/D3650</f>
        <v>1.003825</v>
      </c>
      <c r="P3650" s="3">
        <f>ROUND(E3650/L3650,0)</f>
        <v>550</v>
      </c>
      <c r="Q3650" s="6" t="s">
        <v>8315</v>
      </c>
      <c r="R3650" s="6" t="s">
        <v>8316</v>
      </c>
      <c r="S3650" s="14">
        <f t="shared" si="112"/>
        <v>41887.083854166667</v>
      </c>
      <c r="T3650" s="14">
        <f t="shared" si="113"/>
        <v>41917.083854166667</v>
      </c>
    </row>
    <row r="3651" spans="1:20" ht="45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8226</v>
      </c>
      <c r="H3651" s="1" t="s">
        <v>8248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8268</v>
      </c>
      <c r="O3651" s="5">
        <f>E3651/D3651</f>
        <v>1.04</v>
      </c>
      <c r="P3651" s="3">
        <f>ROUND(E3651/L3651,0)</f>
        <v>98</v>
      </c>
      <c r="Q3651" s="6" t="s">
        <v>8315</v>
      </c>
      <c r="R3651" s="6" t="s">
        <v>8316</v>
      </c>
      <c r="S3651" s="14">
        <f t="shared" ref="S3651:S3714" si="114">(J3651/86400)+25569+(-5/24)</f>
        <v>41780.504560185182</v>
      </c>
      <c r="T3651" s="14">
        <f t="shared" ref="T3651:T3714" si="115">(I3651/86400)+25569+(-5/24)</f>
        <v>41806.504560185182</v>
      </c>
    </row>
    <row r="3652" spans="1:20" ht="60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8222</v>
      </c>
      <c r="H3652" s="1" t="s">
        <v>8244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8268</v>
      </c>
      <c r="O3652" s="5">
        <f>E3652/D3652</f>
        <v>1</v>
      </c>
      <c r="P3652" s="3">
        <f>ROUND(E3652/L3652,0)</f>
        <v>29</v>
      </c>
      <c r="Q3652" s="6" t="s">
        <v>8315</v>
      </c>
      <c r="R3652" s="6" t="s">
        <v>8316</v>
      </c>
      <c r="S3652" s="14">
        <f t="shared" si="114"/>
        <v>42381.270648148151</v>
      </c>
      <c r="T3652" s="14">
        <f t="shared" si="115"/>
        <v>42402.270648148151</v>
      </c>
    </row>
    <row r="3653" spans="1:20" ht="4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8221</v>
      </c>
      <c r="H3653" s="1" t="s">
        <v>8243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8268</v>
      </c>
      <c r="O3653" s="5">
        <f>E3653/D3653</f>
        <v>1.04</v>
      </c>
      <c r="P3653" s="3">
        <f>ROUND(E3653/L3653,0)</f>
        <v>58</v>
      </c>
      <c r="Q3653" s="6" t="s">
        <v>8315</v>
      </c>
      <c r="R3653" s="6" t="s">
        <v>8316</v>
      </c>
      <c r="S3653" s="14">
        <f t="shared" si="114"/>
        <v>41828.437986111108</v>
      </c>
      <c r="T3653" s="14">
        <f t="shared" si="115"/>
        <v>41861.457638888889</v>
      </c>
    </row>
    <row r="3654" spans="1:20" ht="60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8226</v>
      </c>
      <c r="H3654" s="1" t="s">
        <v>8248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8268</v>
      </c>
      <c r="O3654" s="5">
        <f>E3654/D3654</f>
        <v>2.5066666666666668</v>
      </c>
      <c r="P3654" s="3">
        <f>ROUND(E3654/L3654,0)</f>
        <v>44</v>
      </c>
      <c r="Q3654" s="6" t="s">
        <v>8315</v>
      </c>
      <c r="R3654" s="6" t="s">
        <v>8316</v>
      </c>
      <c r="S3654" s="14">
        <f t="shared" si="114"/>
        <v>42596.436365740738</v>
      </c>
      <c r="T3654" s="14">
        <f t="shared" si="115"/>
        <v>42606.957638888889</v>
      </c>
    </row>
    <row r="3655" spans="1:20" ht="60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8222</v>
      </c>
      <c r="H3655" s="1" t="s">
        <v>8244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8268</v>
      </c>
      <c r="O3655" s="5">
        <f>E3655/D3655</f>
        <v>1.0049999999999999</v>
      </c>
      <c r="P3655" s="3">
        <f>ROUND(E3655/L3655,0)</f>
        <v>61</v>
      </c>
      <c r="Q3655" s="6" t="s">
        <v>8315</v>
      </c>
      <c r="R3655" s="6" t="s">
        <v>8316</v>
      </c>
      <c r="S3655" s="14">
        <f t="shared" si="114"/>
        <v>42191.155173611107</v>
      </c>
      <c r="T3655" s="14">
        <f t="shared" si="115"/>
        <v>42221.155173611107</v>
      </c>
    </row>
    <row r="3656" spans="1:20" ht="60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8222</v>
      </c>
      <c r="H3656" s="1" t="s">
        <v>8244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8268</v>
      </c>
      <c r="O3656" s="5">
        <f>E3656/D3656</f>
        <v>1.744</v>
      </c>
      <c r="P3656" s="3">
        <f>ROUND(E3656/L3656,0)</f>
        <v>69</v>
      </c>
      <c r="Q3656" s="6" t="s">
        <v>8315</v>
      </c>
      <c r="R3656" s="6" t="s">
        <v>8316</v>
      </c>
      <c r="S3656" s="14">
        <f t="shared" si="114"/>
        <v>42440.20817129629</v>
      </c>
      <c r="T3656" s="14">
        <f t="shared" si="115"/>
        <v>42463.499999999993</v>
      </c>
    </row>
    <row r="3657" spans="1:20" ht="60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8221</v>
      </c>
      <c r="H3657" s="1" t="s">
        <v>8243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8268</v>
      </c>
      <c r="O3657" s="5">
        <f>E3657/D3657</f>
        <v>1.1626000000000001</v>
      </c>
      <c r="P3657" s="3">
        <f>ROUND(E3657/L3657,0)</f>
        <v>74</v>
      </c>
      <c r="Q3657" s="6" t="s">
        <v>8315</v>
      </c>
      <c r="R3657" s="6" t="s">
        <v>8316</v>
      </c>
      <c r="S3657" s="14">
        <f t="shared" si="114"/>
        <v>42173.594884259255</v>
      </c>
      <c r="T3657" s="14">
        <f t="shared" si="115"/>
        <v>42203.082638888889</v>
      </c>
    </row>
    <row r="3658" spans="1:20" ht="60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8237</v>
      </c>
      <c r="H3658" s="1" t="s">
        <v>8254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8268</v>
      </c>
      <c r="O3658" s="5">
        <f>E3658/D3658</f>
        <v>1.0582</v>
      </c>
      <c r="P3658" s="3">
        <f>ROUND(E3658/L3658,0)</f>
        <v>115</v>
      </c>
      <c r="Q3658" s="6" t="s">
        <v>8315</v>
      </c>
      <c r="R3658" s="6" t="s">
        <v>8316</v>
      </c>
      <c r="S3658" s="14">
        <f t="shared" si="114"/>
        <v>42737.701805555553</v>
      </c>
      <c r="T3658" s="14">
        <f t="shared" si="115"/>
        <v>42767.749305555553</v>
      </c>
    </row>
    <row r="3659" spans="1:20" ht="60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8229</v>
      </c>
      <c r="H3659" s="1" t="s">
        <v>8250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8268</v>
      </c>
      <c r="O3659" s="5">
        <f>E3659/D3659</f>
        <v>1.1074999999999999</v>
      </c>
      <c r="P3659" s="3">
        <f>ROUND(E3659/L3659,0)</f>
        <v>111</v>
      </c>
      <c r="Q3659" s="6" t="s">
        <v>8315</v>
      </c>
      <c r="R3659" s="6" t="s">
        <v>8316</v>
      </c>
      <c r="S3659" s="14">
        <f t="shared" si="114"/>
        <v>42499.4215162037</v>
      </c>
      <c r="T3659" s="14">
        <f t="shared" si="115"/>
        <v>42522.695833333331</v>
      </c>
    </row>
    <row r="3660" spans="1:20" ht="30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8221</v>
      </c>
      <c r="H3660" s="1" t="s">
        <v>8243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8268</v>
      </c>
      <c r="O3660" s="5">
        <f>E3660/D3660</f>
        <v>1.0066666666666666</v>
      </c>
      <c r="P3660" s="3">
        <f>ROUND(E3660/L3660,0)</f>
        <v>76</v>
      </c>
      <c r="Q3660" s="6" t="s">
        <v>8315</v>
      </c>
      <c r="R3660" s="6" t="s">
        <v>8316</v>
      </c>
      <c r="S3660" s="14">
        <f t="shared" si="114"/>
        <v>41775.650231481479</v>
      </c>
      <c r="T3660" s="14">
        <f t="shared" si="115"/>
        <v>41821.957638888889</v>
      </c>
    </row>
    <row r="3661" spans="1:20" ht="4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8221</v>
      </c>
      <c r="H3661" s="1" t="s">
        <v>8243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8268</v>
      </c>
      <c r="O3661" s="5">
        <f>E3661/D3661</f>
        <v>1.0203333333333333</v>
      </c>
      <c r="P3661" s="3">
        <f>ROUND(E3661/L3661,0)</f>
        <v>235</v>
      </c>
      <c r="Q3661" s="6" t="s">
        <v>8315</v>
      </c>
      <c r="R3661" s="6" t="s">
        <v>8316</v>
      </c>
      <c r="S3661" s="14">
        <f t="shared" si="114"/>
        <v>42055.068865740737</v>
      </c>
      <c r="T3661" s="14">
        <f t="shared" si="115"/>
        <v>42082.402083333327</v>
      </c>
    </row>
    <row r="3662" spans="1:20" ht="60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8222</v>
      </c>
      <c r="H3662" s="1" t="s">
        <v>8244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8268</v>
      </c>
      <c r="O3662" s="5">
        <f>E3662/D3662</f>
        <v>1</v>
      </c>
      <c r="P3662" s="3">
        <f>ROUND(E3662/L3662,0)</f>
        <v>11</v>
      </c>
      <c r="Q3662" s="6" t="s">
        <v>8315</v>
      </c>
      <c r="R3662" s="6" t="s">
        <v>8316</v>
      </c>
      <c r="S3662" s="14">
        <f t="shared" si="114"/>
        <v>41971.672743055555</v>
      </c>
      <c r="T3662" s="14">
        <f t="shared" si="115"/>
        <v>41996.672743055555</v>
      </c>
    </row>
    <row r="3663" spans="1:20" ht="60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8221</v>
      </c>
      <c r="H3663" s="1" t="s">
        <v>8243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8268</v>
      </c>
      <c r="O3663" s="5">
        <f>E3663/D3663</f>
        <v>1.1100000000000001</v>
      </c>
      <c r="P3663" s="3">
        <f>ROUND(E3663/L3663,0)</f>
        <v>93</v>
      </c>
      <c r="Q3663" s="6" t="s">
        <v>8315</v>
      </c>
      <c r="R3663" s="6" t="s">
        <v>8316</v>
      </c>
      <c r="S3663" s="14">
        <f t="shared" si="114"/>
        <v>42447.688333333332</v>
      </c>
      <c r="T3663" s="14">
        <f t="shared" si="115"/>
        <v>42469.958333333336</v>
      </c>
    </row>
    <row r="3664" spans="1:20" ht="60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8226</v>
      </c>
      <c r="H3664" s="1" t="s">
        <v>8248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8268</v>
      </c>
      <c r="O3664" s="5">
        <f>E3664/D3664</f>
        <v>1.0142500000000001</v>
      </c>
      <c r="P3664" s="3">
        <f>ROUND(E3664/L3664,0)</f>
        <v>203</v>
      </c>
      <c r="Q3664" s="6" t="s">
        <v>8315</v>
      </c>
      <c r="R3664" s="6" t="s">
        <v>8316</v>
      </c>
      <c r="S3664" s="14">
        <f t="shared" si="114"/>
        <v>42064.011736111112</v>
      </c>
      <c r="T3664" s="14">
        <f t="shared" si="115"/>
        <v>42093.97006944444</v>
      </c>
    </row>
    <row r="3665" spans="1:20" ht="60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8222</v>
      </c>
      <c r="H3665" s="1" t="s">
        <v>8244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8268</v>
      </c>
      <c r="O3665" s="5">
        <f>E3665/D3665</f>
        <v>1.04</v>
      </c>
      <c r="P3665" s="3">
        <f>ROUND(E3665/L3665,0)</f>
        <v>26</v>
      </c>
      <c r="Q3665" s="6" t="s">
        <v>8315</v>
      </c>
      <c r="R3665" s="6" t="s">
        <v>8316</v>
      </c>
      <c r="S3665" s="14">
        <f t="shared" si="114"/>
        <v>42665.243402777771</v>
      </c>
      <c r="T3665" s="14">
        <f t="shared" si="115"/>
        <v>42725.285069444442</v>
      </c>
    </row>
    <row r="3666" spans="1:20" ht="60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8221</v>
      </c>
      <c r="H3666" s="1" t="s">
        <v>8243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8268</v>
      </c>
      <c r="O3666" s="5">
        <f>E3666/D3666</f>
        <v>1.09375</v>
      </c>
      <c r="P3666" s="3">
        <f>ROUND(E3666/L3666,0)</f>
        <v>46</v>
      </c>
      <c r="Q3666" s="6" t="s">
        <v>8315</v>
      </c>
      <c r="R3666" s="6" t="s">
        <v>8316</v>
      </c>
      <c r="S3666" s="14">
        <f t="shared" si="114"/>
        <v>42523.04038194444</v>
      </c>
      <c r="T3666" s="14">
        <f t="shared" si="115"/>
        <v>42537.04038194444</v>
      </c>
    </row>
    <row r="3667" spans="1:20" ht="60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8227</v>
      </c>
      <c r="H3667" s="1" t="s">
        <v>8246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8268</v>
      </c>
      <c r="O3667" s="5">
        <f>E3667/D3667</f>
        <v>1.1516129032258065</v>
      </c>
      <c r="P3667" s="3">
        <f>ROUND(E3667/L3667,0)</f>
        <v>51</v>
      </c>
      <c r="Q3667" s="6" t="s">
        <v>8315</v>
      </c>
      <c r="R3667" s="6" t="s">
        <v>8316</v>
      </c>
      <c r="S3667" s="14">
        <f t="shared" si="114"/>
        <v>42294.59979166666</v>
      </c>
      <c r="T3667" s="14">
        <f t="shared" si="115"/>
        <v>42305.620833333327</v>
      </c>
    </row>
    <row r="3668" spans="1:20" ht="3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8221</v>
      </c>
      <c r="H3668" s="1" t="s">
        <v>8243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8268</v>
      </c>
      <c r="O3668" s="5">
        <f>E3668/D3668</f>
        <v>1</v>
      </c>
      <c r="P3668" s="3">
        <f>ROUND(E3668/L3668,0)</f>
        <v>32</v>
      </c>
      <c r="Q3668" s="6" t="s">
        <v>8315</v>
      </c>
      <c r="R3668" s="6" t="s">
        <v>8316</v>
      </c>
      <c r="S3668" s="14">
        <f t="shared" si="114"/>
        <v>41822.696550925924</v>
      </c>
      <c r="T3668" s="14">
        <f t="shared" si="115"/>
        <v>41844.083333333328</v>
      </c>
    </row>
    <row r="3669" spans="1:20" ht="60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8222</v>
      </c>
      <c r="H3669" s="1" t="s">
        <v>8244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8268</v>
      </c>
      <c r="O3669" s="5">
        <f>E3669/D3669</f>
        <v>1.0317033333333334</v>
      </c>
      <c r="P3669" s="3">
        <f>ROUND(E3669/L3669,0)</f>
        <v>53</v>
      </c>
      <c r="Q3669" s="6" t="s">
        <v>8315</v>
      </c>
      <c r="R3669" s="6" t="s">
        <v>8316</v>
      </c>
      <c r="S3669" s="14">
        <f t="shared" si="114"/>
        <v>42173.761793981474</v>
      </c>
      <c r="T3669" s="14">
        <f t="shared" si="115"/>
        <v>42203.761793981474</v>
      </c>
    </row>
    <row r="3670" spans="1:20" ht="60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8221</v>
      </c>
      <c r="H3670" s="1" t="s">
        <v>8243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8268</v>
      </c>
      <c r="O3670" s="5">
        <f>E3670/D3670</f>
        <v>1.0349999999999999</v>
      </c>
      <c r="P3670" s="3">
        <f>ROUND(E3670/L3670,0)</f>
        <v>37</v>
      </c>
      <c r="Q3670" s="6" t="s">
        <v>8315</v>
      </c>
      <c r="R3670" s="6" t="s">
        <v>8316</v>
      </c>
      <c r="S3670" s="14">
        <f t="shared" si="114"/>
        <v>42185.347824074073</v>
      </c>
      <c r="T3670" s="14">
        <f t="shared" si="115"/>
        <v>42208.564583333333</v>
      </c>
    </row>
    <row r="3671" spans="1:20" ht="60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8222</v>
      </c>
      <c r="H3671" s="1" t="s">
        <v>8244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8268</v>
      </c>
      <c r="O3671" s="5">
        <f>E3671/D3671</f>
        <v>1.3819999999999999</v>
      </c>
      <c r="P3671" s="3">
        <f>ROUND(E3671/L3671,0)</f>
        <v>81</v>
      </c>
      <c r="Q3671" s="6" t="s">
        <v>8315</v>
      </c>
      <c r="R3671" s="6" t="s">
        <v>8316</v>
      </c>
      <c r="S3671" s="14">
        <f t="shared" si="114"/>
        <v>42136.466863425921</v>
      </c>
      <c r="T3671" s="14">
        <f t="shared" si="115"/>
        <v>42166.466863425921</v>
      </c>
    </row>
    <row r="3672" spans="1:20" ht="60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8222</v>
      </c>
      <c r="H3672" s="1" t="s">
        <v>8244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8268</v>
      </c>
      <c r="O3672" s="5">
        <f>E3672/D3672</f>
        <v>1.0954545454545455</v>
      </c>
      <c r="P3672" s="3">
        <f>ROUND(E3672/L3672,0)</f>
        <v>20</v>
      </c>
      <c r="Q3672" s="6" t="s">
        <v>8315</v>
      </c>
      <c r="R3672" s="6" t="s">
        <v>8316</v>
      </c>
      <c r="S3672" s="14">
        <f t="shared" si="114"/>
        <v>42142.305682870363</v>
      </c>
      <c r="T3672" s="14">
        <f t="shared" si="115"/>
        <v>42155.749999999993</v>
      </c>
    </row>
    <row r="3673" spans="1:20" ht="60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8221</v>
      </c>
      <c r="H3673" s="1" t="s">
        <v>8243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8268</v>
      </c>
      <c r="O3673" s="5">
        <f>E3673/D3673</f>
        <v>1.0085714285714287</v>
      </c>
      <c r="P3673" s="3">
        <f>ROUND(E3673/L3673,0)</f>
        <v>88</v>
      </c>
      <c r="Q3673" s="6" t="s">
        <v>8315</v>
      </c>
      <c r="R3673" s="6" t="s">
        <v>8316</v>
      </c>
      <c r="S3673" s="14">
        <f t="shared" si="114"/>
        <v>41820.419756944444</v>
      </c>
      <c r="T3673" s="14">
        <f t="shared" si="115"/>
        <v>41840.957638888889</v>
      </c>
    </row>
    <row r="3674" spans="1:20" ht="60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8222</v>
      </c>
      <c r="H3674" s="1" t="s">
        <v>8244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8268</v>
      </c>
      <c r="O3674" s="5">
        <f>E3674/D3674</f>
        <v>1.0153333333333334</v>
      </c>
      <c r="P3674" s="3">
        <f>ROUND(E3674/L3674,0)</f>
        <v>53</v>
      </c>
      <c r="Q3674" s="6" t="s">
        <v>8315</v>
      </c>
      <c r="R3674" s="6" t="s">
        <v>8316</v>
      </c>
      <c r="S3674" s="14">
        <f t="shared" si="114"/>
        <v>41878.738240740735</v>
      </c>
      <c r="T3674" s="14">
        <f t="shared" si="115"/>
        <v>41908.738240740735</v>
      </c>
    </row>
    <row r="3675" spans="1:20" ht="45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8222</v>
      </c>
      <c r="H3675" s="1" t="s">
        <v>8244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8268</v>
      </c>
      <c r="O3675" s="5">
        <f>E3675/D3675</f>
        <v>1.13625</v>
      </c>
      <c r="P3675" s="3">
        <f>ROUND(E3675/L3675,0)</f>
        <v>40</v>
      </c>
      <c r="Q3675" s="6" t="s">
        <v>8315</v>
      </c>
      <c r="R3675" s="6" t="s">
        <v>8316</v>
      </c>
      <c r="S3675" s="14">
        <f t="shared" si="114"/>
        <v>41914.086770833332</v>
      </c>
      <c r="T3675" s="14">
        <f t="shared" si="115"/>
        <v>41948.327777777777</v>
      </c>
    </row>
    <row r="3676" spans="1:20" ht="60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8233</v>
      </c>
      <c r="H3676" s="1" t="s">
        <v>8246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8268</v>
      </c>
      <c r="O3676" s="5">
        <f>E3676/D3676</f>
        <v>1</v>
      </c>
      <c r="P3676" s="3">
        <f>ROUND(E3676/L3676,0)</f>
        <v>145</v>
      </c>
      <c r="Q3676" s="6" t="s">
        <v>8315</v>
      </c>
      <c r="R3676" s="6" t="s">
        <v>8316</v>
      </c>
      <c r="S3676" s="14">
        <f t="shared" si="114"/>
        <v>42556.664687499993</v>
      </c>
      <c r="T3676" s="14">
        <f t="shared" si="115"/>
        <v>42616.664687499993</v>
      </c>
    </row>
    <row r="3677" spans="1:20" ht="60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8222</v>
      </c>
      <c r="H3677" s="1" t="s">
        <v>8244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8268</v>
      </c>
      <c r="O3677" s="5">
        <f>E3677/D3677</f>
        <v>1.4</v>
      </c>
      <c r="P3677" s="3">
        <f>ROUND(E3677/L3677,0)</f>
        <v>23</v>
      </c>
      <c r="Q3677" s="6" t="s">
        <v>8315</v>
      </c>
      <c r="R3677" s="6" t="s">
        <v>8316</v>
      </c>
      <c r="S3677" s="14">
        <f t="shared" si="114"/>
        <v>42493.388680555552</v>
      </c>
      <c r="T3677" s="14">
        <f t="shared" si="115"/>
        <v>42505.749999999993</v>
      </c>
    </row>
    <row r="3678" spans="1:20" ht="60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8221</v>
      </c>
      <c r="H3678" s="1" t="s">
        <v>8243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8268</v>
      </c>
      <c r="O3678" s="5">
        <f>E3678/D3678</f>
        <v>1.2875000000000001</v>
      </c>
      <c r="P3678" s="3">
        <f>ROUND(E3678/L3678,0)</f>
        <v>64</v>
      </c>
      <c r="Q3678" s="6" t="s">
        <v>8315</v>
      </c>
      <c r="R3678" s="6" t="s">
        <v>8316</v>
      </c>
      <c r="S3678" s="14">
        <f t="shared" si="114"/>
        <v>41876.607453703698</v>
      </c>
      <c r="T3678" s="14">
        <f t="shared" si="115"/>
        <v>41894.607453703698</v>
      </c>
    </row>
    <row r="3679" spans="1:20" ht="4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8221</v>
      </c>
      <c r="H3679" s="1" t="s">
        <v>8243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8268</v>
      </c>
      <c r="O3679" s="5">
        <f>E3679/D3679</f>
        <v>1.0290416666666666</v>
      </c>
      <c r="P3679" s="3">
        <f>ROUND(E3679/L3679,0)</f>
        <v>62</v>
      </c>
      <c r="Q3679" s="6" t="s">
        <v>8315</v>
      </c>
      <c r="R3679" s="6" t="s">
        <v>8316</v>
      </c>
      <c r="S3679" s="14">
        <f t="shared" si="114"/>
        <v>41802.365949074076</v>
      </c>
      <c r="T3679" s="14">
        <f t="shared" si="115"/>
        <v>41822.957638888889</v>
      </c>
    </row>
    <row r="3680" spans="1:20" ht="45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8222</v>
      </c>
      <c r="H3680" s="1" t="s">
        <v>8244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8268</v>
      </c>
      <c r="O3680" s="5">
        <f>E3680/D3680</f>
        <v>1.0249999999999999</v>
      </c>
      <c r="P3680" s="3">
        <f>ROUND(E3680/L3680,0)</f>
        <v>66</v>
      </c>
      <c r="Q3680" s="6" t="s">
        <v>8315</v>
      </c>
      <c r="R3680" s="6" t="s">
        <v>8316</v>
      </c>
      <c r="S3680" s="14">
        <f t="shared" si="114"/>
        <v>42120.322893518511</v>
      </c>
      <c r="T3680" s="14">
        <f t="shared" si="115"/>
        <v>42155.322893518511</v>
      </c>
    </row>
    <row r="3681" spans="1:20" ht="60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8221</v>
      </c>
      <c r="H3681" s="1" t="s">
        <v>8243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8268</v>
      </c>
      <c r="O3681" s="5">
        <f>E3681/D3681</f>
        <v>1.101</v>
      </c>
      <c r="P3681" s="3">
        <f>ROUND(E3681/L3681,0)</f>
        <v>73</v>
      </c>
      <c r="Q3681" s="6" t="s">
        <v>8315</v>
      </c>
      <c r="R3681" s="6" t="s">
        <v>8316</v>
      </c>
      <c r="S3681" s="14">
        <f t="shared" si="114"/>
        <v>41786.553020833329</v>
      </c>
      <c r="T3681" s="14">
        <f t="shared" si="115"/>
        <v>41820.999305555553</v>
      </c>
    </row>
    <row r="3682" spans="1:20" ht="4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8221</v>
      </c>
      <c r="H3682" s="1" t="s">
        <v>8243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8268</v>
      </c>
      <c r="O3682" s="5">
        <f>E3682/D3682</f>
        <v>1.1276666666666666</v>
      </c>
      <c r="P3682" s="3">
        <f>ROUND(E3682/L3682,0)</f>
        <v>100</v>
      </c>
      <c r="Q3682" s="6" t="s">
        <v>8315</v>
      </c>
      <c r="R3682" s="6" t="s">
        <v>8316</v>
      </c>
      <c r="S3682" s="14">
        <f t="shared" si="114"/>
        <v>42627.245763888888</v>
      </c>
      <c r="T3682" s="14">
        <f t="shared" si="115"/>
        <v>42648.245763888888</v>
      </c>
    </row>
    <row r="3683" spans="1:20" ht="60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8221</v>
      </c>
      <c r="H3683" s="1" t="s">
        <v>8243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8268</v>
      </c>
      <c r="O3683" s="5">
        <f>E3683/D3683</f>
        <v>1.119</v>
      </c>
      <c r="P3683" s="3">
        <f>ROUND(E3683/L3683,0)</f>
        <v>62</v>
      </c>
      <c r="Q3683" s="6" t="s">
        <v>8315</v>
      </c>
      <c r="R3683" s="6" t="s">
        <v>8316</v>
      </c>
      <c r="S3683" s="14">
        <f t="shared" si="114"/>
        <v>42374.443171296291</v>
      </c>
      <c r="T3683" s="14">
        <f t="shared" si="115"/>
        <v>42384.443171296291</v>
      </c>
    </row>
    <row r="3684" spans="1:20" ht="45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8221</v>
      </c>
      <c r="H3684" s="1" t="s">
        <v>8243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8268</v>
      </c>
      <c r="O3684" s="5">
        <f>E3684/D3684</f>
        <v>1.3919999999999999</v>
      </c>
      <c r="P3684" s="3">
        <f>ROUND(E3684/L3684,0)</f>
        <v>62</v>
      </c>
      <c r="Q3684" s="6" t="s">
        <v>8315</v>
      </c>
      <c r="R3684" s="6" t="s">
        <v>8316</v>
      </c>
      <c r="S3684" s="14">
        <f t="shared" si="114"/>
        <v>41772.477060185185</v>
      </c>
      <c r="T3684" s="14">
        <f t="shared" si="115"/>
        <v>41806.082638888889</v>
      </c>
    </row>
    <row r="3685" spans="1:20" ht="4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8221</v>
      </c>
      <c r="H3685" s="1" t="s">
        <v>8243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8268</v>
      </c>
      <c r="O3685" s="5">
        <f>E3685/D3685</f>
        <v>1.1085714285714285</v>
      </c>
      <c r="P3685" s="3">
        <f>ROUND(E3685/L3685,0)</f>
        <v>59</v>
      </c>
      <c r="Q3685" s="6" t="s">
        <v>8315</v>
      </c>
      <c r="R3685" s="6" t="s">
        <v>8316</v>
      </c>
      <c r="S3685" s="14">
        <f t="shared" si="114"/>
        <v>42632.908518518518</v>
      </c>
      <c r="T3685" s="14">
        <f t="shared" si="115"/>
        <v>42662.908518518518</v>
      </c>
    </row>
    <row r="3686" spans="1:20" ht="60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8221</v>
      </c>
      <c r="H3686" s="1" t="s">
        <v>8243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8268</v>
      </c>
      <c r="O3686" s="5">
        <f>E3686/D3686</f>
        <v>1.3906666666666667</v>
      </c>
      <c r="P3686" s="3">
        <f>ROUND(E3686/L3686,0)</f>
        <v>45</v>
      </c>
      <c r="Q3686" s="6" t="s">
        <v>8315</v>
      </c>
      <c r="R3686" s="6" t="s">
        <v>8316</v>
      </c>
      <c r="S3686" s="14">
        <f t="shared" si="114"/>
        <v>42218.97206018518</v>
      </c>
      <c r="T3686" s="14">
        <f t="shared" si="115"/>
        <v>42248.97206018518</v>
      </c>
    </row>
    <row r="3687" spans="1:20" ht="45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8221</v>
      </c>
      <c r="H3687" s="1" t="s">
        <v>8243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8268</v>
      </c>
      <c r="O3687" s="5">
        <f>E3687/D3687</f>
        <v>1.0569999999999999</v>
      </c>
      <c r="P3687" s="3">
        <f>ROUND(E3687/L3687,0)</f>
        <v>42</v>
      </c>
      <c r="Q3687" s="6" t="s">
        <v>8315</v>
      </c>
      <c r="R3687" s="6" t="s">
        <v>8316</v>
      </c>
      <c r="S3687" s="14">
        <f t="shared" si="114"/>
        <v>41753.384942129625</v>
      </c>
      <c r="T3687" s="14">
        <f t="shared" si="115"/>
        <v>41778.666666666664</v>
      </c>
    </row>
    <row r="3688" spans="1:20" ht="4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8221</v>
      </c>
      <c r="H3688" s="1" t="s">
        <v>8243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8268</v>
      </c>
      <c r="O3688" s="5">
        <f>E3688/D3688</f>
        <v>1.0142857142857142</v>
      </c>
      <c r="P3688" s="3">
        <f>ROUND(E3688/L3688,0)</f>
        <v>59</v>
      </c>
      <c r="Q3688" s="6" t="s">
        <v>8315</v>
      </c>
      <c r="R3688" s="6" t="s">
        <v>8316</v>
      </c>
      <c r="S3688" s="14">
        <f t="shared" si="114"/>
        <v>42230.454398148147</v>
      </c>
      <c r="T3688" s="14">
        <f t="shared" si="115"/>
        <v>42244.957638888889</v>
      </c>
    </row>
    <row r="3689" spans="1:20" ht="60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8221</v>
      </c>
      <c r="H3689" s="1" t="s">
        <v>8243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8268</v>
      </c>
      <c r="O3689" s="5">
        <f>E3689/D3689</f>
        <v>1.0024500000000001</v>
      </c>
      <c r="P3689" s="3">
        <f>ROUND(E3689/L3689,0)</f>
        <v>200</v>
      </c>
      <c r="Q3689" s="6" t="s">
        <v>8315</v>
      </c>
      <c r="R3689" s="6" t="s">
        <v>8316</v>
      </c>
      <c r="S3689" s="14">
        <f t="shared" si="114"/>
        <v>41787.009895833333</v>
      </c>
      <c r="T3689" s="14">
        <f t="shared" si="115"/>
        <v>41817.009895833333</v>
      </c>
    </row>
    <row r="3690" spans="1:20" ht="60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8222</v>
      </c>
      <c r="H3690" s="1" t="s">
        <v>8244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8268</v>
      </c>
      <c r="O3690" s="5">
        <f>E3690/D3690</f>
        <v>1.0916666666666666</v>
      </c>
      <c r="P3690" s="3">
        <f>ROUND(E3690/L3690,0)</f>
        <v>84</v>
      </c>
      <c r="Q3690" s="6" t="s">
        <v>8315</v>
      </c>
      <c r="R3690" s="6" t="s">
        <v>8316</v>
      </c>
      <c r="S3690" s="14">
        <f t="shared" si="114"/>
        <v>41829.578749999993</v>
      </c>
      <c r="T3690" s="14">
        <f t="shared" si="115"/>
        <v>41859.578749999993</v>
      </c>
    </row>
    <row r="3691" spans="1:20" ht="60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8221</v>
      </c>
      <c r="H3691" s="1" t="s">
        <v>8243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8268</v>
      </c>
      <c r="O3691" s="5">
        <f>E3691/D3691</f>
        <v>1.1833333333333333</v>
      </c>
      <c r="P3691" s="3">
        <f>ROUND(E3691/L3691,0)</f>
        <v>57</v>
      </c>
      <c r="Q3691" s="6" t="s">
        <v>8315</v>
      </c>
      <c r="R3691" s="6" t="s">
        <v>8316</v>
      </c>
      <c r="S3691" s="14">
        <f t="shared" si="114"/>
        <v>42147.61850694444</v>
      </c>
      <c r="T3691" s="14">
        <f t="shared" si="115"/>
        <v>42176.725694444445</v>
      </c>
    </row>
    <row r="3692" spans="1:20" ht="60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8221</v>
      </c>
      <c r="H3692" s="1" t="s">
        <v>8243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8268</v>
      </c>
      <c r="O3692" s="5">
        <f>E3692/D3692</f>
        <v>1.2</v>
      </c>
      <c r="P3692" s="3">
        <f>ROUND(E3692/L3692,0)</f>
        <v>58</v>
      </c>
      <c r="Q3692" s="6" t="s">
        <v>8315</v>
      </c>
      <c r="R3692" s="6" t="s">
        <v>8316</v>
      </c>
      <c r="S3692" s="14">
        <f t="shared" si="114"/>
        <v>41940.38984953703</v>
      </c>
      <c r="T3692" s="14">
        <f t="shared" si="115"/>
        <v>41970.431516203702</v>
      </c>
    </row>
    <row r="3693" spans="1:20" ht="30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8221</v>
      </c>
      <c r="H3693" s="1" t="s">
        <v>8243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8268</v>
      </c>
      <c r="O3693" s="5">
        <f>E3693/D3693</f>
        <v>1.2796000000000001</v>
      </c>
      <c r="P3693" s="3">
        <f>ROUND(E3693/L3693,0)</f>
        <v>187</v>
      </c>
      <c r="Q3693" s="6" t="s">
        <v>8315</v>
      </c>
      <c r="R3693" s="6" t="s">
        <v>8316</v>
      </c>
      <c r="S3693" s="14">
        <f t="shared" si="114"/>
        <v>42020.492233796293</v>
      </c>
      <c r="T3693" s="14">
        <f t="shared" si="115"/>
        <v>42064.999305555553</v>
      </c>
    </row>
    <row r="3694" spans="1:20" ht="30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8221</v>
      </c>
      <c r="H3694" s="1" t="s">
        <v>8243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8268</v>
      </c>
      <c r="O3694" s="5">
        <f>E3694/D3694</f>
        <v>1.26</v>
      </c>
      <c r="P3694" s="3">
        <f>ROUND(E3694/L3694,0)</f>
        <v>74</v>
      </c>
      <c r="Q3694" s="6" t="s">
        <v>8315</v>
      </c>
      <c r="R3694" s="6" t="s">
        <v>8316</v>
      </c>
      <c r="S3694" s="14">
        <f t="shared" si="114"/>
        <v>41891.756701388884</v>
      </c>
      <c r="T3694" s="14">
        <f t="shared" si="115"/>
        <v>41900.791666666664</v>
      </c>
    </row>
    <row r="3695" spans="1:20" ht="60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8222</v>
      </c>
      <c r="H3695" s="1" t="s">
        <v>8244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8268</v>
      </c>
      <c r="O3695" s="5">
        <f>E3695/D3695</f>
        <v>1.2912912912912913</v>
      </c>
      <c r="P3695" s="3">
        <f>ROUND(E3695/L3695,0)</f>
        <v>31</v>
      </c>
      <c r="Q3695" s="6" t="s">
        <v>8315</v>
      </c>
      <c r="R3695" s="6" t="s">
        <v>8316</v>
      </c>
      <c r="S3695" s="14">
        <f t="shared" si="114"/>
        <v>42308.98297453703</v>
      </c>
      <c r="T3695" s="14">
        <f t="shared" si="115"/>
        <v>42338.729166666664</v>
      </c>
    </row>
    <row r="3696" spans="1:20" ht="60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8221</v>
      </c>
      <c r="H3696" s="1" t="s">
        <v>8243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8268</v>
      </c>
      <c r="O3696" s="5">
        <f>E3696/D3696</f>
        <v>1.0742857142857143</v>
      </c>
      <c r="P3696" s="3">
        <f>ROUND(E3696/L3696,0)</f>
        <v>63</v>
      </c>
      <c r="Q3696" s="6" t="s">
        <v>8315</v>
      </c>
      <c r="R3696" s="6" t="s">
        <v>8316</v>
      </c>
      <c r="S3696" s="14">
        <f t="shared" si="114"/>
        <v>42489.925543981481</v>
      </c>
      <c r="T3696" s="14">
        <f t="shared" si="115"/>
        <v>42526.874999999993</v>
      </c>
    </row>
    <row r="3697" spans="1:20" ht="60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8221</v>
      </c>
      <c r="H3697" s="1" t="s">
        <v>8243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8268</v>
      </c>
      <c r="O3697" s="5">
        <f>E3697/D3697</f>
        <v>1.00125</v>
      </c>
      <c r="P3697" s="3">
        <f>ROUND(E3697/L3697,0)</f>
        <v>121</v>
      </c>
      <c r="Q3697" s="6" t="s">
        <v>8315</v>
      </c>
      <c r="R3697" s="6" t="s">
        <v>8316</v>
      </c>
      <c r="S3697" s="14">
        <f t="shared" si="114"/>
        <v>41995.662152777775</v>
      </c>
      <c r="T3697" s="14">
        <f t="shared" si="115"/>
        <v>42015.662152777775</v>
      </c>
    </row>
    <row r="3698" spans="1:20" ht="4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8222</v>
      </c>
      <c r="H3698" s="1" t="s">
        <v>8244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8268</v>
      </c>
      <c r="O3698" s="5">
        <f>E3698/D3698</f>
        <v>1.55</v>
      </c>
      <c r="P3698" s="3">
        <f>ROUND(E3698/L3698,0)</f>
        <v>40</v>
      </c>
      <c r="Q3698" s="6" t="s">
        <v>8315</v>
      </c>
      <c r="R3698" s="6" t="s">
        <v>8316</v>
      </c>
      <c r="S3698" s="14">
        <f t="shared" si="114"/>
        <v>41988.408749999995</v>
      </c>
      <c r="T3698" s="14">
        <f t="shared" si="115"/>
        <v>42048.408749999995</v>
      </c>
    </row>
    <row r="3699" spans="1:20" ht="60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8222</v>
      </c>
      <c r="H3699" s="1" t="s">
        <v>8244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8268</v>
      </c>
      <c r="O3699" s="5">
        <f>E3699/D3699</f>
        <v>1.08</v>
      </c>
      <c r="P3699" s="3">
        <f>ROUND(E3699/L3699,0)</f>
        <v>72</v>
      </c>
      <c r="Q3699" s="6" t="s">
        <v>8315</v>
      </c>
      <c r="R3699" s="6" t="s">
        <v>8316</v>
      </c>
      <c r="S3699" s="14">
        <f t="shared" si="114"/>
        <v>42479.2575</v>
      </c>
      <c r="T3699" s="14">
        <f t="shared" si="115"/>
        <v>42500.2575</v>
      </c>
    </row>
    <row r="3700" spans="1:20" ht="4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8221</v>
      </c>
      <c r="H3700" s="1" t="s">
        <v>8243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8268</v>
      </c>
      <c r="O3700" s="5">
        <f>E3700/D3700</f>
        <v>1.1052</v>
      </c>
      <c r="P3700" s="3">
        <f>ROUND(E3700/L3700,0)</f>
        <v>41</v>
      </c>
      <c r="Q3700" s="6" t="s">
        <v>8315</v>
      </c>
      <c r="R3700" s="6" t="s">
        <v>8316</v>
      </c>
      <c r="S3700" s="14">
        <f t="shared" si="114"/>
        <v>42401.598229166666</v>
      </c>
      <c r="T3700" s="14">
        <f t="shared" si="115"/>
        <v>42431.598229166666</v>
      </c>
    </row>
    <row r="3701" spans="1:20" ht="60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8221</v>
      </c>
      <c r="H3701" s="1" t="s">
        <v>8243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8268</v>
      </c>
      <c r="O3701" s="5">
        <f>E3701/D3701</f>
        <v>1.008</v>
      </c>
      <c r="P3701" s="3">
        <f>ROUND(E3701/L3701,0)</f>
        <v>63</v>
      </c>
      <c r="Q3701" s="6" t="s">
        <v>8315</v>
      </c>
      <c r="R3701" s="6" t="s">
        <v>8316</v>
      </c>
      <c r="S3701" s="14">
        <f t="shared" si="114"/>
        <v>41897.393703703703</v>
      </c>
      <c r="T3701" s="14">
        <f t="shared" si="115"/>
        <v>41927.393703703703</v>
      </c>
    </row>
    <row r="3702" spans="1:20" ht="30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8221</v>
      </c>
      <c r="H3702" s="1" t="s">
        <v>8243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8268</v>
      </c>
      <c r="O3702" s="5">
        <f>E3702/D3702</f>
        <v>1.212</v>
      </c>
      <c r="P3702" s="3">
        <f>ROUND(E3702/L3702,0)</f>
        <v>34</v>
      </c>
      <c r="Q3702" s="6" t="s">
        <v>8315</v>
      </c>
      <c r="R3702" s="6" t="s">
        <v>8316</v>
      </c>
      <c r="S3702" s="14">
        <f t="shared" si="114"/>
        <v>41882.37731481481</v>
      </c>
      <c r="T3702" s="14">
        <f t="shared" si="115"/>
        <v>41912.458333333328</v>
      </c>
    </row>
    <row r="3703" spans="1:20" ht="60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8222</v>
      </c>
      <c r="H3703" s="1" t="s">
        <v>8244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8268</v>
      </c>
      <c r="O3703" s="5">
        <f>E3703/D3703</f>
        <v>1.0033333333333334</v>
      </c>
      <c r="P3703" s="3">
        <f>ROUND(E3703/L3703,0)</f>
        <v>39</v>
      </c>
      <c r="Q3703" s="6" t="s">
        <v>8315</v>
      </c>
      <c r="R3703" s="6" t="s">
        <v>8316</v>
      </c>
      <c r="S3703" s="14">
        <f t="shared" si="114"/>
        <v>42129.333252314813</v>
      </c>
      <c r="T3703" s="14">
        <f t="shared" si="115"/>
        <v>42159.333252314813</v>
      </c>
    </row>
    <row r="3704" spans="1:20" ht="60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8222</v>
      </c>
      <c r="H3704" s="1" t="s">
        <v>8244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8268</v>
      </c>
      <c r="O3704" s="5">
        <f>E3704/D3704</f>
        <v>1.0916666666666666</v>
      </c>
      <c r="P3704" s="3">
        <f>ROUND(E3704/L3704,0)</f>
        <v>156</v>
      </c>
      <c r="Q3704" s="6" t="s">
        <v>8315</v>
      </c>
      <c r="R3704" s="6" t="s">
        <v>8316</v>
      </c>
      <c r="S3704" s="14">
        <f t="shared" si="114"/>
        <v>42524.329675925925</v>
      </c>
      <c r="T3704" s="14">
        <f t="shared" si="115"/>
        <v>42561.749305555553</v>
      </c>
    </row>
    <row r="3705" spans="1:20" ht="60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8221</v>
      </c>
      <c r="H3705" s="1" t="s">
        <v>8243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8268</v>
      </c>
      <c r="O3705" s="5">
        <f>E3705/D3705</f>
        <v>1.2342857142857142</v>
      </c>
      <c r="P3705" s="3">
        <f>ROUND(E3705/L3705,0)</f>
        <v>43</v>
      </c>
      <c r="Q3705" s="6" t="s">
        <v>8315</v>
      </c>
      <c r="R3705" s="6" t="s">
        <v>8316</v>
      </c>
      <c r="S3705" s="14">
        <f t="shared" si="114"/>
        <v>42556.296157407407</v>
      </c>
      <c r="T3705" s="14">
        <f t="shared" si="115"/>
        <v>42595.082638888889</v>
      </c>
    </row>
    <row r="3706" spans="1:20" ht="60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8222</v>
      </c>
      <c r="H3706" s="1" t="s">
        <v>8244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8268</v>
      </c>
      <c r="O3706" s="5">
        <f>E3706/D3706</f>
        <v>1.3633666666666666</v>
      </c>
      <c r="P3706" s="3">
        <f>ROUND(E3706/L3706,0)</f>
        <v>15</v>
      </c>
      <c r="Q3706" s="6" t="s">
        <v>8315</v>
      </c>
      <c r="R3706" s="6" t="s">
        <v>8316</v>
      </c>
      <c r="S3706" s="14">
        <f t="shared" si="114"/>
        <v>42461.481412037036</v>
      </c>
      <c r="T3706" s="14">
        <f t="shared" si="115"/>
        <v>42521.481412037036</v>
      </c>
    </row>
    <row r="3707" spans="1:20" ht="60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8221</v>
      </c>
      <c r="H3707" s="1" t="s">
        <v>8243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8268</v>
      </c>
      <c r="O3707" s="5">
        <f>E3707/D3707</f>
        <v>1.0346657233816767</v>
      </c>
      <c r="P3707" s="3">
        <f>ROUND(E3707/L3707,0)</f>
        <v>84</v>
      </c>
      <c r="Q3707" s="6" t="s">
        <v>8315</v>
      </c>
      <c r="R3707" s="6" t="s">
        <v>8316</v>
      </c>
      <c r="S3707" s="14">
        <f t="shared" si="114"/>
        <v>41792.334652777776</v>
      </c>
      <c r="T3707" s="14">
        <f t="shared" si="115"/>
        <v>41813.541666666664</v>
      </c>
    </row>
    <row r="3708" spans="1:20" ht="4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8221</v>
      </c>
      <c r="H3708" s="1" t="s">
        <v>8243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8268</v>
      </c>
      <c r="O3708" s="5">
        <f>E3708/D3708</f>
        <v>1.2133333333333334</v>
      </c>
      <c r="P3708" s="3">
        <f>ROUND(E3708/L3708,0)</f>
        <v>140</v>
      </c>
      <c r="Q3708" s="6" t="s">
        <v>8315</v>
      </c>
      <c r="R3708" s="6" t="s">
        <v>8316</v>
      </c>
      <c r="S3708" s="14">
        <f t="shared" si="114"/>
        <v>41879.705428240741</v>
      </c>
      <c r="T3708" s="14">
        <f t="shared" si="115"/>
        <v>41894.705428240741</v>
      </c>
    </row>
    <row r="3709" spans="1:20" ht="4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8221</v>
      </c>
      <c r="H3709" s="1" t="s">
        <v>8243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8268</v>
      </c>
      <c r="O3709" s="5">
        <f>E3709/D3709</f>
        <v>1.86</v>
      </c>
      <c r="P3709" s="3">
        <f>ROUND(E3709/L3709,0)</f>
        <v>81</v>
      </c>
      <c r="Q3709" s="6" t="s">
        <v>8315</v>
      </c>
      <c r="R3709" s="6" t="s">
        <v>8316</v>
      </c>
      <c r="S3709" s="14">
        <f t="shared" si="114"/>
        <v>42551.840023148143</v>
      </c>
      <c r="T3709" s="14">
        <f t="shared" si="115"/>
        <v>42573.018055555549</v>
      </c>
    </row>
    <row r="3710" spans="1:20" ht="60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8221</v>
      </c>
      <c r="H3710" s="1" t="s">
        <v>8243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8268</v>
      </c>
      <c r="O3710" s="5">
        <f>E3710/D3710</f>
        <v>3</v>
      </c>
      <c r="P3710" s="3">
        <f>ROUND(E3710/L3710,0)</f>
        <v>54</v>
      </c>
      <c r="Q3710" s="6" t="s">
        <v>8315</v>
      </c>
      <c r="R3710" s="6" t="s">
        <v>8316</v>
      </c>
      <c r="S3710" s="14">
        <f t="shared" si="114"/>
        <v>41809.933865740742</v>
      </c>
      <c r="T3710" s="14">
        <f t="shared" si="115"/>
        <v>41823.933865740742</v>
      </c>
    </row>
    <row r="3711" spans="1:20" ht="4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8222</v>
      </c>
      <c r="H3711" s="1" t="s">
        <v>8244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8268</v>
      </c>
      <c r="O3711" s="5">
        <f>E3711/D3711</f>
        <v>1.0825</v>
      </c>
      <c r="P3711" s="3">
        <f>ROUND(E3711/L3711,0)</f>
        <v>31</v>
      </c>
      <c r="Q3711" s="6" t="s">
        <v>8315</v>
      </c>
      <c r="R3711" s="6" t="s">
        <v>8316</v>
      </c>
      <c r="S3711" s="14">
        <f t="shared" si="114"/>
        <v>41785.499374999999</v>
      </c>
      <c r="T3711" s="14">
        <f t="shared" si="115"/>
        <v>41815.499374999999</v>
      </c>
    </row>
    <row r="3712" spans="1:20" ht="30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8221</v>
      </c>
      <c r="H3712" s="1" t="s">
        <v>8243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8268</v>
      </c>
      <c r="O3712" s="5">
        <f>E3712/D3712</f>
        <v>1.4115384615384616</v>
      </c>
      <c r="P3712" s="3">
        <f>ROUND(E3712/L3712,0)</f>
        <v>68</v>
      </c>
      <c r="Q3712" s="6" t="s">
        <v>8315</v>
      </c>
      <c r="R3712" s="6" t="s">
        <v>8316</v>
      </c>
      <c r="S3712" s="14">
        <f t="shared" si="114"/>
        <v>42072.367916666662</v>
      </c>
      <c r="T3712" s="14">
        <f t="shared" si="115"/>
        <v>42097.367916666662</v>
      </c>
    </row>
    <row r="3713" spans="1:20" ht="30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8221</v>
      </c>
      <c r="H3713" s="1" t="s">
        <v>8243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8268</v>
      </c>
      <c r="O3713" s="5">
        <f>E3713/D3713</f>
        <v>1.1399999999999999</v>
      </c>
      <c r="P3713" s="3">
        <f>ROUND(E3713/L3713,0)</f>
        <v>27</v>
      </c>
      <c r="Q3713" s="6" t="s">
        <v>8315</v>
      </c>
      <c r="R3713" s="6" t="s">
        <v>8316</v>
      </c>
      <c r="S3713" s="14">
        <f t="shared" si="114"/>
        <v>41779.5158912037</v>
      </c>
      <c r="T3713" s="14">
        <f t="shared" si="115"/>
        <v>41805.458333333328</v>
      </c>
    </row>
    <row r="3714" spans="1:20" ht="60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8221</v>
      </c>
      <c r="H3714" s="1" t="s">
        <v>8243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8268</v>
      </c>
      <c r="O3714" s="5">
        <f>E3714/D3714</f>
        <v>1.5373333333333334</v>
      </c>
      <c r="P3714" s="3">
        <f>ROUND(E3714/L3714,0)</f>
        <v>111</v>
      </c>
      <c r="Q3714" s="6" t="s">
        <v>8315</v>
      </c>
      <c r="R3714" s="6" t="s">
        <v>8316</v>
      </c>
      <c r="S3714" s="14">
        <f t="shared" si="114"/>
        <v>42133.963738425919</v>
      </c>
      <c r="T3714" s="14">
        <f t="shared" si="115"/>
        <v>42155.082638888889</v>
      </c>
    </row>
    <row r="3715" spans="1:20" ht="45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8221</v>
      </c>
      <c r="H3715" s="1" t="s">
        <v>8243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8268</v>
      </c>
      <c r="O3715" s="5">
        <f>E3715/D3715</f>
        <v>1.0149999999999999</v>
      </c>
      <c r="P3715" s="3">
        <f>ROUND(E3715/L3715,0)</f>
        <v>107</v>
      </c>
      <c r="Q3715" s="6" t="s">
        <v>8315</v>
      </c>
      <c r="R3715" s="6" t="s">
        <v>8316</v>
      </c>
      <c r="S3715" s="14">
        <f t="shared" ref="S3715:S3778" si="116">(J3715/86400)+25569+(-5/24)</f>
        <v>42505.529699074068</v>
      </c>
      <c r="T3715" s="14">
        <f t="shared" ref="T3715:T3778" si="117">(I3715/86400)+25569+(-5/24)</f>
        <v>42525.529699074068</v>
      </c>
    </row>
    <row r="3716" spans="1:20" ht="60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8221</v>
      </c>
      <c r="H3716" s="1" t="s">
        <v>8243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8268</v>
      </c>
      <c r="O3716" s="5">
        <f>E3716/D3716</f>
        <v>1.0235000000000001</v>
      </c>
      <c r="P3716" s="3">
        <f>ROUND(E3716/L3716,0)</f>
        <v>106</v>
      </c>
      <c r="Q3716" s="6" t="s">
        <v>8315</v>
      </c>
      <c r="R3716" s="6" t="s">
        <v>8316</v>
      </c>
      <c r="S3716" s="14">
        <f t="shared" si="116"/>
        <v>42118.347997685181</v>
      </c>
      <c r="T3716" s="14">
        <f t="shared" si="117"/>
        <v>42149.957638888889</v>
      </c>
    </row>
    <row r="3717" spans="1:20" ht="60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8222</v>
      </c>
      <c r="H3717" s="1" t="s">
        <v>8244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8268</v>
      </c>
      <c r="O3717" s="5">
        <f>E3717/D3717</f>
        <v>1.0257142857142858</v>
      </c>
      <c r="P3717" s="3">
        <f>ROUND(E3717/L3717,0)</f>
        <v>133</v>
      </c>
      <c r="Q3717" s="6" t="s">
        <v>8315</v>
      </c>
      <c r="R3717" s="6" t="s">
        <v>8316</v>
      </c>
      <c r="S3717" s="14">
        <f t="shared" si="116"/>
        <v>42036.787256944437</v>
      </c>
      <c r="T3717" s="14">
        <f t="shared" si="117"/>
        <v>42094.327777777777</v>
      </c>
    </row>
    <row r="3718" spans="1:20" ht="45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8221</v>
      </c>
      <c r="H3718" s="1" t="s">
        <v>8243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8268</v>
      </c>
      <c r="O3718" s="5">
        <f>E3718/D3718</f>
        <v>1.5575000000000001</v>
      </c>
      <c r="P3718" s="3">
        <f>ROUND(E3718/L3718,0)</f>
        <v>52</v>
      </c>
      <c r="Q3718" s="6" t="s">
        <v>8315</v>
      </c>
      <c r="R3718" s="6" t="s">
        <v>8316</v>
      </c>
      <c r="S3718" s="14">
        <f t="shared" si="116"/>
        <v>42360.679502314808</v>
      </c>
      <c r="T3718" s="14">
        <f t="shared" si="117"/>
        <v>42390.679502314808</v>
      </c>
    </row>
    <row r="3719" spans="1:20" ht="45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8222</v>
      </c>
      <c r="H3719" s="1" t="s">
        <v>8244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8268</v>
      </c>
      <c r="O3719" s="5">
        <f>E3719/D3719</f>
        <v>1.0075000000000001</v>
      </c>
      <c r="P3719" s="3">
        <f>ROUND(E3719/L3719,0)</f>
        <v>310</v>
      </c>
      <c r="Q3719" s="6" t="s">
        <v>8315</v>
      </c>
      <c r="R3719" s="6" t="s">
        <v>8316</v>
      </c>
      <c r="S3719" s="14">
        <f t="shared" si="116"/>
        <v>42102.657974537033</v>
      </c>
      <c r="T3719" s="14">
        <f t="shared" si="117"/>
        <v>42133.657974537033</v>
      </c>
    </row>
    <row r="3720" spans="1:20" ht="4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8222</v>
      </c>
      <c r="H3720" s="1" t="s">
        <v>8244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8268</v>
      </c>
      <c r="O3720" s="5">
        <f>E3720/D3720</f>
        <v>2.3940000000000001</v>
      </c>
      <c r="P3720" s="3">
        <f>ROUND(E3720/L3720,0)</f>
        <v>26</v>
      </c>
      <c r="Q3720" s="6" t="s">
        <v>8315</v>
      </c>
      <c r="R3720" s="6" t="s">
        <v>8316</v>
      </c>
      <c r="S3720" s="14">
        <f t="shared" si="116"/>
        <v>42032.507812499993</v>
      </c>
      <c r="T3720" s="14">
        <f t="shared" si="117"/>
        <v>42062.507812499993</v>
      </c>
    </row>
    <row r="3721" spans="1:20" ht="30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8222</v>
      </c>
      <c r="H3721" s="1" t="s">
        <v>8244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8268</v>
      </c>
      <c r="O3721" s="5">
        <f>E3721/D3721</f>
        <v>2.1</v>
      </c>
      <c r="P3721" s="3">
        <f>ROUND(E3721/L3721,0)</f>
        <v>105</v>
      </c>
      <c r="Q3721" s="6" t="s">
        <v>8315</v>
      </c>
      <c r="R3721" s="6" t="s">
        <v>8316</v>
      </c>
      <c r="S3721" s="14">
        <f t="shared" si="116"/>
        <v>42147.521597222221</v>
      </c>
      <c r="T3721" s="14">
        <f t="shared" si="117"/>
        <v>42177.521597222221</v>
      </c>
    </row>
    <row r="3722" spans="1:20" ht="30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8221</v>
      </c>
      <c r="H3722" s="1" t="s">
        <v>8243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8268</v>
      </c>
      <c r="O3722" s="5">
        <f>E3722/D3722</f>
        <v>1.0451515151515152</v>
      </c>
      <c r="P3722" s="3">
        <f>ROUND(E3722/L3722,0)</f>
        <v>86</v>
      </c>
      <c r="Q3722" s="6" t="s">
        <v>8315</v>
      </c>
      <c r="R3722" s="6" t="s">
        <v>8316</v>
      </c>
      <c r="S3722" s="14">
        <f t="shared" si="116"/>
        <v>42165.784791666665</v>
      </c>
      <c r="T3722" s="14">
        <f t="shared" si="117"/>
        <v>42187.784791666665</v>
      </c>
    </row>
    <row r="3723" spans="1:20" ht="60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8221</v>
      </c>
      <c r="H3723" s="1" t="s">
        <v>8243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8268</v>
      </c>
      <c r="O3723" s="5">
        <f>E3723/D3723</f>
        <v>1.008</v>
      </c>
      <c r="P3723" s="3">
        <f>ROUND(E3723/L3723,0)</f>
        <v>115</v>
      </c>
      <c r="Q3723" s="6" t="s">
        <v>8315</v>
      </c>
      <c r="R3723" s="6" t="s">
        <v>8316</v>
      </c>
      <c r="S3723" s="14">
        <f t="shared" si="116"/>
        <v>41927.727824074071</v>
      </c>
      <c r="T3723" s="14">
        <f t="shared" si="117"/>
        <v>41948.769490740735</v>
      </c>
    </row>
    <row r="3724" spans="1:20" ht="60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8226</v>
      </c>
      <c r="H3724" s="1" t="s">
        <v>8248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8268</v>
      </c>
      <c r="O3724" s="5">
        <f>E3724/D3724</f>
        <v>1.1120000000000001</v>
      </c>
      <c r="P3724" s="3">
        <f>ROUND(E3724/L3724,0)</f>
        <v>48</v>
      </c>
      <c r="Q3724" s="6" t="s">
        <v>8315</v>
      </c>
      <c r="R3724" s="6" t="s">
        <v>8316</v>
      </c>
      <c r="S3724" s="14">
        <f t="shared" si="116"/>
        <v>42381.463506944441</v>
      </c>
      <c r="T3724" s="14">
        <f t="shared" si="117"/>
        <v>42411.749305555553</v>
      </c>
    </row>
    <row r="3725" spans="1:20" ht="30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8222</v>
      </c>
      <c r="H3725" s="1" t="s">
        <v>8244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8268</v>
      </c>
      <c r="O3725" s="5">
        <f>E3725/D3725</f>
        <v>1.0204444444444445</v>
      </c>
      <c r="P3725" s="3">
        <f>ROUND(E3725/L3725,0)</f>
        <v>73</v>
      </c>
      <c r="Q3725" s="6" t="s">
        <v>8315</v>
      </c>
      <c r="R3725" s="6" t="s">
        <v>8316</v>
      </c>
      <c r="S3725" s="14">
        <f t="shared" si="116"/>
        <v>41943.544699074067</v>
      </c>
      <c r="T3725" s="14">
        <f t="shared" si="117"/>
        <v>41973.586365740739</v>
      </c>
    </row>
    <row r="3726" spans="1:20" ht="60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8222</v>
      </c>
      <c r="H3726" s="1" t="s">
        <v>8244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8268</v>
      </c>
      <c r="O3726" s="5">
        <f>E3726/D3726</f>
        <v>1.0254767441860466</v>
      </c>
      <c r="P3726" s="3">
        <f>ROUND(E3726/L3726,0)</f>
        <v>50</v>
      </c>
      <c r="Q3726" s="6" t="s">
        <v>8315</v>
      </c>
      <c r="R3726" s="6" t="s">
        <v>8316</v>
      </c>
      <c r="S3726" s="14">
        <f t="shared" si="116"/>
        <v>42465.283101851848</v>
      </c>
      <c r="T3726" s="14">
        <f t="shared" si="117"/>
        <v>42494.749999999993</v>
      </c>
    </row>
    <row r="3727" spans="1:20" ht="60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8222</v>
      </c>
      <c r="H3727" s="1" t="s">
        <v>8244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8268</v>
      </c>
      <c r="O3727" s="5">
        <f>E3727/D3727</f>
        <v>1.27</v>
      </c>
      <c r="P3727" s="3">
        <f>ROUND(E3727/L3727,0)</f>
        <v>25</v>
      </c>
      <c r="Q3727" s="6" t="s">
        <v>8315</v>
      </c>
      <c r="R3727" s="6" t="s">
        <v>8316</v>
      </c>
      <c r="S3727" s="14">
        <f t="shared" si="116"/>
        <v>42401.736886574072</v>
      </c>
      <c r="T3727" s="14">
        <f t="shared" si="117"/>
        <v>42418.687499999993</v>
      </c>
    </row>
    <row r="3728" spans="1:20" ht="45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8221</v>
      </c>
      <c r="H3728" s="1" t="s">
        <v>8243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8268</v>
      </c>
      <c r="O3728" s="5">
        <f>E3728/D3728</f>
        <v>3.3870588235294119</v>
      </c>
      <c r="P3728" s="3">
        <f>ROUND(E3728/L3728,0)</f>
        <v>63</v>
      </c>
      <c r="Q3728" s="6" t="s">
        <v>8315</v>
      </c>
      <c r="R3728" s="6" t="s">
        <v>8316</v>
      </c>
      <c r="S3728" s="14">
        <f t="shared" si="116"/>
        <v>42461.932534722218</v>
      </c>
      <c r="T3728" s="14">
        <f t="shared" si="117"/>
        <v>42489.666666666664</v>
      </c>
    </row>
    <row r="3729" spans="1:20" ht="4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8221</v>
      </c>
      <c r="H3729" s="1" t="s">
        <v>8243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8268</v>
      </c>
      <c r="O3729" s="5">
        <f>E3729/D3729</f>
        <v>1.0075000000000001</v>
      </c>
      <c r="P3729" s="3">
        <f>ROUND(E3729/L3729,0)</f>
        <v>61</v>
      </c>
      <c r="Q3729" s="6" t="s">
        <v>8315</v>
      </c>
      <c r="R3729" s="6" t="s">
        <v>8316</v>
      </c>
      <c r="S3729" s="14">
        <f t="shared" si="116"/>
        <v>42632.139976851853</v>
      </c>
      <c r="T3729" s="14">
        <f t="shared" si="117"/>
        <v>42662.996527777774</v>
      </c>
    </row>
    <row r="3730" spans="1:20" ht="4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8306</v>
      </c>
      <c r="G3730" s="1" t="s">
        <v>8221</v>
      </c>
      <c r="H3730" s="1" t="s">
        <v>8243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8268</v>
      </c>
      <c r="O3730" s="5">
        <f>E3730/D3730</f>
        <v>9.3100000000000002E-2</v>
      </c>
      <c r="P3730" s="3">
        <f>ROUND(E3730/L3730,0)</f>
        <v>60</v>
      </c>
      <c r="Q3730" s="6" t="s">
        <v>8315</v>
      </c>
      <c r="R3730" s="6" t="s">
        <v>8316</v>
      </c>
      <c r="S3730" s="14">
        <f t="shared" si="116"/>
        <v>42204.962685185186</v>
      </c>
      <c r="T3730" s="14">
        <f t="shared" si="117"/>
        <v>42234.962685185186</v>
      </c>
    </row>
    <row r="3731" spans="1:20" ht="60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8306</v>
      </c>
      <c r="G3731" s="1" t="s">
        <v>8221</v>
      </c>
      <c r="H3731" s="1" t="s">
        <v>8243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8268</v>
      </c>
      <c r="O3731" s="5">
        <f>E3731/D3731</f>
        <v>7.2400000000000006E-2</v>
      </c>
      <c r="P3731" s="3">
        <f>ROUND(E3731/L3731,0)</f>
        <v>72</v>
      </c>
      <c r="Q3731" s="6" t="s">
        <v>8315</v>
      </c>
      <c r="R3731" s="6" t="s">
        <v>8316</v>
      </c>
      <c r="S3731" s="14">
        <f t="shared" si="116"/>
        <v>42040.996666666666</v>
      </c>
      <c r="T3731" s="14">
        <f t="shared" si="117"/>
        <v>42085.954999999994</v>
      </c>
    </row>
    <row r="3732" spans="1:20" ht="45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8306</v>
      </c>
      <c r="G3732" s="1" t="s">
        <v>8221</v>
      </c>
      <c r="H3732" s="1" t="s">
        <v>8243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8268</v>
      </c>
      <c r="O3732" s="5">
        <f>E3732/D3732</f>
        <v>0.1</v>
      </c>
      <c r="P3732" s="3">
        <f>ROUND(E3732/L3732,0)</f>
        <v>100</v>
      </c>
      <c r="Q3732" s="6" t="s">
        <v>8315</v>
      </c>
      <c r="R3732" s="6" t="s">
        <v>8316</v>
      </c>
      <c r="S3732" s="14">
        <f t="shared" si="116"/>
        <v>42203.46943287037</v>
      </c>
      <c r="T3732" s="14">
        <f t="shared" si="117"/>
        <v>42233.46943287037</v>
      </c>
    </row>
    <row r="3733" spans="1:20" ht="60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8306</v>
      </c>
      <c r="G3733" s="1" t="s">
        <v>8221</v>
      </c>
      <c r="H3733" s="1" t="s">
        <v>8243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8268</v>
      </c>
      <c r="O3733" s="5">
        <f>E3733/D3733</f>
        <v>0.11272727272727273</v>
      </c>
      <c r="P3733" s="3">
        <f>ROUND(E3733/L3733,0)</f>
        <v>52</v>
      </c>
      <c r="Q3733" s="6" t="s">
        <v>8315</v>
      </c>
      <c r="R3733" s="6" t="s">
        <v>8316</v>
      </c>
      <c r="S3733" s="14">
        <f t="shared" si="116"/>
        <v>41983.544513888883</v>
      </c>
      <c r="T3733" s="14">
        <f t="shared" si="117"/>
        <v>42013.932638888888</v>
      </c>
    </row>
    <row r="3734" spans="1:20" ht="4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8306</v>
      </c>
      <c r="G3734" s="1" t="s">
        <v>8230</v>
      </c>
      <c r="H3734" s="1" t="s">
        <v>8246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8268</v>
      </c>
      <c r="O3734" s="5">
        <f>E3734/D3734</f>
        <v>0.15411764705882353</v>
      </c>
      <c r="P3734" s="3">
        <f>ROUND(E3734/L3734,0)</f>
        <v>33</v>
      </c>
      <c r="Q3734" s="6" t="s">
        <v>8315</v>
      </c>
      <c r="R3734" s="6" t="s">
        <v>8316</v>
      </c>
      <c r="S3734" s="14">
        <f t="shared" si="116"/>
        <v>41968.469131944446</v>
      </c>
      <c r="T3734" s="14">
        <f t="shared" si="117"/>
        <v>42028.291666666664</v>
      </c>
    </row>
    <row r="3735" spans="1:20" ht="4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8306</v>
      </c>
      <c r="G3735" s="1" t="s">
        <v>8221</v>
      </c>
      <c r="H3735" s="1" t="s">
        <v>8243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8268</v>
      </c>
      <c r="O3735" s="5">
        <f>E3735/D3735</f>
        <v>0</v>
      </c>
      <c r="P3735" s="3" t="e">
        <f>ROUND(E3735/L3735,0)</f>
        <v>#DIV/0!</v>
      </c>
      <c r="Q3735" s="6" t="s">
        <v>8315</v>
      </c>
      <c r="R3735" s="6" t="s">
        <v>8316</v>
      </c>
      <c r="S3735" s="14">
        <f t="shared" si="116"/>
        <v>42102.816064814811</v>
      </c>
      <c r="T3735" s="14">
        <f t="shared" si="117"/>
        <v>42112.729166666664</v>
      </c>
    </row>
    <row r="3736" spans="1:20" ht="60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8306</v>
      </c>
      <c r="G3736" s="1" t="s">
        <v>8221</v>
      </c>
      <c r="H3736" s="1" t="s">
        <v>8243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8268</v>
      </c>
      <c r="O3736" s="5">
        <f>E3736/D3736</f>
        <v>0.28466666666666668</v>
      </c>
      <c r="P3736" s="3">
        <f>ROUND(E3736/L3736,0)</f>
        <v>61</v>
      </c>
      <c r="Q3736" s="6" t="s">
        <v>8315</v>
      </c>
      <c r="R3736" s="6" t="s">
        <v>8316</v>
      </c>
      <c r="S3736" s="14">
        <f t="shared" si="116"/>
        <v>42089.693240740737</v>
      </c>
      <c r="T3736" s="14">
        <f t="shared" si="117"/>
        <v>42149.693240740737</v>
      </c>
    </row>
    <row r="3737" spans="1:20" ht="30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8306</v>
      </c>
      <c r="G3737" s="1" t="s">
        <v>8222</v>
      </c>
      <c r="H3737" s="1" t="s">
        <v>8244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8268</v>
      </c>
      <c r="O3737" s="5">
        <f>E3737/D3737</f>
        <v>0.13333333333333333</v>
      </c>
      <c r="P3737" s="3">
        <f>ROUND(E3737/L3737,0)</f>
        <v>10</v>
      </c>
      <c r="Q3737" s="6" t="s">
        <v>8315</v>
      </c>
      <c r="R3737" s="6" t="s">
        <v>8316</v>
      </c>
      <c r="S3737" s="14">
        <f t="shared" si="116"/>
        <v>42122.484826388885</v>
      </c>
      <c r="T3737" s="14">
        <f t="shared" si="117"/>
        <v>42152.484826388885</v>
      </c>
    </row>
    <row r="3738" spans="1:20" ht="45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8306</v>
      </c>
      <c r="G3738" s="1" t="s">
        <v>8222</v>
      </c>
      <c r="H3738" s="1" t="s">
        <v>8244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8268</v>
      </c>
      <c r="O3738" s="5">
        <f>E3738/D3738</f>
        <v>6.6666666666666671E-3</v>
      </c>
      <c r="P3738" s="3">
        <f>ROUND(E3738/L3738,0)</f>
        <v>10</v>
      </c>
      <c r="Q3738" s="6" t="s">
        <v>8315</v>
      </c>
      <c r="R3738" s="6" t="s">
        <v>8316</v>
      </c>
      <c r="S3738" s="14">
        <f t="shared" si="116"/>
        <v>42048.503391203696</v>
      </c>
      <c r="T3738" s="14">
        <f t="shared" si="117"/>
        <v>42086.541666666664</v>
      </c>
    </row>
    <row r="3739" spans="1:20" ht="45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8306</v>
      </c>
      <c r="G3739" s="1" t="s">
        <v>8221</v>
      </c>
      <c r="H3739" s="1" t="s">
        <v>8243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8268</v>
      </c>
      <c r="O3739" s="5">
        <f>E3739/D3739</f>
        <v>0.21428571428571427</v>
      </c>
      <c r="P3739" s="3">
        <f>ROUND(E3739/L3739,0)</f>
        <v>38</v>
      </c>
      <c r="Q3739" s="6" t="s">
        <v>8315</v>
      </c>
      <c r="R3739" s="6" t="s">
        <v>8316</v>
      </c>
      <c r="S3739" s="14">
        <f t="shared" si="116"/>
        <v>42297.482673611106</v>
      </c>
      <c r="T3739" s="14">
        <f t="shared" si="117"/>
        <v>42320.082638888889</v>
      </c>
    </row>
    <row r="3740" spans="1:20" ht="45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8306</v>
      </c>
      <c r="G3740" s="1" t="s">
        <v>8222</v>
      </c>
      <c r="H3740" s="1" t="s">
        <v>8244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8268</v>
      </c>
      <c r="O3740" s="5">
        <f>E3740/D3740</f>
        <v>0.18</v>
      </c>
      <c r="P3740" s="3">
        <f>ROUND(E3740/L3740,0)</f>
        <v>45</v>
      </c>
      <c r="Q3740" s="6" t="s">
        <v>8315</v>
      </c>
      <c r="R3740" s="6" t="s">
        <v>8316</v>
      </c>
      <c r="S3740" s="14">
        <f t="shared" si="116"/>
        <v>41813.730381944442</v>
      </c>
      <c r="T3740" s="14">
        <f t="shared" si="117"/>
        <v>41835.708333333328</v>
      </c>
    </row>
    <row r="3741" spans="1:20" ht="60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8306</v>
      </c>
      <c r="G3741" s="1" t="s">
        <v>8222</v>
      </c>
      <c r="H3741" s="1" t="s">
        <v>8244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8268</v>
      </c>
      <c r="O3741" s="5">
        <f>E3741/D3741</f>
        <v>0.20125000000000001</v>
      </c>
      <c r="P3741" s="3">
        <f>ROUND(E3741/L3741,0)</f>
        <v>101</v>
      </c>
      <c r="Q3741" s="6" t="s">
        <v>8315</v>
      </c>
      <c r="R3741" s="6" t="s">
        <v>8316</v>
      </c>
      <c r="S3741" s="14">
        <f t="shared" si="116"/>
        <v>42548.241527777776</v>
      </c>
      <c r="T3741" s="14">
        <f t="shared" si="117"/>
        <v>42568.241527777776</v>
      </c>
    </row>
    <row r="3742" spans="1:20" ht="60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8306</v>
      </c>
      <c r="G3742" s="1" t="s">
        <v>8221</v>
      </c>
      <c r="H3742" s="1" t="s">
        <v>8243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8268</v>
      </c>
      <c r="O3742" s="5">
        <f>E3742/D3742</f>
        <v>0.17899999999999999</v>
      </c>
      <c r="P3742" s="3">
        <f>ROUND(E3742/L3742,0)</f>
        <v>26</v>
      </c>
      <c r="Q3742" s="6" t="s">
        <v>8315</v>
      </c>
      <c r="R3742" s="6" t="s">
        <v>8316</v>
      </c>
      <c r="S3742" s="14">
        <f t="shared" si="116"/>
        <v>41832.881423611107</v>
      </c>
      <c r="T3742" s="14">
        <f t="shared" si="117"/>
        <v>41862.870810185181</v>
      </c>
    </row>
    <row r="3743" spans="1:20" ht="4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8306</v>
      </c>
      <c r="G3743" s="1" t="s">
        <v>8221</v>
      </c>
      <c r="H3743" s="1" t="s">
        <v>8243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8268</v>
      </c>
      <c r="O3743" s="5">
        <f>E3743/D3743</f>
        <v>0</v>
      </c>
      <c r="P3743" s="3" t="e">
        <f>ROUND(E3743/L3743,0)</f>
        <v>#DIV/0!</v>
      </c>
      <c r="Q3743" s="6" t="s">
        <v>8315</v>
      </c>
      <c r="R3743" s="6" t="s">
        <v>8316</v>
      </c>
      <c r="S3743" s="14">
        <f t="shared" si="116"/>
        <v>42325.712384259255</v>
      </c>
      <c r="T3743" s="14">
        <f t="shared" si="117"/>
        <v>42355.712384259255</v>
      </c>
    </row>
    <row r="3744" spans="1:20" ht="60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8306</v>
      </c>
      <c r="G3744" s="1" t="s">
        <v>8221</v>
      </c>
      <c r="H3744" s="1" t="s">
        <v>8243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8268</v>
      </c>
      <c r="O3744" s="5">
        <f>E3744/D3744</f>
        <v>0.02</v>
      </c>
      <c r="P3744" s="3">
        <f>ROUND(E3744/L3744,0)</f>
        <v>25</v>
      </c>
      <c r="Q3744" s="6" t="s">
        <v>8315</v>
      </c>
      <c r="R3744" s="6" t="s">
        <v>8316</v>
      </c>
      <c r="S3744" s="14">
        <f t="shared" si="116"/>
        <v>41858.006296296291</v>
      </c>
      <c r="T3744" s="14">
        <f t="shared" si="117"/>
        <v>41888.006296296291</v>
      </c>
    </row>
    <row r="3745" spans="1:20" ht="45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8306</v>
      </c>
      <c r="G3745" s="1" t="s">
        <v>8221</v>
      </c>
      <c r="H3745" s="1" t="s">
        <v>8243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8268</v>
      </c>
      <c r="O3745" s="5">
        <f>E3745/D3745</f>
        <v>0</v>
      </c>
      <c r="P3745" s="3" t="e">
        <f>ROUND(E3745/L3745,0)</f>
        <v>#DIV/0!</v>
      </c>
      <c r="Q3745" s="6" t="s">
        <v>8315</v>
      </c>
      <c r="R3745" s="6" t="s">
        <v>8316</v>
      </c>
      <c r="S3745" s="14">
        <f t="shared" si="116"/>
        <v>41793.501898148148</v>
      </c>
      <c r="T3745" s="14">
        <f t="shared" si="117"/>
        <v>41823.501898148148</v>
      </c>
    </row>
    <row r="3746" spans="1:20" ht="60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8306</v>
      </c>
      <c r="G3746" s="1" t="s">
        <v>8221</v>
      </c>
      <c r="H3746" s="1" t="s">
        <v>8243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8268</v>
      </c>
      <c r="O3746" s="5">
        <f>E3746/D3746</f>
        <v>0</v>
      </c>
      <c r="P3746" s="3" t="e">
        <f>ROUND(E3746/L3746,0)</f>
        <v>#DIV/0!</v>
      </c>
      <c r="Q3746" s="6" t="s">
        <v>8315</v>
      </c>
      <c r="R3746" s="6" t="s">
        <v>8316</v>
      </c>
      <c r="S3746" s="14">
        <f t="shared" si="116"/>
        <v>41793.605925925927</v>
      </c>
      <c r="T3746" s="14">
        <f t="shared" si="117"/>
        <v>41824.957638888889</v>
      </c>
    </row>
    <row r="3747" spans="1:20" ht="4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8306</v>
      </c>
      <c r="G3747" s="1" t="s">
        <v>8221</v>
      </c>
      <c r="H3747" s="1" t="s">
        <v>8243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8268</v>
      </c>
      <c r="O3747" s="5">
        <f>E3747/D3747</f>
        <v>0.1</v>
      </c>
      <c r="P3747" s="3">
        <f>ROUND(E3747/L3747,0)</f>
        <v>10</v>
      </c>
      <c r="Q3747" s="6" t="s">
        <v>8315</v>
      </c>
      <c r="R3747" s="6" t="s">
        <v>8316</v>
      </c>
      <c r="S3747" s="14">
        <f t="shared" si="116"/>
        <v>41831.489606481475</v>
      </c>
      <c r="T3747" s="14">
        <f t="shared" si="117"/>
        <v>41861.489606481475</v>
      </c>
    </row>
    <row r="3748" spans="1:20" ht="3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8306</v>
      </c>
      <c r="G3748" s="1" t="s">
        <v>8221</v>
      </c>
      <c r="H3748" s="1" t="s">
        <v>8243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8268</v>
      </c>
      <c r="O3748" s="5">
        <f>E3748/D3748</f>
        <v>2.3764705882352941E-2</v>
      </c>
      <c r="P3748" s="3">
        <f>ROUND(E3748/L3748,0)</f>
        <v>202</v>
      </c>
      <c r="Q3748" s="6" t="s">
        <v>8315</v>
      </c>
      <c r="R3748" s="6" t="s">
        <v>8316</v>
      </c>
      <c r="S3748" s="14">
        <f t="shared" si="116"/>
        <v>42621.18100694444</v>
      </c>
      <c r="T3748" s="14">
        <f t="shared" si="117"/>
        <v>42651.18100694444</v>
      </c>
    </row>
    <row r="3749" spans="1:20" ht="30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8306</v>
      </c>
      <c r="G3749" s="1" t="s">
        <v>8222</v>
      </c>
      <c r="H3749" s="1" t="s">
        <v>8244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8268</v>
      </c>
      <c r="O3749" s="5">
        <f>E3749/D3749</f>
        <v>0.01</v>
      </c>
      <c r="P3749" s="3">
        <f>ROUND(E3749/L3749,0)</f>
        <v>25</v>
      </c>
      <c r="Q3749" s="6" t="s">
        <v>8315</v>
      </c>
      <c r="R3749" s="6" t="s">
        <v>8316</v>
      </c>
      <c r="S3749" s="14">
        <f t="shared" si="116"/>
        <v>42164.091388888883</v>
      </c>
      <c r="T3749" s="14">
        <f t="shared" si="117"/>
        <v>42190.749305555553</v>
      </c>
    </row>
    <row r="3750" spans="1:20" ht="60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8221</v>
      </c>
      <c r="H3750" s="1" t="s">
        <v>8243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8302</v>
      </c>
      <c r="O3750" s="5">
        <f>E3750/D3750</f>
        <v>1.0351999999999999</v>
      </c>
      <c r="P3750" s="3">
        <f>ROUND(E3750/L3750,0)</f>
        <v>100</v>
      </c>
      <c r="Q3750" s="6" t="s">
        <v>8315</v>
      </c>
      <c r="R3750" s="6" t="s">
        <v>8357</v>
      </c>
      <c r="S3750" s="14">
        <f t="shared" si="116"/>
        <v>42395.498101851852</v>
      </c>
      <c r="T3750" s="14">
        <f t="shared" si="117"/>
        <v>42416.040972222218</v>
      </c>
    </row>
    <row r="3751" spans="1:20" ht="4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8221</v>
      </c>
      <c r="H3751" s="1" t="s">
        <v>8243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8302</v>
      </c>
      <c r="O3751" s="5">
        <f>E3751/D3751</f>
        <v>1.05</v>
      </c>
      <c r="P3751" s="3">
        <f>ROUND(E3751/L3751,0)</f>
        <v>75</v>
      </c>
      <c r="Q3751" s="6" t="s">
        <v>8315</v>
      </c>
      <c r="R3751" s="6" t="s">
        <v>8357</v>
      </c>
      <c r="S3751" s="14">
        <f t="shared" si="116"/>
        <v>42457.918842592589</v>
      </c>
      <c r="T3751" s="14">
        <f t="shared" si="117"/>
        <v>42488.957638888889</v>
      </c>
    </row>
    <row r="3752" spans="1:20" ht="105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8221</v>
      </c>
      <c r="H3752" s="1" t="s">
        <v>8243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8302</v>
      </c>
      <c r="O3752" s="5">
        <f>E3752/D3752</f>
        <v>1.0044999999999999</v>
      </c>
      <c r="P3752" s="3">
        <f>ROUND(E3752/L3752,0)</f>
        <v>215</v>
      </c>
      <c r="Q3752" s="6" t="s">
        <v>8315</v>
      </c>
      <c r="R3752" s="6" t="s">
        <v>8357</v>
      </c>
      <c r="S3752" s="14">
        <f t="shared" si="116"/>
        <v>42016.773240740738</v>
      </c>
      <c r="T3752" s="14">
        <f t="shared" si="117"/>
        <v>42045.124305555553</v>
      </c>
    </row>
    <row r="3753" spans="1:20" ht="4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8221</v>
      </c>
      <c r="H3753" s="1" t="s">
        <v>8243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8302</v>
      </c>
      <c r="O3753" s="5">
        <f>E3753/D3753</f>
        <v>1.3260000000000001</v>
      </c>
      <c r="P3753" s="3">
        <f>ROUND(E3753/L3753,0)</f>
        <v>121</v>
      </c>
      <c r="Q3753" s="6" t="s">
        <v>8315</v>
      </c>
      <c r="R3753" s="6" t="s">
        <v>8357</v>
      </c>
      <c r="S3753" s="14">
        <f t="shared" si="116"/>
        <v>42402.827233796292</v>
      </c>
      <c r="T3753" s="14">
        <f t="shared" si="117"/>
        <v>42462.785567129627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8222</v>
      </c>
      <c r="H3754" s="1" t="s">
        <v>8244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8302</v>
      </c>
      <c r="O3754" s="5">
        <f>E3754/D3754</f>
        <v>1.1299999999999999</v>
      </c>
      <c r="P3754" s="3">
        <f>ROUND(E3754/L3754,0)</f>
        <v>38</v>
      </c>
      <c r="Q3754" s="6" t="s">
        <v>8315</v>
      </c>
      <c r="R3754" s="6" t="s">
        <v>8357</v>
      </c>
      <c r="S3754" s="14">
        <f t="shared" si="116"/>
        <v>42619.594155092585</v>
      </c>
      <c r="T3754" s="14">
        <f t="shared" si="117"/>
        <v>42659.666666666664</v>
      </c>
    </row>
    <row r="3755" spans="1:20" ht="60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8221</v>
      </c>
      <c r="H3755" s="1" t="s">
        <v>8243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8302</v>
      </c>
      <c r="O3755" s="5">
        <f>E3755/D3755</f>
        <v>1.0334000000000001</v>
      </c>
      <c r="P3755" s="3">
        <f>ROUND(E3755/L3755,0)</f>
        <v>172</v>
      </c>
      <c r="Q3755" s="6" t="s">
        <v>8315</v>
      </c>
      <c r="R3755" s="6" t="s">
        <v>8357</v>
      </c>
      <c r="S3755" s="14">
        <f t="shared" si="116"/>
        <v>42128.615740740737</v>
      </c>
      <c r="T3755" s="14">
        <f t="shared" si="117"/>
        <v>42157.791666666664</v>
      </c>
    </row>
    <row r="3756" spans="1:20" ht="4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8221</v>
      </c>
      <c r="H3756" s="1" t="s">
        <v>8243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8302</v>
      </c>
      <c r="O3756" s="5">
        <f>E3756/D3756</f>
        <v>1.2</v>
      </c>
      <c r="P3756" s="3">
        <f>ROUND(E3756/L3756,0)</f>
        <v>111</v>
      </c>
      <c r="Q3756" s="6" t="s">
        <v>8315</v>
      </c>
      <c r="R3756" s="6" t="s">
        <v>8357</v>
      </c>
      <c r="S3756" s="14">
        <f t="shared" si="116"/>
        <v>41808.67288194444</v>
      </c>
      <c r="T3756" s="14">
        <f t="shared" si="117"/>
        <v>41845.999305555553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8222</v>
      </c>
      <c r="H3757" s="1" t="s">
        <v>8244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8302</v>
      </c>
      <c r="O3757" s="5">
        <f>E3757/D3757</f>
        <v>1.2963636363636364</v>
      </c>
      <c r="P3757" s="3">
        <f>ROUND(E3757/L3757,0)</f>
        <v>25</v>
      </c>
      <c r="Q3757" s="6" t="s">
        <v>8315</v>
      </c>
      <c r="R3757" s="6" t="s">
        <v>8357</v>
      </c>
      <c r="S3757" s="14">
        <f t="shared" si="116"/>
        <v>42445.658645833326</v>
      </c>
      <c r="T3757" s="14">
        <f t="shared" si="117"/>
        <v>42475.658645833326</v>
      </c>
    </row>
    <row r="3758" spans="1:20" ht="60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8221</v>
      </c>
      <c r="H3758" s="1" t="s">
        <v>8243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8302</v>
      </c>
      <c r="O3758" s="5">
        <f>E3758/D3758</f>
        <v>1.0111111111111111</v>
      </c>
      <c r="P3758" s="3">
        <f>ROUND(E3758/L3758,0)</f>
        <v>268</v>
      </c>
      <c r="Q3758" s="6" t="s">
        <v>8315</v>
      </c>
      <c r="R3758" s="6" t="s">
        <v>8357</v>
      </c>
      <c r="S3758" s="14">
        <f t="shared" si="116"/>
        <v>41771.606458333328</v>
      </c>
      <c r="T3758" s="14">
        <f t="shared" si="117"/>
        <v>41801.606458333328</v>
      </c>
    </row>
    <row r="3759" spans="1:20" ht="45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8221</v>
      </c>
      <c r="H3759" s="1" t="s">
        <v>8243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8302</v>
      </c>
      <c r="O3759" s="5">
        <f>E3759/D3759</f>
        <v>1.0851428571428572</v>
      </c>
      <c r="P3759" s="3">
        <f>ROUND(E3759/L3759,0)</f>
        <v>76</v>
      </c>
      <c r="Q3759" s="6" t="s">
        <v>8315</v>
      </c>
      <c r="R3759" s="6" t="s">
        <v>8357</v>
      </c>
      <c r="S3759" s="14">
        <f t="shared" si="116"/>
        <v>41954.642534722218</v>
      </c>
      <c r="T3759" s="14">
        <f t="shared" si="117"/>
        <v>41974.642534722218</v>
      </c>
    </row>
    <row r="3760" spans="1:20" ht="3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8221</v>
      </c>
      <c r="H3760" s="1" t="s">
        <v>8243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8302</v>
      </c>
      <c r="O3760" s="5">
        <f>E3760/D3760</f>
        <v>1.0233333333333334</v>
      </c>
      <c r="P3760" s="3">
        <f>ROUND(E3760/L3760,0)</f>
        <v>59</v>
      </c>
      <c r="Q3760" s="6" t="s">
        <v>8315</v>
      </c>
      <c r="R3760" s="6" t="s">
        <v>8357</v>
      </c>
      <c r="S3760" s="14">
        <f t="shared" si="116"/>
        <v>41747.263171296298</v>
      </c>
      <c r="T3760" s="14">
        <f t="shared" si="117"/>
        <v>41778</v>
      </c>
    </row>
    <row r="3761" spans="1:20" ht="30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8221</v>
      </c>
      <c r="H3761" s="1" t="s">
        <v>8243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8302</v>
      </c>
      <c r="O3761" s="5">
        <f>E3761/D3761</f>
        <v>1.1024425000000002</v>
      </c>
      <c r="P3761" s="3">
        <f>ROUND(E3761/L3761,0)</f>
        <v>50</v>
      </c>
      <c r="Q3761" s="6" t="s">
        <v>8315</v>
      </c>
      <c r="R3761" s="6" t="s">
        <v>8357</v>
      </c>
      <c r="S3761" s="14">
        <f t="shared" si="116"/>
        <v>42181.899918981479</v>
      </c>
      <c r="T3761" s="14">
        <f t="shared" si="117"/>
        <v>42241.899918981479</v>
      </c>
    </row>
    <row r="3762" spans="1:20" ht="60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8221</v>
      </c>
      <c r="H3762" s="1" t="s">
        <v>8243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8302</v>
      </c>
      <c r="O3762" s="5">
        <f>E3762/D3762</f>
        <v>1.010154</v>
      </c>
      <c r="P3762" s="3">
        <f>ROUND(E3762/L3762,0)</f>
        <v>56</v>
      </c>
      <c r="Q3762" s="6" t="s">
        <v>8315</v>
      </c>
      <c r="R3762" s="6" t="s">
        <v>8357</v>
      </c>
      <c r="S3762" s="14">
        <f t="shared" si="116"/>
        <v>41739.316967592589</v>
      </c>
      <c r="T3762" s="14">
        <f t="shared" si="117"/>
        <v>41764.316967592589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8222</v>
      </c>
      <c r="H3763" s="1" t="s">
        <v>8244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8302</v>
      </c>
      <c r="O3763" s="5">
        <f>E3763/D3763</f>
        <v>1</v>
      </c>
      <c r="P3763" s="3">
        <f>ROUND(E3763/L3763,0)</f>
        <v>167</v>
      </c>
      <c r="Q3763" s="6" t="s">
        <v>8315</v>
      </c>
      <c r="R3763" s="6" t="s">
        <v>8357</v>
      </c>
      <c r="S3763" s="14">
        <f t="shared" si="116"/>
        <v>42173.258530092593</v>
      </c>
      <c r="T3763" s="14">
        <f t="shared" si="117"/>
        <v>42226.749999999993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8222</v>
      </c>
      <c r="H3764" s="1" t="s">
        <v>8244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8302</v>
      </c>
      <c r="O3764" s="5">
        <f>E3764/D3764</f>
        <v>1.0624</v>
      </c>
      <c r="P3764" s="3">
        <f>ROUND(E3764/L3764,0)</f>
        <v>47</v>
      </c>
      <c r="Q3764" s="6" t="s">
        <v>8315</v>
      </c>
      <c r="R3764" s="6" t="s">
        <v>8357</v>
      </c>
      <c r="S3764" s="14">
        <f t="shared" si="116"/>
        <v>42193.605196759258</v>
      </c>
      <c r="T3764" s="14">
        <f t="shared" si="117"/>
        <v>42218.605196759258</v>
      </c>
    </row>
    <row r="3765" spans="1:20" ht="30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8221</v>
      </c>
      <c r="H3765" s="1" t="s">
        <v>8243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8302</v>
      </c>
      <c r="O3765" s="5">
        <f>E3765/D3765</f>
        <v>1</v>
      </c>
      <c r="P3765" s="3">
        <f>ROUND(E3765/L3765,0)</f>
        <v>65</v>
      </c>
      <c r="Q3765" s="6" t="s">
        <v>8315</v>
      </c>
      <c r="R3765" s="6" t="s">
        <v>8357</v>
      </c>
      <c r="S3765" s="14">
        <f t="shared" si="116"/>
        <v>42065.541967592588</v>
      </c>
      <c r="T3765" s="14">
        <f t="shared" si="117"/>
        <v>42095.500300925924</v>
      </c>
    </row>
    <row r="3766" spans="1:20" ht="4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8221</v>
      </c>
      <c r="H3766" s="1" t="s">
        <v>8243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8302</v>
      </c>
      <c r="O3766" s="5">
        <f>E3766/D3766</f>
        <v>1</v>
      </c>
      <c r="P3766" s="3">
        <f>ROUND(E3766/L3766,0)</f>
        <v>56</v>
      </c>
      <c r="Q3766" s="6" t="s">
        <v>8315</v>
      </c>
      <c r="R3766" s="6" t="s">
        <v>8357</v>
      </c>
      <c r="S3766" s="14">
        <f t="shared" si="116"/>
        <v>42499.634629629632</v>
      </c>
      <c r="T3766" s="14">
        <f t="shared" si="117"/>
        <v>42518.816666666666</v>
      </c>
    </row>
    <row r="3767" spans="1:20" ht="60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8221</v>
      </c>
      <c r="H3767" s="1" t="s">
        <v>8243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8302</v>
      </c>
      <c r="O3767" s="5">
        <f>E3767/D3767</f>
        <v>1.1345714285714286</v>
      </c>
      <c r="P3767" s="3">
        <f>ROUND(E3767/L3767,0)</f>
        <v>74</v>
      </c>
      <c r="Q3767" s="6" t="s">
        <v>8315</v>
      </c>
      <c r="R3767" s="6" t="s">
        <v>8357</v>
      </c>
      <c r="S3767" s="14">
        <f t="shared" si="116"/>
        <v>41820.568078703705</v>
      </c>
      <c r="T3767" s="14">
        <f t="shared" si="117"/>
        <v>41850.568078703705</v>
      </c>
    </row>
    <row r="3768" spans="1:20" ht="45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8221</v>
      </c>
      <c r="H3768" s="1" t="s">
        <v>8243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8302</v>
      </c>
      <c r="O3768" s="5">
        <f>E3768/D3768</f>
        <v>1.0265010000000001</v>
      </c>
      <c r="P3768" s="3">
        <f>ROUND(E3768/L3768,0)</f>
        <v>107</v>
      </c>
      <c r="Q3768" s="6" t="s">
        <v>8315</v>
      </c>
      <c r="R3768" s="6" t="s">
        <v>8357</v>
      </c>
      <c r="S3768" s="14">
        <f t="shared" si="116"/>
        <v>41787.958854166667</v>
      </c>
      <c r="T3768" s="14">
        <f t="shared" si="117"/>
        <v>41822.958854166667</v>
      </c>
    </row>
    <row r="3769" spans="1:20" ht="60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8221</v>
      </c>
      <c r="H3769" s="1" t="s">
        <v>8243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8302</v>
      </c>
      <c r="O3769" s="5">
        <f>E3769/D3769</f>
        <v>1.1675</v>
      </c>
      <c r="P3769" s="3">
        <f>ROUND(E3769/L3769,0)</f>
        <v>42</v>
      </c>
      <c r="Q3769" s="6" t="s">
        <v>8315</v>
      </c>
      <c r="R3769" s="6" t="s">
        <v>8357</v>
      </c>
      <c r="S3769" s="14">
        <f t="shared" si="116"/>
        <v>42049.811307870368</v>
      </c>
      <c r="T3769" s="14">
        <f t="shared" si="117"/>
        <v>42063.999305555553</v>
      </c>
    </row>
    <row r="3770" spans="1:20" ht="60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8221</v>
      </c>
      <c r="H3770" s="1" t="s">
        <v>8243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8302</v>
      </c>
      <c r="O3770" s="5">
        <f>E3770/D3770</f>
        <v>1.0765274999999999</v>
      </c>
      <c r="P3770" s="3">
        <f>ROUND(E3770/L3770,0)</f>
        <v>74</v>
      </c>
      <c r="Q3770" s="6" t="s">
        <v>8315</v>
      </c>
      <c r="R3770" s="6" t="s">
        <v>8357</v>
      </c>
      <c r="S3770" s="14">
        <f t="shared" si="116"/>
        <v>41772.519560185181</v>
      </c>
      <c r="T3770" s="14">
        <f t="shared" si="117"/>
        <v>41802.519560185181</v>
      </c>
    </row>
    <row r="3771" spans="1:20" ht="45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8221</v>
      </c>
      <c r="H3771" s="1" t="s">
        <v>8243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8302</v>
      </c>
      <c r="O3771" s="5">
        <f>E3771/D3771</f>
        <v>1</v>
      </c>
      <c r="P3771" s="3">
        <f>ROUND(E3771/L3771,0)</f>
        <v>73</v>
      </c>
      <c r="Q3771" s="6" t="s">
        <v>8315</v>
      </c>
      <c r="R3771" s="6" t="s">
        <v>8357</v>
      </c>
      <c r="S3771" s="14">
        <f t="shared" si="116"/>
        <v>42445.389803240738</v>
      </c>
      <c r="T3771" s="14">
        <f t="shared" si="117"/>
        <v>42475.389803240738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8222</v>
      </c>
      <c r="H3772" s="1" t="s">
        <v>8244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8302</v>
      </c>
      <c r="O3772" s="5">
        <f>E3772/D3772</f>
        <v>1</v>
      </c>
      <c r="P3772" s="3">
        <f>ROUND(E3772/L3772,0)</f>
        <v>100</v>
      </c>
      <c r="Q3772" s="6" t="s">
        <v>8315</v>
      </c>
      <c r="R3772" s="6" t="s">
        <v>8357</v>
      </c>
      <c r="S3772" s="14">
        <f t="shared" si="116"/>
        <v>42138.722337962965</v>
      </c>
      <c r="T3772" s="14">
        <f t="shared" si="117"/>
        <v>42168.722337962965</v>
      </c>
    </row>
    <row r="3773" spans="1:20" ht="30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8221</v>
      </c>
      <c r="H3773" s="1" t="s">
        <v>8243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8302</v>
      </c>
      <c r="O3773" s="5">
        <f>E3773/D3773</f>
        <v>1.46</v>
      </c>
      <c r="P3773" s="3">
        <f>ROUND(E3773/L3773,0)</f>
        <v>38</v>
      </c>
      <c r="Q3773" s="6" t="s">
        <v>8315</v>
      </c>
      <c r="R3773" s="6" t="s">
        <v>8357</v>
      </c>
      <c r="S3773" s="14">
        <f t="shared" si="116"/>
        <v>42493.64875</v>
      </c>
      <c r="T3773" s="14">
        <f t="shared" si="117"/>
        <v>42507.791666666664</v>
      </c>
    </row>
    <row r="3774" spans="1:20" ht="4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8221</v>
      </c>
      <c r="H3774" s="1" t="s">
        <v>8243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8302</v>
      </c>
      <c r="O3774" s="5">
        <f>E3774/D3774</f>
        <v>1.1020000000000001</v>
      </c>
      <c r="P3774" s="3">
        <f>ROUND(E3774/L3774,0)</f>
        <v>167</v>
      </c>
      <c r="Q3774" s="6" t="s">
        <v>8315</v>
      </c>
      <c r="R3774" s="6" t="s">
        <v>8357</v>
      </c>
      <c r="S3774" s="14">
        <f t="shared" si="116"/>
        <v>42682.408634259256</v>
      </c>
      <c r="T3774" s="14">
        <f t="shared" si="117"/>
        <v>42703.041666666664</v>
      </c>
    </row>
    <row r="3775" spans="1:20" ht="30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8221</v>
      </c>
      <c r="H3775" s="1" t="s">
        <v>8243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8302</v>
      </c>
      <c r="O3775" s="5">
        <f>E3775/D3775</f>
        <v>1.0820000000000001</v>
      </c>
      <c r="P3775" s="3">
        <f>ROUND(E3775/L3775,0)</f>
        <v>95</v>
      </c>
      <c r="Q3775" s="6" t="s">
        <v>8315</v>
      </c>
      <c r="R3775" s="6" t="s">
        <v>8357</v>
      </c>
      <c r="S3775" s="14">
        <f t="shared" si="116"/>
        <v>42655.796840277777</v>
      </c>
      <c r="T3775" s="14">
        <f t="shared" si="117"/>
        <v>42688.880555555552</v>
      </c>
    </row>
    <row r="3776" spans="1:20" ht="60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8226</v>
      </c>
      <c r="H3776" s="1" t="s">
        <v>8248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8302</v>
      </c>
      <c r="O3776" s="5">
        <f>E3776/D3776</f>
        <v>1</v>
      </c>
      <c r="P3776" s="3">
        <f>ROUND(E3776/L3776,0)</f>
        <v>100</v>
      </c>
      <c r="Q3776" s="6" t="s">
        <v>8315</v>
      </c>
      <c r="R3776" s="6" t="s">
        <v>8357</v>
      </c>
      <c r="S3776" s="14">
        <f t="shared" si="116"/>
        <v>42087.583969907406</v>
      </c>
      <c r="T3776" s="14">
        <f t="shared" si="117"/>
        <v>42103.583969907406</v>
      </c>
    </row>
    <row r="3777" spans="1:20" ht="45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8221</v>
      </c>
      <c r="H3777" s="1" t="s">
        <v>8243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8302</v>
      </c>
      <c r="O3777" s="5">
        <f>E3777/D3777</f>
        <v>1.0024999999999999</v>
      </c>
      <c r="P3777" s="3">
        <f>ROUND(E3777/L3777,0)</f>
        <v>143</v>
      </c>
      <c r="Q3777" s="6" t="s">
        <v>8315</v>
      </c>
      <c r="R3777" s="6" t="s">
        <v>8357</v>
      </c>
      <c r="S3777" s="14">
        <f t="shared" si="116"/>
        <v>42075.734293981477</v>
      </c>
      <c r="T3777" s="14">
        <f t="shared" si="117"/>
        <v>42102.958333333336</v>
      </c>
    </row>
    <row r="3778" spans="1:20" ht="60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8221</v>
      </c>
      <c r="H3778" s="1" t="s">
        <v>8243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8302</v>
      </c>
      <c r="O3778" s="5">
        <f>E3778/D3778</f>
        <v>1.0671250000000001</v>
      </c>
      <c r="P3778" s="3">
        <f>ROUND(E3778/L3778,0)</f>
        <v>91</v>
      </c>
      <c r="Q3778" s="6" t="s">
        <v>8315</v>
      </c>
      <c r="R3778" s="6" t="s">
        <v>8357</v>
      </c>
      <c r="S3778" s="14">
        <f t="shared" si="116"/>
        <v>41814.159467592588</v>
      </c>
      <c r="T3778" s="14">
        <f t="shared" si="117"/>
        <v>41851.833333333328</v>
      </c>
    </row>
    <row r="3779" spans="1:20" ht="4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8221</v>
      </c>
      <c r="H3779" s="1" t="s">
        <v>8243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8302</v>
      </c>
      <c r="O3779" s="5">
        <f>E3779/D3779</f>
        <v>1.4319999999999999</v>
      </c>
      <c r="P3779" s="3">
        <f>ROUND(E3779/L3779,0)</f>
        <v>49</v>
      </c>
      <c r="Q3779" s="6" t="s">
        <v>8315</v>
      </c>
      <c r="R3779" s="6" t="s">
        <v>8357</v>
      </c>
      <c r="S3779" s="14">
        <f t="shared" ref="S3779:S3842" si="118">(J3779/86400)+25569+(-5/24)</f>
        <v>41886.903020833335</v>
      </c>
      <c r="T3779" s="14">
        <f t="shared" ref="T3779:T3842" si="119">(I3779/86400)+25569+(-5/24)</f>
        <v>41908.958333333328</v>
      </c>
    </row>
    <row r="3780" spans="1:20" ht="30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8221</v>
      </c>
      <c r="H3780" s="1" t="s">
        <v>8243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8302</v>
      </c>
      <c r="O3780" s="5">
        <f>E3780/D3780</f>
        <v>1.0504166666666668</v>
      </c>
      <c r="P3780" s="3">
        <f>ROUND(E3780/L3780,0)</f>
        <v>70</v>
      </c>
      <c r="Q3780" s="6" t="s">
        <v>8315</v>
      </c>
      <c r="R3780" s="6" t="s">
        <v>8357</v>
      </c>
      <c r="S3780" s="14">
        <f t="shared" si="118"/>
        <v>41989.610879629625</v>
      </c>
      <c r="T3780" s="14">
        <f t="shared" si="119"/>
        <v>42049.610879629625</v>
      </c>
    </row>
    <row r="3781" spans="1:20" ht="3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8221</v>
      </c>
      <c r="H3781" s="1" t="s">
        <v>8243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8302</v>
      </c>
      <c r="O3781" s="5">
        <f>E3781/D3781</f>
        <v>1.0398000000000001</v>
      </c>
      <c r="P3781" s="3">
        <f>ROUND(E3781/L3781,0)</f>
        <v>136</v>
      </c>
      <c r="Q3781" s="6" t="s">
        <v>8315</v>
      </c>
      <c r="R3781" s="6" t="s">
        <v>8357</v>
      </c>
      <c r="S3781" s="14">
        <f t="shared" si="118"/>
        <v>42425.527083333327</v>
      </c>
      <c r="T3781" s="14">
        <f t="shared" si="119"/>
        <v>42455.485416666663</v>
      </c>
    </row>
    <row r="3782" spans="1:20" ht="4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8221</v>
      </c>
      <c r="H3782" s="1" t="s">
        <v>8243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8302</v>
      </c>
      <c r="O3782" s="5">
        <f>E3782/D3782</f>
        <v>1.2</v>
      </c>
      <c r="P3782" s="3">
        <f>ROUND(E3782/L3782,0)</f>
        <v>100</v>
      </c>
      <c r="Q3782" s="6" t="s">
        <v>8315</v>
      </c>
      <c r="R3782" s="6" t="s">
        <v>8357</v>
      </c>
      <c r="S3782" s="14">
        <f t="shared" si="118"/>
        <v>42166.011400462965</v>
      </c>
      <c r="T3782" s="14">
        <f t="shared" si="119"/>
        <v>42198.629166666666</v>
      </c>
    </row>
    <row r="3783" spans="1:20" ht="60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8221</v>
      </c>
      <c r="H3783" s="1" t="s">
        <v>8243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8302</v>
      </c>
      <c r="O3783" s="5">
        <f>E3783/D3783</f>
        <v>1.0966666666666667</v>
      </c>
      <c r="P3783" s="3">
        <f>ROUND(E3783/L3783,0)</f>
        <v>95</v>
      </c>
      <c r="Q3783" s="6" t="s">
        <v>8315</v>
      </c>
      <c r="R3783" s="6" t="s">
        <v>8357</v>
      </c>
      <c r="S3783" s="14">
        <f t="shared" si="118"/>
        <v>41865.674594907403</v>
      </c>
      <c r="T3783" s="14">
        <f t="shared" si="119"/>
        <v>41890.674594907403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8222</v>
      </c>
      <c r="H3784" s="1" t="s">
        <v>8244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8302</v>
      </c>
      <c r="O3784" s="5">
        <f>E3784/D3784</f>
        <v>1.0175000000000001</v>
      </c>
      <c r="P3784" s="3">
        <f>ROUND(E3784/L3784,0)</f>
        <v>75</v>
      </c>
      <c r="Q3784" s="6" t="s">
        <v>8315</v>
      </c>
      <c r="R3784" s="6" t="s">
        <v>8357</v>
      </c>
      <c r="S3784" s="14">
        <f t="shared" si="118"/>
        <v>42546.653900462959</v>
      </c>
      <c r="T3784" s="14">
        <f t="shared" si="119"/>
        <v>42575.749999999993</v>
      </c>
    </row>
    <row r="3785" spans="1:20" ht="4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8221</v>
      </c>
      <c r="H3785" s="1" t="s">
        <v>8243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8302</v>
      </c>
      <c r="O3785" s="5">
        <f>E3785/D3785</f>
        <v>1.2891666666666666</v>
      </c>
      <c r="P3785" s="3">
        <f>ROUND(E3785/L3785,0)</f>
        <v>64</v>
      </c>
      <c r="Q3785" s="6" t="s">
        <v>8315</v>
      </c>
      <c r="R3785" s="6" t="s">
        <v>8357</v>
      </c>
      <c r="S3785" s="14">
        <f t="shared" si="118"/>
        <v>42419.931944444441</v>
      </c>
      <c r="T3785" s="14">
        <f t="shared" si="119"/>
        <v>42444.458333333336</v>
      </c>
    </row>
    <row r="3786" spans="1:20" ht="60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8226</v>
      </c>
      <c r="H3786" s="1" t="s">
        <v>8248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8302</v>
      </c>
      <c r="O3786" s="5">
        <f>E3786/D3786</f>
        <v>1.1499999999999999</v>
      </c>
      <c r="P3786" s="3">
        <f>ROUND(E3786/L3786,0)</f>
        <v>115</v>
      </c>
      <c r="Q3786" s="6" t="s">
        <v>8315</v>
      </c>
      <c r="R3786" s="6" t="s">
        <v>8357</v>
      </c>
      <c r="S3786" s="14">
        <f t="shared" si="118"/>
        <v>42531.772361111107</v>
      </c>
      <c r="T3786" s="14">
        <f t="shared" si="119"/>
        <v>42561.772361111107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8222</v>
      </c>
      <c r="H3787" s="1" t="s">
        <v>8244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8302</v>
      </c>
      <c r="O3787" s="5">
        <f>E3787/D3787</f>
        <v>1.5075000000000001</v>
      </c>
      <c r="P3787" s="3">
        <f>ROUND(E3787/L3787,0)</f>
        <v>101</v>
      </c>
      <c r="Q3787" s="6" t="s">
        <v>8315</v>
      </c>
      <c r="R3787" s="6" t="s">
        <v>8357</v>
      </c>
      <c r="S3787" s="14">
        <f t="shared" si="118"/>
        <v>42548.430196759255</v>
      </c>
      <c r="T3787" s="14">
        <f t="shared" si="119"/>
        <v>42584.210416666661</v>
      </c>
    </row>
    <row r="3788" spans="1:20" ht="4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8221</v>
      </c>
      <c r="H3788" s="1" t="s">
        <v>8243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8302</v>
      </c>
      <c r="O3788" s="5">
        <f>E3788/D3788</f>
        <v>1.1096666666666666</v>
      </c>
      <c r="P3788" s="3">
        <f>ROUND(E3788/L3788,0)</f>
        <v>94</v>
      </c>
      <c r="Q3788" s="6" t="s">
        <v>8315</v>
      </c>
      <c r="R3788" s="6" t="s">
        <v>8357</v>
      </c>
      <c r="S3788" s="14">
        <f t="shared" si="118"/>
        <v>42486.829571759255</v>
      </c>
      <c r="T3788" s="14">
        <f t="shared" si="119"/>
        <v>42516.829571759255</v>
      </c>
    </row>
    <row r="3789" spans="1:20" ht="45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8221</v>
      </c>
      <c r="H3789" s="1" t="s">
        <v>8243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8302</v>
      </c>
      <c r="O3789" s="5">
        <f>E3789/D3789</f>
        <v>1.0028571428571429</v>
      </c>
      <c r="P3789" s="3">
        <f>ROUND(E3789/L3789,0)</f>
        <v>35</v>
      </c>
      <c r="Q3789" s="6" t="s">
        <v>8315</v>
      </c>
      <c r="R3789" s="6" t="s">
        <v>8357</v>
      </c>
      <c r="S3789" s="14">
        <f t="shared" si="118"/>
        <v>42167.326458333329</v>
      </c>
      <c r="T3789" s="14">
        <f t="shared" si="119"/>
        <v>42195.957638888889</v>
      </c>
    </row>
    <row r="3790" spans="1:20" ht="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8306</v>
      </c>
      <c r="G3790" s="1" t="s">
        <v>8221</v>
      </c>
      <c r="H3790" s="1" t="s">
        <v>8243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8302</v>
      </c>
      <c r="O3790" s="5">
        <f>E3790/D3790</f>
        <v>6.6666666666666671E-3</v>
      </c>
      <c r="P3790" s="3">
        <f>ROUND(E3790/L3790,0)</f>
        <v>500</v>
      </c>
      <c r="Q3790" s="6" t="s">
        <v>8315</v>
      </c>
      <c r="R3790" s="6" t="s">
        <v>8357</v>
      </c>
      <c r="S3790" s="14">
        <f t="shared" si="118"/>
        <v>42333.487488425926</v>
      </c>
      <c r="T3790" s="14">
        <f t="shared" si="119"/>
        <v>42361.470833333333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8306</v>
      </c>
      <c r="G3791" s="1" t="s">
        <v>8222</v>
      </c>
      <c r="H3791" s="1" t="s">
        <v>8244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8302</v>
      </c>
      <c r="O3791" s="5">
        <f>E3791/D3791</f>
        <v>3.267605633802817E-2</v>
      </c>
      <c r="P3791" s="3">
        <f>ROUND(E3791/L3791,0)</f>
        <v>29</v>
      </c>
      <c r="Q3791" s="6" t="s">
        <v>8315</v>
      </c>
      <c r="R3791" s="6" t="s">
        <v>8357</v>
      </c>
      <c r="S3791" s="14">
        <f t="shared" si="118"/>
        <v>42138.590486111112</v>
      </c>
      <c r="T3791" s="14">
        <f t="shared" si="119"/>
        <v>42170.590486111112</v>
      </c>
    </row>
    <row r="3792" spans="1:20" ht="60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8306</v>
      </c>
      <c r="G3792" s="1" t="s">
        <v>8221</v>
      </c>
      <c r="H3792" s="1" t="s">
        <v>8243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8302</v>
      </c>
      <c r="O3792" s="5">
        <f>E3792/D3792</f>
        <v>0</v>
      </c>
      <c r="P3792" s="3" t="e">
        <f>ROUND(E3792/L3792,0)</f>
        <v>#DIV/0!</v>
      </c>
      <c r="Q3792" s="6" t="s">
        <v>8315</v>
      </c>
      <c r="R3792" s="6" t="s">
        <v>8357</v>
      </c>
      <c r="S3792" s="14">
        <f t="shared" si="118"/>
        <v>42666.458599537036</v>
      </c>
      <c r="T3792" s="14">
        <f t="shared" si="119"/>
        <v>42696.5002662037</v>
      </c>
    </row>
    <row r="3793" spans="1:20" ht="30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8306</v>
      </c>
      <c r="G3793" s="1" t="s">
        <v>8221</v>
      </c>
      <c r="H3793" s="1" t="s">
        <v>8243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8302</v>
      </c>
      <c r="O3793" s="5">
        <f>E3793/D3793</f>
        <v>0</v>
      </c>
      <c r="P3793" s="3" t="e">
        <f>ROUND(E3793/L3793,0)</f>
        <v>#DIV/0!</v>
      </c>
      <c r="Q3793" s="6" t="s">
        <v>8315</v>
      </c>
      <c r="R3793" s="6" t="s">
        <v>8357</v>
      </c>
      <c r="S3793" s="14">
        <f t="shared" si="118"/>
        <v>41766.4837037037</v>
      </c>
      <c r="T3793" s="14">
        <f t="shared" si="119"/>
        <v>41826.4837037037</v>
      </c>
    </row>
    <row r="3794" spans="1:20" ht="30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8306</v>
      </c>
      <c r="G3794" s="1" t="s">
        <v>8221</v>
      </c>
      <c r="H3794" s="1" t="s">
        <v>8243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8302</v>
      </c>
      <c r="O3794" s="5">
        <f>E3794/D3794</f>
        <v>2.8E-3</v>
      </c>
      <c r="P3794" s="3">
        <f>ROUND(E3794/L3794,0)</f>
        <v>18</v>
      </c>
      <c r="Q3794" s="6" t="s">
        <v>8315</v>
      </c>
      <c r="R3794" s="6" t="s">
        <v>8357</v>
      </c>
      <c r="S3794" s="14">
        <f t="shared" si="118"/>
        <v>42170.238680555551</v>
      </c>
      <c r="T3794" s="14">
        <f t="shared" si="119"/>
        <v>42200.238680555551</v>
      </c>
    </row>
    <row r="3795" spans="1:20" ht="60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8306</v>
      </c>
      <c r="G3795" s="1" t="s">
        <v>8221</v>
      </c>
      <c r="H3795" s="1" t="s">
        <v>8243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8302</v>
      </c>
      <c r="O3795" s="5">
        <f>E3795/D3795</f>
        <v>0.59657142857142853</v>
      </c>
      <c r="P3795" s="3">
        <f>ROUND(E3795/L3795,0)</f>
        <v>174</v>
      </c>
      <c r="Q3795" s="6" t="s">
        <v>8315</v>
      </c>
      <c r="R3795" s="6" t="s">
        <v>8357</v>
      </c>
      <c r="S3795" s="14">
        <f t="shared" si="118"/>
        <v>41968.73065972222</v>
      </c>
      <c r="T3795" s="14">
        <f t="shared" si="119"/>
        <v>41989.73065972222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8306</v>
      </c>
      <c r="G3796" s="1" t="s">
        <v>8222</v>
      </c>
      <c r="H3796" s="1" t="s">
        <v>8244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8302</v>
      </c>
      <c r="O3796" s="5">
        <f>E3796/D3796</f>
        <v>0.01</v>
      </c>
      <c r="P3796" s="3">
        <f>ROUND(E3796/L3796,0)</f>
        <v>50</v>
      </c>
      <c r="Q3796" s="6" t="s">
        <v>8315</v>
      </c>
      <c r="R3796" s="6" t="s">
        <v>8357</v>
      </c>
      <c r="S3796" s="14">
        <f t="shared" si="118"/>
        <v>42132.372152777774</v>
      </c>
      <c r="T3796" s="14">
        <f t="shared" si="119"/>
        <v>42162.372152777774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8306</v>
      </c>
      <c r="G3797" s="1" t="s">
        <v>8222</v>
      </c>
      <c r="H3797" s="1" t="s">
        <v>8244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8302</v>
      </c>
      <c r="O3797" s="5">
        <f>E3797/D3797</f>
        <v>1.6666666666666666E-2</v>
      </c>
      <c r="P3797" s="3">
        <f>ROUND(E3797/L3797,0)</f>
        <v>5</v>
      </c>
      <c r="Q3797" s="6" t="s">
        <v>8315</v>
      </c>
      <c r="R3797" s="6" t="s">
        <v>8357</v>
      </c>
      <c r="S3797" s="14">
        <f t="shared" si="118"/>
        <v>42201.227893518517</v>
      </c>
      <c r="T3797" s="14">
        <f t="shared" si="119"/>
        <v>42244.729166666664</v>
      </c>
    </row>
    <row r="3798" spans="1:20" ht="60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8306</v>
      </c>
      <c r="G3798" s="1" t="s">
        <v>8221</v>
      </c>
      <c r="H3798" s="1" t="s">
        <v>8243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8302</v>
      </c>
      <c r="O3798" s="5">
        <f>E3798/D3798</f>
        <v>4.4444444444444447E-5</v>
      </c>
      <c r="P3798" s="3">
        <f>ROUND(E3798/L3798,0)</f>
        <v>1</v>
      </c>
      <c r="Q3798" s="6" t="s">
        <v>8315</v>
      </c>
      <c r="R3798" s="6" t="s">
        <v>8357</v>
      </c>
      <c r="S3798" s="14">
        <f t="shared" si="118"/>
        <v>42688.821250000001</v>
      </c>
      <c r="T3798" s="14">
        <f t="shared" si="119"/>
        <v>42748.821250000001</v>
      </c>
    </row>
    <row r="3799" spans="1:20" ht="60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8306</v>
      </c>
      <c r="G3799" s="1" t="s">
        <v>8221</v>
      </c>
      <c r="H3799" s="1" t="s">
        <v>8243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8302</v>
      </c>
      <c r="O3799" s="5">
        <f>E3799/D3799</f>
        <v>0.89666666666666661</v>
      </c>
      <c r="P3799" s="3">
        <f>ROUND(E3799/L3799,0)</f>
        <v>145</v>
      </c>
      <c r="Q3799" s="6" t="s">
        <v>8315</v>
      </c>
      <c r="R3799" s="6" t="s">
        <v>8357</v>
      </c>
      <c r="S3799" s="14">
        <f t="shared" si="118"/>
        <v>42084.673206018517</v>
      </c>
      <c r="T3799" s="14">
        <f t="shared" si="119"/>
        <v>42114.673206018517</v>
      </c>
    </row>
    <row r="3800" spans="1:20" ht="60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8306</v>
      </c>
      <c r="G3800" s="1" t="s">
        <v>8221</v>
      </c>
      <c r="H3800" s="1" t="s">
        <v>8243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8302</v>
      </c>
      <c r="O3800" s="5">
        <f>E3800/D3800</f>
        <v>1.4642857142857143E-2</v>
      </c>
      <c r="P3800" s="3">
        <f>ROUND(E3800/L3800,0)</f>
        <v>205</v>
      </c>
      <c r="Q3800" s="6" t="s">
        <v>8315</v>
      </c>
      <c r="R3800" s="6" t="s">
        <v>8357</v>
      </c>
      <c r="S3800" s="14">
        <f t="shared" si="118"/>
        <v>41831.514444444438</v>
      </c>
      <c r="T3800" s="14">
        <f t="shared" si="119"/>
        <v>41861.514444444438</v>
      </c>
    </row>
    <row r="3801" spans="1:20" ht="45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8306</v>
      </c>
      <c r="G3801" s="1" t="s">
        <v>8221</v>
      </c>
      <c r="H3801" s="1" t="s">
        <v>8243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8302</v>
      </c>
      <c r="O3801" s="5">
        <f>E3801/D3801</f>
        <v>4.02E-2</v>
      </c>
      <c r="P3801" s="3">
        <f>ROUND(E3801/L3801,0)</f>
        <v>101</v>
      </c>
      <c r="Q3801" s="6" t="s">
        <v>8315</v>
      </c>
      <c r="R3801" s="6" t="s">
        <v>8357</v>
      </c>
      <c r="S3801" s="14">
        <f t="shared" si="118"/>
        <v>42410.722719907404</v>
      </c>
      <c r="T3801" s="14">
        <f t="shared" si="119"/>
        <v>42440.722719907404</v>
      </c>
    </row>
    <row r="3802" spans="1:20" ht="60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8306</v>
      </c>
      <c r="G3802" s="1" t="s">
        <v>8221</v>
      </c>
      <c r="H3802" s="1" t="s">
        <v>8243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8302</v>
      </c>
      <c r="O3802" s="5">
        <f>E3802/D3802</f>
        <v>4.0045454545454544E-2</v>
      </c>
      <c r="P3802" s="3">
        <f>ROUND(E3802/L3802,0)</f>
        <v>55</v>
      </c>
      <c r="Q3802" s="6" t="s">
        <v>8315</v>
      </c>
      <c r="R3802" s="6" t="s">
        <v>8357</v>
      </c>
      <c r="S3802" s="14">
        <f t="shared" si="118"/>
        <v>41982.528738425921</v>
      </c>
      <c r="T3802" s="14">
        <f t="shared" si="119"/>
        <v>42014.999305555553</v>
      </c>
    </row>
    <row r="3803" spans="1:20" ht="45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8306</v>
      </c>
      <c r="G3803" s="1" t="s">
        <v>8221</v>
      </c>
      <c r="H3803" s="1" t="s">
        <v>8243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8302</v>
      </c>
      <c r="O3803" s="5">
        <f>E3803/D3803</f>
        <v>8.5199999999999998E-2</v>
      </c>
      <c r="P3803" s="3">
        <f>ROUND(E3803/L3803,0)</f>
        <v>47</v>
      </c>
      <c r="Q3803" s="6" t="s">
        <v>8315</v>
      </c>
      <c r="R3803" s="6" t="s">
        <v>8357</v>
      </c>
      <c r="S3803" s="14">
        <f t="shared" si="118"/>
        <v>41975.467777777776</v>
      </c>
      <c r="T3803" s="14">
        <f t="shared" si="119"/>
        <v>42006.467777777776</v>
      </c>
    </row>
    <row r="3804" spans="1:20" ht="45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8306</v>
      </c>
      <c r="G3804" s="1" t="s">
        <v>8221</v>
      </c>
      <c r="H3804" s="1" t="s">
        <v>8243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8302</v>
      </c>
      <c r="O3804" s="5">
        <f>E3804/D3804</f>
        <v>0</v>
      </c>
      <c r="P3804" s="3" t="e">
        <f>ROUND(E3804/L3804,0)</f>
        <v>#DIV/0!</v>
      </c>
      <c r="Q3804" s="6" t="s">
        <v>8315</v>
      </c>
      <c r="R3804" s="6" t="s">
        <v>8357</v>
      </c>
      <c r="S3804" s="14">
        <f t="shared" si="118"/>
        <v>42268.917893518512</v>
      </c>
      <c r="T3804" s="14">
        <f t="shared" si="119"/>
        <v>42298.917893518512</v>
      </c>
    </row>
    <row r="3805" spans="1:20" ht="30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8306</v>
      </c>
      <c r="G3805" s="1" t="s">
        <v>8221</v>
      </c>
      <c r="H3805" s="1" t="s">
        <v>8243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8302</v>
      </c>
      <c r="O3805" s="5">
        <f>E3805/D3805</f>
        <v>0.19650000000000001</v>
      </c>
      <c r="P3805" s="3">
        <f>ROUND(E3805/L3805,0)</f>
        <v>59</v>
      </c>
      <c r="Q3805" s="6" t="s">
        <v>8315</v>
      </c>
      <c r="R3805" s="6" t="s">
        <v>8357</v>
      </c>
      <c r="S3805" s="14">
        <f t="shared" si="118"/>
        <v>42403.763518518514</v>
      </c>
      <c r="T3805" s="14">
        <f t="shared" si="119"/>
        <v>42433.763518518514</v>
      </c>
    </row>
    <row r="3806" spans="1:20" ht="60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8306</v>
      </c>
      <c r="G3806" s="1" t="s">
        <v>8221</v>
      </c>
      <c r="H3806" s="1" t="s">
        <v>8243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8302</v>
      </c>
      <c r="O3806" s="5">
        <f>E3806/D3806</f>
        <v>0</v>
      </c>
      <c r="P3806" s="3" t="e">
        <f>ROUND(E3806/L3806,0)</f>
        <v>#DIV/0!</v>
      </c>
      <c r="Q3806" s="6" t="s">
        <v>8315</v>
      </c>
      <c r="R3806" s="6" t="s">
        <v>8357</v>
      </c>
      <c r="S3806" s="14">
        <f t="shared" si="118"/>
        <v>42526.801203703704</v>
      </c>
      <c r="T3806" s="14">
        <f t="shared" si="119"/>
        <v>42582.083333333336</v>
      </c>
    </row>
    <row r="3807" spans="1:20" ht="4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8306</v>
      </c>
      <c r="G3807" s="1" t="s">
        <v>8221</v>
      </c>
      <c r="H3807" s="1" t="s">
        <v>8243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8302</v>
      </c>
      <c r="O3807" s="5">
        <f>E3807/D3807</f>
        <v>2.0000000000000002E-5</v>
      </c>
      <c r="P3807" s="3">
        <f>ROUND(E3807/L3807,0)</f>
        <v>2</v>
      </c>
      <c r="Q3807" s="6" t="s">
        <v>8315</v>
      </c>
      <c r="R3807" s="6" t="s">
        <v>8357</v>
      </c>
      <c r="S3807" s="14">
        <f t="shared" si="118"/>
        <v>41849.678703703699</v>
      </c>
      <c r="T3807" s="14">
        <f t="shared" si="119"/>
        <v>41909.678703703699</v>
      </c>
    </row>
    <row r="3808" spans="1:20" ht="60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8306</v>
      </c>
      <c r="G3808" s="1" t="s">
        <v>8223</v>
      </c>
      <c r="H3808" s="1" t="s">
        <v>8245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8302</v>
      </c>
      <c r="O3808" s="5">
        <f>E3808/D3808</f>
        <v>6.6666666666666664E-4</v>
      </c>
      <c r="P3808" s="3">
        <f>ROUND(E3808/L3808,0)</f>
        <v>5</v>
      </c>
      <c r="Q3808" s="6" t="s">
        <v>8315</v>
      </c>
      <c r="R3808" s="6" t="s">
        <v>8357</v>
      </c>
      <c r="S3808" s="14">
        <f t="shared" si="118"/>
        <v>41799.050706018512</v>
      </c>
      <c r="T3808" s="14">
        <f t="shared" si="119"/>
        <v>41819.050706018512</v>
      </c>
    </row>
    <row r="3809" spans="1:20" ht="60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8306</v>
      </c>
      <c r="G3809" s="1" t="s">
        <v>8221</v>
      </c>
      <c r="H3809" s="1" t="s">
        <v>8243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8302</v>
      </c>
      <c r="O3809" s="5">
        <f>E3809/D3809</f>
        <v>0.30333333333333334</v>
      </c>
      <c r="P3809" s="3">
        <f>ROUND(E3809/L3809,0)</f>
        <v>51</v>
      </c>
      <c r="Q3809" s="6" t="s">
        <v>8315</v>
      </c>
      <c r="R3809" s="6" t="s">
        <v>8357</v>
      </c>
      <c r="S3809" s="14">
        <f t="shared" si="118"/>
        <v>42090.700682870367</v>
      </c>
      <c r="T3809" s="14">
        <f t="shared" si="119"/>
        <v>42097.700682870367</v>
      </c>
    </row>
    <row r="3810" spans="1:20" ht="45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8222</v>
      </c>
      <c r="H3810" s="1" t="s">
        <v>8244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8268</v>
      </c>
      <c r="O3810" s="5">
        <f>E3810/D3810</f>
        <v>1</v>
      </c>
      <c r="P3810" s="3">
        <f>ROUND(E3810/L3810,0)</f>
        <v>42</v>
      </c>
      <c r="Q3810" s="6" t="s">
        <v>8315</v>
      </c>
      <c r="R3810" s="6" t="s">
        <v>8316</v>
      </c>
      <c r="S3810" s="14">
        <f t="shared" si="118"/>
        <v>42059.24559027778</v>
      </c>
      <c r="T3810" s="14">
        <f t="shared" si="119"/>
        <v>42119.203923611109</v>
      </c>
    </row>
    <row r="3811" spans="1:20" ht="60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8222</v>
      </c>
      <c r="H3811" s="1" t="s">
        <v>8244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8268</v>
      </c>
      <c r="O3811" s="5">
        <f>E3811/D3811</f>
        <v>1.0125</v>
      </c>
      <c r="P3811" s="3">
        <f>ROUND(E3811/L3811,0)</f>
        <v>53</v>
      </c>
      <c r="Q3811" s="6" t="s">
        <v>8315</v>
      </c>
      <c r="R3811" s="6" t="s">
        <v>8316</v>
      </c>
      <c r="S3811" s="14">
        <f t="shared" si="118"/>
        <v>41800.318368055552</v>
      </c>
      <c r="T3811" s="14">
        <f t="shared" si="119"/>
        <v>41850.75</v>
      </c>
    </row>
    <row r="3812" spans="1:20" ht="60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8221</v>
      </c>
      <c r="H3812" s="1" t="s">
        <v>8243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8268</v>
      </c>
      <c r="O3812" s="5">
        <f>E3812/D3812</f>
        <v>1.2173333333333334</v>
      </c>
      <c r="P3812" s="3">
        <f>ROUND(E3812/L3812,0)</f>
        <v>70</v>
      </c>
      <c r="Q3812" s="6" t="s">
        <v>8315</v>
      </c>
      <c r="R3812" s="6" t="s">
        <v>8316</v>
      </c>
      <c r="S3812" s="14">
        <f t="shared" si="118"/>
        <v>42054.640717592592</v>
      </c>
      <c r="T3812" s="14">
        <f t="shared" si="119"/>
        <v>42084.599050925921</v>
      </c>
    </row>
    <row r="3813" spans="1:20" ht="60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8222</v>
      </c>
      <c r="H3813" s="1" t="s">
        <v>8244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8268</v>
      </c>
      <c r="O3813" s="5">
        <f>E3813/D3813</f>
        <v>3.3</v>
      </c>
      <c r="P3813" s="3">
        <f>ROUND(E3813/L3813,0)</f>
        <v>43</v>
      </c>
      <c r="Q3813" s="6" t="s">
        <v>8315</v>
      </c>
      <c r="R3813" s="6" t="s">
        <v>8316</v>
      </c>
      <c r="S3813" s="14">
        <f t="shared" si="118"/>
        <v>42487.418668981474</v>
      </c>
      <c r="T3813" s="14">
        <f t="shared" si="119"/>
        <v>42521.249999999993</v>
      </c>
    </row>
    <row r="3814" spans="1:20" ht="60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8226</v>
      </c>
      <c r="H3814" s="1" t="s">
        <v>8248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8268</v>
      </c>
      <c r="O3814" s="5">
        <f>E3814/D3814</f>
        <v>1.0954999999999999</v>
      </c>
      <c r="P3814" s="3">
        <f>ROUND(E3814/L3814,0)</f>
        <v>199</v>
      </c>
      <c r="Q3814" s="6" t="s">
        <v>8315</v>
      </c>
      <c r="R3814" s="6" t="s">
        <v>8316</v>
      </c>
      <c r="S3814" s="14">
        <f t="shared" si="118"/>
        <v>42109.542916666665</v>
      </c>
      <c r="T3814" s="14">
        <f t="shared" si="119"/>
        <v>42155.957638888889</v>
      </c>
    </row>
    <row r="3815" spans="1:20" ht="60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8221</v>
      </c>
      <c r="H3815" s="1" t="s">
        <v>8243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8268</v>
      </c>
      <c r="O3815" s="5">
        <f>E3815/D3815</f>
        <v>1.0095190476190474</v>
      </c>
      <c r="P3815" s="3">
        <f>ROUND(E3815/L3815,0)</f>
        <v>79</v>
      </c>
      <c r="Q3815" s="6" t="s">
        <v>8315</v>
      </c>
      <c r="R3815" s="6" t="s">
        <v>8316</v>
      </c>
      <c r="S3815" s="14">
        <f t="shared" si="118"/>
        <v>42497.067372685182</v>
      </c>
      <c r="T3815" s="14">
        <f t="shared" si="119"/>
        <v>42535.696527777771</v>
      </c>
    </row>
    <row r="3816" spans="1:20" ht="60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8221</v>
      </c>
      <c r="H3816" s="1" t="s">
        <v>8243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8268</v>
      </c>
      <c r="O3816" s="5">
        <f>E3816/D3816</f>
        <v>1.4013333333333333</v>
      </c>
      <c r="P3816" s="3">
        <f>ROUND(E3816/L3816,0)</f>
        <v>62</v>
      </c>
      <c r="Q3816" s="6" t="s">
        <v>8315</v>
      </c>
      <c r="R3816" s="6" t="s">
        <v>8316</v>
      </c>
      <c r="S3816" s="14">
        <f t="shared" si="118"/>
        <v>42058.695740740739</v>
      </c>
      <c r="T3816" s="14">
        <f t="shared" si="119"/>
        <v>42094.957638888889</v>
      </c>
    </row>
    <row r="3817" spans="1:20" ht="30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8222</v>
      </c>
      <c r="H3817" s="1" t="s">
        <v>8244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8268</v>
      </c>
      <c r="O3817" s="5">
        <f>E3817/D3817</f>
        <v>1.0000100000000001</v>
      </c>
      <c r="P3817" s="3">
        <f>ROUND(E3817/L3817,0)</f>
        <v>50</v>
      </c>
      <c r="Q3817" s="6" t="s">
        <v>8315</v>
      </c>
      <c r="R3817" s="6" t="s">
        <v>8316</v>
      </c>
      <c r="S3817" s="14">
        <f t="shared" si="118"/>
        <v>42207.051585648143</v>
      </c>
      <c r="T3817" s="14">
        <f t="shared" si="119"/>
        <v>42236.749999999993</v>
      </c>
    </row>
    <row r="3818" spans="1:20" ht="60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8221</v>
      </c>
      <c r="H3818" s="1" t="s">
        <v>8243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8268</v>
      </c>
      <c r="O3818" s="5">
        <f>E3818/D3818</f>
        <v>1.19238</v>
      </c>
      <c r="P3818" s="3">
        <f>ROUND(E3818/L3818,0)</f>
        <v>48</v>
      </c>
      <c r="Q3818" s="6" t="s">
        <v>8315</v>
      </c>
      <c r="R3818" s="6" t="s">
        <v>8316</v>
      </c>
      <c r="S3818" s="14">
        <f t="shared" si="118"/>
        <v>41807.481747685182</v>
      </c>
      <c r="T3818" s="14">
        <f t="shared" si="119"/>
        <v>41837.481747685182</v>
      </c>
    </row>
    <row r="3819" spans="1:20" ht="60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8221</v>
      </c>
      <c r="H3819" s="1" t="s">
        <v>8243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8268</v>
      </c>
      <c r="O3819" s="5">
        <f>E3819/D3819</f>
        <v>1.0725</v>
      </c>
      <c r="P3819" s="3">
        <f>ROUND(E3819/L3819,0)</f>
        <v>107</v>
      </c>
      <c r="Q3819" s="6" t="s">
        <v>8315</v>
      </c>
      <c r="R3819" s="6" t="s">
        <v>8316</v>
      </c>
      <c r="S3819" s="14">
        <f t="shared" si="118"/>
        <v>42284.488611111105</v>
      </c>
      <c r="T3819" s="14">
        <f t="shared" si="119"/>
        <v>42300.957638888889</v>
      </c>
    </row>
    <row r="3820" spans="1:20" ht="45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8221</v>
      </c>
      <c r="H3820" s="1" t="s">
        <v>8243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8268</v>
      </c>
      <c r="O3820" s="5">
        <f>E3820/D3820</f>
        <v>2.2799999999999998</v>
      </c>
      <c r="P3820" s="3">
        <f>ROUND(E3820/L3820,0)</f>
        <v>57</v>
      </c>
      <c r="Q3820" s="6" t="s">
        <v>8315</v>
      </c>
      <c r="R3820" s="6" t="s">
        <v>8316</v>
      </c>
      <c r="S3820" s="14">
        <f t="shared" si="118"/>
        <v>42045.634050925924</v>
      </c>
      <c r="T3820" s="14">
        <f t="shared" si="119"/>
        <v>42075.592384259253</v>
      </c>
    </row>
    <row r="3821" spans="1:20" ht="4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8221</v>
      </c>
      <c r="H3821" s="1" t="s">
        <v>8243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8268</v>
      </c>
      <c r="O3821" s="5">
        <f>E3821/D3821</f>
        <v>1.0640000000000001</v>
      </c>
      <c r="P3821" s="3">
        <f>ROUND(E3821/L3821,0)</f>
        <v>41</v>
      </c>
      <c r="Q3821" s="6" t="s">
        <v>8315</v>
      </c>
      <c r="R3821" s="6" t="s">
        <v>8316</v>
      </c>
      <c r="S3821" s="14">
        <f t="shared" si="118"/>
        <v>42184.001203703701</v>
      </c>
      <c r="T3821" s="14">
        <f t="shared" si="119"/>
        <v>42202.668055555558</v>
      </c>
    </row>
    <row r="3822" spans="1:20" ht="45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8222</v>
      </c>
      <c r="H3822" s="1" t="s">
        <v>8244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8268</v>
      </c>
      <c r="O3822" s="5">
        <f>E3822/D3822</f>
        <v>1.4333333333333333</v>
      </c>
      <c r="P3822" s="3">
        <f>ROUND(E3822/L3822,0)</f>
        <v>22</v>
      </c>
      <c r="Q3822" s="6" t="s">
        <v>8315</v>
      </c>
      <c r="R3822" s="6" t="s">
        <v>8316</v>
      </c>
      <c r="S3822" s="14">
        <f t="shared" si="118"/>
        <v>42160.443483796298</v>
      </c>
      <c r="T3822" s="14">
        <f t="shared" si="119"/>
        <v>42190.443483796298</v>
      </c>
    </row>
    <row r="3823" spans="1:20" ht="60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8221</v>
      </c>
      <c r="H3823" s="1" t="s">
        <v>8243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8268</v>
      </c>
      <c r="O3823" s="5">
        <f>E3823/D3823</f>
        <v>1.0454285714285714</v>
      </c>
      <c r="P3823" s="3">
        <f>ROUND(E3823/L3823,0)</f>
        <v>80</v>
      </c>
      <c r="Q3823" s="6" t="s">
        <v>8315</v>
      </c>
      <c r="R3823" s="6" t="s">
        <v>8316</v>
      </c>
      <c r="S3823" s="14">
        <f t="shared" si="118"/>
        <v>42340.972303240742</v>
      </c>
      <c r="T3823" s="14">
        <f t="shared" si="119"/>
        <v>42372.972303240742</v>
      </c>
    </row>
    <row r="3824" spans="1:20" ht="60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8233</v>
      </c>
      <c r="H3824" s="1" t="s">
        <v>8246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8268</v>
      </c>
      <c r="O3824" s="5">
        <f>E3824/D3824</f>
        <v>1.1002000000000001</v>
      </c>
      <c r="P3824" s="3">
        <f>ROUND(E3824/L3824,0)</f>
        <v>72</v>
      </c>
      <c r="Q3824" s="6" t="s">
        <v>8315</v>
      </c>
      <c r="R3824" s="6" t="s">
        <v>8316</v>
      </c>
      <c r="S3824" s="14">
        <f t="shared" si="118"/>
        <v>42329.629826388882</v>
      </c>
      <c r="T3824" s="14">
        <f t="shared" si="119"/>
        <v>42388.749305555553</v>
      </c>
    </row>
    <row r="3825" spans="1:20" ht="60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8221</v>
      </c>
      <c r="H3825" s="1" t="s">
        <v>8243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8268</v>
      </c>
      <c r="O3825" s="5">
        <f>E3825/D3825</f>
        <v>1.06</v>
      </c>
      <c r="P3825" s="3">
        <f>ROUND(E3825/L3825,0)</f>
        <v>65</v>
      </c>
      <c r="Q3825" s="6" t="s">
        <v>8315</v>
      </c>
      <c r="R3825" s="6" t="s">
        <v>8316</v>
      </c>
      <c r="S3825" s="14">
        <f t="shared" si="118"/>
        <v>42170.701898148145</v>
      </c>
      <c r="T3825" s="14">
        <f t="shared" si="119"/>
        <v>42204.957638888889</v>
      </c>
    </row>
    <row r="3826" spans="1:20" ht="60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8222</v>
      </c>
      <c r="H3826" s="1" t="s">
        <v>8244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8268</v>
      </c>
      <c r="O3826" s="5">
        <f>E3826/D3826</f>
        <v>1.08</v>
      </c>
      <c r="P3826" s="3">
        <f>ROUND(E3826/L3826,0)</f>
        <v>39</v>
      </c>
      <c r="Q3826" s="6" t="s">
        <v>8315</v>
      </c>
      <c r="R3826" s="6" t="s">
        <v>8316</v>
      </c>
      <c r="S3826" s="14">
        <f t="shared" si="118"/>
        <v>42571.417858796289</v>
      </c>
      <c r="T3826" s="14">
        <f t="shared" si="119"/>
        <v>42583.361805555549</v>
      </c>
    </row>
    <row r="3827" spans="1:20" ht="60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8221</v>
      </c>
      <c r="H3827" s="1" t="s">
        <v>8243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8268</v>
      </c>
      <c r="O3827" s="5">
        <f>E3827/D3827</f>
        <v>1.0542</v>
      </c>
      <c r="P3827" s="3">
        <f>ROUND(E3827/L3827,0)</f>
        <v>108</v>
      </c>
      <c r="Q3827" s="6" t="s">
        <v>8315</v>
      </c>
      <c r="R3827" s="6" t="s">
        <v>8316</v>
      </c>
      <c r="S3827" s="14">
        <f t="shared" si="118"/>
        <v>42150.861273148148</v>
      </c>
      <c r="T3827" s="14">
        <f t="shared" si="119"/>
        <v>42171.861273148148</v>
      </c>
    </row>
    <row r="3828" spans="1:20" ht="45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8222</v>
      </c>
      <c r="H3828" s="1" t="s">
        <v>8244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8268</v>
      </c>
      <c r="O3828" s="5">
        <f>E3828/D3828</f>
        <v>1.1916666666666667</v>
      </c>
      <c r="P3828" s="3">
        <f>ROUND(E3828/L3828,0)</f>
        <v>28</v>
      </c>
      <c r="Q3828" s="6" t="s">
        <v>8315</v>
      </c>
      <c r="R3828" s="6" t="s">
        <v>8316</v>
      </c>
      <c r="S3828" s="14">
        <f t="shared" si="118"/>
        <v>42101.215208333328</v>
      </c>
      <c r="T3828" s="14">
        <f t="shared" si="119"/>
        <v>42131.215208333328</v>
      </c>
    </row>
    <row r="3829" spans="1:20" ht="60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8222</v>
      </c>
      <c r="H3829" s="1" t="s">
        <v>8244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8268</v>
      </c>
      <c r="O3829" s="5">
        <f>E3829/D3829</f>
        <v>1.5266666666666666</v>
      </c>
      <c r="P3829" s="3">
        <f>ROUND(E3829/L3829,0)</f>
        <v>70</v>
      </c>
      <c r="Q3829" s="6" t="s">
        <v>8315</v>
      </c>
      <c r="R3829" s="6" t="s">
        <v>8316</v>
      </c>
      <c r="S3829" s="14">
        <f t="shared" si="118"/>
        <v>42034.719918981478</v>
      </c>
      <c r="T3829" s="14">
        <f t="shared" si="119"/>
        <v>42089.791666666664</v>
      </c>
    </row>
    <row r="3830" spans="1:20" ht="60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8221</v>
      </c>
      <c r="H3830" s="1" t="s">
        <v>8243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8268</v>
      </c>
      <c r="O3830" s="5">
        <f>E3830/D3830</f>
        <v>1</v>
      </c>
      <c r="P3830" s="3">
        <f>ROUND(E3830/L3830,0)</f>
        <v>179</v>
      </c>
      <c r="Q3830" s="6" t="s">
        <v>8315</v>
      </c>
      <c r="R3830" s="6" t="s">
        <v>8316</v>
      </c>
      <c r="S3830" s="14">
        <f t="shared" si="118"/>
        <v>41944.319293981483</v>
      </c>
      <c r="T3830" s="14">
        <f t="shared" si="119"/>
        <v>42004.36096064814</v>
      </c>
    </row>
    <row r="3831" spans="1:20" ht="60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8221</v>
      </c>
      <c r="H3831" s="1" t="s">
        <v>8243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8268</v>
      </c>
      <c r="O3831" s="5">
        <f>E3831/D3831</f>
        <v>1.002</v>
      </c>
      <c r="P3831" s="3">
        <f>ROUND(E3831/L3831,0)</f>
        <v>63</v>
      </c>
      <c r="Q3831" s="6" t="s">
        <v>8315</v>
      </c>
      <c r="R3831" s="6" t="s">
        <v>8316</v>
      </c>
      <c r="S3831" s="14">
        <f t="shared" si="118"/>
        <v>42593.657071759262</v>
      </c>
      <c r="T3831" s="14">
        <f t="shared" si="119"/>
        <v>42613.657071759262</v>
      </c>
    </row>
    <row r="3832" spans="1:20" ht="4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8221</v>
      </c>
      <c r="H3832" s="1" t="s">
        <v>8243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8268</v>
      </c>
      <c r="O3832" s="5">
        <f>E3832/D3832</f>
        <v>2.25</v>
      </c>
      <c r="P3832" s="3">
        <f>ROUND(E3832/L3832,0)</f>
        <v>75</v>
      </c>
      <c r="Q3832" s="6" t="s">
        <v>8315</v>
      </c>
      <c r="R3832" s="6" t="s">
        <v>8316</v>
      </c>
      <c r="S3832" s="14">
        <f t="shared" si="118"/>
        <v>42503.532534722217</v>
      </c>
      <c r="T3832" s="14">
        <f t="shared" si="119"/>
        <v>42517.532534722217</v>
      </c>
    </row>
    <row r="3833" spans="1:20" ht="60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8221</v>
      </c>
      <c r="H3833" s="1" t="s">
        <v>8243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8268</v>
      </c>
      <c r="O3833" s="5">
        <f>E3833/D3833</f>
        <v>1.0602199999999999</v>
      </c>
      <c r="P3833" s="3">
        <f>ROUND(E3833/L3833,0)</f>
        <v>59</v>
      </c>
      <c r="Q3833" s="6" t="s">
        <v>8315</v>
      </c>
      <c r="R3833" s="6" t="s">
        <v>8316</v>
      </c>
      <c r="S3833" s="14">
        <f t="shared" si="118"/>
        <v>41927.640567129631</v>
      </c>
      <c r="T3833" s="14">
        <f t="shared" si="119"/>
        <v>41948.682233796295</v>
      </c>
    </row>
    <row r="3834" spans="1:20" ht="60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8221</v>
      </c>
      <c r="H3834" s="1" t="s">
        <v>8243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8268</v>
      </c>
      <c r="O3834" s="5">
        <f>E3834/D3834</f>
        <v>1.0466666666666666</v>
      </c>
      <c r="P3834" s="3">
        <f>ROUND(E3834/L3834,0)</f>
        <v>140</v>
      </c>
      <c r="Q3834" s="6" t="s">
        <v>8315</v>
      </c>
      <c r="R3834" s="6" t="s">
        <v>8316</v>
      </c>
      <c r="S3834" s="14">
        <f t="shared" si="118"/>
        <v>42374.906655092585</v>
      </c>
      <c r="T3834" s="14">
        <f t="shared" si="119"/>
        <v>42419.906655092585</v>
      </c>
    </row>
    <row r="3835" spans="1:20" ht="60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8226</v>
      </c>
      <c r="H3835" s="1" t="s">
        <v>8248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8268</v>
      </c>
      <c r="O3835" s="5">
        <f>E3835/D3835</f>
        <v>1.1666666666666667</v>
      </c>
      <c r="P3835" s="3">
        <f>ROUND(E3835/L3835,0)</f>
        <v>70</v>
      </c>
      <c r="Q3835" s="6" t="s">
        <v>8315</v>
      </c>
      <c r="R3835" s="6" t="s">
        <v>8316</v>
      </c>
      <c r="S3835" s="14">
        <f t="shared" si="118"/>
        <v>41963.664027777777</v>
      </c>
      <c r="T3835" s="14">
        <f t="shared" si="119"/>
        <v>41974.589583333327</v>
      </c>
    </row>
    <row r="3836" spans="1:20" ht="60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8222</v>
      </c>
      <c r="H3836" s="1" t="s">
        <v>8244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8268</v>
      </c>
      <c r="O3836" s="5">
        <f>E3836/D3836</f>
        <v>1.0903333333333334</v>
      </c>
      <c r="P3836" s="3">
        <f>ROUND(E3836/L3836,0)</f>
        <v>57</v>
      </c>
      <c r="Q3836" s="6" t="s">
        <v>8315</v>
      </c>
      <c r="R3836" s="6" t="s">
        <v>8316</v>
      </c>
      <c r="S3836" s="14">
        <f t="shared" si="118"/>
        <v>42143.236886574072</v>
      </c>
      <c r="T3836" s="14">
        <f t="shared" si="119"/>
        <v>42173.236886574072</v>
      </c>
    </row>
    <row r="3837" spans="1:20" ht="60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8222</v>
      </c>
      <c r="H3837" s="1" t="s">
        <v>8244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8268</v>
      </c>
      <c r="O3837" s="5">
        <f>E3837/D3837</f>
        <v>1.6</v>
      </c>
      <c r="P3837" s="3">
        <f>ROUND(E3837/L3837,0)</f>
        <v>40</v>
      </c>
      <c r="Q3837" s="6" t="s">
        <v>8315</v>
      </c>
      <c r="R3837" s="6" t="s">
        <v>8316</v>
      </c>
      <c r="S3837" s="14">
        <f t="shared" si="118"/>
        <v>42460.733888888884</v>
      </c>
      <c r="T3837" s="14">
        <f t="shared" si="119"/>
        <v>42481.733888888884</v>
      </c>
    </row>
    <row r="3838" spans="1:20" ht="4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8221</v>
      </c>
      <c r="H3838" s="1" t="s">
        <v>8243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8268</v>
      </c>
      <c r="O3838" s="5">
        <f>E3838/D3838</f>
        <v>1.125</v>
      </c>
      <c r="P3838" s="3">
        <f>ROUND(E3838/L3838,0)</f>
        <v>64</v>
      </c>
      <c r="Q3838" s="6" t="s">
        <v>8315</v>
      </c>
      <c r="R3838" s="6" t="s">
        <v>8316</v>
      </c>
      <c r="S3838" s="14">
        <f t="shared" si="118"/>
        <v>42553.718194444438</v>
      </c>
      <c r="T3838" s="14">
        <f t="shared" si="119"/>
        <v>42584.964583333327</v>
      </c>
    </row>
    <row r="3839" spans="1:20" ht="30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8222</v>
      </c>
      <c r="H3839" s="1" t="s">
        <v>8244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8268</v>
      </c>
      <c r="O3839" s="5">
        <f>E3839/D3839</f>
        <v>1.0209999999999999</v>
      </c>
      <c r="P3839" s="3">
        <f>ROUND(E3839/L3839,0)</f>
        <v>120</v>
      </c>
      <c r="Q3839" s="6" t="s">
        <v>8315</v>
      </c>
      <c r="R3839" s="6" t="s">
        <v>8316</v>
      </c>
      <c r="S3839" s="14">
        <f t="shared" si="118"/>
        <v>42152.557384259257</v>
      </c>
      <c r="T3839" s="14">
        <f t="shared" si="119"/>
        <v>42188.557384259257</v>
      </c>
    </row>
    <row r="3840" spans="1:20" ht="60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8232</v>
      </c>
      <c r="H3840" s="1" t="s">
        <v>8252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8268</v>
      </c>
      <c r="O3840" s="5">
        <f>E3840/D3840</f>
        <v>1.00824</v>
      </c>
      <c r="P3840" s="3">
        <f>ROUND(E3840/L3840,0)</f>
        <v>1008</v>
      </c>
      <c r="Q3840" s="6" t="s">
        <v>8315</v>
      </c>
      <c r="R3840" s="6" t="s">
        <v>8316</v>
      </c>
      <c r="S3840" s="14">
        <f t="shared" si="118"/>
        <v>42116.502418981479</v>
      </c>
      <c r="T3840" s="14">
        <f t="shared" si="119"/>
        <v>42146.502418981479</v>
      </c>
    </row>
    <row r="3841" spans="1:20" ht="60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8221</v>
      </c>
      <c r="H3841" s="1" t="s">
        <v>8243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8268</v>
      </c>
      <c r="O3841" s="5">
        <f>E3841/D3841</f>
        <v>1.0125</v>
      </c>
      <c r="P3841" s="3">
        <f>ROUND(E3841/L3841,0)</f>
        <v>63</v>
      </c>
      <c r="Q3841" s="6" t="s">
        <v>8315</v>
      </c>
      <c r="R3841" s="6" t="s">
        <v>8316</v>
      </c>
      <c r="S3841" s="14">
        <f t="shared" si="118"/>
        <v>42154.934305555558</v>
      </c>
      <c r="T3841" s="14">
        <f t="shared" si="119"/>
        <v>42214.934305555558</v>
      </c>
    </row>
    <row r="3842" spans="1:20" ht="45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8222</v>
      </c>
      <c r="H3842" s="1" t="s">
        <v>8244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8268</v>
      </c>
      <c r="O3842" s="5">
        <f>E3842/D3842</f>
        <v>65</v>
      </c>
      <c r="P3842" s="3">
        <f>ROUND(E3842/L3842,0)</f>
        <v>22</v>
      </c>
      <c r="Q3842" s="6" t="s">
        <v>8315</v>
      </c>
      <c r="R3842" s="6" t="s">
        <v>8316</v>
      </c>
      <c r="S3842" s="14">
        <f t="shared" si="118"/>
        <v>42432.493391203701</v>
      </c>
      <c r="T3842" s="14">
        <f t="shared" si="119"/>
        <v>42457.45172453703</v>
      </c>
    </row>
    <row r="3843" spans="1:20" ht="60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8306</v>
      </c>
      <c r="G3843" s="1" t="s">
        <v>8221</v>
      </c>
      <c r="H3843" s="1" t="s">
        <v>8243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8268</v>
      </c>
      <c r="O3843" s="5">
        <f>E3843/D3843</f>
        <v>8.72E-2</v>
      </c>
      <c r="P3843" s="3">
        <f>ROUND(E3843/L3843,0)</f>
        <v>26</v>
      </c>
      <c r="Q3843" s="6" t="s">
        <v>8315</v>
      </c>
      <c r="R3843" s="6" t="s">
        <v>8316</v>
      </c>
      <c r="S3843" s="14">
        <f t="shared" ref="S3843:S3906" si="120">(J3843/86400)+25569+(-5/24)</f>
        <v>41780.57739583333</v>
      </c>
      <c r="T3843" s="14">
        <f t="shared" ref="T3843:T3906" si="121">(I3843/86400)+25569+(-5/24)</f>
        <v>41840.57739583333</v>
      </c>
    </row>
    <row r="3844" spans="1:20" ht="60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8306</v>
      </c>
      <c r="G3844" s="1" t="s">
        <v>8222</v>
      </c>
      <c r="H3844" s="1" t="s">
        <v>8244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8268</v>
      </c>
      <c r="O3844" s="5">
        <f>E3844/D3844</f>
        <v>0.21940000000000001</v>
      </c>
      <c r="P3844" s="3">
        <f>ROUND(E3844/L3844,0)</f>
        <v>48</v>
      </c>
      <c r="Q3844" s="6" t="s">
        <v>8315</v>
      </c>
      <c r="R3844" s="6" t="s">
        <v>8316</v>
      </c>
      <c r="S3844" s="14">
        <f t="shared" si="120"/>
        <v>41740.285324074073</v>
      </c>
      <c r="T3844" s="14">
        <f t="shared" si="121"/>
        <v>41770.285324074073</v>
      </c>
    </row>
    <row r="3845" spans="1:20" ht="60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8306</v>
      </c>
      <c r="G3845" s="1" t="s">
        <v>8221</v>
      </c>
      <c r="H3845" s="1" t="s">
        <v>8243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8268</v>
      </c>
      <c r="O3845" s="5">
        <f>E3845/D3845</f>
        <v>0.21299999999999999</v>
      </c>
      <c r="P3845" s="3">
        <f>ROUND(E3845/L3845,0)</f>
        <v>56</v>
      </c>
      <c r="Q3845" s="6" t="s">
        <v>8315</v>
      </c>
      <c r="R3845" s="6" t="s">
        <v>8316</v>
      </c>
      <c r="S3845" s="14">
        <f t="shared" si="120"/>
        <v>41765.864166666666</v>
      </c>
      <c r="T3845" s="14">
        <f t="shared" si="121"/>
        <v>41790.864166666666</v>
      </c>
    </row>
    <row r="3846" spans="1:20" ht="60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8306</v>
      </c>
      <c r="G3846" s="1" t="s">
        <v>8221</v>
      </c>
      <c r="H3846" s="1" t="s">
        <v>8243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8268</v>
      </c>
      <c r="O3846" s="5">
        <f>E3846/D3846</f>
        <v>0.41489795918367345</v>
      </c>
      <c r="P3846" s="3">
        <f>ROUND(E3846/L3846,0)</f>
        <v>81</v>
      </c>
      <c r="Q3846" s="6" t="s">
        <v>8315</v>
      </c>
      <c r="R3846" s="6" t="s">
        <v>8316</v>
      </c>
      <c r="S3846" s="14">
        <f t="shared" si="120"/>
        <v>41766.408958333333</v>
      </c>
      <c r="T3846" s="14">
        <f t="shared" si="121"/>
        <v>41793.082638888889</v>
      </c>
    </row>
    <row r="3847" spans="1:20" ht="60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8306</v>
      </c>
      <c r="G3847" s="1" t="s">
        <v>8221</v>
      </c>
      <c r="H3847" s="1" t="s">
        <v>8243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8268</v>
      </c>
      <c r="O3847" s="5">
        <f>E3847/D3847</f>
        <v>2.1049999999999999E-2</v>
      </c>
      <c r="P3847" s="3">
        <f>ROUND(E3847/L3847,0)</f>
        <v>70</v>
      </c>
      <c r="Q3847" s="6" t="s">
        <v>8315</v>
      </c>
      <c r="R3847" s="6" t="s">
        <v>8316</v>
      </c>
      <c r="S3847" s="14">
        <f t="shared" si="120"/>
        <v>42248.418680555558</v>
      </c>
      <c r="T3847" s="14">
        <f t="shared" si="121"/>
        <v>42278.418680555558</v>
      </c>
    </row>
    <row r="3848" spans="1:20" ht="4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8306</v>
      </c>
      <c r="G3848" s="1" t="s">
        <v>8221</v>
      </c>
      <c r="H3848" s="1" t="s">
        <v>8243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8268</v>
      </c>
      <c r="O3848" s="5">
        <f>E3848/D3848</f>
        <v>2.7E-2</v>
      </c>
      <c r="P3848" s="3">
        <f>ROUND(E3848/L3848,0)</f>
        <v>24</v>
      </c>
      <c r="Q3848" s="6" t="s">
        <v>8315</v>
      </c>
      <c r="R3848" s="6" t="s">
        <v>8316</v>
      </c>
      <c r="S3848" s="14">
        <f t="shared" si="120"/>
        <v>41885.01321759259</v>
      </c>
      <c r="T3848" s="14">
        <f t="shared" si="121"/>
        <v>41916.082638888889</v>
      </c>
    </row>
    <row r="3849" spans="1:20" ht="45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8306</v>
      </c>
      <c r="G3849" s="1" t="s">
        <v>8221</v>
      </c>
      <c r="H3849" s="1" t="s">
        <v>8243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8268</v>
      </c>
      <c r="O3849" s="5">
        <f>E3849/D3849</f>
        <v>0.16161904761904761</v>
      </c>
      <c r="P3849" s="3">
        <f>ROUND(E3849/L3849,0)</f>
        <v>189</v>
      </c>
      <c r="Q3849" s="6" t="s">
        <v>8315</v>
      </c>
      <c r="R3849" s="6" t="s">
        <v>8316</v>
      </c>
      <c r="S3849" s="14">
        <f t="shared" si="120"/>
        <v>42159.016099537032</v>
      </c>
      <c r="T3849" s="14">
        <f t="shared" si="121"/>
        <v>42204.016099537032</v>
      </c>
    </row>
    <row r="3850" spans="1:20" ht="60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8306</v>
      </c>
      <c r="G3850" s="1" t="s">
        <v>8221</v>
      </c>
      <c r="H3850" s="1" t="s">
        <v>8243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8268</v>
      </c>
      <c r="O3850" s="5">
        <f>E3850/D3850</f>
        <v>0.16376923076923078</v>
      </c>
      <c r="P3850" s="3">
        <f>ROUND(E3850/L3850,0)</f>
        <v>50</v>
      </c>
      <c r="Q3850" s="6" t="s">
        <v>8315</v>
      </c>
      <c r="R3850" s="6" t="s">
        <v>8316</v>
      </c>
      <c r="S3850" s="14">
        <f t="shared" si="120"/>
        <v>42265.608668981477</v>
      </c>
      <c r="T3850" s="14">
        <f t="shared" si="121"/>
        <v>42295.608668981477</v>
      </c>
    </row>
    <row r="3851" spans="1:20" ht="7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8306</v>
      </c>
      <c r="G3851" s="1" t="s">
        <v>8233</v>
      </c>
      <c r="H3851" s="1" t="s">
        <v>8246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8268</v>
      </c>
      <c r="O3851" s="5">
        <f>E3851/D3851</f>
        <v>7.0433333333333334E-2</v>
      </c>
      <c r="P3851" s="3">
        <f>ROUND(E3851/L3851,0)</f>
        <v>75</v>
      </c>
      <c r="Q3851" s="6" t="s">
        <v>8315</v>
      </c>
      <c r="R3851" s="6" t="s">
        <v>8316</v>
      </c>
      <c r="S3851" s="14">
        <f t="shared" si="120"/>
        <v>42136.558842592589</v>
      </c>
      <c r="T3851" s="14">
        <f t="shared" si="121"/>
        <v>42166.558842592589</v>
      </c>
    </row>
    <row r="3852" spans="1:20" ht="30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8306</v>
      </c>
      <c r="G3852" s="1" t="s">
        <v>8221</v>
      </c>
      <c r="H3852" s="1" t="s">
        <v>8243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8268</v>
      </c>
      <c r="O3852" s="5">
        <f>E3852/D3852</f>
        <v>3.7999999999999999E-2</v>
      </c>
      <c r="P3852" s="3">
        <f>ROUND(E3852/L3852,0)</f>
        <v>10</v>
      </c>
      <c r="Q3852" s="6" t="s">
        <v>8315</v>
      </c>
      <c r="R3852" s="6" t="s">
        <v>8316</v>
      </c>
      <c r="S3852" s="14">
        <f t="shared" si="120"/>
        <v>41974.916006944441</v>
      </c>
      <c r="T3852" s="14">
        <f t="shared" si="121"/>
        <v>42004.916006944441</v>
      </c>
    </row>
    <row r="3853" spans="1:20" ht="4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8306</v>
      </c>
      <c r="G3853" s="1" t="s">
        <v>8222</v>
      </c>
      <c r="H3853" s="1" t="s">
        <v>8244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8268</v>
      </c>
      <c r="O3853" s="5">
        <f>E3853/D3853</f>
        <v>0.34079999999999999</v>
      </c>
      <c r="P3853" s="3">
        <f>ROUND(E3853/L3853,0)</f>
        <v>36</v>
      </c>
      <c r="Q3853" s="6" t="s">
        <v>8315</v>
      </c>
      <c r="R3853" s="6" t="s">
        <v>8316</v>
      </c>
      <c r="S3853" s="14">
        <f t="shared" si="120"/>
        <v>42172.23123842592</v>
      </c>
      <c r="T3853" s="14">
        <f t="shared" si="121"/>
        <v>42202.23123842592</v>
      </c>
    </row>
    <row r="3854" spans="1:20" ht="45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8306</v>
      </c>
      <c r="G3854" s="1" t="s">
        <v>8221</v>
      </c>
      <c r="H3854" s="1" t="s">
        <v>8243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8268</v>
      </c>
      <c r="O3854" s="5">
        <f>E3854/D3854</f>
        <v>2E-3</v>
      </c>
      <c r="P3854" s="3">
        <f>ROUND(E3854/L3854,0)</f>
        <v>10</v>
      </c>
      <c r="Q3854" s="6" t="s">
        <v>8315</v>
      </c>
      <c r="R3854" s="6" t="s">
        <v>8316</v>
      </c>
      <c r="S3854" s="14">
        <f t="shared" si="120"/>
        <v>42064.982361111113</v>
      </c>
      <c r="T3854" s="14">
        <f t="shared" si="121"/>
        <v>42089.940694444442</v>
      </c>
    </row>
    <row r="3855" spans="1:20" ht="45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8306</v>
      </c>
      <c r="G3855" s="1" t="s">
        <v>8221</v>
      </c>
      <c r="H3855" s="1" t="s">
        <v>8243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8268</v>
      </c>
      <c r="O3855" s="5">
        <f>E3855/D3855</f>
        <v>2.5999999999999998E-4</v>
      </c>
      <c r="P3855" s="3">
        <f>ROUND(E3855/L3855,0)</f>
        <v>13</v>
      </c>
      <c r="Q3855" s="6" t="s">
        <v>8315</v>
      </c>
      <c r="R3855" s="6" t="s">
        <v>8316</v>
      </c>
      <c r="S3855" s="14">
        <f t="shared" si="120"/>
        <v>41848.631689814814</v>
      </c>
      <c r="T3855" s="14">
        <f t="shared" si="121"/>
        <v>41883.631689814814</v>
      </c>
    </row>
    <row r="3856" spans="1:20" ht="30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8306</v>
      </c>
      <c r="G3856" s="1" t="s">
        <v>8221</v>
      </c>
      <c r="H3856" s="1" t="s">
        <v>8243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8268</v>
      </c>
      <c r="O3856" s="5">
        <f>E3856/D3856</f>
        <v>0.16254545454545455</v>
      </c>
      <c r="P3856" s="3">
        <f>ROUND(E3856/L3856,0)</f>
        <v>89</v>
      </c>
      <c r="Q3856" s="6" t="s">
        <v>8315</v>
      </c>
      <c r="R3856" s="6" t="s">
        <v>8316</v>
      </c>
      <c r="S3856" s="14">
        <f t="shared" si="120"/>
        <v>42103.67659722222</v>
      </c>
      <c r="T3856" s="14">
        <f t="shared" si="121"/>
        <v>42133.67659722222</v>
      </c>
    </row>
    <row r="3857" spans="1:20" ht="7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8306</v>
      </c>
      <c r="G3857" s="1" t="s">
        <v>8221</v>
      </c>
      <c r="H3857" s="1" t="s">
        <v>8243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8268</v>
      </c>
      <c r="O3857" s="5">
        <f>E3857/D3857</f>
        <v>2.5000000000000001E-2</v>
      </c>
      <c r="P3857" s="3">
        <f>ROUND(E3857/L3857,0)</f>
        <v>25</v>
      </c>
      <c r="Q3857" s="6" t="s">
        <v>8315</v>
      </c>
      <c r="R3857" s="6" t="s">
        <v>8316</v>
      </c>
      <c r="S3857" s="14">
        <f t="shared" si="120"/>
        <v>42059.762395833335</v>
      </c>
      <c r="T3857" s="14">
        <f t="shared" si="121"/>
        <v>42089.720729166664</v>
      </c>
    </row>
    <row r="3858" spans="1:20" ht="60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8306</v>
      </c>
      <c r="G3858" s="1" t="s">
        <v>8221</v>
      </c>
      <c r="H3858" s="1" t="s">
        <v>8243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8268</v>
      </c>
      <c r="O3858" s="5">
        <f>E3858/D3858</f>
        <v>2.0000000000000001E-4</v>
      </c>
      <c r="P3858" s="3">
        <f>ROUND(E3858/L3858,0)</f>
        <v>1</v>
      </c>
      <c r="Q3858" s="6" t="s">
        <v>8315</v>
      </c>
      <c r="R3858" s="6" t="s">
        <v>8316</v>
      </c>
      <c r="S3858" s="14">
        <f t="shared" si="120"/>
        <v>42041.534756944442</v>
      </c>
      <c r="T3858" s="14">
        <f t="shared" si="121"/>
        <v>42071.493090277778</v>
      </c>
    </row>
    <row r="3859" spans="1:20" ht="60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8306</v>
      </c>
      <c r="G3859" s="1" t="s">
        <v>8221</v>
      </c>
      <c r="H3859" s="1" t="s">
        <v>8243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8268</v>
      </c>
      <c r="O3859" s="5">
        <f>E3859/D3859</f>
        <v>5.1999999999999998E-2</v>
      </c>
      <c r="P3859" s="3">
        <f>ROUND(E3859/L3859,0)</f>
        <v>65</v>
      </c>
      <c r="Q3859" s="6" t="s">
        <v>8315</v>
      </c>
      <c r="R3859" s="6" t="s">
        <v>8316</v>
      </c>
      <c r="S3859" s="14">
        <f t="shared" si="120"/>
        <v>41829.528819444444</v>
      </c>
      <c r="T3859" s="14">
        <f t="shared" si="121"/>
        <v>41852.508333333331</v>
      </c>
    </row>
    <row r="3860" spans="1:20" ht="60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8306</v>
      </c>
      <c r="G3860" s="1" t="s">
        <v>8222</v>
      </c>
      <c r="H3860" s="1" t="s">
        <v>8244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8268</v>
      </c>
      <c r="O3860" s="5">
        <f>E3860/D3860</f>
        <v>0.02</v>
      </c>
      <c r="P3860" s="3">
        <f>ROUND(E3860/L3860,0)</f>
        <v>10</v>
      </c>
      <c r="Q3860" s="6" t="s">
        <v>8315</v>
      </c>
      <c r="R3860" s="6" t="s">
        <v>8316</v>
      </c>
      <c r="S3860" s="14">
        <f t="shared" si="120"/>
        <v>42128.222731481474</v>
      </c>
      <c r="T3860" s="14">
        <f t="shared" si="121"/>
        <v>42146.666666666664</v>
      </c>
    </row>
    <row r="3861" spans="1:20" ht="45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8306</v>
      </c>
      <c r="G3861" s="1" t="s">
        <v>8221</v>
      </c>
      <c r="H3861" s="1" t="s">
        <v>8243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8268</v>
      </c>
      <c r="O3861" s="5">
        <f>E3861/D3861</f>
        <v>4.0000000000000002E-4</v>
      </c>
      <c r="P3861" s="3">
        <f>ROUND(E3861/L3861,0)</f>
        <v>1</v>
      </c>
      <c r="Q3861" s="6" t="s">
        <v>8315</v>
      </c>
      <c r="R3861" s="6" t="s">
        <v>8316</v>
      </c>
      <c r="S3861" s="14">
        <f t="shared" si="120"/>
        <v>41789.685266203705</v>
      </c>
      <c r="T3861" s="14">
        <f t="shared" si="121"/>
        <v>41815.666666666664</v>
      </c>
    </row>
    <row r="3862" spans="1:20" ht="60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8306</v>
      </c>
      <c r="G3862" s="1" t="s">
        <v>8221</v>
      </c>
      <c r="H3862" s="1" t="s">
        <v>8243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8268</v>
      </c>
      <c r="O3862" s="5">
        <f>E3862/D3862</f>
        <v>0.17666666666666667</v>
      </c>
      <c r="P3862" s="3">
        <f>ROUND(E3862/L3862,0)</f>
        <v>82</v>
      </c>
      <c r="Q3862" s="6" t="s">
        <v>8315</v>
      </c>
      <c r="R3862" s="6" t="s">
        <v>8316</v>
      </c>
      <c r="S3862" s="14">
        <f t="shared" si="120"/>
        <v>41833.452662037038</v>
      </c>
      <c r="T3862" s="14">
        <f t="shared" si="121"/>
        <v>41863.452662037038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8306</v>
      </c>
      <c r="G3863" s="1" t="s">
        <v>8221</v>
      </c>
      <c r="H3863" s="1" t="s">
        <v>8243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8268</v>
      </c>
      <c r="O3863" s="5">
        <f>E3863/D3863</f>
        <v>0.05</v>
      </c>
      <c r="P3863" s="3">
        <f>ROUND(E3863/L3863,0)</f>
        <v>100</v>
      </c>
      <c r="Q3863" s="6" t="s">
        <v>8315</v>
      </c>
      <c r="R3863" s="6" t="s">
        <v>8316</v>
      </c>
      <c r="S3863" s="14">
        <f t="shared" si="120"/>
        <v>41914.381678240738</v>
      </c>
      <c r="T3863" s="14">
        <f t="shared" si="121"/>
        <v>41955.699305555558</v>
      </c>
    </row>
    <row r="3864" spans="1:20" ht="30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8306</v>
      </c>
      <c r="G3864" s="1" t="s">
        <v>8221</v>
      </c>
      <c r="H3864" s="1" t="s">
        <v>8243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8268</v>
      </c>
      <c r="O3864" s="5">
        <f>E3864/D3864</f>
        <v>1.3333333333333334E-4</v>
      </c>
      <c r="P3864" s="3">
        <f>ROUND(E3864/L3864,0)</f>
        <v>1</v>
      </c>
      <c r="Q3864" s="6" t="s">
        <v>8315</v>
      </c>
      <c r="R3864" s="6" t="s">
        <v>8316</v>
      </c>
      <c r="S3864" s="14">
        <f t="shared" si="120"/>
        <v>42611.052731481475</v>
      </c>
      <c r="T3864" s="14">
        <f t="shared" si="121"/>
        <v>42625.499305555553</v>
      </c>
    </row>
    <row r="3865" spans="1:20" ht="60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8306</v>
      </c>
      <c r="G3865" s="1" t="s">
        <v>8221</v>
      </c>
      <c r="H3865" s="1" t="s">
        <v>8243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8268</v>
      </c>
      <c r="O3865" s="5">
        <f>E3865/D3865</f>
        <v>0</v>
      </c>
      <c r="P3865" s="3" t="e">
        <f>ROUND(E3865/L3865,0)</f>
        <v>#DIV/0!</v>
      </c>
      <c r="Q3865" s="6" t="s">
        <v>8315</v>
      </c>
      <c r="R3865" s="6" t="s">
        <v>8316</v>
      </c>
      <c r="S3865" s="14">
        <f t="shared" si="120"/>
        <v>42253.424826388888</v>
      </c>
      <c r="T3865" s="14">
        <f t="shared" si="121"/>
        <v>42313.466493055552</v>
      </c>
    </row>
    <row r="3866" spans="1:20" ht="60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8306</v>
      </c>
      <c r="G3866" s="1" t="s">
        <v>8221</v>
      </c>
      <c r="H3866" s="1" t="s">
        <v>8243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8268</v>
      </c>
      <c r="O3866" s="5">
        <f>E3866/D3866</f>
        <v>1.2E-2</v>
      </c>
      <c r="P3866" s="3">
        <f>ROUND(E3866/L3866,0)</f>
        <v>20</v>
      </c>
      <c r="Q3866" s="6" t="s">
        <v>8315</v>
      </c>
      <c r="R3866" s="6" t="s">
        <v>8316</v>
      </c>
      <c r="S3866" s="14">
        <f t="shared" si="120"/>
        <v>42295.683495370373</v>
      </c>
      <c r="T3866" s="14">
        <f t="shared" si="121"/>
        <v>42325.72516203703</v>
      </c>
    </row>
    <row r="3867" spans="1:20" ht="4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8306</v>
      </c>
      <c r="G3867" s="1" t="s">
        <v>8226</v>
      </c>
      <c r="H3867" s="1" t="s">
        <v>8248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8268</v>
      </c>
      <c r="O3867" s="5">
        <f>E3867/D3867</f>
        <v>0.26937422295897223</v>
      </c>
      <c r="P3867" s="3">
        <f>ROUND(E3867/L3867,0)</f>
        <v>46</v>
      </c>
      <c r="Q3867" s="6" t="s">
        <v>8315</v>
      </c>
      <c r="R3867" s="6" t="s">
        <v>8316</v>
      </c>
      <c r="S3867" s="14">
        <f t="shared" si="120"/>
        <v>41841.44326388889</v>
      </c>
      <c r="T3867" s="14">
        <f t="shared" si="121"/>
        <v>41881.020833333328</v>
      </c>
    </row>
    <row r="3868" spans="1:20" ht="30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8306</v>
      </c>
      <c r="G3868" s="1" t="s">
        <v>8221</v>
      </c>
      <c r="H3868" s="1" t="s">
        <v>8243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8268</v>
      </c>
      <c r="O3868" s="5">
        <f>E3868/D3868</f>
        <v>5.4999999999999997E-3</v>
      </c>
      <c r="P3868" s="3">
        <f>ROUND(E3868/L3868,0)</f>
        <v>6</v>
      </c>
      <c r="Q3868" s="6" t="s">
        <v>8315</v>
      </c>
      <c r="R3868" s="6" t="s">
        <v>8316</v>
      </c>
      <c r="S3868" s="14">
        <f t="shared" si="120"/>
        <v>42402.738668981481</v>
      </c>
      <c r="T3868" s="14">
        <f t="shared" si="121"/>
        <v>42451.936805555553</v>
      </c>
    </row>
    <row r="3869" spans="1:20" ht="45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8306</v>
      </c>
      <c r="G3869" s="1" t="s">
        <v>8221</v>
      </c>
      <c r="H3869" s="1" t="s">
        <v>8243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8268</v>
      </c>
      <c r="O3869" s="5">
        <f>E3869/D3869</f>
        <v>0.1255</v>
      </c>
      <c r="P3869" s="3">
        <f>ROUND(E3869/L3869,0)</f>
        <v>50</v>
      </c>
      <c r="Q3869" s="6" t="s">
        <v>8315</v>
      </c>
      <c r="R3869" s="6" t="s">
        <v>8316</v>
      </c>
      <c r="S3869" s="14">
        <f t="shared" si="120"/>
        <v>42509.605775462966</v>
      </c>
      <c r="T3869" s="14">
        <f t="shared" si="121"/>
        <v>42539.605775462966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8305</v>
      </c>
      <c r="G3870" s="1" t="s">
        <v>8222</v>
      </c>
      <c r="H3870" s="1" t="s">
        <v>8244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8302</v>
      </c>
      <c r="O3870" s="5">
        <f>E3870/D3870</f>
        <v>2E-3</v>
      </c>
      <c r="P3870" s="3">
        <f>ROUND(E3870/L3870,0)</f>
        <v>10</v>
      </c>
      <c r="Q3870" s="6" t="s">
        <v>8315</v>
      </c>
      <c r="R3870" s="6" t="s">
        <v>8357</v>
      </c>
      <c r="S3870" s="14">
        <f t="shared" si="120"/>
        <v>41865.45144675926</v>
      </c>
      <c r="T3870" s="14">
        <f t="shared" si="121"/>
        <v>41890.45144675926</v>
      </c>
    </row>
    <row r="3871" spans="1:20" ht="30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8305</v>
      </c>
      <c r="G3871" s="1" t="s">
        <v>8221</v>
      </c>
      <c r="H3871" s="1" t="s">
        <v>8243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8302</v>
      </c>
      <c r="O3871" s="5">
        <f>E3871/D3871</f>
        <v>3.44748684310884E-2</v>
      </c>
      <c r="P3871" s="3">
        <f>ROUND(E3871/L3871,0)</f>
        <v>30</v>
      </c>
      <c r="Q3871" s="6" t="s">
        <v>8315</v>
      </c>
      <c r="R3871" s="6" t="s">
        <v>8357</v>
      </c>
      <c r="S3871" s="14">
        <f t="shared" si="120"/>
        <v>42047.516111111108</v>
      </c>
      <c r="T3871" s="14">
        <f t="shared" si="121"/>
        <v>42076.924305555549</v>
      </c>
    </row>
    <row r="3872" spans="1:20" ht="60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8305</v>
      </c>
      <c r="G3872" s="1" t="s">
        <v>8221</v>
      </c>
      <c r="H3872" s="1" t="s">
        <v>8243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8302</v>
      </c>
      <c r="O3872" s="5">
        <f>E3872/D3872</f>
        <v>0.15</v>
      </c>
      <c r="P3872" s="3">
        <f>ROUND(E3872/L3872,0)</f>
        <v>150</v>
      </c>
      <c r="Q3872" s="6" t="s">
        <v>8315</v>
      </c>
      <c r="R3872" s="6" t="s">
        <v>8357</v>
      </c>
      <c r="S3872" s="14">
        <f t="shared" si="120"/>
        <v>41792.963865740741</v>
      </c>
      <c r="T3872" s="14">
        <f t="shared" si="121"/>
        <v>41822.963865740741</v>
      </c>
    </row>
    <row r="3873" spans="1:20" ht="45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8305</v>
      </c>
      <c r="G3873" s="1" t="s">
        <v>8221</v>
      </c>
      <c r="H3873" s="1" t="s">
        <v>8243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8302</v>
      </c>
      <c r="O3873" s="5">
        <f>E3873/D3873</f>
        <v>2.6666666666666668E-2</v>
      </c>
      <c r="P3873" s="3">
        <f>ROUND(E3873/L3873,0)</f>
        <v>13</v>
      </c>
      <c r="Q3873" s="6" t="s">
        <v>8315</v>
      </c>
      <c r="R3873" s="6" t="s">
        <v>8357</v>
      </c>
      <c r="S3873" s="14">
        <f t="shared" si="120"/>
        <v>42763.572337962956</v>
      </c>
      <c r="T3873" s="14">
        <f t="shared" si="121"/>
        <v>42823.530671296299</v>
      </c>
    </row>
    <row r="3874" spans="1:20" ht="60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8305</v>
      </c>
      <c r="G3874" s="1" t="s">
        <v>8221</v>
      </c>
      <c r="H3874" s="1" t="s">
        <v>8243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8302</v>
      </c>
      <c r="O3874" s="5">
        <f>E3874/D3874</f>
        <v>0</v>
      </c>
      <c r="P3874" s="3" t="e">
        <f>ROUND(E3874/L3874,0)</f>
        <v>#DIV/0!</v>
      </c>
      <c r="Q3874" s="6" t="s">
        <v>8315</v>
      </c>
      <c r="R3874" s="6" t="s">
        <v>8357</v>
      </c>
      <c r="S3874" s="14">
        <f t="shared" si="120"/>
        <v>42179.9374537037</v>
      </c>
      <c r="T3874" s="14">
        <f t="shared" si="121"/>
        <v>42229.9374537037</v>
      </c>
    </row>
    <row r="3875" spans="1:20" ht="60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8305</v>
      </c>
      <c r="G3875" s="1" t="s">
        <v>8221</v>
      </c>
      <c r="H3875" s="1" t="s">
        <v>8243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8302</v>
      </c>
      <c r="O3875" s="5">
        <f>E3875/D3875</f>
        <v>0</v>
      </c>
      <c r="P3875" s="3" t="e">
        <f>ROUND(E3875/L3875,0)</f>
        <v>#DIV/0!</v>
      </c>
      <c r="Q3875" s="6" t="s">
        <v>8315</v>
      </c>
      <c r="R3875" s="6" t="s">
        <v>8357</v>
      </c>
      <c r="S3875" s="14">
        <f t="shared" si="120"/>
        <v>42255.487673611111</v>
      </c>
      <c r="T3875" s="14">
        <f t="shared" si="121"/>
        <v>42285.487673611111</v>
      </c>
    </row>
    <row r="3876" spans="1:20" ht="60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8305</v>
      </c>
      <c r="G3876" s="1" t="s">
        <v>8225</v>
      </c>
      <c r="H3876" s="1" t="s">
        <v>8247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8302</v>
      </c>
      <c r="O3876" s="5">
        <f>E3876/D3876</f>
        <v>0</v>
      </c>
      <c r="P3876" s="3" t="e">
        <f>ROUND(E3876/L3876,0)</f>
        <v>#DIV/0!</v>
      </c>
      <c r="Q3876" s="6" t="s">
        <v>8315</v>
      </c>
      <c r="R3876" s="6" t="s">
        <v>8357</v>
      </c>
      <c r="S3876" s="14">
        <f t="shared" si="120"/>
        <v>42006.808124999996</v>
      </c>
      <c r="T3876" s="14">
        <f t="shared" si="121"/>
        <v>42027.833333333336</v>
      </c>
    </row>
    <row r="3877" spans="1:20" ht="45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8305</v>
      </c>
      <c r="G3877" s="1" t="s">
        <v>8229</v>
      </c>
      <c r="H3877" s="1" t="s">
        <v>8250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8302</v>
      </c>
      <c r="O3877" s="5">
        <f>E3877/D3877</f>
        <v>0</v>
      </c>
      <c r="P3877" s="3" t="e">
        <f>ROUND(E3877/L3877,0)</f>
        <v>#DIV/0!</v>
      </c>
      <c r="Q3877" s="6" t="s">
        <v>8315</v>
      </c>
      <c r="R3877" s="6" t="s">
        <v>8357</v>
      </c>
      <c r="S3877" s="14">
        <f t="shared" si="120"/>
        <v>42615.138483796291</v>
      </c>
      <c r="T3877" s="14">
        <f t="shared" si="121"/>
        <v>42616.208333333336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8305</v>
      </c>
      <c r="G3878" s="1" t="s">
        <v>8222</v>
      </c>
      <c r="H3878" s="1" t="s">
        <v>8244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8302</v>
      </c>
      <c r="O3878" s="5">
        <f>E3878/D3878</f>
        <v>0.52794871794871789</v>
      </c>
      <c r="P3878" s="3">
        <f>ROUND(E3878/L3878,0)</f>
        <v>45</v>
      </c>
      <c r="Q3878" s="6" t="s">
        <v>8315</v>
      </c>
      <c r="R3878" s="6" t="s">
        <v>8357</v>
      </c>
      <c r="S3878" s="14">
        <f t="shared" si="120"/>
        <v>42372.415833333333</v>
      </c>
      <c r="T3878" s="14">
        <f t="shared" si="121"/>
        <v>42402.415833333333</v>
      </c>
    </row>
    <row r="3879" spans="1:20" ht="60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8305</v>
      </c>
      <c r="G3879" s="1" t="s">
        <v>8221</v>
      </c>
      <c r="H3879" s="1" t="s">
        <v>8243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8302</v>
      </c>
      <c r="O3879" s="5">
        <f>E3879/D3879</f>
        <v>4.9639999999999997E-2</v>
      </c>
      <c r="P3879" s="3">
        <f>ROUND(E3879/L3879,0)</f>
        <v>89</v>
      </c>
      <c r="Q3879" s="6" t="s">
        <v>8315</v>
      </c>
      <c r="R3879" s="6" t="s">
        <v>8357</v>
      </c>
      <c r="S3879" s="14">
        <f t="shared" si="120"/>
        <v>42682.469351851854</v>
      </c>
      <c r="T3879" s="14">
        <f t="shared" si="121"/>
        <v>42712.469351851854</v>
      </c>
    </row>
    <row r="3880" spans="1:20" ht="45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8305</v>
      </c>
      <c r="G3880" s="1" t="s">
        <v>8221</v>
      </c>
      <c r="H3880" s="1" t="s">
        <v>8243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8302</v>
      </c>
      <c r="O3880" s="5">
        <f>E3880/D3880</f>
        <v>5.5555555555555556E-4</v>
      </c>
      <c r="P3880" s="3">
        <f>ROUND(E3880/L3880,0)</f>
        <v>10</v>
      </c>
      <c r="Q3880" s="6" t="s">
        <v>8315</v>
      </c>
      <c r="R3880" s="6" t="s">
        <v>8357</v>
      </c>
      <c r="S3880" s="14">
        <f t="shared" si="120"/>
        <v>42154.610486111109</v>
      </c>
      <c r="T3880" s="14">
        <f t="shared" si="121"/>
        <v>42184.957638888889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8305</v>
      </c>
      <c r="G3881" s="1" t="s">
        <v>8222</v>
      </c>
      <c r="H3881" s="1" t="s">
        <v>8244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8302</v>
      </c>
      <c r="O3881" s="5">
        <f>E3881/D3881</f>
        <v>0</v>
      </c>
      <c r="P3881" s="3" t="e">
        <f>ROUND(E3881/L3881,0)</f>
        <v>#DIV/0!</v>
      </c>
      <c r="Q3881" s="6" t="s">
        <v>8315</v>
      </c>
      <c r="R3881" s="6" t="s">
        <v>8357</v>
      </c>
      <c r="S3881" s="14">
        <f t="shared" si="120"/>
        <v>41999.652731481481</v>
      </c>
      <c r="T3881" s="14">
        <f t="shared" si="121"/>
        <v>42029.652731481481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8305</v>
      </c>
      <c r="G3882" s="1" t="s">
        <v>8222</v>
      </c>
      <c r="H3882" s="1" t="s">
        <v>8244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8302</v>
      </c>
      <c r="O3882" s="5">
        <f>E3882/D3882</f>
        <v>0.13066666666666665</v>
      </c>
      <c r="P3882" s="3">
        <f>ROUND(E3882/L3882,0)</f>
        <v>58</v>
      </c>
      <c r="Q3882" s="6" t="s">
        <v>8315</v>
      </c>
      <c r="R3882" s="6" t="s">
        <v>8357</v>
      </c>
      <c r="S3882" s="14">
        <f t="shared" si="120"/>
        <v>41815.606712962959</v>
      </c>
      <c r="T3882" s="14">
        <f t="shared" si="121"/>
        <v>41850.75</v>
      </c>
    </row>
    <row r="3883" spans="1:20" ht="30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8305</v>
      </c>
      <c r="G3883" s="1" t="s">
        <v>8221</v>
      </c>
      <c r="H3883" s="1" t="s">
        <v>8243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8302</v>
      </c>
      <c r="O3883" s="5">
        <f>E3883/D3883</f>
        <v>0.05</v>
      </c>
      <c r="P3883" s="3">
        <f>ROUND(E3883/L3883,0)</f>
        <v>25</v>
      </c>
      <c r="Q3883" s="6" t="s">
        <v>8315</v>
      </c>
      <c r="R3883" s="6" t="s">
        <v>8357</v>
      </c>
      <c r="S3883" s="14">
        <f t="shared" si="120"/>
        <v>42755.810173611106</v>
      </c>
      <c r="T3883" s="14">
        <f t="shared" si="121"/>
        <v>42785.810173611106</v>
      </c>
    </row>
    <row r="3884" spans="1:20" ht="60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8305</v>
      </c>
      <c r="G3884" s="1" t="s">
        <v>8223</v>
      </c>
      <c r="H3884" s="1" t="s">
        <v>8245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8302</v>
      </c>
      <c r="O3884" s="5">
        <f>E3884/D3884</f>
        <v>0</v>
      </c>
      <c r="P3884" s="3" t="e">
        <f>ROUND(E3884/L3884,0)</f>
        <v>#DIV/0!</v>
      </c>
      <c r="Q3884" s="6" t="s">
        <v>8315</v>
      </c>
      <c r="R3884" s="6" t="s">
        <v>8357</v>
      </c>
      <c r="S3884" s="14">
        <f t="shared" si="120"/>
        <v>42373.77511574074</v>
      </c>
      <c r="T3884" s="14">
        <f t="shared" si="121"/>
        <v>42400.752083333333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8305</v>
      </c>
      <c r="G3885" s="1" t="s">
        <v>8222</v>
      </c>
      <c r="H3885" s="1" t="s">
        <v>8244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8302</v>
      </c>
      <c r="O3885" s="5">
        <f>E3885/D3885</f>
        <v>0</v>
      </c>
      <c r="P3885" s="3" t="e">
        <f>ROUND(E3885/L3885,0)</f>
        <v>#DIV/0!</v>
      </c>
      <c r="Q3885" s="6" t="s">
        <v>8315</v>
      </c>
      <c r="R3885" s="6" t="s">
        <v>8357</v>
      </c>
      <c r="S3885" s="14">
        <f t="shared" si="120"/>
        <v>41854.394317129627</v>
      </c>
      <c r="T3885" s="14">
        <f t="shared" si="121"/>
        <v>41884.394317129627</v>
      </c>
    </row>
    <row r="3886" spans="1:20" ht="4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8305</v>
      </c>
      <c r="G3886" s="1" t="s">
        <v>8221</v>
      </c>
      <c r="H3886" s="1" t="s">
        <v>8243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8302</v>
      </c>
      <c r="O3886" s="5">
        <f>E3886/D3886</f>
        <v>0</v>
      </c>
      <c r="P3886" s="3" t="e">
        <f>ROUND(E3886/L3886,0)</f>
        <v>#DIV/0!</v>
      </c>
      <c r="Q3886" s="6" t="s">
        <v>8315</v>
      </c>
      <c r="R3886" s="6" t="s">
        <v>8357</v>
      </c>
      <c r="S3886" s="14">
        <f t="shared" si="120"/>
        <v>42065.583240740736</v>
      </c>
      <c r="T3886" s="14">
        <f t="shared" si="121"/>
        <v>42090.541574074072</v>
      </c>
    </row>
    <row r="3887" spans="1:20" ht="4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8305</v>
      </c>
      <c r="G3887" s="1" t="s">
        <v>8221</v>
      </c>
      <c r="H3887" s="1" t="s">
        <v>8243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8302</v>
      </c>
      <c r="O3887" s="5">
        <f>E3887/D3887</f>
        <v>0</v>
      </c>
      <c r="P3887" s="3" t="e">
        <f>ROUND(E3887/L3887,0)</f>
        <v>#DIV/0!</v>
      </c>
      <c r="Q3887" s="6" t="s">
        <v>8315</v>
      </c>
      <c r="R3887" s="6" t="s">
        <v>8357</v>
      </c>
      <c r="S3887" s="14">
        <f t="shared" si="120"/>
        <v>42469.742951388886</v>
      </c>
      <c r="T3887" s="14">
        <f t="shared" si="121"/>
        <v>42499.742951388886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8305</v>
      </c>
      <c r="G3888" s="1" t="s">
        <v>8223</v>
      </c>
      <c r="H3888" s="1" t="s">
        <v>8245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8302</v>
      </c>
      <c r="O3888" s="5">
        <f>E3888/D3888</f>
        <v>0</v>
      </c>
      <c r="P3888" s="3" t="e">
        <f>ROUND(E3888/L3888,0)</f>
        <v>#DIV/0!</v>
      </c>
      <c r="Q3888" s="6" t="s">
        <v>8315</v>
      </c>
      <c r="R3888" s="6" t="s">
        <v>8357</v>
      </c>
      <c r="S3888" s="14">
        <f t="shared" si="120"/>
        <v>41954.019699074073</v>
      </c>
      <c r="T3888" s="14">
        <f t="shared" si="121"/>
        <v>41984.019699074073</v>
      </c>
    </row>
    <row r="3889" spans="1:20" ht="60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8305</v>
      </c>
      <c r="G3889" s="1" t="s">
        <v>8221</v>
      </c>
      <c r="H3889" s="1" t="s">
        <v>8243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8302</v>
      </c>
      <c r="O3889" s="5">
        <f>E3889/D3889</f>
        <v>1.7500000000000002E-2</v>
      </c>
      <c r="P3889" s="3">
        <f>ROUND(E3889/L3889,0)</f>
        <v>18</v>
      </c>
      <c r="Q3889" s="6" t="s">
        <v>8315</v>
      </c>
      <c r="R3889" s="6" t="s">
        <v>8357</v>
      </c>
      <c r="S3889" s="14">
        <f t="shared" si="120"/>
        <v>42079.649641203701</v>
      </c>
      <c r="T3889" s="14">
        <f t="shared" si="121"/>
        <v>42125.708333333336</v>
      </c>
    </row>
    <row r="3890" spans="1:20" ht="60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8306</v>
      </c>
      <c r="G3890" s="1" t="s">
        <v>8222</v>
      </c>
      <c r="H3890" s="1" t="s">
        <v>8244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8268</v>
      </c>
      <c r="O3890" s="5">
        <f>E3890/D3890</f>
        <v>0.27100000000000002</v>
      </c>
      <c r="P3890" s="3">
        <f>ROUND(E3890/L3890,0)</f>
        <v>39</v>
      </c>
      <c r="Q3890" s="6" t="s">
        <v>8315</v>
      </c>
      <c r="R3890" s="6" t="s">
        <v>8316</v>
      </c>
      <c r="S3890" s="14">
        <f t="shared" si="120"/>
        <v>42762.337476851848</v>
      </c>
      <c r="T3890" s="14">
        <f t="shared" si="121"/>
        <v>42792.337476851848</v>
      </c>
    </row>
    <row r="3891" spans="1:20" ht="4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8306</v>
      </c>
      <c r="G3891" s="1" t="s">
        <v>8221</v>
      </c>
      <c r="H3891" s="1" t="s">
        <v>8243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8268</v>
      </c>
      <c r="O3891" s="5">
        <f>E3891/D3891</f>
        <v>1.4749999999999999E-2</v>
      </c>
      <c r="P3891" s="3">
        <f>ROUND(E3891/L3891,0)</f>
        <v>13</v>
      </c>
      <c r="Q3891" s="6" t="s">
        <v>8315</v>
      </c>
      <c r="R3891" s="6" t="s">
        <v>8316</v>
      </c>
      <c r="S3891" s="14">
        <f t="shared" si="120"/>
        <v>41976.796643518515</v>
      </c>
      <c r="T3891" s="14">
        <f t="shared" si="121"/>
        <v>42008.768055555549</v>
      </c>
    </row>
    <row r="3892" spans="1:20" ht="60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8306</v>
      </c>
      <c r="G3892" s="1" t="s">
        <v>8221</v>
      </c>
      <c r="H3892" s="1" t="s">
        <v>8243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8268</v>
      </c>
      <c r="O3892" s="5">
        <f>E3892/D3892</f>
        <v>0.16826666666666668</v>
      </c>
      <c r="P3892" s="3">
        <f>ROUND(E3892/L3892,0)</f>
        <v>316</v>
      </c>
      <c r="Q3892" s="6" t="s">
        <v>8315</v>
      </c>
      <c r="R3892" s="6" t="s">
        <v>8316</v>
      </c>
      <c r="S3892" s="14">
        <f t="shared" si="120"/>
        <v>42171.55027777778</v>
      </c>
      <c r="T3892" s="14">
        <f t="shared" si="121"/>
        <v>42231.55027777778</v>
      </c>
    </row>
    <row r="3893" spans="1:20" ht="30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8306</v>
      </c>
      <c r="G3893" s="1" t="s">
        <v>8221</v>
      </c>
      <c r="H3893" s="1" t="s">
        <v>8243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8268</v>
      </c>
      <c r="O3893" s="5">
        <f>E3893/D3893</f>
        <v>0.32500000000000001</v>
      </c>
      <c r="P3893" s="3">
        <f>ROUND(E3893/L3893,0)</f>
        <v>37</v>
      </c>
      <c r="Q3893" s="6" t="s">
        <v>8315</v>
      </c>
      <c r="R3893" s="6" t="s">
        <v>8316</v>
      </c>
      <c r="S3893" s="14">
        <f t="shared" si="120"/>
        <v>42055.924120370364</v>
      </c>
      <c r="T3893" s="14">
        <f t="shared" si="121"/>
        <v>42085.999305555553</v>
      </c>
    </row>
    <row r="3894" spans="1:20" ht="60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8306</v>
      </c>
      <c r="G3894" s="1" t="s">
        <v>8221</v>
      </c>
      <c r="H3894" s="1" t="s">
        <v>8243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8268</v>
      </c>
      <c r="O3894" s="5">
        <f>E3894/D3894</f>
        <v>0</v>
      </c>
      <c r="P3894" s="3" t="e">
        <f>ROUND(E3894/L3894,0)</f>
        <v>#DIV/0!</v>
      </c>
      <c r="Q3894" s="6" t="s">
        <v>8315</v>
      </c>
      <c r="R3894" s="6" t="s">
        <v>8316</v>
      </c>
      <c r="S3894" s="14">
        <f t="shared" si="120"/>
        <v>41867.443946759253</v>
      </c>
      <c r="T3894" s="14">
        <f t="shared" si="121"/>
        <v>41875.083333333328</v>
      </c>
    </row>
    <row r="3895" spans="1:20" ht="60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8306</v>
      </c>
      <c r="G3895" s="1" t="s">
        <v>8221</v>
      </c>
      <c r="H3895" s="1" t="s">
        <v>8243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8268</v>
      </c>
      <c r="O3895" s="5">
        <f>E3895/D3895</f>
        <v>0.2155</v>
      </c>
      <c r="P3895" s="3">
        <f>ROUND(E3895/L3895,0)</f>
        <v>128</v>
      </c>
      <c r="Q3895" s="6" t="s">
        <v>8315</v>
      </c>
      <c r="R3895" s="6" t="s">
        <v>8316</v>
      </c>
      <c r="S3895" s="14">
        <f t="shared" si="120"/>
        <v>41779.449537037035</v>
      </c>
      <c r="T3895" s="14">
        <f t="shared" si="121"/>
        <v>41821.041666666664</v>
      </c>
    </row>
    <row r="3896" spans="1:20" ht="60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8306</v>
      </c>
      <c r="G3896" s="1" t="s">
        <v>8221</v>
      </c>
      <c r="H3896" s="1" t="s">
        <v>8243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8268</v>
      </c>
      <c r="O3896" s="5">
        <f>E3896/D3896</f>
        <v>3.4666666666666665E-2</v>
      </c>
      <c r="P3896" s="3">
        <f>ROUND(E3896/L3896,0)</f>
        <v>47</v>
      </c>
      <c r="Q3896" s="6" t="s">
        <v>8315</v>
      </c>
      <c r="R3896" s="6" t="s">
        <v>8316</v>
      </c>
      <c r="S3896" s="14">
        <f t="shared" si="120"/>
        <v>42679.750138888885</v>
      </c>
      <c r="T3896" s="14">
        <f t="shared" si="121"/>
        <v>42709.999305555553</v>
      </c>
    </row>
    <row r="3897" spans="1:20" ht="60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8306</v>
      </c>
      <c r="G3897" s="1" t="s">
        <v>8221</v>
      </c>
      <c r="H3897" s="1" t="s">
        <v>8243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8268</v>
      </c>
      <c r="O3897" s="5">
        <f>E3897/D3897</f>
        <v>0.05</v>
      </c>
      <c r="P3897" s="3">
        <f>ROUND(E3897/L3897,0)</f>
        <v>50</v>
      </c>
      <c r="Q3897" s="6" t="s">
        <v>8315</v>
      </c>
      <c r="R3897" s="6" t="s">
        <v>8316</v>
      </c>
      <c r="S3897" s="14">
        <f t="shared" si="120"/>
        <v>42032.041875000003</v>
      </c>
      <c r="T3897" s="14">
        <f t="shared" si="121"/>
        <v>42063.041875000003</v>
      </c>
    </row>
    <row r="3898" spans="1:20" ht="60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8306</v>
      </c>
      <c r="G3898" s="1" t="s">
        <v>8221</v>
      </c>
      <c r="H3898" s="1" t="s">
        <v>8243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8268</v>
      </c>
      <c r="O3898" s="5">
        <f>E3898/D3898</f>
        <v>0.10625</v>
      </c>
      <c r="P3898" s="3">
        <f>ROUND(E3898/L3898,0)</f>
        <v>43</v>
      </c>
      <c r="Q3898" s="6" t="s">
        <v>8315</v>
      </c>
      <c r="R3898" s="6" t="s">
        <v>8316</v>
      </c>
      <c r="S3898" s="14">
        <f t="shared" si="120"/>
        <v>41792.983541666668</v>
      </c>
      <c r="T3898" s="14">
        <f t="shared" si="121"/>
        <v>41806.983541666668</v>
      </c>
    </row>
    <row r="3899" spans="1:20" ht="60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8306</v>
      </c>
      <c r="G3899" s="1" t="s">
        <v>8225</v>
      </c>
      <c r="H3899" s="1" t="s">
        <v>8247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8268</v>
      </c>
      <c r="O3899" s="5">
        <f>E3899/D3899</f>
        <v>0.17599999999999999</v>
      </c>
      <c r="P3899" s="3">
        <f>ROUND(E3899/L3899,0)</f>
        <v>44</v>
      </c>
      <c r="Q3899" s="6" t="s">
        <v>8315</v>
      </c>
      <c r="R3899" s="6" t="s">
        <v>8316</v>
      </c>
      <c r="S3899" s="14">
        <f t="shared" si="120"/>
        <v>41982.665312499994</v>
      </c>
      <c r="T3899" s="14">
        <f t="shared" si="121"/>
        <v>42012.665312499994</v>
      </c>
    </row>
    <row r="3900" spans="1:20" ht="60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8306</v>
      </c>
      <c r="G3900" s="1" t="s">
        <v>8222</v>
      </c>
      <c r="H3900" s="1" t="s">
        <v>8244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8268</v>
      </c>
      <c r="O3900" s="5">
        <f>E3900/D3900</f>
        <v>0.3256</v>
      </c>
      <c r="P3900" s="3">
        <f>ROUND(E3900/L3900,0)</f>
        <v>51</v>
      </c>
      <c r="Q3900" s="6" t="s">
        <v>8315</v>
      </c>
      <c r="R3900" s="6" t="s">
        <v>8316</v>
      </c>
      <c r="S3900" s="14">
        <f t="shared" si="120"/>
        <v>42193.273958333331</v>
      </c>
      <c r="T3900" s="14">
        <f t="shared" si="121"/>
        <v>42233.458333333336</v>
      </c>
    </row>
    <row r="3901" spans="1:20" ht="4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8306</v>
      </c>
      <c r="G3901" s="1" t="s">
        <v>8221</v>
      </c>
      <c r="H3901" s="1" t="s">
        <v>8243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8268</v>
      </c>
      <c r="O3901" s="5">
        <f>E3901/D3901</f>
        <v>1.2500000000000001E-2</v>
      </c>
      <c r="P3901" s="3">
        <f>ROUND(E3901/L3901,0)</f>
        <v>63</v>
      </c>
      <c r="Q3901" s="6" t="s">
        <v>8315</v>
      </c>
      <c r="R3901" s="6" t="s">
        <v>8316</v>
      </c>
      <c r="S3901" s="14">
        <f t="shared" si="120"/>
        <v>41843.566678240742</v>
      </c>
      <c r="T3901" s="14">
        <f t="shared" si="121"/>
        <v>41863.566678240742</v>
      </c>
    </row>
    <row r="3902" spans="1:20" ht="45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8306</v>
      </c>
      <c r="G3902" s="1" t="s">
        <v>8221</v>
      </c>
      <c r="H3902" s="1" t="s">
        <v>8243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8268</v>
      </c>
      <c r="O3902" s="5">
        <f>E3902/D3902</f>
        <v>5.3999999999999999E-2</v>
      </c>
      <c r="P3902" s="3">
        <f>ROUND(E3902/L3902,0)</f>
        <v>27</v>
      </c>
      <c r="Q3902" s="6" t="s">
        <v>8315</v>
      </c>
      <c r="R3902" s="6" t="s">
        <v>8316</v>
      </c>
      <c r="S3902" s="14">
        <f t="shared" si="120"/>
        <v>42135.884155092594</v>
      </c>
      <c r="T3902" s="14">
        <f t="shared" si="121"/>
        <v>42165.884155092594</v>
      </c>
    </row>
    <row r="3903" spans="1:20" ht="60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8306</v>
      </c>
      <c r="G3903" s="1" t="s">
        <v>8221</v>
      </c>
      <c r="H3903" s="1" t="s">
        <v>8243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8268</v>
      </c>
      <c r="O3903" s="5">
        <f>E3903/D3903</f>
        <v>8.3333333333333332E-3</v>
      </c>
      <c r="P3903" s="3">
        <f>ROUND(E3903/L3903,0)</f>
        <v>25</v>
      </c>
      <c r="Q3903" s="6" t="s">
        <v>8315</v>
      </c>
      <c r="R3903" s="6" t="s">
        <v>8316</v>
      </c>
      <c r="S3903" s="14">
        <f t="shared" si="120"/>
        <v>42317.618043981478</v>
      </c>
      <c r="T3903" s="14">
        <f t="shared" si="121"/>
        <v>42357.618043981478</v>
      </c>
    </row>
    <row r="3904" spans="1:20" ht="60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8306</v>
      </c>
      <c r="G3904" s="1" t="s">
        <v>8222</v>
      </c>
      <c r="H3904" s="1" t="s">
        <v>8244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8268</v>
      </c>
      <c r="O3904" s="5">
        <f>E3904/D3904</f>
        <v>0.48833333333333334</v>
      </c>
      <c r="P3904" s="3">
        <f>ROUND(E3904/L3904,0)</f>
        <v>47</v>
      </c>
      <c r="Q3904" s="6" t="s">
        <v>8315</v>
      </c>
      <c r="R3904" s="6" t="s">
        <v>8316</v>
      </c>
      <c r="S3904" s="14">
        <f t="shared" si="120"/>
        <v>42663.259745370371</v>
      </c>
      <c r="T3904" s="14">
        <f t="shared" si="121"/>
        <v>42688.301412037035</v>
      </c>
    </row>
    <row r="3905" spans="1:20" ht="60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8306</v>
      </c>
      <c r="G3905" s="1" t="s">
        <v>8221</v>
      </c>
      <c r="H3905" s="1" t="s">
        <v>8243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8268</v>
      </c>
      <c r="O3905" s="5">
        <f>E3905/D3905</f>
        <v>0</v>
      </c>
      <c r="P3905" s="3" t="e">
        <f>ROUND(E3905/L3905,0)</f>
        <v>#DIV/0!</v>
      </c>
      <c r="Q3905" s="6" t="s">
        <v>8315</v>
      </c>
      <c r="R3905" s="6" t="s">
        <v>8316</v>
      </c>
      <c r="S3905" s="14">
        <f t="shared" si="120"/>
        <v>42185.802835648145</v>
      </c>
      <c r="T3905" s="14">
        <f t="shared" si="121"/>
        <v>42230.609722222223</v>
      </c>
    </row>
    <row r="3906" spans="1:20" ht="3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8306</v>
      </c>
      <c r="G3906" s="1" t="s">
        <v>8221</v>
      </c>
      <c r="H3906" s="1" t="s">
        <v>8243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8268</v>
      </c>
      <c r="O3906" s="5">
        <f>E3906/D3906</f>
        <v>2.9999999999999997E-4</v>
      </c>
      <c r="P3906" s="3">
        <f>ROUND(E3906/L3906,0)</f>
        <v>2</v>
      </c>
      <c r="Q3906" s="6" t="s">
        <v>8315</v>
      </c>
      <c r="R3906" s="6" t="s">
        <v>8316</v>
      </c>
      <c r="S3906" s="14">
        <f t="shared" si="120"/>
        <v>42095.020833333336</v>
      </c>
      <c r="T3906" s="14">
        <f t="shared" si="121"/>
        <v>42109.00277777778</v>
      </c>
    </row>
    <row r="3907" spans="1:20" ht="60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8306</v>
      </c>
      <c r="G3907" s="1" t="s">
        <v>8222</v>
      </c>
      <c r="H3907" s="1" t="s">
        <v>8244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8268</v>
      </c>
      <c r="O3907" s="5">
        <f>E3907/D3907</f>
        <v>0.11533333333333333</v>
      </c>
      <c r="P3907" s="3">
        <f>ROUND(E3907/L3907,0)</f>
        <v>25</v>
      </c>
      <c r="Q3907" s="6" t="s">
        <v>8315</v>
      </c>
      <c r="R3907" s="6" t="s">
        <v>8316</v>
      </c>
      <c r="S3907" s="14">
        <f t="shared" ref="S3907:S3970" si="122">(J3907/86400)+25569+(-5/24)</f>
        <v>42124.415543981479</v>
      </c>
      <c r="T3907" s="14">
        <f t="shared" ref="T3907:T3970" si="123">(I3907/86400)+25569+(-5/24)</f>
        <v>42166.749999999993</v>
      </c>
    </row>
    <row r="3908" spans="1:20" ht="45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8306</v>
      </c>
      <c r="G3908" s="1" t="s">
        <v>8222</v>
      </c>
      <c r="H3908" s="1" t="s">
        <v>8244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8268</v>
      </c>
      <c r="O3908" s="5">
        <f>E3908/D3908</f>
        <v>0.67333333333333334</v>
      </c>
      <c r="P3908" s="3">
        <f>ROUND(E3908/L3908,0)</f>
        <v>63</v>
      </c>
      <c r="Q3908" s="6" t="s">
        <v>8315</v>
      </c>
      <c r="R3908" s="6" t="s">
        <v>8316</v>
      </c>
      <c r="S3908" s="14">
        <f t="shared" si="122"/>
        <v>42143.709409722222</v>
      </c>
      <c r="T3908" s="14">
        <f t="shared" si="123"/>
        <v>42181.350694444445</v>
      </c>
    </row>
    <row r="3909" spans="1:20" ht="45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8306</v>
      </c>
      <c r="G3909" s="1" t="s">
        <v>8221</v>
      </c>
      <c r="H3909" s="1" t="s">
        <v>8243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8268</v>
      </c>
      <c r="O3909" s="5">
        <f>E3909/D3909</f>
        <v>0.153</v>
      </c>
      <c r="P3909" s="3">
        <f>ROUND(E3909/L3909,0)</f>
        <v>38</v>
      </c>
      <c r="Q3909" s="6" t="s">
        <v>8315</v>
      </c>
      <c r="R3909" s="6" t="s">
        <v>8316</v>
      </c>
      <c r="S3909" s="14">
        <f t="shared" si="122"/>
        <v>41906.611180555556</v>
      </c>
      <c r="T3909" s="14">
        <f t="shared" si="123"/>
        <v>41938.630555555552</v>
      </c>
    </row>
    <row r="3910" spans="1:20" ht="60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8306</v>
      </c>
      <c r="G3910" s="1" t="s">
        <v>8221</v>
      </c>
      <c r="H3910" s="1" t="s">
        <v>8243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8268</v>
      </c>
      <c r="O3910" s="5">
        <f>E3910/D3910</f>
        <v>8.666666666666667E-2</v>
      </c>
      <c r="P3910" s="3">
        <f>ROUND(E3910/L3910,0)</f>
        <v>16</v>
      </c>
      <c r="Q3910" s="6" t="s">
        <v>8315</v>
      </c>
      <c r="R3910" s="6" t="s">
        <v>8316</v>
      </c>
      <c r="S3910" s="14">
        <f t="shared" si="122"/>
        <v>41833.927037037036</v>
      </c>
      <c r="T3910" s="14">
        <f t="shared" si="123"/>
        <v>41848.927037037036</v>
      </c>
    </row>
    <row r="3911" spans="1:20" ht="45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8306</v>
      </c>
      <c r="G3911" s="1" t="s">
        <v>8221</v>
      </c>
      <c r="H3911" s="1" t="s">
        <v>8243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8268</v>
      </c>
      <c r="O3911" s="5">
        <f>E3911/D3911</f>
        <v>2.2499999999999998E-3</v>
      </c>
      <c r="P3911" s="3">
        <f>ROUND(E3911/L3911,0)</f>
        <v>34</v>
      </c>
      <c r="Q3911" s="6" t="s">
        <v>8315</v>
      </c>
      <c r="R3911" s="6" t="s">
        <v>8316</v>
      </c>
      <c r="S3911" s="14">
        <f t="shared" si="122"/>
        <v>41863.150949074072</v>
      </c>
      <c r="T3911" s="14">
        <f t="shared" si="123"/>
        <v>41893.150949074072</v>
      </c>
    </row>
    <row r="3912" spans="1:20" ht="45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8306</v>
      </c>
      <c r="G3912" s="1" t="s">
        <v>8221</v>
      </c>
      <c r="H3912" s="1" t="s">
        <v>8243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8268</v>
      </c>
      <c r="O3912" s="5">
        <f>E3912/D3912</f>
        <v>3.0833333333333334E-2</v>
      </c>
      <c r="P3912" s="3">
        <f>ROUND(E3912/L3912,0)</f>
        <v>62</v>
      </c>
      <c r="Q3912" s="6" t="s">
        <v>8315</v>
      </c>
      <c r="R3912" s="6" t="s">
        <v>8316</v>
      </c>
      <c r="S3912" s="14">
        <f t="shared" si="122"/>
        <v>42224.548576388886</v>
      </c>
      <c r="T3912" s="14">
        <f t="shared" si="123"/>
        <v>42254.548576388886</v>
      </c>
    </row>
    <row r="3913" spans="1:20" ht="4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8306</v>
      </c>
      <c r="G3913" s="1" t="s">
        <v>8221</v>
      </c>
      <c r="H3913" s="1" t="s">
        <v>8243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8268</v>
      </c>
      <c r="O3913" s="5">
        <f>E3913/D3913</f>
        <v>0.37412499999999999</v>
      </c>
      <c r="P3913" s="3">
        <f>ROUND(E3913/L3913,0)</f>
        <v>83</v>
      </c>
      <c r="Q3913" s="6" t="s">
        <v>8315</v>
      </c>
      <c r="R3913" s="6" t="s">
        <v>8316</v>
      </c>
      <c r="S3913" s="14">
        <f t="shared" si="122"/>
        <v>41939.603900462964</v>
      </c>
      <c r="T3913" s="14">
        <f t="shared" si="123"/>
        <v>41969.645567129628</v>
      </c>
    </row>
    <row r="3914" spans="1:20" ht="4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8306</v>
      </c>
      <c r="G3914" s="1" t="s">
        <v>8221</v>
      </c>
      <c r="H3914" s="1" t="s">
        <v>8243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8268</v>
      </c>
      <c r="O3914" s="5">
        <f>E3914/D3914</f>
        <v>6.666666666666667E-5</v>
      </c>
      <c r="P3914" s="3">
        <f>ROUND(E3914/L3914,0)</f>
        <v>1</v>
      </c>
      <c r="Q3914" s="6" t="s">
        <v>8315</v>
      </c>
      <c r="R3914" s="6" t="s">
        <v>8316</v>
      </c>
      <c r="S3914" s="14">
        <f t="shared" si="122"/>
        <v>42059.061689814807</v>
      </c>
      <c r="T3914" s="14">
        <f t="shared" si="123"/>
        <v>42118.982638888883</v>
      </c>
    </row>
    <row r="3915" spans="1:20" ht="45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8306</v>
      </c>
      <c r="G3915" s="1" t="s">
        <v>8221</v>
      </c>
      <c r="H3915" s="1" t="s">
        <v>8243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8268</v>
      </c>
      <c r="O3915" s="5">
        <f>E3915/D3915</f>
        <v>0.1</v>
      </c>
      <c r="P3915" s="3">
        <f>ROUND(E3915/L3915,0)</f>
        <v>143</v>
      </c>
      <c r="Q3915" s="6" t="s">
        <v>8315</v>
      </c>
      <c r="R3915" s="6" t="s">
        <v>8316</v>
      </c>
      <c r="S3915" s="14">
        <f t="shared" si="122"/>
        <v>42308.002881944441</v>
      </c>
      <c r="T3915" s="14">
        <f t="shared" si="123"/>
        <v>42338.044548611106</v>
      </c>
    </row>
    <row r="3916" spans="1:20" ht="60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8306</v>
      </c>
      <c r="G3916" s="1" t="s">
        <v>8222</v>
      </c>
      <c r="H3916" s="1" t="s">
        <v>8244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8268</v>
      </c>
      <c r="O3916" s="5">
        <f>E3916/D3916</f>
        <v>0.36359999999999998</v>
      </c>
      <c r="P3916" s="3">
        <f>ROUND(E3916/L3916,0)</f>
        <v>34</v>
      </c>
      <c r="Q3916" s="6" t="s">
        <v>8315</v>
      </c>
      <c r="R3916" s="6" t="s">
        <v>8316</v>
      </c>
      <c r="S3916" s="14">
        <f t="shared" si="122"/>
        <v>42114.610601851855</v>
      </c>
      <c r="T3916" s="14">
        <f t="shared" si="123"/>
        <v>42134.749305555553</v>
      </c>
    </row>
    <row r="3917" spans="1:20" ht="60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8306</v>
      </c>
      <c r="G3917" s="1" t="s">
        <v>8222</v>
      </c>
      <c r="H3917" s="1" t="s">
        <v>8244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8268</v>
      </c>
      <c r="O3917" s="5">
        <f>E3917/D3917</f>
        <v>3.3333333333333335E-3</v>
      </c>
      <c r="P3917" s="3">
        <f>ROUND(E3917/L3917,0)</f>
        <v>5</v>
      </c>
      <c r="Q3917" s="6" t="s">
        <v>8315</v>
      </c>
      <c r="R3917" s="6" t="s">
        <v>8316</v>
      </c>
      <c r="S3917" s="14">
        <f t="shared" si="122"/>
        <v>42492.776724537034</v>
      </c>
      <c r="T3917" s="14">
        <f t="shared" si="123"/>
        <v>42522.776724537034</v>
      </c>
    </row>
    <row r="3918" spans="1:20" ht="60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8306</v>
      </c>
      <c r="G3918" s="1" t="s">
        <v>8229</v>
      </c>
      <c r="H3918" s="1" t="s">
        <v>8250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8268</v>
      </c>
      <c r="O3918" s="5">
        <f>E3918/D3918</f>
        <v>0</v>
      </c>
      <c r="P3918" s="3" t="e">
        <f>ROUND(E3918/L3918,0)</f>
        <v>#DIV/0!</v>
      </c>
      <c r="Q3918" s="6" t="s">
        <v>8315</v>
      </c>
      <c r="R3918" s="6" t="s">
        <v>8316</v>
      </c>
      <c r="S3918" s="14">
        <f t="shared" si="122"/>
        <v>42494.263333333329</v>
      </c>
      <c r="T3918" s="14">
        <f t="shared" si="123"/>
        <v>42524.263333333329</v>
      </c>
    </row>
    <row r="3919" spans="1:20" ht="45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8306</v>
      </c>
      <c r="G3919" s="1" t="s">
        <v>8222</v>
      </c>
      <c r="H3919" s="1" t="s">
        <v>8244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8268</v>
      </c>
      <c r="O3919" s="5">
        <f>E3919/D3919</f>
        <v>2.8571428571428571E-3</v>
      </c>
      <c r="P3919" s="3">
        <f>ROUND(E3919/L3919,0)</f>
        <v>10</v>
      </c>
      <c r="Q3919" s="6" t="s">
        <v>8315</v>
      </c>
      <c r="R3919" s="6" t="s">
        <v>8316</v>
      </c>
      <c r="S3919" s="14">
        <f t="shared" si="122"/>
        <v>41863.318993055553</v>
      </c>
      <c r="T3919" s="14">
        <f t="shared" si="123"/>
        <v>41893.318993055553</v>
      </c>
    </row>
    <row r="3920" spans="1:20" ht="60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8306</v>
      </c>
      <c r="G3920" s="1" t="s">
        <v>8222</v>
      </c>
      <c r="H3920" s="1" t="s">
        <v>8244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8268</v>
      </c>
      <c r="O3920" s="5">
        <f>E3920/D3920</f>
        <v>2E-3</v>
      </c>
      <c r="P3920" s="3">
        <f>ROUND(E3920/L3920,0)</f>
        <v>40</v>
      </c>
      <c r="Q3920" s="6" t="s">
        <v>8315</v>
      </c>
      <c r="R3920" s="6" t="s">
        <v>8316</v>
      </c>
      <c r="S3920" s="14">
        <f t="shared" si="122"/>
        <v>41843.456284722219</v>
      </c>
      <c r="T3920" s="14">
        <f t="shared" si="123"/>
        <v>41855.458333333328</v>
      </c>
    </row>
    <row r="3921" spans="1:20" ht="45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8306</v>
      </c>
      <c r="G3921" s="1" t="s">
        <v>8222</v>
      </c>
      <c r="H3921" s="1" t="s">
        <v>8244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8268</v>
      </c>
      <c r="O3921" s="5">
        <f>E3921/D3921</f>
        <v>1.7999999999999999E-2</v>
      </c>
      <c r="P3921" s="3">
        <f>ROUND(E3921/L3921,0)</f>
        <v>30</v>
      </c>
      <c r="Q3921" s="6" t="s">
        <v>8315</v>
      </c>
      <c r="R3921" s="6" t="s">
        <v>8316</v>
      </c>
      <c r="S3921" s="14">
        <f t="shared" si="122"/>
        <v>42358.476539351854</v>
      </c>
      <c r="T3921" s="14">
        <f t="shared" si="123"/>
        <v>42386.791666666664</v>
      </c>
    </row>
    <row r="3922" spans="1:20" ht="60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8306</v>
      </c>
      <c r="G3922" s="1" t="s">
        <v>8222</v>
      </c>
      <c r="H3922" s="1" t="s">
        <v>8244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8268</v>
      </c>
      <c r="O3922" s="5">
        <f>E3922/D3922</f>
        <v>5.3999999999999999E-2</v>
      </c>
      <c r="P3922" s="3">
        <f>ROUND(E3922/L3922,0)</f>
        <v>45</v>
      </c>
      <c r="Q3922" s="6" t="s">
        <v>8315</v>
      </c>
      <c r="R3922" s="6" t="s">
        <v>8316</v>
      </c>
      <c r="S3922" s="14">
        <f t="shared" si="122"/>
        <v>42657.178935185184</v>
      </c>
      <c r="T3922" s="14">
        <f t="shared" si="123"/>
        <v>42687.220601851848</v>
      </c>
    </row>
    <row r="3923" spans="1:20" ht="60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8306</v>
      </c>
      <c r="G3923" s="1" t="s">
        <v>8222</v>
      </c>
      <c r="H3923" s="1" t="s">
        <v>8244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8268</v>
      </c>
      <c r="O3923" s="5">
        <f>E3923/D3923</f>
        <v>0</v>
      </c>
      <c r="P3923" s="3" t="e">
        <f>ROUND(E3923/L3923,0)</f>
        <v>#DIV/0!</v>
      </c>
      <c r="Q3923" s="6" t="s">
        <v>8315</v>
      </c>
      <c r="R3923" s="6" t="s">
        <v>8316</v>
      </c>
      <c r="S3923" s="14">
        <f t="shared" si="122"/>
        <v>41926.333969907406</v>
      </c>
      <c r="T3923" s="14">
        <f t="shared" si="123"/>
        <v>41938.541666666664</v>
      </c>
    </row>
    <row r="3924" spans="1:20" ht="60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8306</v>
      </c>
      <c r="G3924" s="1" t="s">
        <v>8221</v>
      </c>
      <c r="H3924" s="1" t="s">
        <v>8243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8268</v>
      </c>
      <c r="O3924" s="5">
        <f>E3924/D3924</f>
        <v>8.1333333333333327E-2</v>
      </c>
      <c r="P3924" s="3">
        <f>ROUND(E3924/L3924,0)</f>
        <v>10</v>
      </c>
      <c r="Q3924" s="6" t="s">
        <v>8315</v>
      </c>
      <c r="R3924" s="6" t="s">
        <v>8316</v>
      </c>
      <c r="S3924" s="14">
        <f t="shared" si="122"/>
        <v>42020.560300925928</v>
      </c>
      <c r="T3924" s="14">
        <f t="shared" si="123"/>
        <v>42065.749999999993</v>
      </c>
    </row>
    <row r="3925" spans="1:20" ht="60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8306</v>
      </c>
      <c r="G3925" s="1" t="s">
        <v>8222</v>
      </c>
      <c r="H3925" s="1" t="s">
        <v>8244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8268</v>
      </c>
      <c r="O3925" s="5">
        <f>E3925/D3925</f>
        <v>0.12034782608695652</v>
      </c>
      <c r="P3925" s="3">
        <f>ROUND(E3925/L3925,0)</f>
        <v>81</v>
      </c>
      <c r="Q3925" s="6" t="s">
        <v>8315</v>
      </c>
      <c r="R3925" s="6" t="s">
        <v>8316</v>
      </c>
      <c r="S3925" s="14">
        <f t="shared" si="122"/>
        <v>42075.771655092591</v>
      </c>
      <c r="T3925" s="14">
        <f t="shared" si="123"/>
        <v>42103.771655092591</v>
      </c>
    </row>
    <row r="3926" spans="1:20" ht="45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8306</v>
      </c>
      <c r="G3926" s="1" t="s">
        <v>8221</v>
      </c>
      <c r="H3926" s="1" t="s">
        <v>8243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8268</v>
      </c>
      <c r="O3926" s="5">
        <f>E3926/D3926</f>
        <v>0.15266666666666667</v>
      </c>
      <c r="P3926" s="3">
        <f>ROUND(E3926/L3926,0)</f>
        <v>57</v>
      </c>
      <c r="Q3926" s="6" t="s">
        <v>8315</v>
      </c>
      <c r="R3926" s="6" t="s">
        <v>8316</v>
      </c>
      <c r="S3926" s="14">
        <f t="shared" si="122"/>
        <v>41786.751412037032</v>
      </c>
      <c r="T3926" s="14">
        <f t="shared" si="123"/>
        <v>41816.751412037032</v>
      </c>
    </row>
    <row r="3927" spans="1:20" ht="4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8306</v>
      </c>
      <c r="G3927" s="1" t="s">
        <v>8221</v>
      </c>
      <c r="H3927" s="1" t="s">
        <v>8243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8268</v>
      </c>
      <c r="O3927" s="5">
        <f>E3927/D3927</f>
        <v>0.1</v>
      </c>
      <c r="P3927" s="3">
        <f>ROUND(E3927/L3927,0)</f>
        <v>5</v>
      </c>
      <c r="Q3927" s="6" t="s">
        <v>8315</v>
      </c>
      <c r="R3927" s="6" t="s">
        <v>8316</v>
      </c>
      <c r="S3927" s="14">
        <f t="shared" si="122"/>
        <v>41820.662488425922</v>
      </c>
      <c r="T3927" s="14">
        <f t="shared" si="123"/>
        <v>41850.662488425922</v>
      </c>
    </row>
    <row r="3928" spans="1:20" ht="45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8306</v>
      </c>
      <c r="G3928" s="1" t="s">
        <v>8223</v>
      </c>
      <c r="H3928" s="1" t="s">
        <v>8245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8268</v>
      </c>
      <c r="O3928" s="5">
        <f>E3928/D3928</f>
        <v>3.0000000000000001E-3</v>
      </c>
      <c r="P3928" s="3">
        <f>ROUND(E3928/L3928,0)</f>
        <v>15</v>
      </c>
      <c r="Q3928" s="6" t="s">
        <v>8315</v>
      </c>
      <c r="R3928" s="6" t="s">
        <v>8316</v>
      </c>
      <c r="S3928" s="14">
        <f t="shared" si="122"/>
        <v>41969.876712962963</v>
      </c>
      <c r="T3928" s="14">
        <f t="shared" si="123"/>
        <v>41999.876712962963</v>
      </c>
    </row>
    <row r="3929" spans="1:20" ht="60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8306</v>
      </c>
      <c r="G3929" s="1" t="s">
        <v>8222</v>
      </c>
      <c r="H3929" s="1" t="s">
        <v>8244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8268</v>
      </c>
      <c r="O3929" s="5">
        <f>E3929/D3929</f>
        <v>0.01</v>
      </c>
      <c r="P3929" s="3">
        <f>ROUND(E3929/L3929,0)</f>
        <v>13</v>
      </c>
      <c r="Q3929" s="6" t="s">
        <v>8315</v>
      </c>
      <c r="R3929" s="6" t="s">
        <v>8316</v>
      </c>
      <c r="S3929" s="14">
        <f t="shared" si="122"/>
        <v>41830.059074074074</v>
      </c>
      <c r="T3929" s="14">
        <f t="shared" si="123"/>
        <v>41860.059074074074</v>
      </c>
    </row>
    <row r="3930" spans="1:20" ht="60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8306</v>
      </c>
      <c r="G3930" s="1" t="s">
        <v>8221</v>
      </c>
      <c r="H3930" s="1" t="s">
        <v>8243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8268</v>
      </c>
      <c r="O3930" s="5">
        <f>E3930/D3930</f>
        <v>0.13020000000000001</v>
      </c>
      <c r="P3930" s="3">
        <f>ROUND(E3930/L3930,0)</f>
        <v>93</v>
      </c>
      <c r="Q3930" s="6" t="s">
        <v>8315</v>
      </c>
      <c r="R3930" s="6" t="s">
        <v>8316</v>
      </c>
      <c r="S3930" s="14">
        <f t="shared" si="122"/>
        <v>42265.474849537037</v>
      </c>
      <c r="T3930" s="14">
        <f t="shared" si="123"/>
        <v>42292.999305555553</v>
      </c>
    </row>
    <row r="3931" spans="1:20" ht="60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8306</v>
      </c>
      <c r="G3931" s="1" t="s">
        <v>8221</v>
      </c>
      <c r="H3931" s="1" t="s">
        <v>8243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8268</v>
      </c>
      <c r="O3931" s="5">
        <f>E3931/D3931</f>
        <v>2.265E-2</v>
      </c>
      <c r="P3931" s="3">
        <f>ROUND(E3931/L3931,0)</f>
        <v>32</v>
      </c>
      <c r="Q3931" s="6" t="s">
        <v>8315</v>
      </c>
      <c r="R3931" s="6" t="s">
        <v>8316</v>
      </c>
      <c r="S3931" s="14">
        <f t="shared" si="122"/>
        <v>42601.618807870364</v>
      </c>
      <c r="T3931" s="14">
        <f t="shared" si="123"/>
        <v>42631.618807870364</v>
      </c>
    </row>
    <row r="3932" spans="1:20" ht="60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8306</v>
      </c>
      <c r="G3932" s="1" t="s">
        <v>8223</v>
      </c>
      <c r="H3932" s="1" t="s">
        <v>8245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8268</v>
      </c>
      <c r="O3932" s="5">
        <f>E3932/D3932</f>
        <v>0</v>
      </c>
      <c r="P3932" s="3" t="e">
        <f>ROUND(E3932/L3932,0)</f>
        <v>#DIV/0!</v>
      </c>
      <c r="Q3932" s="6" t="s">
        <v>8315</v>
      </c>
      <c r="R3932" s="6" t="s">
        <v>8316</v>
      </c>
      <c r="S3932" s="14">
        <f t="shared" si="122"/>
        <v>42433.13041666666</v>
      </c>
      <c r="T3932" s="14">
        <f t="shared" si="123"/>
        <v>42461.041666666664</v>
      </c>
    </row>
    <row r="3933" spans="1:20" ht="60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8306</v>
      </c>
      <c r="G3933" s="1" t="s">
        <v>8221</v>
      </c>
      <c r="H3933" s="1" t="s">
        <v>8243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8268</v>
      </c>
      <c r="O3933" s="5">
        <f>E3933/D3933</f>
        <v>0</v>
      </c>
      <c r="P3933" s="3" t="e">
        <f>ROUND(E3933/L3933,0)</f>
        <v>#DIV/0!</v>
      </c>
      <c r="Q3933" s="6" t="s">
        <v>8315</v>
      </c>
      <c r="R3933" s="6" t="s">
        <v>8316</v>
      </c>
      <c r="S3933" s="14">
        <f t="shared" si="122"/>
        <v>42227.943368055552</v>
      </c>
      <c r="T3933" s="14">
        <f t="shared" si="123"/>
        <v>42252.943368055552</v>
      </c>
    </row>
    <row r="3934" spans="1:20" ht="60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8306</v>
      </c>
      <c r="G3934" s="1" t="s">
        <v>8221</v>
      </c>
      <c r="H3934" s="1" t="s">
        <v>8243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8268</v>
      </c>
      <c r="O3934" s="5">
        <f>E3934/D3934</f>
        <v>8.3333333333333331E-5</v>
      </c>
      <c r="P3934" s="3">
        <f>ROUND(E3934/L3934,0)</f>
        <v>1</v>
      </c>
      <c r="Q3934" s="6" t="s">
        <v>8315</v>
      </c>
      <c r="R3934" s="6" t="s">
        <v>8316</v>
      </c>
      <c r="S3934" s="14">
        <f t="shared" si="122"/>
        <v>42414.960231481477</v>
      </c>
      <c r="T3934" s="14">
        <f t="shared" si="123"/>
        <v>42444.918564814812</v>
      </c>
    </row>
    <row r="3935" spans="1:20" ht="60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8306</v>
      </c>
      <c r="G3935" s="1" t="s">
        <v>8221</v>
      </c>
      <c r="H3935" s="1" t="s">
        <v>8243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8268</v>
      </c>
      <c r="O3935" s="5">
        <f>E3935/D3935</f>
        <v>0.15742857142857142</v>
      </c>
      <c r="P3935" s="3">
        <f>ROUND(E3935/L3935,0)</f>
        <v>92</v>
      </c>
      <c r="Q3935" s="6" t="s">
        <v>8315</v>
      </c>
      <c r="R3935" s="6" t="s">
        <v>8316</v>
      </c>
      <c r="S3935" s="14">
        <f t="shared" si="122"/>
        <v>42538.759976851848</v>
      </c>
      <c r="T3935" s="14">
        <f t="shared" si="123"/>
        <v>42567.821527777771</v>
      </c>
    </row>
    <row r="3936" spans="1:20" ht="45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8306</v>
      </c>
      <c r="G3936" s="1" t="s">
        <v>8221</v>
      </c>
      <c r="H3936" s="1" t="s">
        <v>8243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8268</v>
      </c>
      <c r="O3936" s="5">
        <f>E3936/D3936</f>
        <v>0.11</v>
      </c>
      <c r="P3936" s="3">
        <f>ROUND(E3936/L3936,0)</f>
        <v>46</v>
      </c>
      <c r="Q3936" s="6" t="s">
        <v>8315</v>
      </c>
      <c r="R3936" s="6" t="s">
        <v>8316</v>
      </c>
      <c r="S3936" s="14">
        <f t="shared" si="122"/>
        <v>42233.463414351849</v>
      </c>
      <c r="T3936" s="14">
        <f t="shared" si="123"/>
        <v>42278.333333333336</v>
      </c>
    </row>
    <row r="3937" spans="1:20" ht="60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8306</v>
      </c>
      <c r="G3937" s="1" t="s">
        <v>8222</v>
      </c>
      <c r="H3937" s="1" t="s">
        <v>8244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8268</v>
      </c>
      <c r="O3937" s="5">
        <f>E3937/D3937</f>
        <v>0.43833333333333335</v>
      </c>
      <c r="P3937" s="3">
        <f>ROUND(E3937/L3937,0)</f>
        <v>57</v>
      </c>
      <c r="Q3937" s="6" t="s">
        <v>8315</v>
      </c>
      <c r="R3937" s="6" t="s">
        <v>8316</v>
      </c>
      <c r="S3937" s="14">
        <f t="shared" si="122"/>
        <v>42221.448449074072</v>
      </c>
      <c r="T3937" s="14">
        <f t="shared" si="123"/>
        <v>42281.448449074072</v>
      </c>
    </row>
    <row r="3938" spans="1:20" ht="60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8306</v>
      </c>
      <c r="G3938" s="1" t="s">
        <v>8221</v>
      </c>
      <c r="H3938" s="1" t="s">
        <v>8243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8268</v>
      </c>
      <c r="O3938" s="5">
        <f>E3938/D3938</f>
        <v>0</v>
      </c>
      <c r="P3938" s="3" t="e">
        <f>ROUND(E3938/L3938,0)</f>
        <v>#DIV/0!</v>
      </c>
      <c r="Q3938" s="6" t="s">
        <v>8315</v>
      </c>
      <c r="R3938" s="6" t="s">
        <v>8316</v>
      </c>
      <c r="S3938" s="14">
        <f t="shared" si="122"/>
        <v>42675.054629629631</v>
      </c>
      <c r="T3938" s="14">
        <f t="shared" si="123"/>
        <v>42705.096296296295</v>
      </c>
    </row>
    <row r="3939" spans="1:20" ht="45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8306</v>
      </c>
      <c r="G3939" s="1" t="s">
        <v>8221</v>
      </c>
      <c r="H3939" s="1" t="s">
        <v>8243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8268</v>
      </c>
      <c r="O3939" s="5">
        <f>E3939/D3939</f>
        <v>0.86135181975736563</v>
      </c>
      <c r="P3939" s="3">
        <f>ROUND(E3939/L3939,0)</f>
        <v>249</v>
      </c>
      <c r="Q3939" s="6" t="s">
        <v>8315</v>
      </c>
      <c r="R3939" s="6" t="s">
        <v>8316</v>
      </c>
      <c r="S3939" s="14">
        <f t="shared" si="122"/>
        <v>42534.423148148147</v>
      </c>
      <c r="T3939" s="14">
        <f t="shared" si="123"/>
        <v>42562.423148148147</v>
      </c>
    </row>
    <row r="3940" spans="1:20" ht="60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8306</v>
      </c>
      <c r="G3940" s="1" t="s">
        <v>8221</v>
      </c>
      <c r="H3940" s="1" t="s">
        <v>8243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8268</v>
      </c>
      <c r="O3940" s="5">
        <f>E3940/D3940</f>
        <v>0.12196620583717357</v>
      </c>
      <c r="P3940" s="3">
        <f>ROUND(E3940/L3940,0)</f>
        <v>79</v>
      </c>
      <c r="Q3940" s="6" t="s">
        <v>8315</v>
      </c>
      <c r="R3940" s="6" t="s">
        <v>8316</v>
      </c>
      <c r="S3940" s="14">
        <f t="shared" si="122"/>
        <v>42151.697384259256</v>
      </c>
      <c r="T3940" s="14">
        <f t="shared" si="123"/>
        <v>42182.697384259256</v>
      </c>
    </row>
    <row r="3941" spans="1:20" ht="60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8306</v>
      </c>
      <c r="G3941" s="1" t="s">
        <v>8223</v>
      </c>
      <c r="H3941" s="1" t="s">
        <v>8245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8268</v>
      </c>
      <c r="O3941" s="5">
        <f>E3941/D3941</f>
        <v>1E-3</v>
      </c>
      <c r="P3941" s="3">
        <f>ROUND(E3941/L3941,0)</f>
        <v>5</v>
      </c>
      <c r="Q3941" s="6" t="s">
        <v>8315</v>
      </c>
      <c r="R3941" s="6" t="s">
        <v>8316</v>
      </c>
      <c r="S3941" s="14">
        <f t="shared" si="122"/>
        <v>41915.191886574074</v>
      </c>
      <c r="T3941" s="14">
        <f t="shared" si="123"/>
        <v>41918.979166666664</v>
      </c>
    </row>
    <row r="3942" spans="1:20" ht="60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8306</v>
      </c>
      <c r="G3942" s="1" t="s">
        <v>8221</v>
      </c>
      <c r="H3942" s="1" t="s">
        <v>8243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8268</v>
      </c>
      <c r="O3942" s="5">
        <f>E3942/D3942</f>
        <v>2.2000000000000001E-3</v>
      </c>
      <c r="P3942" s="3">
        <f>ROUND(E3942/L3942,0)</f>
        <v>6</v>
      </c>
      <c r="Q3942" s="6" t="s">
        <v>8315</v>
      </c>
      <c r="R3942" s="6" t="s">
        <v>8316</v>
      </c>
      <c r="S3942" s="14">
        <f t="shared" si="122"/>
        <v>41961.284155092588</v>
      </c>
      <c r="T3942" s="14">
        <f t="shared" si="123"/>
        <v>42006.284155092588</v>
      </c>
    </row>
    <row r="3943" spans="1:20" ht="75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8306</v>
      </c>
      <c r="G3943" s="1" t="s">
        <v>8221</v>
      </c>
      <c r="H3943" s="1" t="s">
        <v>8243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8268</v>
      </c>
      <c r="O3943" s="5">
        <f>E3943/D3943</f>
        <v>9.0909090909090905E-3</v>
      </c>
      <c r="P3943" s="3">
        <f>ROUND(E3943/L3943,0)</f>
        <v>25</v>
      </c>
      <c r="Q3943" s="6" t="s">
        <v>8315</v>
      </c>
      <c r="R3943" s="6" t="s">
        <v>8316</v>
      </c>
      <c r="S3943" s="14">
        <f t="shared" si="122"/>
        <v>41940.378900462958</v>
      </c>
      <c r="T3943" s="14">
        <f t="shared" si="123"/>
        <v>41967.833333333336</v>
      </c>
    </row>
    <row r="3944" spans="1:20" ht="45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8306</v>
      </c>
      <c r="G3944" s="1" t="s">
        <v>8221</v>
      </c>
      <c r="H3944" s="1" t="s">
        <v>8243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8268</v>
      </c>
      <c r="O3944" s="5">
        <f>E3944/D3944</f>
        <v>0</v>
      </c>
      <c r="P3944" s="3" t="e">
        <f>ROUND(E3944/L3944,0)</f>
        <v>#DIV/0!</v>
      </c>
      <c r="Q3944" s="6" t="s">
        <v>8315</v>
      </c>
      <c r="R3944" s="6" t="s">
        <v>8316</v>
      </c>
      <c r="S3944" s="14">
        <f t="shared" si="122"/>
        <v>42111.695763888885</v>
      </c>
      <c r="T3944" s="14">
        <f t="shared" si="123"/>
        <v>42171.695763888885</v>
      </c>
    </row>
    <row r="3945" spans="1:20" ht="4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8306</v>
      </c>
      <c r="G3945" s="1" t="s">
        <v>8221</v>
      </c>
      <c r="H3945" s="1" t="s">
        <v>8243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8268</v>
      </c>
      <c r="O3945" s="5">
        <f>E3945/D3945</f>
        <v>0.35639999999999999</v>
      </c>
      <c r="P3945" s="3">
        <f>ROUND(E3945/L3945,0)</f>
        <v>137</v>
      </c>
      <c r="Q3945" s="6" t="s">
        <v>8315</v>
      </c>
      <c r="R3945" s="6" t="s">
        <v>8316</v>
      </c>
      <c r="S3945" s="14">
        <f t="shared" si="122"/>
        <v>42279.570231481477</v>
      </c>
      <c r="T3945" s="14">
        <f t="shared" si="123"/>
        <v>42310.493055555555</v>
      </c>
    </row>
    <row r="3946" spans="1:20" ht="60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8306</v>
      </c>
      <c r="G3946" s="1" t="s">
        <v>8221</v>
      </c>
      <c r="H3946" s="1" t="s">
        <v>8243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8268</v>
      </c>
      <c r="O3946" s="5">
        <f>E3946/D3946</f>
        <v>0</v>
      </c>
      <c r="P3946" s="3" t="e">
        <f>ROUND(E3946/L3946,0)</f>
        <v>#DIV/0!</v>
      </c>
      <c r="Q3946" s="6" t="s">
        <v>8315</v>
      </c>
      <c r="R3946" s="6" t="s">
        <v>8316</v>
      </c>
      <c r="S3946" s="14">
        <f t="shared" si="122"/>
        <v>42213.454571759255</v>
      </c>
      <c r="T3946" s="14">
        <f t="shared" si="123"/>
        <v>42243.454571759255</v>
      </c>
    </row>
    <row r="3947" spans="1:20" ht="60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8306</v>
      </c>
      <c r="G3947" s="1" t="s">
        <v>8221</v>
      </c>
      <c r="H3947" s="1" t="s">
        <v>8243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8268</v>
      </c>
      <c r="O3947" s="5">
        <f>E3947/D3947</f>
        <v>2.5000000000000001E-3</v>
      </c>
      <c r="P3947" s="3">
        <f>ROUND(E3947/L3947,0)</f>
        <v>5</v>
      </c>
      <c r="Q3947" s="6" t="s">
        <v>8315</v>
      </c>
      <c r="R3947" s="6" t="s">
        <v>8316</v>
      </c>
      <c r="S3947" s="14">
        <f t="shared" si="122"/>
        <v>42109.593379629623</v>
      </c>
      <c r="T3947" s="14">
        <f t="shared" si="123"/>
        <v>42139.593379629623</v>
      </c>
    </row>
    <row r="3948" spans="1:20" ht="30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8306</v>
      </c>
      <c r="G3948" s="1" t="s">
        <v>8221</v>
      </c>
      <c r="H3948" s="1" t="s">
        <v>8243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8268</v>
      </c>
      <c r="O3948" s="5">
        <f>E3948/D3948</f>
        <v>3.2500000000000001E-2</v>
      </c>
      <c r="P3948" s="3">
        <f>ROUND(E3948/L3948,0)</f>
        <v>39</v>
      </c>
      <c r="Q3948" s="6" t="s">
        <v>8315</v>
      </c>
      <c r="R3948" s="6" t="s">
        <v>8316</v>
      </c>
      <c r="S3948" s="14">
        <f t="shared" si="122"/>
        <v>42031.625254629624</v>
      </c>
      <c r="T3948" s="14">
        <f t="shared" si="123"/>
        <v>42063.124999999993</v>
      </c>
    </row>
    <row r="3949" spans="1:20" ht="60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8306</v>
      </c>
      <c r="G3949" s="1" t="s">
        <v>8221</v>
      </c>
      <c r="H3949" s="1" t="s">
        <v>8243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8268</v>
      </c>
      <c r="O3949" s="5">
        <f>E3949/D3949</f>
        <v>3.3666666666666664E-2</v>
      </c>
      <c r="P3949" s="3">
        <f>ROUND(E3949/L3949,0)</f>
        <v>51</v>
      </c>
      <c r="Q3949" s="6" t="s">
        <v>8315</v>
      </c>
      <c r="R3949" s="6" t="s">
        <v>8316</v>
      </c>
      <c r="S3949" s="14">
        <f t="shared" si="122"/>
        <v>42614.934537037036</v>
      </c>
      <c r="T3949" s="14">
        <f t="shared" si="123"/>
        <v>42644.934537037036</v>
      </c>
    </row>
    <row r="3950" spans="1:20" ht="60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8306</v>
      </c>
      <c r="G3950" s="1" t="s">
        <v>8223</v>
      </c>
      <c r="H3950" s="1" t="s">
        <v>8245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8268</v>
      </c>
      <c r="O3950" s="5">
        <f>E3950/D3950</f>
        <v>0</v>
      </c>
      <c r="P3950" s="3" t="e">
        <f>ROUND(E3950/L3950,0)</f>
        <v>#DIV/0!</v>
      </c>
      <c r="Q3950" s="6" t="s">
        <v>8315</v>
      </c>
      <c r="R3950" s="6" t="s">
        <v>8316</v>
      </c>
      <c r="S3950" s="14">
        <f t="shared" si="122"/>
        <v>41829.117164351854</v>
      </c>
      <c r="T3950" s="14">
        <f t="shared" si="123"/>
        <v>41889.117164351854</v>
      </c>
    </row>
    <row r="3951" spans="1:20" ht="60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8306</v>
      </c>
      <c r="G3951" s="1" t="s">
        <v>8223</v>
      </c>
      <c r="H3951" s="1" t="s">
        <v>8245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8268</v>
      </c>
      <c r="O3951" s="5">
        <f>E3951/D3951</f>
        <v>0.15770000000000001</v>
      </c>
      <c r="P3951" s="3">
        <f>ROUND(E3951/L3951,0)</f>
        <v>49</v>
      </c>
      <c r="Q3951" s="6" t="s">
        <v>8315</v>
      </c>
      <c r="R3951" s="6" t="s">
        <v>8316</v>
      </c>
      <c r="S3951" s="14">
        <f t="shared" si="122"/>
        <v>42015.912280092591</v>
      </c>
      <c r="T3951" s="14">
        <f t="shared" si="123"/>
        <v>42045.912280092591</v>
      </c>
    </row>
    <row r="3952" spans="1:20" ht="60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8306</v>
      </c>
      <c r="G3952" s="1" t="s">
        <v>8221</v>
      </c>
      <c r="H3952" s="1" t="s">
        <v>8243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8268</v>
      </c>
      <c r="O3952" s="5">
        <f>E3952/D3952</f>
        <v>6.2500000000000003E-3</v>
      </c>
      <c r="P3952" s="3">
        <f>ROUND(E3952/L3952,0)</f>
        <v>25</v>
      </c>
      <c r="Q3952" s="6" t="s">
        <v>8315</v>
      </c>
      <c r="R3952" s="6" t="s">
        <v>8316</v>
      </c>
      <c r="S3952" s="14">
        <f t="shared" si="122"/>
        <v>42439.493981481479</v>
      </c>
      <c r="T3952" s="14">
        <f t="shared" si="123"/>
        <v>42468.565972222219</v>
      </c>
    </row>
    <row r="3953" spans="1:20" ht="60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8306</v>
      </c>
      <c r="G3953" s="1" t="s">
        <v>8238</v>
      </c>
      <c r="H3953" s="1" t="s">
        <v>8246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8268</v>
      </c>
      <c r="O3953" s="5">
        <f>E3953/D3953</f>
        <v>5.0000000000000004E-6</v>
      </c>
      <c r="P3953" s="3">
        <f>ROUND(E3953/L3953,0)</f>
        <v>1</v>
      </c>
      <c r="Q3953" s="6" t="s">
        <v>8315</v>
      </c>
      <c r="R3953" s="6" t="s">
        <v>8316</v>
      </c>
      <c r="S3953" s="14">
        <f t="shared" si="122"/>
        <v>42433.617384259262</v>
      </c>
      <c r="T3953" s="14">
        <f t="shared" si="123"/>
        <v>42493.57571759259</v>
      </c>
    </row>
    <row r="3954" spans="1:20" ht="60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8306</v>
      </c>
      <c r="G3954" s="1" t="s">
        <v>8221</v>
      </c>
      <c r="H3954" s="1" t="s">
        <v>8243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8268</v>
      </c>
      <c r="O3954" s="5">
        <f>E3954/D3954</f>
        <v>9.6153846153846159E-4</v>
      </c>
      <c r="P3954" s="3">
        <f>ROUND(E3954/L3954,0)</f>
        <v>25</v>
      </c>
      <c r="Q3954" s="6" t="s">
        <v>8315</v>
      </c>
      <c r="R3954" s="6" t="s">
        <v>8316</v>
      </c>
      <c r="S3954" s="14">
        <f t="shared" si="122"/>
        <v>42243.582060185181</v>
      </c>
      <c r="T3954" s="14">
        <f t="shared" si="123"/>
        <v>42303.582060185181</v>
      </c>
    </row>
    <row r="3955" spans="1:20" ht="45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8306</v>
      </c>
      <c r="G3955" s="1" t="s">
        <v>8221</v>
      </c>
      <c r="H3955" s="1" t="s">
        <v>8243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8268</v>
      </c>
      <c r="O3955" s="5">
        <f>E3955/D3955</f>
        <v>0</v>
      </c>
      <c r="P3955" s="3" t="e">
        <f>ROUND(E3955/L3955,0)</f>
        <v>#DIV/0!</v>
      </c>
      <c r="Q3955" s="6" t="s">
        <v>8315</v>
      </c>
      <c r="R3955" s="6" t="s">
        <v>8316</v>
      </c>
      <c r="S3955" s="14">
        <f t="shared" si="122"/>
        <v>42549.840115740742</v>
      </c>
      <c r="T3955" s="14">
        <f t="shared" si="123"/>
        <v>42580.770138888889</v>
      </c>
    </row>
    <row r="3956" spans="1:20" ht="60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8306</v>
      </c>
      <c r="G3956" s="1" t="s">
        <v>8226</v>
      </c>
      <c r="H3956" s="1" t="s">
        <v>8248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8268</v>
      </c>
      <c r="O3956" s="5">
        <f>E3956/D3956</f>
        <v>0</v>
      </c>
      <c r="P3956" s="3" t="e">
        <f>ROUND(E3956/L3956,0)</f>
        <v>#DIV/0!</v>
      </c>
      <c r="Q3956" s="6" t="s">
        <v>8315</v>
      </c>
      <c r="R3956" s="6" t="s">
        <v>8316</v>
      </c>
      <c r="S3956" s="14">
        <f t="shared" si="122"/>
        <v>41774.442870370367</v>
      </c>
      <c r="T3956" s="14">
        <f t="shared" si="123"/>
        <v>41834.442870370367</v>
      </c>
    </row>
    <row r="3957" spans="1:20" ht="60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8306</v>
      </c>
      <c r="G3957" s="1" t="s">
        <v>8221</v>
      </c>
      <c r="H3957" s="1" t="s">
        <v>8243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8268</v>
      </c>
      <c r="O3957" s="5">
        <f>E3957/D3957</f>
        <v>0.24285714285714285</v>
      </c>
      <c r="P3957" s="3">
        <f>ROUND(E3957/L3957,0)</f>
        <v>53</v>
      </c>
      <c r="Q3957" s="6" t="s">
        <v>8315</v>
      </c>
      <c r="R3957" s="6" t="s">
        <v>8316</v>
      </c>
      <c r="S3957" s="14">
        <f t="shared" si="122"/>
        <v>42306.640520833331</v>
      </c>
      <c r="T3957" s="14">
        <f t="shared" si="123"/>
        <v>42336.682187499995</v>
      </c>
    </row>
    <row r="3958" spans="1:20" ht="60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8306</v>
      </c>
      <c r="G3958" s="1" t="s">
        <v>8221</v>
      </c>
      <c r="H3958" s="1" t="s">
        <v>8243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8268</v>
      </c>
      <c r="O3958" s="5">
        <f>E3958/D3958</f>
        <v>0</v>
      </c>
      <c r="P3958" s="3" t="e">
        <f>ROUND(E3958/L3958,0)</f>
        <v>#DIV/0!</v>
      </c>
      <c r="Q3958" s="6" t="s">
        <v>8315</v>
      </c>
      <c r="R3958" s="6" t="s">
        <v>8316</v>
      </c>
      <c r="S3958" s="14">
        <f t="shared" si="122"/>
        <v>42457.723692129628</v>
      </c>
      <c r="T3958" s="14">
        <f t="shared" si="123"/>
        <v>42484.805555555555</v>
      </c>
    </row>
    <row r="3959" spans="1:20" ht="4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8306</v>
      </c>
      <c r="G3959" s="1" t="s">
        <v>8221</v>
      </c>
      <c r="H3959" s="1" t="s">
        <v>8243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8268</v>
      </c>
      <c r="O3959" s="5">
        <f>E3959/D3959</f>
        <v>2.5000000000000001E-4</v>
      </c>
      <c r="P3959" s="3">
        <f>ROUND(E3959/L3959,0)</f>
        <v>7</v>
      </c>
      <c r="Q3959" s="6" t="s">
        <v>8315</v>
      </c>
      <c r="R3959" s="6" t="s">
        <v>8316</v>
      </c>
      <c r="S3959" s="14">
        <f t="shared" si="122"/>
        <v>42513.76798611111</v>
      </c>
      <c r="T3959" s="14">
        <f t="shared" si="123"/>
        <v>42559.76798611111</v>
      </c>
    </row>
    <row r="3960" spans="1:20" ht="60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8306</v>
      </c>
      <c r="G3960" s="1" t="s">
        <v>8221</v>
      </c>
      <c r="H3960" s="1" t="s">
        <v>8243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8268</v>
      </c>
      <c r="O3960" s="5">
        <f>E3960/D3960</f>
        <v>0.32050000000000001</v>
      </c>
      <c r="P3960" s="3">
        <f>ROUND(E3960/L3960,0)</f>
        <v>40</v>
      </c>
      <c r="Q3960" s="6" t="s">
        <v>8315</v>
      </c>
      <c r="R3960" s="6" t="s">
        <v>8316</v>
      </c>
      <c r="S3960" s="14">
        <f t="shared" si="122"/>
        <v>41816.742037037031</v>
      </c>
      <c r="T3960" s="14">
        <f t="shared" si="123"/>
        <v>41853.375</v>
      </c>
    </row>
    <row r="3961" spans="1:20" ht="60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8306</v>
      </c>
      <c r="G3961" s="1" t="s">
        <v>8221</v>
      </c>
      <c r="H3961" s="1" t="s">
        <v>8243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8268</v>
      </c>
      <c r="O3961" s="5">
        <f>E3961/D3961</f>
        <v>0.24333333333333335</v>
      </c>
      <c r="P3961" s="3">
        <f>ROUND(E3961/L3961,0)</f>
        <v>24</v>
      </c>
      <c r="Q3961" s="6" t="s">
        <v>8315</v>
      </c>
      <c r="R3961" s="6" t="s">
        <v>8316</v>
      </c>
      <c r="S3961" s="14">
        <f t="shared" si="122"/>
        <v>41880.580509259256</v>
      </c>
      <c r="T3961" s="14">
        <f t="shared" si="123"/>
        <v>41910.580509259256</v>
      </c>
    </row>
    <row r="3962" spans="1:20" ht="60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8306</v>
      </c>
      <c r="G3962" s="1" t="s">
        <v>8221</v>
      </c>
      <c r="H3962" s="1" t="s">
        <v>8243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8268</v>
      </c>
      <c r="O3962" s="5">
        <f>E3962/D3962</f>
        <v>1.4999999999999999E-2</v>
      </c>
      <c r="P3962" s="3">
        <f>ROUND(E3962/L3962,0)</f>
        <v>11</v>
      </c>
      <c r="Q3962" s="6" t="s">
        <v>8315</v>
      </c>
      <c r="R3962" s="6" t="s">
        <v>8316</v>
      </c>
      <c r="S3962" s="14">
        <f t="shared" si="122"/>
        <v>42342.63722222222</v>
      </c>
      <c r="T3962" s="14">
        <f t="shared" si="123"/>
        <v>42372.63722222222</v>
      </c>
    </row>
    <row r="3963" spans="1:20" ht="60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8306</v>
      </c>
      <c r="G3963" s="1" t="s">
        <v>8222</v>
      </c>
      <c r="H3963" s="1" t="s">
        <v>8244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8268</v>
      </c>
      <c r="O3963" s="5">
        <f>E3963/D3963</f>
        <v>4.1999999999999997E-3</v>
      </c>
      <c r="P3963" s="3">
        <f>ROUND(E3963/L3963,0)</f>
        <v>11</v>
      </c>
      <c r="Q3963" s="6" t="s">
        <v>8315</v>
      </c>
      <c r="R3963" s="6" t="s">
        <v>8316</v>
      </c>
      <c r="S3963" s="14">
        <f t="shared" si="122"/>
        <v>41745.682986111111</v>
      </c>
      <c r="T3963" s="14">
        <f t="shared" si="123"/>
        <v>41767.682986111111</v>
      </c>
    </row>
    <row r="3964" spans="1:20" ht="60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8306</v>
      </c>
      <c r="G3964" s="1" t="s">
        <v>8222</v>
      </c>
      <c r="H3964" s="1" t="s">
        <v>8244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8268</v>
      </c>
      <c r="O3964" s="5">
        <f>E3964/D3964</f>
        <v>3.214285714285714E-2</v>
      </c>
      <c r="P3964" s="3">
        <f>ROUND(E3964/L3964,0)</f>
        <v>15</v>
      </c>
      <c r="Q3964" s="6" t="s">
        <v>8315</v>
      </c>
      <c r="R3964" s="6" t="s">
        <v>8316</v>
      </c>
      <c r="S3964" s="14">
        <f t="shared" si="122"/>
        <v>42311.413124999999</v>
      </c>
      <c r="T3964" s="14">
        <f t="shared" si="123"/>
        <v>42336.413124999999</v>
      </c>
    </row>
    <row r="3965" spans="1:20" ht="60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8306</v>
      </c>
      <c r="G3965" s="1" t="s">
        <v>8226</v>
      </c>
      <c r="H3965" s="1" t="s">
        <v>8248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8268</v>
      </c>
      <c r="O3965" s="5">
        <f>E3965/D3965</f>
        <v>0</v>
      </c>
      <c r="P3965" s="3" t="e">
        <f>ROUND(E3965/L3965,0)</f>
        <v>#DIV/0!</v>
      </c>
      <c r="Q3965" s="6" t="s">
        <v>8315</v>
      </c>
      <c r="R3965" s="6" t="s">
        <v>8316</v>
      </c>
      <c r="S3965" s="14">
        <f t="shared" si="122"/>
        <v>42295.945798611108</v>
      </c>
      <c r="T3965" s="14">
        <f t="shared" si="123"/>
        <v>42325.987465277773</v>
      </c>
    </row>
    <row r="3966" spans="1:20" ht="4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8306</v>
      </c>
      <c r="G3966" s="1" t="s">
        <v>8221</v>
      </c>
      <c r="H3966" s="1" t="s">
        <v>8243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8268</v>
      </c>
      <c r="O3966" s="5">
        <f>E3966/D3966</f>
        <v>6.3E-2</v>
      </c>
      <c r="P3966" s="3">
        <f>ROUND(E3966/L3966,0)</f>
        <v>42</v>
      </c>
      <c r="Q3966" s="6" t="s">
        <v>8315</v>
      </c>
      <c r="R3966" s="6" t="s">
        <v>8316</v>
      </c>
      <c r="S3966" s="14">
        <f t="shared" si="122"/>
        <v>42053.513726851852</v>
      </c>
      <c r="T3966" s="14">
        <f t="shared" si="123"/>
        <v>42113.47206018518</v>
      </c>
    </row>
    <row r="3967" spans="1:20" ht="60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8306</v>
      </c>
      <c r="G3967" s="1" t="s">
        <v>8221</v>
      </c>
      <c r="H3967" s="1" t="s">
        <v>8243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8268</v>
      </c>
      <c r="O3967" s="5">
        <f>E3967/D3967</f>
        <v>0.14249999999999999</v>
      </c>
      <c r="P3967" s="3">
        <f>ROUND(E3967/L3967,0)</f>
        <v>71</v>
      </c>
      <c r="Q3967" s="6" t="s">
        <v>8315</v>
      </c>
      <c r="R3967" s="6" t="s">
        <v>8316</v>
      </c>
      <c r="S3967" s="14">
        <f t="shared" si="122"/>
        <v>42414.027546296296</v>
      </c>
      <c r="T3967" s="14">
        <f t="shared" si="123"/>
        <v>42473.985879629625</v>
      </c>
    </row>
    <row r="3968" spans="1:20" ht="60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8306</v>
      </c>
      <c r="G3968" s="1" t="s">
        <v>8221</v>
      </c>
      <c r="H3968" s="1" t="s">
        <v>8243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8268</v>
      </c>
      <c r="O3968" s="5">
        <f>E3968/D3968</f>
        <v>6.0000000000000001E-3</v>
      </c>
      <c r="P3968" s="3">
        <f>ROUND(E3968/L3968,0)</f>
        <v>23</v>
      </c>
      <c r="Q3968" s="6" t="s">
        <v>8315</v>
      </c>
      <c r="R3968" s="6" t="s">
        <v>8316</v>
      </c>
      <c r="S3968" s="14">
        <f t="shared" si="122"/>
        <v>41801.503217592588</v>
      </c>
      <c r="T3968" s="14">
        <f t="shared" si="123"/>
        <v>41843.915972222218</v>
      </c>
    </row>
    <row r="3969" spans="1:20" ht="60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8306</v>
      </c>
      <c r="G3969" s="1" t="s">
        <v>8221</v>
      </c>
      <c r="H3969" s="1" t="s">
        <v>8243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8268</v>
      </c>
      <c r="O3969" s="5">
        <f>E3969/D3969</f>
        <v>0.2411764705882353</v>
      </c>
      <c r="P3969" s="3">
        <f>ROUND(E3969/L3969,0)</f>
        <v>41</v>
      </c>
      <c r="Q3969" s="6" t="s">
        <v>8315</v>
      </c>
      <c r="R3969" s="6" t="s">
        <v>8316</v>
      </c>
      <c r="S3969" s="14">
        <f t="shared" si="122"/>
        <v>42770.082256944443</v>
      </c>
      <c r="T3969" s="14">
        <f t="shared" si="123"/>
        <v>42800.082256944443</v>
      </c>
    </row>
    <row r="3970" spans="1:20" ht="4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8306</v>
      </c>
      <c r="G3970" s="1" t="s">
        <v>8221</v>
      </c>
      <c r="H3970" s="1" t="s">
        <v>8243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8268</v>
      </c>
      <c r="O3970" s="5">
        <f>E3970/D3970</f>
        <v>0.10539999999999999</v>
      </c>
      <c r="P3970" s="3">
        <f>ROUND(E3970/L3970,0)</f>
        <v>48</v>
      </c>
      <c r="Q3970" s="6" t="s">
        <v>8315</v>
      </c>
      <c r="R3970" s="6" t="s">
        <v>8316</v>
      </c>
      <c r="S3970" s="14">
        <f t="shared" si="122"/>
        <v>42452.60732638889</v>
      </c>
      <c r="T3970" s="14">
        <f t="shared" si="123"/>
        <v>42512.60732638889</v>
      </c>
    </row>
    <row r="3971" spans="1:20" ht="60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8306</v>
      </c>
      <c r="G3971" s="1" t="s">
        <v>8221</v>
      </c>
      <c r="H3971" s="1" t="s">
        <v>8243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8268</v>
      </c>
      <c r="O3971" s="5">
        <f>E3971/D3971</f>
        <v>7.4690265486725665E-2</v>
      </c>
      <c r="P3971" s="3">
        <f>ROUND(E3971/L3971,0)</f>
        <v>35</v>
      </c>
      <c r="Q3971" s="6" t="s">
        <v>8315</v>
      </c>
      <c r="R3971" s="6" t="s">
        <v>8316</v>
      </c>
      <c r="S3971" s="14">
        <f t="shared" ref="S3971:S4034" si="124">(J3971/86400)+25569+(-5/24)</f>
        <v>42601.646365740737</v>
      </c>
      <c r="T3971" s="14">
        <f t="shared" ref="T3971:T4034" si="125">(I3971/86400)+25569+(-5/24)</f>
        <v>42610.954861111109</v>
      </c>
    </row>
    <row r="3972" spans="1:20" ht="60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8306</v>
      </c>
      <c r="G3972" s="1" t="s">
        <v>8221</v>
      </c>
      <c r="H3972" s="1" t="s">
        <v>8243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8268</v>
      </c>
      <c r="O3972" s="5">
        <f>E3972/D3972</f>
        <v>7.3333333333333334E-4</v>
      </c>
      <c r="P3972" s="3">
        <f>ROUND(E3972/L3972,0)</f>
        <v>6</v>
      </c>
      <c r="Q3972" s="6" t="s">
        <v>8315</v>
      </c>
      <c r="R3972" s="6" t="s">
        <v>8316</v>
      </c>
      <c r="S3972" s="14">
        <f t="shared" si="124"/>
        <v>42447.655219907407</v>
      </c>
      <c r="T3972" s="14">
        <f t="shared" si="125"/>
        <v>42477.655219907407</v>
      </c>
    </row>
    <row r="3973" spans="1:20" ht="60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8306</v>
      </c>
      <c r="G3973" s="1" t="s">
        <v>8221</v>
      </c>
      <c r="H3973" s="1" t="s">
        <v>8243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8268</v>
      </c>
      <c r="O3973" s="5">
        <f>E3973/D3973</f>
        <v>9.7142857142857135E-3</v>
      </c>
      <c r="P3973" s="3">
        <f>ROUND(E3973/L3973,0)</f>
        <v>23</v>
      </c>
      <c r="Q3973" s="6" t="s">
        <v>8315</v>
      </c>
      <c r="R3973" s="6" t="s">
        <v>8316</v>
      </c>
      <c r="S3973" s="14">
        <f t="shared" si="124"/>
        <v>41811.327847222223</v>
      </c>
      <c r="T3973" s="14">
        <f t="shared" si="125"/>
        <v>41841.327847222223</v>
      </c>
    </row>
    <row r="3974" spans="1:20" ht="4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8306</v>
      </c>
      <c r="G3974" s="1" t="s">
        <v>8221</v>
      </c>
      <c r="H3974" s="1" t="s">
        <v>8243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8268</v>
      </c>
      <c r="O3974" s="5">
        <f>E3974/D3974</f>
        <v>0.21099999999999999</v>
      </c>
      <c r="P3974" s="3">
        <f>ROUND(E3974/L3974,0)</f>
        <v>26</v>
      </c>
      <c r="Q3974" s="6" t="s">
        <v>8315</v>
      </c>
      <c r="R3974" s="6" t="s">
        <v>8316</v>
      </c>
      <c r="S3974" s="14">
        <f t="shared" si="124"/>
        <v>41980.859189814808</v>
      </c>
      <c r="T3974" s="14">
        <f t="shared" si="125"/>
        <v>42040.859189814808</v>
      </c>
    </row>
    <row r="3975" spans="1:20" ht="60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8306</v>
      </c>
      <c r="G3975" s="1" t="s">
        <v>8221</v>
      </c>
      <c r="H3975" s="1" t="s">
        <v>8243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8268</v>
      </c>
      <c r="O3975" s="5">
        <f>E3975/D3975</f>
        <v>0.78100000000000003</v>
      </c>
      <c r="P3975" s="3">
        <f>ROUND(E3975/L3975,0)</f>
        <v>106</v>
      </c>
      <c r="Q3975" s="6" t="s">
        <v>8315</v>
      </c>
      <c r="R3975" s="6" t="s">
        <v>8316</v>
      </c>
      <c r="S3975" s="14">
        <f t="shared" si="124"/>
        <v>42469.475810185184</v>
      </c>
      <c r="T3975" s="14">
        <f t="shared" si="125"/>
        <v>42498.958333333336</v>
      </c>
    </row>
    <row r="3976" spans="1:20" ht="60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8306</v>
      </c>
      <c r="G3976" s="1" t="s">
        <v>8222</v>
      </c>
      <c r="H3976" s="1" t="s">
        <v>8244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8268</v>
      </c>
      <c r="O3976" s="5">
        <f>E3976/D3976</f>
        <v>0.32</v>
      </c>
      <c r="P3976" s="3">
        <f>ROUND(E3976/L3976,0)</f>
        <v>29</v>
      </c>
      <c r="Q3976" s="6" t="s">
        <v>8315</v>
      </c>
      <c r="R3976" s="6" t="s">
        <v>8316</v>
      </c>
      <c r="S3976" s="14">
        <f t="shared" si="124"/>
        <v>42493.338518518511</v>
      </c>
      <c r="T3976" s="14">
        <f t="shared" si="125"/>
        <v>42523.338518518511</v>
      </c>
    </row>
    <row r="3977" spans="1:20" ht="60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8306</v>
      </c>
      <c r="G3977" s="1" t="s">
        <v>8221</v>
      </c>
      <c r="H3977" s="1" t="s">
        <v>8243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8268</v>
      </c>
      <c r="O3977" s="5">
        <f>E3977/D3977</f>
        <v>0</v>
      </c>
      <c r="P3977" s="3" t="e">
        <f>ROUND(E3977/L3977,0)</f>
        <v>#DIV/0!</v>
      </c>
      <c r="Q3977" s="6" t="s">
        <v>8315</v>
      </c>
      <c r="R3977" s="6" t="s">
        <v>8316</v>
      </c>
      <c r="S3977" s="14">
        <f t="shared" si="124"/>
        <v>42534.658541666664</v>
      </c>
      <c r="T3977" s="14">
        <f t="shared" si="125"/>
        <v>42564.658541666664</v>
      </c>
    </row>
    <row r="3978" spans="1:20" ht="60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8306</v>
      </c>
      <c r="G3978" s="1" t="s">
        <v>8221</v>
      </c>
      <c r="H3978" s="1" t="s">
        <v>8243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8268</v>
      </c>
      <c r="O3978" s="5">
        <f>E3978/D3978</f>
        <v>0.47692307692307695</v>
      </c>
      <c r="P3978" s="3">
        <f>ROUND(E3978/L3978,0)</f>
        <v>62</v>
      </c>
      <c r="Q3978" s="6" t="s">
        <v>8315</v>
      </c>
      <c r="R3978" s="6" t="s">
        <v>8316</v>
      </c>
      <c r="S3978" s="14">
        <f t="shared" si="124"/>
        <v>41830.650011574071</v>
      </c>
      <c r="T3978" s="14">
        <f t="shared" si="125"/>
        <v>41852.083333333328</v>
      </c>
    </row>
    <row r="3979" spans="1:20" ht="60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8306</v>
      </c>
      <c r="G3979" s="1" t="s">
        <v>8221</v>
      </c>
      <c r="H3979" s="1" t="s">
        <v>8243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8268</v>
      </c>
      <c r="O3979" s="5">
        <f>E3979/D3979</f>
        <v>1.4500000000000001E-2</v>
      </c>
      <c r="P3979" s="3">
        <f>ROUND(E3979/L3979,0)</f>
        <v>218</v>
      </c>
      <c r="Q3979" s="6" t="s">
        <v>8315</v>
      </c>
      <c r="R3979" s="6" t="s">
        <v>8316</v>
      </c>
      <c r="S3979" s="14">
        <f t="shared" si="124"/>
        <v>42543.580231481479</v>
      </c>
      <c r="T3979" s="14">
        <f t="shared" si="125"/>
        <v>42573.580231481479</v>
      </c>
    </row>
    <row r="3980" spans="1:20" ht="60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8306</v>
      </c>
      <c r="G3980" s="1" t="s">
        <v>8221</v>
      </c>
      <c r="H3980" s="1" t="s">
        <v>8243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8268</v>
      </c>
      <c r="O3980" s="5">
        <f>E3980/D3980</f>
        <v>0.107</v>
      </c>
      <c r="P3980" s="3">
        <f>ROUND(E3980/L3980,0)</f>
        <v>27</v>
      </c>
      <c r="Q3980" s="6" t="s">
        <v>8315</v>
      </c>
      <c r="R3980" s="6" t="s">
        <v>8316</v>
      </c>
      <c r="S3980" s="14">
        <f t="shared" si="124"/>
        <v>41975.434641203705</v>
      </c>
      <c r="T3980" s="14">
        <f t="shared" si="125"/>
        <v>42035.434641203705</v>
      </c>
    </row>
    <row r="3981" spans="1:20" ht="60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8306</v>
      </c>
      <c r="G3981" s="1" t="s">
        <v>8222</v>
      </c>
      <c r="H3981" s="1" t="s">
        <v>8244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8268</v>
      </c>
      <c r="O3981" s="5">
        <f>E3981/D3981</f>
        <v>1.8333333333333333E-2</v>
      </c>
      <c r="P3981" s="3">
        <f>ROUND(E3981/L3981,0)</f>
        <v>18</v>
      </c>
      <c r="Q3981" s="6" t="s">
        <v>8315</v>
      </c>
      <c r="R3981" s="6" t="s">
        <v>8316</v>
      </c>
      <c r="S3981" s="14">
        <f t="shared" si="124"/>
        <v>42069.695104166669</v>
      </c>
      <c r="T3981" s="14">
        <f t="shared" si="125"/>
        <v>42092.624999999993</v>
      </c>
    </row>
    <row r="3982" spans="1:20" ht="60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8306</v>
      </c>
      <c r="G3982" s="1" t="s">
        <v>8221</v>
      </c>
      <c r="H3982" s="1" t="s">
        <v>8243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8268</v>
      </c>
      <c r="O3982" s="5">
        <f>E3982/D3982</f>
        <v>0.18</v>
      </c>
      <c r="P3982" s="3">
        <f>ROUND(E3982/L3982,0)</f>
        <v>64</v>
      </c>
      <c r="Q3982" s="6" t="s">
        <v>8315</v>
      </c>
      <c r="R3982" s="6" t="s">
        <v>8316</v>
      </c>
      <c r="S3982" s="14">
        <f t="shared" si="124"/>
        <v>41795.390590277777</v>
      </c>
      <c r="T3982" s="14">
        <f t="shared" si="125"/>
        <v>41825.390590277777</v>
      </c>
    </row>
    <row r="3983" spans="1:20" ht="45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8306</v>
      </c>
      <c r="G3983" s="1" t="s">
        <v>8221</v>
      </c>
      <c r="H3983" s="1" t="s">
        <v>8243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8268</v>
      </c>
      <c r="O3983" s="5">
        <f>E3983/D3983</f>
        <v>4.0833333333333333E-2</v>
      </c>
      <c r="P3983" s="3">
        <f>ROUND(E3983/L3983,0)</f>
        <v>175</v>
      </c>
      <c r="Q3983" s="6" t="s">
        <v>8315</v>
      </c>
      <c r="R3983" s="6" t="s">
        <v>8316</v>
      </c>
      <c r="S3983" s="14">
        <f t="shared" si="124"/>
        <v>42507.971631944441</v>
      </c>
      <c r="T3983" s="14">
        <f t="shared" si="125"/>
        <v>42567.971631944441</v>
      </c>
    </row>
    <row r="3984" spans="1:20" ht="60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8306</v>
      </c>
      <c r="G3984" s="1" t="s">
        <v>8222</v>
      </c>
      <c r="H3984" s="1" t="s">
        <v>8244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8268</v>
      </c>
      <c r="O3984" s="5">
        <f>E3984/D3984</f>
        <v>0.2</v>
      </c>
      <c r="P3984" s="3">
        <f>ROUND(E3984/L3984,0)</f>
        <v>34</v>
      </c>
      <c r="Q3984" s="6" t="s">
        <v>8315</v>
      </c>
      <c r="R3984" s="6" t="s">
        <v>8316</v>
      </c>
      <c r="S3984" s="14">
        <f t="shared" si="124"/>
        <v>42132.601620370369</v>
      </c>
      <c r="T3984" s="14">
        <f t="shared" si="125"/>
        <v>42192.601620370369</v>
      </c>
    </row>
    <row r="3985" spans="1:20" ht="60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8306</v>
      </c>
      <c r="G3985" s="1" t="s">
        <v>8221</v>
      </c>
      <c r="H3985" s="1" t="s">
        <v>8243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8268</v>
      </c>
      <c r="O3985" s="5">
        <f>E3985/D3985</f>
        <v>0.34802513464991025</v>
      </c>
      <c r="P3985" s="3">
        <f>ROUND(E3985/L3985,0)</f>
        <v>84</v>
      </c>
      <c r="Q3985" s="6" t="s">
        <v>8315</v>
      </c>
      <c r="R3985" s="6" t="s">
        <v>8316</v>
      </c>
      <c r="S3985" s="14">
        <f t="shared" si="124"/>
        <v>41747.661527777775</v>
      </c>
      <c r="T3985" s="14">
        <f t="shared" si="125"/>
        <v>41779.082638888889</v>
      </c>
    </row>
    <row r="3986" spans="1:20" ht="60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8306</v>
      </c>
      <c r="G3986" s="1" t="s">
        <v>8222</v>
      </c>
      <c r="H3986" s="1" t="s">
        <v>8244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8268</v>
      </c>
      <c r="O3986" s="5">
        <f>E3986/D3986</f>
        <v>6.3333333333333339E-2</v>
      </c>
      <c r="P3986" s="3">
        <f>ROUND(E3986/L3986,0)</f>
        <v>10</v>
      </c>
      <c r="Q3986" s="6" t="s">
        <v>8315</v>
      </c>
      <c r="R3986" s="6" t="s">
        <v>8316</v>
      </c>
      <c r="S3986" s="14">
        <f t="shared" si="124"/>
        <v>41920.75513888889</v>
      </c>
      <c r="T3986" s="14">
        <f t="shared" si="125"/>
        <v>41950.791666666664</v>
      </c>
    </row>
    <row r="3987" spans="1:20" ht="60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8306</v>
      </c>
      <c r="G3987" s="1" t="s">
        <v>8221</v>
      </c>
      <c r="H3987" s="1" t="s">
        <v>8243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8268</v>
      </c>
      <c r="O3987" s="5">
        <f>E3987/D3987</f>
        <v>0.32050000000000001</v>
      </c>
      <c r="P3987" s="3">
        <f>ROUND(E3987/L3987,0)</f>
        <v>34</v>
      </c>
      <c r="Q3987" s="6" t="s">
        <v>8315</v>
      </c>
      <c r="R3987" s="6" t="s">
        <v>8316</v>
      </c>
      <c r="S3987" s="14">
        <f t="shared" si="124"/>
        <v>42399.499074074069</v>
      </c>
      <c r="T3987" s="14">
        <f t="shared" si="125"/>
        <v>42420.670138888883</v>
      </c>
    </row>
    <row r="3988" spans="1:20" ht="60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8306</v>
      </c>
      <c r="G3988" s="1" t="s">
        <v>8222</v>
      </c>
      <c r="H3988" s="1" t="s">
        <v>8244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8268</v>
      </c>
      <c r="O3988" s="5">
        <f>E3988/D3988</f>
        <v>9.7600000000000006E-2</v>
      </c>
      <c r="P3988" s="3">
        <f>ROUND(E3988/L3988,0)</f>
        <v>38</v>
      </c>
      <c r="Q3988" s="6" t="s">
        <v>8315</v>
      </c>
      <c r="R3988" s="6" t="s">
        <v>8316</v>
      </c>
      <c r="S3988" s="14">
        <f t="shared" si="124"/>
        <v>42467.340208333328</v>
      </c>
      <c r="T3988" s="14">
        <f t="shared" si="125"/>
        <v>42496.336111111108</v>
      </c>
    </row>
    <row r="3989" spans="1:20" ht="4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8306</v>
      </c>
      <c r="G3989" s="1" t="s">
        <v>8222</v>
      </c>
      <c r="H3989" s="1" t="s">
        <v>8244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8268</v>
      </c>
      <c r="O3989" s="5">
        <f>E3989/D3989</f>
        <v>0.3775</v>
      </c>
      <c r="P3989" s="3">
        <f>ROUND(E3989/L3989,0)</f>
        <v>12</v>
      </c>
      <c r="Q3989" s="6" t="s">
        <v>8315</v>
      </c>
      <c r="R3989" s="6" t="s">
        <v>8316</v>
      </c>
      <c r="S3989" s="14">
        <f t="shared" si="124"/>
        <v>41765.716319444444</v>
      </c>
      <c r="T3989" s="14">
        <f t="shared" si="125"/>
        <v>41775.716319444444</v>
      </c>
    </row>
    <row r="3990" spans="1:20" ht="3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8306</v>
      </c>
      <c r="G3990" s="1" t="s">
        <v>8221</v>
      </c>
      <c r="H3990" s="1" t="s">
        <v>8243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8268</v>
      </c>
      <c r="O3990" s="5">
        <f>E3990/D3990</f>
        <v>2.1333333333333333E-2</v>
      </c>
      <c r="P3990" s="3">
        <f>ROUND(E3990/L3990,0)</f>
        <v>8</v>
      </c>
      <c r="Q3990" s="6" t="s">
        <v>8315</v>
      </c>
      <c r="R3990" s="6" t="s">
        <v>8316</v>
      </c>
      <c r="S3990" s="14">
        <f t="shared" si="124"/>
        <v>42229.872835648144</v>
      </c>
      <c r="T3990" s="14">
        <f t="shared" si="125"/>
        <v>42244.872835648144</v>
      </c>
    </row>
    <row r="3991" spans="1:20" ht="60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8306</v>
      </c>
      <c r="G3991" s="1" t="s">
        <v>8221</v>
      </c>
      <c r="H3991" s="1" t="s">
        <v>8243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8268</v>
      </c>
      <c r="O3991" s="5">
        <f>E3991/D3991</f>
        <v>0</v>
      </c>
      <c r="P3991" s="3" t="e">
        <f>ROUND(E3991/L3991,0)</f>
        <v>#DIV/0!</v>
      </c>
      <c r="Q3991" s="6" t="s">
        <v>8315</v>
      </c>
      <c r="R3991" s="6" t="s">
        <v>8316</v>
      </c>
      <c r="S3991" s="14">
        <f t="shared" si="124"/>
        <v>42286.541446759256</v>
      </c>
      <c r="T3991" s="14">
        <f t="shared" si="125"/>
        <v>42316.583113425928</v>
      </c>
    </row>
    <row r="3992" spans="1:20" ht="45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8306</v>
      </c>
      <c r="G3992" s="1" t="s">
        <v>8222</v>
      </c>
      <c r="H3992" s="1" t="s">
        <v>8244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8268</v>
      </c>
      <c r="O3992" s="5">
        <f>E3992/D3992</f>
        <v>4.1818181818181817E-2</v>
      </c>
      <c r="P3992" s="3">
        <f>ROUND(E3992/L3992,0)</f>
        <v>23</v>
      </c>
      <c r="Q3992" s="6" t="s">
        <v>8315</v>
      </c>
      <c r="R3992" s="6" t="s">
        <v>8316</v>
      </c>
      <c r="S3992" s="14">
        <f t="shared" si="124"/>
        <v>42401.464039351849</v>
      </c>
      <c r="T3992" s="14">
        <f t="shared" si="125"/>
        <v>42431.464039351849</v>
      </c>
    </row>
    <row r="3993" spans="1:20" ht="30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8306</v>
      </c>
      <c r="G3993" s="1" t="s">
        <v>8221</v>
      </c>
      <c r="H3993" s="1" t="s">
        <v>8243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8268</v>
      </c>
      <c r="O3993" s="5">
        <f>E3993/D3993</f>
        <v>0.2</v>
      </c>
      <c r="P3993" s="3">
        <f>ROUND(E3993/L3993,0)</f>
        <v>100</v>
      </c>
      <c r="Q3993" s="6" t="s">
        <v>8315</v>
      </c>
      <c r="R3993" s="6" t="s">
        <v>8316</v>
      </c>
      <c r="S3993" s="14">
        <f t="shared" si="124"/>
        <v>42125.436134259253</v>
      </c>
      <c r="T3993" s="14">
        <f t="shared" si="125"/>
        <v>42155.436134259253</v>
      </c>
    </row>
    <row r="3994" spans="1:20" ht="4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8306</v>
      </c>
      <c r="G3994" s="1" t="s">
        <v>8221</v>
      </c>
      <c r="H3994" s="1" t="s">
        <v>8243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8268</v>
      </c>
      <c r="O3994" s="5">
        <f>E3994/D3994</f>
        <v>5.4100000000000002E-2</v>
      </c>
      <c r="P3994" s="3">
        <f>ROUND(E3994/L3994,0)</f>
        <v>60</v>
      </c>
      <c r="Q3994" s="6" t="s">
        <v>8315</v>
      </c>
      <c r="R3994" s="6" t="s">
        <v>8316</v>
      </c>
      <c r="S3994" s="14">
        <f t="shared" si="124"/>
        <v>42289.732164351844</v>
      </c>
      <c r="T3994" s="14">
        <f t="shared" si="125"/>
        <v>42349.773831018516</v>
      </c>
    </row>
    <row r="3995" spans="1:20" ht="4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8306</v>
      </c>
      <c r="G3995" s="1" t="s">
        <v>8221</v>
      </c>
      <c r="H3995" s="1" t="s">
        <v>8243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8268</v>
      </c>
      <c r="O3995" s="5">
        <f>E3995/D3995</f>
        <v>6.0000000000000002E-5</v>
      </c>
      <c r="P3995" s="3">
        <f>ROUND(E3995/L3995,0)</f>
        <v>3</v>
      </c>
      <c r="Q3995" s="6" t="s">
        <v>8315</v>
      </c>
      <c r="R3995" s="6" t="s">
        <v>8316</v>
      </c>
      <c r="S3995" s="14">
        <f t="shared" si="124"/>
        <v>42107.656388888885</v>
      </c>
      <c r="T3995" s="14">
        <f t="shared" si="125"/>
        <v>42137.656388888885</v>
      </c>
    </row>
    <row r="3996" spans="1:20" ht="4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8306</v>
      </c>
      <c r="G3996" s="1" t="s">
        <v>8221</v>
      </c>
      <c r="H3996" s="1" t="s">
        <v>8243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8268</v>
      </c>
      <c r="O3996" s="5">
        <f>E3996/D3996</f>
        <v>2.5000000000000001E-3</v>
      </c>
      <c r="P3996" s="3">
        <f>ROUND(E3996/L3996,0)</f>
        <v>5</v>
      </c>
      <c r="Q3996" s="6" t="s">
        <v>8315</v>
      </c>
      <c r="R3996" s="6" t="s">
        <v>8316</v>
      </c>
      <c r="S3996" s="14">
        <f t="shared" si="124"/>
        <v>41809.181597222218</v>
      </c>
      <c r="T3996" s="14">
        <f t="shared" si="125"/>
        <v>41839.181597222218</v>
      </c>
    </row>
    <row r="3997" spans="1:20" ht="60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8306</v>
      </c>
      <c r="G3997" s="1" t="s">
        <v>8222</v>
      </c>
      <c r="H3997" s="1" t="s">
        <v>8244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8268</v>
      </c>
      <c r="O3997" s="5">
        <f>E3997/D3997</f>
        <v>0.35</v>
      </c>
      <c r="P3997" s="3">
        <f>ROUND(E3997/L3997,0)</f>
        <v>18</v>
      </c>
      <c r="Q3997" s="6" t="s">
        <v>8315</v>
      </c>
      <c r="R3997" s="6" t="s">
        <v>8316</v>
      </c>
      <c r="S3997" s="14">
        <f t="shared" si="124"/>
        <v>42019.475428240738</v>
      </c>
      <c r="T3997" s="14">
        <f t="shared" si="125"/>
        <v>42049.268749999996</v>
      </c>
    </row>
    <row r="3998" spans="1:20" ht="45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8306</v>
      </c>
      <c r="G3998" s="1" t="s">
        <v>8221</v>
      </c>
      <c r="H3998" s="1" t="s">
        <v>8243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8268</v>
      </c>
      <c r="O3998" s="5">
        <f>E3998/D3998</f>
        <v>0.16566666666666666</v>
      </c>
      <c r="P3998" s="3">
        <f>ROUND(E3998/L3998,0)</f>
        <v>29</v>
      </c>
      <c r="Q3998" s="6" t="s">
        <v>8315</v>
      </c>
      <c r="R3998" s="6" t="s">
        <v>8316</v>
      </c>
      <c r="S3998" s="14">
        <f t="shared" si="124"/>
        <v>41950.058611111112</v>
      </c>
      <c r="T3998" s="14">
        <f t="shared" si="125"/>
        <v>41963.461111111108</v>
      </c>
    </row>
    <row r="3999" spans="1:20" ht="60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8306</v>
      </c>
      <c r="G3999" s="1" t="s">
        <v>8222</v>
      </c>
      <c r="H3999" s="1" t="s">
        <v>8244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8268</v>
      </c>
      <c r="O3999" s="5">
        <f>E3999/D3999</f>
        <v>0</v>
      </c>
      <c r="P3999" s="3" t="e">
        <f>ROUND(E3999/L3999,0)</f>
        <v>#DIV/0!</v>
      </c>
      <c r="Q3999" s="6" t="s">
        <v>8315</v>
      </c>
      <c r="R3999" s="6" t="s">
        <v>8316</v>
      </c>
      <c r="S3999" s="14">
        <f t="shared" si="124"/>
        <v>42069.183113425919</v>
      </c>
      <c r="T3999" s="14">
        <f t="shared" si="125"/>
        <v>42099.141446759262</v>
      </c>
    </row>
    <row r="4000" spans="1:20" ht="4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8306</v>
      </c>
      <c r="G4000" s="1" t="s">
        <v>8221</v>
      </c>
      <c r="H4000" s="1" t="s">
        <v>8243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8268</v>
      </c>
      <c r="O4000" s="5">
        <f>E4000/D4000</f>
        <v>0.57199999999999995</v>
      </c>
      <c r="P4000" s="3">
        <f>ROUND(E4000/L4000,0)</f>
        <v>60</v>
      </c>
      <c r="Q4000" s="6" t="s">
        <v>8315</v>
      </c>
      <c r="R4000" s="6" t="s">
        <v>8316</v>
      </c>
      <c r="S4000" s="14">
        <f t="shared" si="124"/>
        <v>42061.754930555551</v>
      </c>
      <c r="T4000" s="14">
        <f t="shared" si="125"/>
        <v>42091.713263888887</v>
      </c>
    </row>
    <row r="4001" spans="1:20" ht="45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8306</v>
      </c>
      <c r="G4001" s="1" t="s">
        <v>8221</v>
      </c>
      <c r="H4001" s="1" t="s">
        <v>8243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8268</v>
      </c>
      <c r="O4001" s="5">
        <f>E4001/D4001</f>
        <v>0.16514285714285715</v>
      </c>
      <c r="P4001" s="3">
        <f>ROUND(E4001/L4001,0)</f>
        <v>83</v>
      </c>
      <c r="Q4001" s="6" t="s">
        <v>8315</v>
      </c>
      <c r="R4001" s="6" t="s">
        <v>8316</v>
      </c>
      <c r="S4001" s="14">
        <f t="shared" si="124"/>
        <v>41842.620347222219</v>
      </c>
      <c r="T4001" s="14">
        <f t="shared" si="125"/>
        <v>41882.619317129625</v>
      </c>
    </row>
    <row r="4002" spans="1:20" ht="3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8306</v>
      </c>
      <c r="G4002" s="1" t="s">
        <v>8221</v>
      </c>
      <c r="H4002" s="1" t="s">
        <v>8243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8268</v>
      </c>
      <c r="O4002" s="5">
        <f>E4002/D4002</f>
        <v>1.25E-3</v>
      </c>
      <c r="P4002" s="3">
        <f>ROUND(E4002/L4002,0)</f>
        <v>10</v>
      </c>
      <c r="Q4002" s="6" t="s">
        <v>8315</v>
      </c>
      <c r="R4002" s="6" t="s">
        <v>8316</v>
      </c>
      <c r="S4002" s="14">
        <f t="shared" si="124"/>
        <v>42437.437013888884</v>
      </c>
      <c r="T4002" s="14">
        <f t="shared" si="125"/>
        <v>42497.39534722222</v>
      </c>
    </row>
    <row r="4003" spans="1:20" ht="60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8306</v>
      </c>
      <c r="G4003" s="1" t="s">
        <v>8222</v>
      </c>
      <c r="H4003" s="1" t="s">
        <v>8244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8268</v>
      </c>
      <c r="O4003" s="5">
        <f>E4003/D4003</f>
        <v>0.3775</v>
      </c>
      <c r="P4003" s="3">
        <f>ROUND(E4003/L4003,0)</f>
        <v>32</v>
      </c>
      <c r="Q4003" s="6" t="s">
        <v>8315</v>
      </c>
      <c r="R4003" s="6" t="s">
        <v>8316</v>
      </c>
      <c r="S4003" s="14">
        <f t="shared" si="124"/>
        <v>42775.755879629629</v>
      </c>
      <c r="T4003" s="14">
        <f t="shared" si="125"/>
        <v>42795.583333333336</v>
      </c>
    </row>
    <row r="4004" spans="1:20" ht="60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8306</v>
      </c>
      <c r="G4004" s="1" t="s">
        <v>8221</v>
      </c>
      <c r="H4004" s="1" t="s">
        <v>8243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8268</v>
      </c>
      <c r="O4004" s="5">
        <f>E4004/D4004</f>
        <v>1.84E-2</v>
      </c>
      <c r="P4004" s="3">
        <f>ROUND(E4004/L4004,0)</f>
        <v>6</v>
      </c>
      <c r="Q4004" s="6" t="s">
        <v>8315</v>
      </c>
      <c r="R4004" s="6" t="s">
        <v>8316</v>
      </c>
      <c r="S4004" s="14">
        <f t="shared" si="124"/>
        <v>41878.835196759253</v>
      </c>
      <c r="T4004" s="14">
        <f t="shared" si="125"/>
        <v>41908.835196759253</v>
      </c>
    </row>
    <row r="4005" spans="1:20" ht="4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8306</v>
      </c>
      <c r="G4005" s="1" t="s">
        <v>8221</v>
      </c>
      <c r="H4005" s="1" t="s">
        <v>8243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8268</v>
      </c>
      <c r="O4005" s="5">
        <f>E4005/D4005</f>
        <v>0.10050000000000001</v>
      </c>
      <c r="P4005" s="3">
        <f>ROUND(E4005/L4005,0)</f>
        <v>101</v>
      </c>
      <c r="Q4005" s="6" t="s">
        <v>8315</v>
      </c>
      <c r="R4005" s="6" t="s">
        <v>8316</v>
      </c>
      <c r="S4005" s="14">
        <f t="shared" si="124"/>
        <v>42020.379016203697</v>
      </c>
      <c r="T4005" s="14">
        <f t="shared" si="125"/>
        <v>42050.379016203697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8306</v>
      </c>
      <c r="G4006" s="1" t="s">
        <v>8221</v>
      </c>
      <c r="H4006" s="1" t="s">
        <v>8243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8268</v>
      </c>
      <c r="O4006" s="5">
        <f>E4006/D4006</f>
        <v>2E-3</v>
      </c>
      <c r="P4006" s="3">
        <f>ROUND(E4006/L4006,0)</f>
        <v>1</v>
      </c>
      <c r="Q4006" s="6" t="s">
        <v>8315</v>
      </c>
      <c r="R4006" s="6" t="s">
        <v>8316</v>
      </c>
      <c r="S4006" s="14">
        <f t="shared" si="124"/>
        <v>41889.954363425924</v>
      </c>
      <c r="T4006" s="14">
        <f t="shared" si="125"/>
        <v>41919.954363425924</v>
      </c>
    </row>
    <row r="4007" spans="1:20" ht="45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8306</v>
      </c>
      <c r="G4007" s="1" t="s">
        <v>8221</v>
      </c>
      <c r="H4007" s="1" t="s">
        <v>8243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8268</v>
      </c>
      <c r="O4007" s="5">
        <f>E4007/D4007</f>
        <v>1.3333333333333334E-2</v>
      </c>
      <c r="P4007" s="3">
        <f>ROUND(E4007/L4007,0)</f>
        <v>20</v>
      </c>
      <c r="Q4007" s="6" t="s">
        <v>8315</v>
      </c>
      <c r="R4007" s="6" t="s">
        <v>8316</v>
      </c>
      <c r="S4007" s="14">
        <f t="shared" si="124"/>
        <v>41872.599363425921</v>
      </c>
      <c r="T4007" s="14">
        <f t="shared" si="125"/>
        <v>41932.599363425921</v>
      </c>
    </row>
    <row r="4008" spans="1:20" ht="60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8306</v>
      </c>
      <c r="G4008" s="1" t="s">
        <v>8221</v>
      </c>
      <c r="H4008" s="1" t="s">
        <v>8243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8268</v>
      </c>
      <c r="O4008" s="5">
        <f>E4008/D4008</f>
        <v>6.666666666666667E-5</v>
      </c>
      <c r="P4008" s="3">
        <f>ROUND(E4008/L4008,0)</f>
        <v>2</v>
      </c>
      <c r="Q4008" s="6" t="s">
        <v>8315</v>
      </c>
      <c r="R4008" s="6" t="s">
        <v>8316</v>
      </c>
      <c r="S4008" s="14">
        <f t="shared" si="124"/>
        <v>42391.564664351848</v>
      </c>
      <c r="T4008" s="14">
        <f t="shared" si="125"/>
        <v>42416.564664351848</v>
      </c>
    </row>
    <row r="4009" spans="1:20" ht="45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8306</v>
      </c>
      <c r="G4009" s="1" t="s">
        <v>8221</v>
      </c>
      <c r="H4009" s="1" t="s">
        <v>8243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8268</v>
      </c>
      <c r="O4009" s="5">
        <f>E4009/D4009</f>
        <v>2.5000000000000001E-3</v>
      </c>
      <c r="P4009" s="3">
        <f>ROUND(E4009/L4009,0)</f>
        <v>5</v>
      </c>
      <c r="Q4009" s="6" t="s">
        <v>8315</v>
      </c>
      <c r="R4009" s="6" t="s">
        <v>8316</v>
      </c>
      <c r="S4009" s="14">
        <f t="shared" si="124"/>
        <v>41848.564594907402</v>
      </c>
      <c r="T4009" s="14">
        <f t="shared" si="125"/>
        <v>41877.477777777771</v>
      </c>
    </row>
    <row r="4010" spans="1:20" ht="60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8306</v>
      </c>
      <c r="G4010" s="1" t="s">
        <v>8222</v>
      </c>
      <c r="H4010" s="1" t="s">
        <v>8244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8268</v>
      </c>
      <c r="O4010" s="5">
        <f>E4010/D4010</f>
        <v>0.06</v>
      </c>
      <c r="P4010" s="3">
        <f>ROUND(E4010/L4010,0)</f>
        <v>15</v>
      </c>
      <c r="Q4010" s="6" t="s">
        <v>8315</v>
      </c>
      <c r="R4010" s="6" t="s">
        <v>8316</v>
      </c>
      <c r="S4010" s="14">
        <f t="shared" si="124"/>
        <v>42177.755868055552</v>
      </c>
      <c r="T4010" s="14">
        <f t="shared" si="125"/>
        <v>42207.755868055552</v>
      </c>
    </row>
    <row r="4011" spans="1:20" ht="45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8306</v>
      </c>
      <c r="G4011" s="1" t="s">
        <v>8222</v>
      </c>
      <c r="H4011" s="1" t="s">
        <v>8244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8268</v>
      </c>
      <c r="O4011" s="5">
        <f>E4011/D4011</f>
        <v>3.8860103626943004E-2</v>
      </c>
      <c r="P4011" s="3">
        <f>ROUND(E4011/L4011,0)</f>
        <v>25</v>
      </c>
      <c r="Q4011" s="6" t="s">
        <v>8315</v>
      </c>
      <c r="R4011" s="6" t="s">
        <v>8316</v>
      </c>
      <c r="S4011" s="14">
        <f t="shared" si="124"/>
        <v>41851.492592592593</v>
      </c>
      <c r="T4011" s="14">
        <f t="shared" si="125"/>
        <v>41891.492592592593</v>
      </c>
    </row>
    <row r="4012" spans="1:20" ht="4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8306</v>
      </c>
      <c r="G4012" s="1" t="s">
        <v>8221</v>
      </c>
      <c r="H4012" s="1" t="s">
        <v>8243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8268</v>
      </c>
      <c r="O4012" s="5">
        <f>E4012/D4012</f>
        <v>0.24194444444444443</v>
      </c>
      <c r="P4012" s="3">
        <f>ROUND(E4012/L4012,0)</f>
        <v>46</v>
      </c>
      <c r="Q4012" s="6" t="s">
        <v>8315</v>
      </c>
      <c r="R4012" s="6" t="s">
        <v>8316</v>
      </c>
      <c r="S4012" s="14">
        <f t="shared" si="124"/>
        <v>41921.562106481477</v>
      </c>
      <c r="T4012" s="14">
        <f t="shared" si="125"/>
        <v>41938.562106481477</v>
      </c>
    </row>
    <row r="4013" spans="1:20" ht="60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8306</v>
      </c>
      <c r="G4013" s="1" t="s">
        <v>8222</v>
      </c>
      <c r="H4013" s="1" t="s">
        <v>8244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8268</v>
      </c>
      <c r="O4013" s="5">
        <f>E4013/D4013</f>
        <v>7.5999999999999998E-2</v>
      </c>
      <c r="P4013" s="3">
        <f>ROUND(E4013/L4013,0)</f>
        <v>5</v>
      </c>
      <c r="Q4013" s="6" t="s">
        <v>8315</v>
      </c>
      <c r="R4013" s="6" t="s">
        <v>8316</v>
      </c>
      <c r="S4013" s="14">
        <f t="shared" si="124"/>
        <v>42002.336550925924</v>
      </c>
      <c r="T4013" s="14">
        <f t="shared" si="125"/>
        <v>42032.336550925924</v>
      </c>
    </row>
    <row r="4014" spans="1:20" ht="60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8306</v>
      </c>
      <c r="G4014" s="1" t="s">
        <v>8222</v>
      </c>
      <c r="H4014" s="1" t="s">
        <v>8244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8268</v>
      </c>
      <c r="O4014" s="5">
        <f>E4014/D4014</f>
        <v>0</v>
      </c>
      <c r="P4014" s="3" t="e">
        <f>ROUND(E4014/L4014,0)</f>
        <v>#DIV/0!</v>
      </c>
      <c r="Q4014" s="6" t="s">
        <v>8315</v>
      </c>
      <c r="R4014" s="6" t="s">
        <v>8316</v>
      </c>
      <c r="S4014" s="14">
        <f t="shared" si="124"/>
        <v>42096.336215277777</v>
      </c>
      <c r="T4014" s="14">
        <f t="shared" si="125"/>
        <v>42126.336215277777</v>
      </c>
    </row>
    <row r="4015" spans="1:20" ht="60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8306</v>
      </c>
      <c r="G4015" s="1" t="s">
        <v>8221</v>
      </c>
      <c r="H4015" s="1" t="s">
        <v>8243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8268</v>
      </c>
      <c r="O4015" s="5">
        <f>E4015/D4015</f>
        <v>1.2999999999999999E-2</v>
      </c>
      <c r="P4015" s="3">
        <f>ROUND(E4015/L4015,0)</f>
        <v>13</v>
      </c>
      <c r="Q4015" s="6" t="s">
        <v>8315</v>
      </c>
      <c r="R4015" s="6" t="s">
        <v>8316</v>
      </c>
      <c r="S4015" s="14">
        <f t="shared" si="124"/>
        <v>42021.092858796292</v>
      </c>
      <c r="T4015" s="14">
        <f t="shared" si="125"/>
        <v>42051.092858796292</v>
      </c>
    </row>
    <row r="4016" spans="1:20" ht="60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8306</v>
      </c>
      <c r="G4016" s="1" t="s">
        <v>8221</v>
      </c>
      <c r="H4016" s="1" t="s">
        <v>8243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8268</v>
      </c>
      <c r="O4016" s="5">
        <f>E4016/D4016</f>
        <v>0</v>
      </c>
      <c r="P4016" s="3" t="e">
        <f>ROUND(E4016/L4016,0)</f>
        <v>#DIV/0!</v>
      </c>
      <c r="Q4016" s="6" t="s">
        <v>8315</v>
      </c>
      <c r="R4016" s="6" t="s">
        <v>8316</v>
      </c>
      <c r="S4016" s="14">
        <f t="shared" si="124"/>
        <v>42419.037835648145</v>
      </c>
      <c r="T4016" s="14">
        <f t="shared" si="125"/>
        <v>42434.037835648145</v>
      </c>
    </row>
    <row r="4017" spans="1:20" ht="60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8306</v>
      </c>
      <c r="G4017" s="1" t="s">
        <v>8221</v>
      </c>
      <c r="H4017" s="1" t="s">
        <v>8243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8268</v>
      </c>
      <c r="O4017" s="5">
        <f>E4017/D4017</f>
        <v>1.4285714285714287E-4</v>
      </c>
      <c r="P4017" s="3">
        <f>ROUND(E4017/L4017,0)</f>
        <v>1</v>
      </c>
      <c r="Q4017" s="6" t="s">
        <v>8315</v>
      </c>
      <c r="R4017" s="6" t="s">
        <v>8316</v>
      </c>
      <c r="S4017" s="14">
        <f t="shared" si="124"/>
        <v>42174.572488425925</v>
      </c>
      <c r="T4017" s="14">
        <f t="shared" si="125"/>
        <v>42204.572488425925</v>
      </c>
    </row>
    <row r="4018" spans="1:20" ht="60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8306</v>
      </c>
      <c r="G4018" s="1" t="s">
        <v>8222</v>
      </c>
      <c r="H4018" s="1" t="s">
        <v>8244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8268</v>
      </c>
      <c r="O4018" s="5">
        <f>E4018/D4018</f>
        <v>0.14000000000000001</v>
      </c>
      <c r="P4018" s="3">
        <f>ROUND(E4018/L4018,0)</f>
        <v>10</v>
      </c>
      <c r="Q4018" s="6" t="s">
        <v>8315</v>
      </c>
      <c r="R4018" s="6" t="s">
        <v>8316</v>
      </c>
      <c r="S4018" s="14">
        <f t="shared" si="124"/>
        <v>41869.664351851847</v>
      </c>
      <c r="T4018" s="14">
        <f t="shared" si="125"/>
        <v>41899.664351851847</v>
      </c>
    </row>
    <row r="4019" spans="1:20" ht="60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8306</v>
      </c>
      <c r="G4019" s="1" t="s">
        <v>8221</v>
      </c>
      <c r="H4019" s="1" t="s">
        <v>8243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8268</v>
      </c>
      <c r="O4019" s="5">
        <f>E4019/D4019</f>
        <v>1.0500000000000001E-2</v>
      </c>
      <c r="P4019" s="3">
        <f>ROUND(E4019/L4019,0)</f>
        <v>53</v>
      </c>
      <c r="Q4019" s="6" t="s">
        <v>8315</v>
      </c>
      <c r="R4019" s="6" t="s">
        <v>8316</v>
      </c>
      <c r="S4019" s="14">
        <f t="shared" si="124"/>
        <v>41856.463819444441</v>
      </c>
      <c r="T4019" s="14">
        <f t="shared" si="125"/>
        <v>41886.463819444441</v>
      </c>
    </row>
    <row r="4020" spans="1:20" ht="30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8306</v>
      </c>
      <c r="G4020" s="1" t="s">
        <v>8222</v>
      </c>
      <c r="H4020" s="1" t="s">
        <v>8244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8268</v>
      </c>
      <c r="O4020" s="5">
        <f>E4020/D4020</f>
        <v>8.666666666666667E-2</v>
      </c>
      <c r="P4020" s="3">
        <f>ROUND(E4020/L4020,0)</f>
        <v>33</v>
      </c>
      <c r="Q4020" s="6" t="s">
        <v>8315</v>
      </c>
      <c r="R4020" s="6" t="s">
        <v>8316</v>
      </c>
      <c r="S4020" s="14">
        <f t="shared" si="124"/>
        <v>42620.702638888884</v>
      </c>
      <c r="T4020" s="14">
        <f t="shared" si="125"/>
        <v>42650.702638888884</v>
      </c>
    </row>
    <row r="4021" spans="1:20" ht="60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8306</v>
      </c>
      <c r="G4021" s="1" t="s">
        <v>8221</v>
      </c>
      <c r="H4021" s="1" t="s">
        <v>8243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8268</v>
      </c>
      <c r="O4021" s="5">
        <f>E4021/D4021</f>
        <v>8.2857142857142851E-3</v>
      </c>
      <c r="P4021" s="3">
        <f>ROUND(E4021/L4021,0)</f>
        <v>7</v>
      </c>
      <c r="Q4021" s="6" t="s">
        <v>8315</v>
      </c>
      <c r="R4021" s="6" t="s">
        <v>8316</v>
      </c>
      <c r="S4021" s="14">
        <f t="shared" si="124"/>
        <v>42417.467546296299</v>
      </c>
      <c r="T4021" s="14">
        <f t="shared" si="125"/>
        <v>42475.477777777771</v>
      </c>
    </row>
    <row r="4022" spans="1:20" ht="60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8306</v>
      </c>
      <c r="G4022" s="1" t="s">
        <v>8221</v>
      </c>
      <c r="H4022" s="1" t="s">
        <v>8243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8268</v>
      </c>
      <c r="O4022" s="5">
        <f>E4022/D4022</f>
        <v>0.16666666666666666</v>
      </c>
      <c r="P4022" s="3">
        <f>ROUND(E4022/L4022,0)</f>
        <v>33</v>
      </c>
      <c r="Q4022" s="6" t="s">
        <v>8315</v>
      </c>
      <c r="R4022" s="6" t="s">
        <v>8316</v>
      </c>
      <c r="S4022" s="14">
        <f t="shared" si="124"/>
        <v>42056.982627314814</v>
      </c>
      <c r="T4022" s="14">
        <f t="shared" si="125"/>
        <v>42086.940960648142</v>
      </c>
    </row>
    <row r="4023" spans="1:20" ht="4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8306</v>
      </c>
      <c r="G4023" s="1" t="s">
        <v>8221</v>
      </c>
      <c r="H4023" s="1" t="s">
        <v>8243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8268</v>
      </c>
      <c r="O4023" s="5">
        <f>E4023/D4023</f>
        <v>8.3333333333333332E-3</v>
      </c>
      <c r="P4023" s="3">
        <f>ROUND(E4023/L4023,0)</f>
        <v>63</v>
      </c>
      <c r="Q4023" s="6" t="s">
        <v>8315</v>
      </c>
      <c r="R4023" s="6" t="s">
        <v>8316</v>
      </c>
      <c r="S4023" s="14">
        <f t="shared" si="124"/>
        <v>41878.703217592592</v>
      </c>
      <c r="T4023" s="14">
        <f t="shared" si="125"/>
        <v>41938.703217592592</v>
      </c>
    </row>
    <row r="4024" spans="1:20" ht="30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8306</v>
      </c>
      <c r="G4024" s="1" t="s">
        <v>8221</v>
      </c>
      <c r="H4024" s="1" t="s">
        <v>8243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8268</v>
      </c>
      <c r="O4024" s="5">
        <f>E4024/D4024</f>
        <v>0.69561111111111107</v>
      </c>
      <c r="P4024" s="3">
        <f>ROUND(E4024/L4024,0)</f>
        <v>64</v>
      </c>
      <c r="Q4024" s="6" t="s">
        <v>8315</v>
      </c>
      <c r="R4024" s="6" t="s">
        <v>8316</v>
      </c>
      <c r="S4024" s="14">
        <f t="shared" si="124"/>
        <v>41990.375775462962</v>
      </c>
      <c r="T4024" s="14">
        <f t="shared" si="125"/>
        <v>42035.912499999999</v>
      </c>
    </row>
    <row r="4025" spans="1:20" ht="4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8306</v>
      </c>
      <c r="G4025" s="1" t="s">
        <v>8221</v>
      </c>
      <c r="H4025" s="1" t="s">
        <v>8243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8268</v>
      </c>
      <c r="O4025" s="5">
        <f>E4025/D4025</f>
        <v>0</v>
      </c>
      <c r="P4025" s="3" t="e">
        <f>ROUND(E4025/L4025,0)</f>
        <v>#DIV/0!</v>
      </c>
      <c r="Q4025" s="6" t="s">
        <v>8315</v>
      </c>
      <c r="R4025" s="6" t="s">
        <v>8316</v>
      </c>
      <c r="S4025" s="14">
        <f t="shared" si="124"/>
        <v>42408.791238425925</v>
      </c>
      <c r="T4025" s="14">
        <f t="shared" si="125"/>
        <v>42453.749571759261</v>
      </c>
    </row>
    <row r="4026" spans="1:20" ht="60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8306</v>
      </c>
      <c r="G4026" s="1" t="s">
        <v>8221</v>
      </c>
      <c r="H4026" s="1" t="s">
        <v>8243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8268</v>
      </c>
      <c r="O4026" s="5">
        <f>E4026/D4026</f>
        <v>1.2500000000000001E-2</v>
      </c>
      <c r="P4026" s="3">
        <f>ROUND(E4026/L4026,0)</f>
        <v>10</v>
      </c>
      <c r="Q4026" s="6" t="s">
        <v>8315</v>
      </c>
      <c r="R4026" s="6" t="s">
        <v>8316</v>
      </c>
      <c r="S4026" s="14">
        <f t="shared" si="124"/>
        <v>42217.461770833332</v>
      </c>
      <c r="T4026" s="14">
        <f t="shared" si="125"/>
        <v>42247.461770833332</v>
      </c>
    </row>
    <row r="4027" spans="1:20" ht="60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8306</v>
      </c>
      <c r="G4027" s="1" t="s">
        <v>8227</v>
      </c>
      <c r="H4027" s="1" t="s">
        <v>8246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8268</v>
      </c>
      <c r="O4027" s="5">
        <f>E4027/D4027</f>
        <v>0.05</v>
      </c>
      <c r="P4027" s="3">
        <f>ROUND(E4027/L4027,0)</f>
        <v>63</v>
      </c>
      <c r="Q4027" s="6" t="s">
        <v>8315</v>
      </c>
      <c r="R4027" s="6" t="s">
        <v>8316</v>
      </c>
      <c r="S4027" s="14">
        <f t="shared" si="124"/>
        <v>42151.029351851852</v>
      </c>
      <c r="T4027" s="14">
        <f t="shared" si="125"/>
        <v>42211.029351851852</v>
      </c>
    </row>
    <row r="4028" spans="1:20" ht="4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8306</v>
      </c>
      <c r="G4028" s="1" t="s">
        <v>8221</v>
      </c>
      <c r="H4028" s="1" t="s">
        <v>8243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8268</v>
      </c>
      <c r="O4028" s="5">
        <f>E4028/D4028</f>
        <v>0</v>
      </c>
      <c r="P4028" s="3" t="e">
        <f>ROUND(E4028/L4028,0)</f>
        <v>#DIV/0!</v>
      </c>
      <c r="Q4028" s="6" t="s">
        <v>8315</v>
      </c>
      <c r="R4028" s="6" t="s">
        <v>8316</v>
      </c>
      <c r="S4028" s="14">
        <f t="shared" si="124"/>
        <v>42282.447210648148</v>
      </c>
      <c r="T4028" s="14">
        <f t="shared" si="125"/>
        <v>42342.488877314812</v>
      </c>
    </row>
    <row r="4029" spans="1:20" ht="60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8306</v>
      </c>
      <c r="G4029" s="1" t="s">
        <v>8221</v>
      </c>
      <c r="H4029" s="1" t="s">
        <v>8243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8268</v>
      </c>
      <c r="O4029" s="5">
        <f>E4029/D4029</f>
        <v>7.166666666666667E-2</v>
      </c>
      <c r="P4029" s="3">
        <f>ROUND(E4029/L4029,0)</f>
        <v>31</v>
      </c>
      <c r="Q4029" s="6" t="s">
        <v>8315</v>
      </c>
      <c r="R4029" s="6" t="s">
        <v>8316</v>
      </c>
      <c r="S4029" s="14">
        <f t="shared" si="124"/>
        <v>42768.762511574074</v>
      </c>
      <c r="T4029" s="14">
        <f t="shared" si="125"/>
        <v>42788.833333333336</v>
      </c>
    </row>
    <row r="4030" spans="1:20" ht="45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8306</v>
      </c>
      <c r="G4030" s="1" t="s">
        <v>8221</v>
      </c>
      <c r="H4030" s="1" t="s">
        <v>8243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8268</v>
      </c>
      <c r="O4030" s="5">
        <f>E4030/D4030</f>
        <v>0.28050000000000003</v>
      </c>
      <c r="P4030" s="3">
        <f>ROUND(E4030/L4030,0)</f>
        <v>51</v>
      </c>
      <c r="Q4030" s="6" t="s">
        <v>8315</v>
      </c>
      <c r="R4030" s="6" t="s">
        <v>8316</v>
      </c>
      <c r="S4030" s="14">
        <f t="shared" si="124"/>
        <v>41765.730324074073</v>
      </c>
      <c r="T4030" s="14">
        <f t="shared" si="125"/>
        <v>41795.730324074073</v>
      </c>
    </row>
    <row r="4031" spans="1:20" ht="45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8306</v>
      </c>
      <c r="G4031" s="1" t="s">
        <v>8221</v>
      </c>
      <c r="H4031" s="1" t="s">
        <v>8243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8268</v>
      </c>
      <c r="O4031" s="5">
        <f>E4031/D4031</f>
        <v>0</v>
      </c>
      <c r="P4031" s="3" t="e">
        <f>ROUND(E4031/L4031,0)</f>
        <v>#DIV/0!</v>
      </c>
      <c r="Q4031" s="6" t="s">
        <v>8315</v>
      </c>
      <c r="R4031" s="6" t="s">
        <v>8316</v>
      </c>
      <c r="S4031" s="14">
        <f t="shared" si="124"/>
        <v>42321.816782407404</v>
      </c>
      <c r="T4031" s="14">
        <f t="shared" si="125"/>
        <v>42351.816782407404</v>
      </c>
    </row>
    <row r="4032" spans="1:20" ht="60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8306</v>
      </c>
      <c r="G4032" s="1" t="s">
        <v>8221</v>
      </c>
      <c r="H4032" s="1" t="s">
        <v>8243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8268</v>
      </c>
      <c r="O4032" s="5">
        <f>E4032/D4032</f>
        <v>0.16</v>
      </c>
      <c r="P4032" s="3">
        <f>ROUND(E4032/L4032,0)</f>
        <v>67</v>
      </c>
      <c r="Q4032" s="6" t="s">
        <v>8315</v>
      </c>
      <c r="R4032" s="6" t="s">
        <v>8316</v>
      </c>
      <c r="S4032" s="14">
        <f t="shared" si="124"/>
        <v>42374.446747685179</v>
      </c>
      <c r="T4032" s="14">
        <f t="shared" si="125"/>
        <v>42403.575694444444</v>
      </c>
    </row>
    <row r="4033" spans="1:20" ht="60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8306</v>
      </c>
      <c r="G4033" s="1" t="s">
        <v>8221</v>
      </c>
      <c r="H4033" s="1" t="s">
        <v>8243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8268</v>
      </c>
      <c r="O4033" s="5">
        <f>E4033/D4033</f>
        <v>0</v>
      </c>
      <c r="P4033" s="3" t="e">
        <f>ROUND(E4033/L4033,0)</f>
        <v>#DIV/0!</v>
      </c>
      <c r="Q4033" s="6" t="s">
        <v>8315</v>
      </c>
      <c r="R4033" s="6" t="s">
        <v>8316</v>
      </c>
      <c r="S4033" s="14">
        <f t="shared" si="124"/>
        <v>41941.376898148148</v>
      </c>
      <c r="T4033" s="14">
        <f t="shared" si="125"/>
        <v>41991.418564814812</v>
      </c>
    </row>
    <row r="4034" spans="1:20" ht="60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8306</v>
      </c>
      <c r="G4034" s="1" t="s">
        <v>8221</v>
      </c>
      <c r="H4034" s="1" t="s">
        <v>8243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8268</v>
      </c>
      <c r="O4034" s="5">
        <f>E4034/D4034</f>
        <v>6.8287037037037035E-2</v>
      </c>
      <c r="P4034" s="3">
        <f>ROUND(E4034/L4034,0)</f>
        <v>59</v>
      </c>
      <c r="Q4034" s="6" t="s">
        <v>8315</v>
      </c>
      <c r="R4034" s="6" t="s">
        <v>8316</v>
      </c>
      <c r="S4034" s="14">
        <f t="shared" si="124"/>
        <v>42293.60087962963</v>
      </c>
      <c r="T4034" s="14">
        <f t="shared" si="125"/>
        <v>42353.642546296294</v>
      </c>
    </row>
    <row r="4035" spans="1:20" ht="45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8306</v>
      </c>
      <c r="G4035" s="1" t="s">
        <v>8222</v>
      </c>
      <c r="H4035" s="1" t="s">
        <v>8244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8268</v>
      </c>
      <c r="O4035" s="5">
        <f>E4035/D4035</f>
        <v>0.25698702928870293</v>
      </c>
      <c r="P4035" s="3">
        <f>ROUND(E4035/L4035,0)</f>
        <v>65</v>
      </c>
      <c r="Q4035" s="6" t="s">
        <v>8315</v>
      </c>
      <c r="R4035" s="6" t="s">
        <v>8316</v>
      </c>
      <c r="S4035" s="14">
        <f t="shared" ref="S4035:S4098" si="126">(J4035/86400)+25569+(-5/24)</f>
        <v>42614.06046296296</v>
      </c>
      <c r="T4035" s="14">
        <f t="shared" ref="T4035:T4098" si="127">(I4035/86400)+25569+(-5/24)</f>
        <v>42645.166666666664</v>
      </c>
    </row>
    <row r="4036" spans="1:20" ht="60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8306</v>
      </c>
      <c r="G4036" s="1" t="s">
        <v>8221</v>
      </c>
      <c r="H4036" s="1" t="s">
        <v>8243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8268</v>
      </c>
      <c r="O4036" s="5">
        <f>E4036/D4036</f>
        <v>1.4814814814814815E-2</v>
      </c>
      <c r="P4036" s="3">
        <f>ROUND(E4036/L4036,0)</f>
        <v>100</v>
      </c>
      <c r="Q4036" s="6" t="s">
        <v>8315</v>
      </c>
      <c r="R4036" s="6" t="s">
        <v>8316</v>
      </c>
      <c r="S4036" s="14">
        <f t="shared" si="126"/>
        <v>42067.739004629628</v>
      </c>
      <c r="T4036" s="14">
        <f t="shared" si="127"/>
        <v>42097.697337962956</v>
      </c>
    </row>
    <row r="4037" spans="1:20" ht="30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8306</v>
      </c>
      <c r="G4037" s="1" t="s">
        <v>8221</v>
      </c>
      <c r="H4037" s="1" t="s">
        <v>8243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8268</v>
      </c>
      <c r="O4037" s="5">
        <f>E4037/D4037</f>
        <v>0.36849999999999999</v>
      </c>
      <c r="P4037" s="3">
        <f>ROUND(E4037/L4037,0)</f>
        <v>147</v>
      </c>
      <c r="Q4037" s="6" t="s">
        <v>8315</v>
      </c>
      <c r="R4037" s="6" t="s">
        <v>8316</v>
      </c>
      <c r="S4037" s="14">
        <f t="shared" si="126"/>
        <v>41903.674618055556</v>
      </c>
      <c r="T4037" s="14">
        <f t="shared" si="127"/>
        <v>41933.674618055556</v>
      </c>
    </row>
    <row r="4038" spans="1:20" ht="45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8306</v>
      </c>
      <c r="G4038" s="1" t="s">
        <v>8221</v>
      </c>
      <c r="H4038" s="1" t="s">
        <v>8243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8268</v>
      </c>
      <c r="O4038" s="5">
        <f>E4038/D4038</f>
        <v>0.47049999999999997</v>
      </c>
      <c r="P4038" s="3">
        <f>ROUND(E4038/L4038,0)</f>
        <v>166</v>
      </c>
      <c r="Q4038" s="6" t="s">
        <v>8315</v>
      </c>
      <c r="R4038" s="6" t="s">
        <v>8316</v>
      </c>
      <c r="S4038" s="14">
        <f t="shared" si="126"/>
        <v>41804.728750000002</v>
      </c>
      <c r="T4038" s="14">
        <f t="shared" si="127"/>
        <v>41821.729166666664</v>
      </c>
    </row>
    <row r="4039" spans="1:20" ht="60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8306</v>
      </c>
      <c r="G4039" s="1" t="s">
        <v>8221</v>
      </c>
      <c r="H4039" s="1" t="s">
        <v>8243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8268</v>
      </c>
      <c r="O4039" s="5">
        <f>E4039/D4039</f>
        <v>0.11428571428571428</v>
      </c>
      <c r="P4039" s="3">
        <f>ROUND(E4039/L4039,0)</f>
        <v>40</v>
      </c>
      <c r="Q4039" s="6" t="s">
        <v>8315</v>
      </c>
      <c r="R4039" s="6" t="s">
        <v>8316</v>
      </c>
      <c r="S4039" s="14">
        <f t="shared" si="126"/>
        <v>42496.862442129626</v>
      </c>
      <c r="T4039" s="14">
        <f t="shared" si="127"/>
        <v>42514.392361111109</v>
      </c>
    </row>
    <row r="4040" spans="1:20" ht="45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8306</v>
      </c>
      <c r="G4040" s="1" t="s">
        <v>8221</v>
      </c>
      <c r="H4040" s="1" t="s">
        <v>8243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8268</v>
      </c>
      <c r="O4040" s="5">
        <f>E4040/D4040</f>
        <v>0.12039999999999999</v>
      </c>
      <c r="P4040" s="3">
        <f>ROUND(E4040/L4040,0)</f>
        <v>75</v>
      </c>
      <c r="Q4040" s="6" t="s">
        <v>8315</v>
      </c>
      <c r="R4040" s="6" t="s">
        <v>8316</v>
      </c>
      <c r="S4040" s="14">
        <f t="shared" si="126"/>
        <v>41869.590393518512</v>
      </c>
      <c r="T4040" s="14">
        <f t="shared" si="127"/>
        <v>41929.590393518512</v>
      </c>
    </row>
    <row r="4041" spans="1:20" ht="4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8306</v>
      </c>
      <c r="G4041" s="1" t="s">
        <v>8221</v>
      </c>
      <c r="H4041" s="1" t="s">
        <v>8243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8268</v>
      </c>
      <c r="O4041" s="5">
        <f>E4041/D4041</f>
        <v>0.6</v>
      </c>
      <c r="P4041" s="3">
        <f>ROUND(E4041/L4041,0)</f>
        <v>60</v>
      </c>
      <c r="Q4041" s="6" t="s">
        <v>8315</v>
      </c>
      <c r="R4041" s="6" t="s">
        <v>8316</v>
      </c>
      <c r="S4041" s="14">
        <f t="shared" si="126"/>
        <v>42305.462581018517</v>
      </c>
      <c r="T4041" s="14">
        <f t="shared" si="127"/>
        <v>42339.040972222218</v>
      </c>
    </row>
    <row r="4042" spans="1:20" ht="45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8306</v>
      </c>
      <c r="G4042" s="1" t="s">
        <v>8221</v>
      </c>
      <c r="H4042" s="1" t="s">
        <v>8243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8268</v>
      </c>
      <c r="O4042" s="5">
        <f>E4042/D4042</f>
        <v>0.3125</v>
      </c>
      <c r="P4042" s="3">
        <f>ROUND(E4042/L4042,0)</f>
        <v>1250</v>
      </c>
      <c r="Q4042" s="6" t="s">
        <v>8315</v>
      </c>
      <c r="R4042" s="6" t="s">
        <v>8316</v>
      </c>
      <c r="S4042" s="14">
        <f t="shared" si="126"/>
        <v>42144.023194444446</v>
      </c>
      <c r="T4042" s="14">
        <f t="shared" si="127"/>
        <v>42202.916666666664</v>
      </c>
    </row>
    <row r="4043" spans="1:20" ht="45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8306</v>
      </c>
      <c r="G4043" s="1" t="s">
        <v>8222</v>
      </c>
      <c r="H4043" s="1" t="s">
        <v>8244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8268</v>
      </c>
      <c r="O4043" s="5">
        <f>E4043/D4043</f>
        <v>4.1999999999999997E-3</v>
      </c>
      <c r="P4043" s="3">
        <f>ROUND(E4043/L4043,0)</f>
        <v>11</v>
      </c>
      <c r="Q4043" s="6" t="s">
        <v>8315</v>
      </c>
      <c r="R4043" s="6" t="s">
        <v>8316</v>
      </c>
      <c r="S4043" s="14">
        <f t="shared" si="126"/>
        <v>42559.265671296293</v>
      </c>
      <c r="T4043" s="14">
        <f t="shared" si="127"/>
        <v>42619.265671296293</v>
      </c>
    </row>
    <row r="4044" spans="1:20" ht="60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8306</v>
      </c>
      <c r="G4044" s="1" t="s">
        <v>8221</v>
      </c>
      <c r="H4044" s="1" t="s">
        <v>8243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8268</v>
      </c>
      <c r="O4044" s="5">
        <f>E4044/D4044</f>
        <v>2.0999999999999999E-3</v>
      </c>
      <c r="P4044" s="3">
        <f>ROUND(E4044/L4044,0)</f>
        <v>7</v>
      </c>
      <c r="Q4044" s="6" t="s">
        <v>8315</v>
      </c>
      <c r="R4044" s="6" t="s">
        <v>8316</v>
      </c>
      <c r="S4044" s="14">
        <f t="shared" si="126"/>
        <v>41994.875740740739</v>
      </c>
      <c r="T4044" s="14">
        <f t="shared" si="127"/>
        <v>42024.594444444439</v>
      </c>
    </row>
    <row r="4045" spans="1:20" ht="4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8306</v>
      </c>
      <c r="G4045" s="1" t="s">
        <v>8226</v>
      </c>
      <c r="H4045" s="1" t="s">
        <v>8248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8268</v>
      </c>
      <c r="O4045" s="5">
        <f>E4045/D4045</f>
        <v>0</v>
      </c>
      <c r="P4045" s="3" t="e">
        <f>ROUND(E4045/L4045,0)</f>
        <v>#DIV/0!</v>
      </c>
      <c r="Q4045" s="6" t="s">
        <v>8315</v>
      </c>
      <c r="R4045" s="6" t="s">
        <v>8316</v>
      </c>
      <c r="S4045" s="14">
        <f t="shared" si="126"/>
        <v>41948.749131944445</v>
      </c>
      <c r="T4045" s="14">
        <f t="shared" si="127"/>
        <v>41963.749131944445</v>
      </c>
    </row>
    <row r="4046" spans="1:20" ht="60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8306</v>
      </c>
      <c r="G4046" s="1" t="s">
        <v>8221</v>
      </c>
      <c r="H4046" s="1" t="s">
        <v>8243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8268</v>
      </c>
      <c r="O4046" s="5">
        <f>E4046/D4046</f>
        <v>0.375</v>
      </c>
      <c r="P4046" s="3">
        <f>ROUND(E4046/L4046,0)</f>
        <v>56</v>
      </c>
      <c r="Q4046" s="6" t="s">
        <v>8315</v>
      </c>
      <c r="R4046" s="6" t="s">
        <v>8316</v>
      </c>
      <c r="S4046" s="14">
        <f t="shared" si="126"/>
        <v>42074.011365740742</v>
      </c>
      <c r="T4046" s="14">
        <f t="shared" si="127"/>
        <v>42103.999999999993</v>
      </c>
    </row>
    <row r="4047" spans="1:20" ht="60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8306</v>
      </c>
      <c r="G4047" s="1" t="s">
        <v>8223</v>
      </c>
      <c r="H4047" s="1" t="s">
        <v>8245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8268</v>
      </c>
      <c r="O4047" s="5">
        <f>E4047/D4047</f>
        <v>2.0000000000000001E-4</v>
      </c>
      <c r="P4047" s="3">
        <f>ROUND(E4047/L4047,0)</f>
        <v>1</v>
      </c>
      <c r="Q4047" s="6" t="s">
        <v>8315</v>
      </c>
      <c r="R4047" s="6" t="s">
        <v>8316</v>
      </c>
      <c r="S4047" s="14">
        <f t="shared" si="126"/>
        <v>41841.992928240739</v>
      </c>
      <c r="T4047" s="14">
        <f t="shared" si="127"/>
        <v>41871.992928240739</v>
      </c>
    </row>
    <row r="4048" spans="1:20" ht="60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8306</v>
      </c>
      <c r="G4048" s="1" t="s">
        <v>8221</v>
      </c>
      <c r="H4048" s="1" t="s">
        <v>8243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8268</v>
      </c>
      <c r="O4048" s="5">
        <f>E4048/D4048</f>
        <v>8.2142857142857142E-2</v>
      </c>
      <c r="P4048" s="3">
        <f>ROUND(E4048/L4048,0)</f>
        <v>38</v>
      </c>
      <c r="Q4048" s="6" t="s">
        <v>8315</v>
      </c>
      <c r="R4048" s="6" t="s">
        <v>8316</v>
      </c>
      <c r="S4048" s="14">
        <f t="shared" si="126"/>
        <v>41904.442245370366</v>
      </c>
      <c r="T4048" s="14">
        <f t="shared" si="127"/>
        <v>41934.442245370366</v>
      </c>
    </row>
    <row r="4049" spans="1:20" ht="45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8306</v>
      </c>
      <c r="G4049" s="1" t="s">
        <v>8221</v>
      </c>
      <c r="H4049" s="1" t="s">
        <v>8243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8268</v>
      </c>
      <c r="O4049" s="5">
        <f>E4049/D4049</f>
        <v>2.1999999999999999E-2</v>
      </c>
      <c r="P4049" s="3">
        <f>ROUND(E4049/L4049,0)</f>
        <v>28</v>
      </c>
      <c r="Q4049" s="6" t="s">
        <v>8315</v>
      </c>
      <c r="R4049" s="6" t="s">
        <v>8316</v>
      </c>
      <c r="S4049" s="14">
        <f t="shared" si="126"/>
        <v>41990.814155092587</v>
      </c>
      <c r="T4049" s="14">
        <f t="shared" si="127"/>
        <v>42014.833333333336</v>
      </c>
    </row>
    <row r="4050" spans="1:20" ht="60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8306</v>
      </c>
      <c r="G4050" s="1" t="s">
        <v>8222</v>
      </c>
      <c r="H4050" s="1" t="s">
        <v>8244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8268</v>
      </c>
      <c r="O4050" s="5">
        <f>E4050/D4050</f>
        <v>0.17652941176470588</v>
      </c>
      <c r="P4050" s="3">
        <f>ROUND(E4050/L4050,0)</f>
        <v>33</v>
      </c>
      <c r="Q4050" s="6" t="s">
        <v>8315</v>
      </c>
      <c r="R4050" s="6" t="s">
        <v>8316</v>
      </c>
      <c r="S4050" s="14">
        <f t="shared" si="126"/>
        <v>42436.300775462958</v>
      </c>
      <c r="T4050" s="14">
        <f t="shared" si="127"/>
        <v>42471.259108796294</v>
      </c>
    </row>
    <row r="4051" spans="1:20" ht="60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8306</v>
      </c>
      <c r="G4051" s="1" t="s">
        <v>8221</v>
      </c>
      <c r="H4051" s="1" t="s">
        <v>8243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8268</v>
      </c>
      <c r="O4051" s="5">
        <f>E4051/D4051</f>
        <v>8.0000000000000004E-4</v>
      </c>
      <c r="P4051" s="3">
        <f>ROUND(E4051/L4051,0)</f>
        <v>16</v>
      </c>
      <c r="Q4051" s="6" t="s">
        <v>8315</v>
      </c>
      <c r="R4051" s="6" t="s">
        <v>8316</v>
      </c>
      <c r="S4051" s="14">
        <f t="shared" si="126"/>
        <v>42169.750173611108</v>
      </c>
      <c r="T4051" s="14">
        <f t="shared" si="127"/>
        <v>42199.750173611108</v>
      </c>
    </row>
    <row r="4052" spans="1:20" ht="60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8306</v>
      </c>
      <c r="G4052" s="1" t="s">
        <v>8221</v>
      </c>
      <c r="H4052" s="1" t="s">
        <v>8243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8268</v>
      </c>
      <c r="O4052" s="5">
        <f>E4052/D4052</f>
        <v>6.6666666666666664E-4</v>
      </c>
      <c r="P4052" s="3">
        <f>ROUND(E4052/L4052,0)</f>
        <v>1</v>
      </c>
      <c r="Q4052" s="6" t="s">
        <v>8315</v>
      </c>
      <c r="R4052" s="6" t="s">
        <v>8316</v>
      </c>
      <c r="S4052" s="14">
        <f t="shared" si="126"/>
        <v>41905.428136574068</v>
      </c>
      <c r="T4052" s="14">
        <f t="shared" si="127"/>
        <v>41935.428136574068</v>
      </c>
    </row>
    <row r="4053" spans="1:20" ht="4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8306</v>
      </c>
      <c r="G4053" s="1" t="s">
        <v>8221</v>
      </c>
      <c r="H4053" s="1" t="s">
        <v>8243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8268</v>
      </c>
      <c r="O4053" s="5">
        <f>E4053/D4053</f>
        <v>0</v>
      </c>
      <c r="P4053" s="3" t="e">
        <f>ROUND(E4053/L4053,0)</f>
        <v>#DIV/0!</v>
      </c>
      <c r="Q4053" s="6" t="s">
        <v>8315</v>
      </c>
      <c r="R4053" s="6" t="s">
        <v>8316</v>
      </c>
      <c r="S4053" s="14">
        <f t="shared" si="126"/>
        <v>41761.601817129624</v>
      </c>
      <c r="T4053" s="14">
        <f t="shared" si="127"/>
        <v>41768.078472222223</v>
      </c>
    </row>
    <row r="4054" spans="1:20" ht="60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8306</v>
      </c>
      <c r="G4054" s="1" t="s">
        <v>8221</v>
      </c>
      <c r="H4054" s="1" t="s">
        <v>8243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8268</v>
      </c>
      <c r="O4054" s="5">
        <f>E4054/D4054</f>
        <v>0.37533333333333335</v>
      </c>
      <c r="P4054" s="3">
        <f>ROUND(E4054/L4054,0)</f>
        <v>87</v>
      </c>
      <c r="Q4054" s="6" t="s">
        <v>8315</v>
      </c>
      <c r="R4054" s="6" t="s">
        <v>8316</v>
      </c>
      <c r="S4054" s="14">
        <f t="shared" si="126"/>
        <v>41865.670324074068</v>
      </c>
      <c r="T4054" s="14">
        <f t="shared" si="127"/>
        <v>41925.670324074068</v>
      </c>
    </row>
    <row r="4055" spans="1:20" ht="60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8306</v>
      </c>
      <c r="G4055" s="1" t="s">
        <v>8222</v>
      </c>
      <c r="H4055" s="1" t="s">
        <v>8244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8268</v>
      </c>
      <c r="O4055" s="5">
        <f>E4055/D4055</f>
        <v>0.22</v>
      </c>
      <c r="P4055" s="3">
        <f>ROUND(E4055/L4055,0)</f>
        <v>55</v>
      </c>
      <c r="Q4055" s="6" t="s">
        <v>8315</v>
      </c>
      <c r="R4055" s="6" t="s">
        <v>8316</v>
      </c>
      <c r="S4055" s="14">
        <f t="shared" si="126"/>
        <v>41928.481805555552</v>
      </c>
      <c r="T4055" s="14">
        <f t="shared" si="127"/>
        <v>41958.624999999993</v>
      </c>
    </row>
    <row r="4056" spans="1:20" ht="45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8306</v>
      </c>
      <c r="G4056" s="1" t="s">
        <v>8221</v>
      </c>
      <c r="H4056" s="1" t="s">
        <v>8243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8268</v>
      </c>
      <c r="O4056" s="5">
        <f>E4056/D4056</f>
        <v>0</v>
      </c>
      <c r="P4056" s="3" t="e">
        <f>ROUND(E4056/L4056,0)</f>
        <v>#DIV/0!</v>
      </c>
      <c r="Q4056" s="6" t="s">
        <v>8315</v>
      </c>
      <c r="R4056" s="6" t="s">
        <v>8316</v>
      </c>
      <c r="S4056" s="14">
        <f t="shared" si="126"/>
        <v>42613.632928240739</v>
      </c>
      <c r="T4056" s="14">
        <f t="shared" si="127"/>
        <v>42643.958333333336</v>
      </c>
    </row>
    <row r="4057" spans="1:20" ht="60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8306</v>
      </c>
      <c r="G4057" s="1" t="s">
        <v>8222</v>
      </c>
      <c r="H4057" s="1" t="s">
        <v>8244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8268</v>
      </c>
      <c r="O4057" s="5">
        <f>E4057/D4057</f>
        <v>0.1762</v>
      </c>
      <c r="P4057" s="3">
        <f>ROUND(E4057/L4057,0)</f>
        <v>42</v>
      </c>
      <c r="Q4057" s="6" t="s">
        <v>8315</v>
      </c>
      <c r="R4057" s="6" t="s">
        <v>8316</v>
      </c>
      <c r="S4057" s="14">
        <f t="shared" si="126"/>
        <v>41779.44017361111</v>
      </c>
      <c r="T4057" s="14">
        <f t="shared" si="127"/>
        <v>41809.44017361111</v>
      </c>
    </row>
    <row r="4058" spans="1:20" ht="60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8306</v>
      </c>
      <c r="G4058" s="1" t="s">
        <v>8221</v>
      </c>
      <c r="H4058" s="1" t="s">
        <v>8243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8268</v>
      </c>
      <c r="O4058" s="5">
        <f>E4058/D4058</f>
        <v>0.53</v>
      </c>
      <c r="P4058" s="3">
        <f>ROUND(E4058/L4058,0)</f>
        <v>88</v>
      </c>
      <c r="Q4058" s="6" t="s">
        <v>8315</v>
      </c>
      <c r="R4058" s="6" t="s">
        <v>8316</v>
      </c>
      <c r="S4058" s="14">
        <f t="shared" si="126"/>
        <v>42534.724988425922</v>
      </c>
      <c r="T4058" s="14">
        <f t="shared" si="127"/>
        <v>42554.624305555553</v>
      </c>
    </row>
    <row r="4059" spans="1:20" ht="60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8306</v>
      </c>
      <c r="G4059" s="1" t="s">
        <v>8222</v>
      </c>
      <c r="H4059" s="1" t="s">
        <v>8244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8268</v>
      </c>
      <c r="O4059" s="5">
        <f>E4059/D4059</f>
        <v>0.22142857142857142</v>
      </c>
      <c r="P4059" s="3">
        <f>ROUND(E4059/L4059,0)</f>
        <v>129</v>
      </c>
      <c r="Q4059" s="6" t="s">
        <v>8315</v>
      </c>
      <c r="R4059" s="6" t="s">
        <v>8316</v>
      </c>
      <c r="S4059" s="14">
        <f t="shared" si="126"/>
        <v>42310.760185185187</v>
      </c>
      <c r="T4059" s="14">
        <f t="shared" si="127"/>
        <v>42333.749999999993</v>
      </c>
    </row>
    <row r="4060" spans="1:20" ht="45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8306</v>
      </c>
      <c r="G4060" s="1" t="s">
        <v>8221</v>
      </c>
      <c r="H4060" s="1" t="s">
        <v>8243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8268</v>
      </c>
      <c r="O4060" s="5">
        <f>E4060/D4060</f>
        <v>2.5333333333333333E-2</v>
      </c>
      <c r="P4060" s="3">
        <f>ROUND(E4060/L4060,0)</f>
        <v>24</v>
      </c>
      <c r="Q4060" s="6" t="s">
        <v>8315</v>
      </c>
      <c r="R4060" s="6" t="s">
        <v>8316</v>
      </c>
      <c r="S4060" s="14">
        <f t="shared" si="126"/>
        <v>42445.852361111109</v>
      </c>
      <c r="T4060" s="14">
        <f t="shared" si="127"/>
        <v>42460.957638888889</v>
      </c>
    </row>
    <row r="4061" spans="1:20" ht="4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8306</v>
      </c>
      <c r="G4061" s="1" t="s">
        <v>8226</v>
      </c>
      <c r="H4061" s="1" t="s">
        <v>8248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8268</v>
      </c>
      <c r="O4061" s="5">
        <f>E4061/D4061</f>
        <v>2.5000000000000001E-2</v>
      </c>
      <c r="P4061" s="3">
        <f>ROUND(E4061/L4061,0)</f>
        <v>36</v>
      </c>
      <c r="Q4061" s="6" t="s">
        <v>8315</v>
      </c>
      <c r="R4061" s="6" t="s">
        <v>8316</v>
      </c>
      <c r="S4061" s="14">
        <f t="shared" si="126"/>
        <v>41866.432314814811</v>
      </c>
      <c r="T4061" s="14">
        <f t="shared" si="127"/>
        <v>41897.916666666664</v>
      </c>
    </row>
    <row r="4062" spans="1:20" ht="60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8306</v>
      </c>
      <c r="G4062" s="1" t="s">
        <v>8226</v>
      </c>
      <c r="H4062" s="1" t="s">
        <v>8248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8268</v>
      </c>
      <c r="O4062" s="5">
        <f>E4062/D4062</f>
        <v>2.8500000000000001E-2</v>
      </c>
      <c r="P4062" s="3">
        <f>ROUND(E4062/L4062,0)</f>
        <v>57</v>
      </c>
      <c r="Q4062" s="6" t="s">
        <v>8315</v>
      </c>
      <c r="R4062" s="6" t="s">
        <v>8316</v>
      </c>
      <c r="S4062" s="14">
        <f t="shared" si="126"/>
        <v>41779.486759259256</v>
      </c>
      <c r="T4062" s="14">
        <f t="shared" si="127"/>
        <v>41813.458333333328</v>
      </c>
    </row>
    <row r="4063" spans="1:20" ht="45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8306</v>
      </c>
      <c r="G4063" s="1" t="s">
        <v>8221</v>
      </c>
      <c r="H4063" s="1" t="s">
        <v>8243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8268</v>
      </c>
      <c r="O4063" s="5">
        <f>E4063/D4063</f>
        <v>0</v>
      </c>
      <c r="P4063" s="3" t="e">
        <f>ROUND(E4063/L4063,0)</f>
        <v>#DIV/0!</v>
      </c>
      <c r="Q4063" s="6" t="s">
        <v>8315</v>
      </c>
      <c r="R4063" s="6" t="s">
        <v>8316</v>
      </c>
      <c r="S4063" s="14">
        <f t="shared" si="126"/>
        <v>42420.933136574073</v>
      </c>
      <c r="T4063" s="14">
        <f t="shared" si="127"/>
        <v>42480.891469907401</v>
      </c>
    </row>
    <row r="4064" spans="1:20" ht="60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8306</v>
      </c>
      <c r="G4064" s="1" t="s">
        <v>8221</v>
      </c>
      <c r="H4064" s="1" t="s">
        <v>8243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8268</v>
      </c>
      <c r="O4064" s="5">
        <f>E4064/D4064</f>
        <v>2.4500000000000001E-2</v>
      </c>
      <c r="P4064" s="3">
        <f>ROUND(E4064/L4064,0)</f>
        <v>163</v>
      </c>
      <c r="Q4064" s="6" t="s">
        <v>8315</v>
      </c>
      <c r="R4064" s="6" t="s">
        <v>8316</v>
      </c>
      <c r="S4064" s="14">
        <f t="shared" si="126"/>
        <v>42523.530879629623</v>
      </c>
      <c r="T4064" s="14">
        <f t="shared" si="127"/>
        <v>42553.530879629623</v>
      </c>
    </row>
    <row r="4065" spans="1:20" ht="60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8306</v>
      </c>
      <c r="G4065" s="1" t="s">
        <v>8222</v>
      </c>
      <c r="H4065" s="1" t="s">
        <v>8244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8268</v>
      </c>
      <c r="O4065" s="5">
        <f>E4065/D4065</f>
        <v>1.4210526315789474E-2</v>
      </c>
      <c r="P4065" s="3">
        <f>ROUND(E4065/L4065,0)</f>
        <v>15</v>
      </c>
      <c r="Q4065" s="6" t="s">
        <v>8315</v>
      </c>
      <c r="R4065" s="6" t="s">
        <v>8316</v>
      </c>
      <c r="S4065" s="14">
        <f t="shared" si="126"/>
        <v>41787.473194444443</v>
      </c>
      <c r="T4065" s="14">
        <f t="shared" si="127"/>
        <v>41817.473194444443</v>
      </c>
    </row>
    <row r="4066" spans="1:20" ht="60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8306</v>
      </c>
      <c r="G4066" s="1" t="s">
        <v>8223</v>
      </c>
      <c r="H4066" s="1" t="s">
        <v>8245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8268</v>
      </c>
      <c r="O4066" s="5">
        <f>E4066/D4066</f>
        <v>0.1925</v>
      </c>
      <c r="P4066" s="3">
        <f>ROUND(E4066/L4066,0)</f>
        <v>64</v>
      </c>
      <c r="Q4066" s="6" t="s">
        <v>8315</v>
      </c>
      <c r="R4066" s="6" t="s">
        <v>8316</v>
      </c>
      <c r="S4066" s="14">
        <f t="shared" si="126"/>
        <v>42093.379930555551</v>
      </c>
      <c r="T4066" s="14">
        <f t="shared" si="127"/>
        <v>42123.379930555551</v>
      </c>
    </row>
    <row r="4067" spans="1:20" ht="45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8306</v>
      </c>
      <c r="G4067" s="1" t="s">
        <v>8221</v>
      </c>
      <c r="H4067" s="1" t="s">
        <v>8243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8268</v>
      </c>
      <c r="O4067" s="5">
        <f>E4067/D4067</f>
        <v>6.7499999999999999E-3</v>
      </c>
      <c r="P4067" s="3">
        <f>ROUND(E4067/L4067,0)</f>
        <v>7</v>
      </c>
      <c r="Q4067" s="6" t="s">
        <v>8315</v>
      </c>
      <c r="R4067" s="6" t="s">
        <v>8316</v>
      </c>
      <c r="S4067" s="14">
        <f t="shared" si="126"/>
        <v>41833.74318287037</v>
      </c>
      <c r="T4067" s="14">
        <f t="shared" si="127"/>
        <v>41863.74318287037</v>
      </c>
    </row>
    <row r="4068" spans="1:20" ht="60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8306</v>
      </c>
      <c r="G4068" s="1" t="s">
        <v>8221</v>
      </c>
      <c r="H4068" s="1" t="s">
        <v>8243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8268</v>
      </c>
      <c r="O4068" s="5">
        <f>E4068/D4068</f>
        <v>1.6666666666666668E-3</v>
      </c>
      <c r="P4068" s="3">
        <f>ROUND(E4068/L4068,0)</f>
        <v>25</v>
      </c>
      <c r="Q4068" s="6" t="s">
        <v>8315</v>
      </c>
      <c r="R4068" s="6" t="s">
        <v>8316</v>
      </c>
      <c r="S4068" s="14">
        <f t="shared" si="126"/>
        <v>42478.830879629626</v>
      </c>
      <c r="T4068" s="14">
        <f t="shared" si="127"/>
        <v>42508.830879629626</v>
      </c>
    </row>
    <row r="4069" spans="1:20" ht="60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8306</v>
      </c>
      <c r="G4069" s="1" t="s">
        <v>8221</v>
      </c>
      <c r="H4069" s="1" t="s">
        <v>8243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8268</v>
      </c>
      <c r="O4069" s="5">
        <f>E4069/D4069</f>
        <v>0.60899999999999999</v>
      </c>
      <c r="P4069" s="3">
        <f>ROUND(E4069/L4069,0)</f>
        <v>179</v>
      </c>
      <c r="Q4069" s="6" t="s">
        <v>8315</v>
      </c>
      <c r="R4069" s="6" t="s">
        <v>8316</v>
      </c>
      <c r="S4069" s="14">
        <f t="shared" si="126"/>
        <v>42234.909143518518</v>
      </c>
      <c r="T4069" s="14">
        <f t="shared" si="127"/>
        <v>42274.909143518518</v>
      </c>
    </row>
    <row r="4070" spans="1:20" ht="45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8306</v>
      </c>
      <c r="G4070" s="1" t="s">
        <v>8221</v>
      </c>
      <c r="H4070" s="1" t="s">
        <v>8243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8268</v>
      </c>
      <c r="O4070" s="5">
        <f>E4070/D4070</f>
        <v>0.01</v>
      </c>
      <c r="P4070" s="3">
        <f>ROUND(E4070/L4070,0)</f>
        <v>35</v>
      </c>
      <c r="Q4070" s="6" t="s">
        <v>8315</v>
      </c>
      <c r="R4070" s="6" t="s">
        <v>8316</v>
      </c>
      <c r="S4070" s="14">
        <f t="shared" si="126"/>
        <v>42718.755266203698</v>
      </c>
      <c r="T4070" s="14">
        <f t="shared" si="127"/>
        <v>42748.753472222219</v>
      </c>
    </row>
    <row r="4071" spans="1:20" ht="45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8306</v>
      </c>
      <c r="G4071" s="1" t="s">
        <v>8222</v>
      </c>
      <c r="H4071" s="1" t="s">
        <v>8244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8268</v>
      </c>
      <c r="O4071" s="5">
        <f>E4071/D4071</f>
        <v>0.34399999999999997</v>
      </c>
      <c r="P4071" s="3">
        <f>ROUND(E4071/L4071,0)</f>
        <v>33</v>
      </c>
      <c r="Q4071" s="6" t="s">
        <v>8315</v>
      </c>
      <c r="R4071" s="6" t="s">
        <v>8316</v>
      </c>
      <c r="S4071" s="14">
        <f t="shared" si="126"/>
        <v>42022.453194444439</v>
      </c>
      <c r="T4071" s="14">
        <f t="shared" si="127"/>
        <v>42063.291666666664</v>
      </c>
    </row>
    <row r="4072" spans="1:20" ht="45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8306</v>
      </c>
      <c r="G4072" s="1" t="s">
        <v>8221</v>
      </c>
      <c r="H4072" s="1" t="s">
        <v>8243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8268</v>
      </c>
      <c r="O4072" s="5">
        <f>E4072/D4072</f>
        <v>0.16500000000000001</v>
      </c>
      <c r="P4072" s="3">
        <f>ROUND(E4072/L4072,0)</f>
        <v>28</v>
      </c>
      <c r="Q4072" s="6" t="s">
        <v>8315</v>
      </c>
      <c r="R4072" s="6" t="s">
        <v>8316</v>
      </c>
      <c r="S4072" s="14">
        <f t="shared" si="126"/>
        <v>42031.458564814813</v>
      </c>
      <c r="T4072" s="14">
        <f t="shared" si="127"/>
        <v>42063.916666666664</v>
      </c>
    </row>
    <row r="4073" spans="1:20" ht="60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8306</v>
      </c>
      <c r="G4073" s="1" t="s">
        <v>8235</v>
      </c>
      <c r="H4073" s="1" t="s">
        <v>8253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8268</v>
      </c>
      <c r="O4073" s="5">
        <f>E4073/D4073</f>
        <v>0</v>
      </c>
      <c r="P4073" s="3" t="e">
        <f>ROUND(E4073/L4073,0)</f>
        <v>#DIV/0!</v>
      </c>
      <c r="Q4073" s="6" t="s">
        <v>8315</v>
      </c>
      <c r="R4073" s="6" t="s">
        <v>8316</v>
      </c>
      <c r="S4073" s="14">
        <f t="shared" si="126"/>
        <v>42700.59642361111</v>
      </c>
      <c r="T4073" s="14">
        <f t="shared" si="127"/>
        <v>42730.59642361111</v>
      </c>
    </row>
    <row r="4074" spans="1:20" ht="60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8306</v>
      </c>
      <c r="G4074" s="1" t="s">
        <v>8222</v>
      </c>
      <c r="H4074" s="1" t="s">
        <v>8244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8268</v>
      </c>
      <c r="O4074" s="5">
        <f>E4074/D4074</f>
        <v>4.0000000000000001E-3</v>
      </c>
      <c r="P4074" s="3">
        <f>ROUND(E4074/L4074,0)</f>
        <v>2</v>
      </c>
      <c r="Q4074" s="6" t="s">
        <v>8315</v>
      </c>
      <c r="R4074" s="6" t="s">
        <v>8316</v>
      </c>
      <c r="S4074" s="14">
        <f t="shared" si="126"/>
        <v>41812.566099537034</v>
      </c>
      <c r="T4074" s="14">
        <f t="shared" si="127"/>
        <v>41872.566099537034</v>
      </c>
    </row>
    <row r="4075" spans="1:20" ht="45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8306</v>
      </c>
      <c r="G4075" s="1" t="s">
        <v>8221</v>
      </c>
      <c r="H4075" s="1" t="s">
        <v>8243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8268</v>
      </c>
      <c r="O4075" s="5">
        <f>E4075/D4075</f>
        <v>1.0571428571428572E-2</v>
      </c>
      <c r="P4075" s="3">
        <f>ROUND(E4075/L4075,0)</f>
        <v>19</v>
      </c>
      <c r="Q4075" s="6" t="s">
        <v>8315</v>
      </c>
      <c r="R4075" s="6" t="s">
        <v>8316</v>
      </c>
      <c r="S4075" s="14">
        <f t="shared" si="126"/>
        <v>42078.136874999997</v>
      </c>
      <c r="T4075" s="14">
        <f t="shared" si="127"/>
        <v>42132.958333333336</v>
      </c>
    </row>
    <row r="4076" spans="1:20" ht="60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8306</v>
      </c>
      <c r="G4076" s="1" t="s">
        <v>8222</v>
      </c>
      <c r="H4076" s="1" t="s">
        <v>8244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8268</v>
      </c>
      <c r="O4076" s="5">
        <f>E4076/D4076</f>
        <v>0.26727272727272727</v>
      </c>
      <c r="P4076" s="3">
        <f>ROUND(E4076/L4076,0)</f>
        <v>35</v>
      </c>
      <c r="Q4076" s="6" t="s">
        <v>8315</v>
      </c>
      <c r="R4076" s="6" t="s">
        <v>8316</v>
      </c>
      <c r="S4076" s="14">
        <f t="shared" si="126"/>
        <v>42283.344618055555</v>
      </c>
      <c r="T4076" s="14">
        <f t="shared" si="127"/>
        <v>42313.386284722219</v>
      </c>
    </row>
    <row r="4077" spans="1:20" ht="60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8306</v>
      </c>
      <c r="G4077" s="1" t="s">
        <v>8222</v>
      </c>
      <c r="H4077" s="1" t="s">
        <v>8244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8268</v>
      </c>
      <c r="O4077" s="5">
        <f>E4077/D4077</f>
        <v>0.28799999999999998</v>
      </c>
      <c r="P4077" s="3">
        <f>ROUND(E4077/L4077,0)</f>
        <v>44</v>
      </c>
      <c r="Q4077" s="6" t="s">
        <v>8315</v>
      </c>
      <c r="R4077" s="6" t="s">
        <v>8316</v>
      </c>
      <c r="S4077" s="14">
        <f t="shared" si="126"/>
        <v>41778.837604166663</v>
      </c>
      <c r="T4077" s="14">
        <f t="shared" si="127"/>
        <v>41820.519444444442</v>
      </c>
    </row>
    <row r="4078" spans="1:20" ht="4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8306</v>
      </c>
      <c r="G4078" s="1" t="s">
        <v>8221</v>
      </c>
      <c r="H4078" s="1" t="s">
        <v>8243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8268</v>
      </c>
      <c r="O4078" s="5">
        <f>E4078/D4078</f>
        <v>0</v>
      </c>
      <c r="P4078" s="3" t="e">
        <f>ROUND(E4078/L4078,0)</f>
        <v>#DIV/0!</v>
      </c>
      <c r="Q4078" s="6" t="s">
        <v>8315</v>
      </c>
      <c r="R4078" s="6" t="s">
        <v>8316</v>
      </c>
      <c r="S4078" s="14">
        <f t="shared" si="126"/>
        <v>41905.587372685179</v>
      </c>
      <c r="T4078" s="14">
        <f t="shared" si="127"/>
        <v>41933.618750000001</v>
      </c>
    </row>
    <row r="4079" spans="1:20" ht="60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8306</v>
      </c>
      <c r="G4079" s="1" t="s">
        <v>8221</v>
      </c>
      <c r="H4079" s="1" t="s">
        <v>8243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8268</v>
      </c>
      <c r="O4079" s="5">
        <f>E4079/D4079</f>
        <v>8.8999999999999996E-2</v>
      </c>
      <c r="P4079" s="3">
        <f>ROUND(E4079/L4079,0)</f>
        <v>223</v>
      </c>
      <c r="Q4079" s="6" t="s">
        <v>8315</v>
      </c>
      <c r="R4079" s="6" t="s">
        <v>8316</v>
      </c>
      <c r="S4079" s="14">
        <f t="shared" si="126"/>
        <v>42695.502245370364</v>
      </c>
      <c r="T4079" s="14">
        <f t="shared" si="127"/>
        <v>42725.502245370364</v>
      </c>
    </row>
    <row r="4080" spans="1:20" ht="60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8306</v>
      </c>
      <c r="G4080" s="1" t="s">
        <v>8222</v>
      </c>
      <c r="H4080" s="1" t="s">
        <v>8244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8268</v>
      </c>
      <c r="O4080" s="5">
        <f>E4080/D4080</f>
        <v>0</v>
      </c>
      <c r="P4080" s="3" t="e">
        <f>ROUND(E4080/L4080,0)</f>
        <v>#DIV/0!</v>
      </c>
      <c r="Q4080" s="6" t="s">
        <v>8315</v>
      </c>
      <c r="R4080" s="6" t="s">
        <v>8316</v>
      </c>
      <c r="S4080" s="14">
        <f t="shared" si="126"/>
        <v>42732.579189814809</v>
      </c>
      <c r="T4080" s="14">
        <f t="shared" si="127"/>
        <v>42762.579189814809</v>
      </c>
    </row>
    <row r="4081" spans="1:20" ht="60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8306</v>
      </c>
      <c r="G4081" s="1" t="s">
        <v>8221</v>
      </c>
      <c r="H4081" s="1" t="s">
        <v>8243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8268</v>
      </c>
      <c r="O4081" s="5">
        <f>E4081/D4081</f>
        <v>1.6666666666666668E-3</v>
      </c>
      <c r="P4081" s="3">
        <f>ROUND(E4081/L4081,0)</f>
        <v>5</v>
      </c>
      <c r="Q4081" s="6" t="s">
        <v>8315</v>
      </c>
      <c r="R4081" s="6" t="s">
        <v>8316</v>
      </c>
      <c r="S4081" s="14">
        <f t="shared" si="126"/>
        <v>42510.730567129627</v>
      </c>
      <c r="T4081" s="14">
        <f t="shared" si="127"/>
        <v>42540.730567129627</v>
      </c>
    </row>
    <row r="4082" spans="1:20" ht="60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8306</v>
      </c>
      <c r="G4082" s="1" t="s">
        <v>8221</v>
      </c>
      <c r="H4082" s="1" t="s">
        <v>8243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8268</v>
      </c>
      <c r="O4082" s="5">
        <f>E4082/D4082</f>
        <v>0</v>
      </c>
      <c r="P4082" s="3" t="e">
        <f>ROUND(E4082/L4082,0)</f>
        <v>#DIV/0!</v>
      </c>
      <c r="Q4082" s="6" t="s">
        <v>8315</v>
      </c>
      <c r="R4082" s="6" t="s">
        <v>8316</v>
      </c>
      <c r="S4082" s="14">
        <f t="shared" si="126"/>
        <v>42511.489768518521</v>
      </c>
      <c r="T4082" s="14">
        <f t="shared" si="127"/>
        <v>42535.579166666663</v>
      </c>
    </row>
    <row r="4083" spans="1:20" ht="4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8306</v>
      </c>
      <c r="G4083" s="1" t="s">
        <v>8221</v>
      </c>
      <c r="H4083" s="1" t="s">
        <v>8243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8268</v>
      </c>
      <c r="O4083" s="5">
        <f>E4083/D4083</f>
        <v>0.15737410071942445</v>
      </c>
      <c r="P4083" s="3">
        <f>ROUND(E4083/L4083,0)</f>
        <v>29</v>
      </c>
      <c r="Q4083" s="6" t="s">
        <v>8315</v>
      </c>
      <c r="R4083" s="6" t="s">
        <v>8316</v>
      </c>
      <c r="S4083" s="14">
        <f t="shared" si="126"/>
        <v>42041.372974537029</v>
      </c>
      <c r="T4083" s="14">
        <f t="shared" si="127"/>
        <v>42071.331307870372</v>
      </c>
    </row>
    <row r="4084" spans="1:20" ht="60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8306</v>
      </c>
      <c r="G4084" s="1" t="s">
        <v>8221</v>
      </c>
      <c r="H4084" s="1" t="s">
        <v>8243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8268</v>
      </c>
      <c r="O4084" s="5">
        <f>E4084/D4084</f>
        <v>0.02</v>
      </c>
      <c r="P4084" s="3">
        <f>ROUND(E4084/L4084,0)</f>
        <v>2</v>
      </c>
      <c r="Q4084" s="6" t="s">
        <v>8315</v>
      </c>
      <c r="R4084" s="6" t="s">
        <v>8316</v>
      </c>
      <c r="S4084" s="14">
        <f t="shared" si="126"/>
        <v>42306.980937499997</v>
      </c>
      <c r="T4084" s="14">
        <f t="shared" si="127"/>
        <v>42322.749999999993</v>
      </c>
    </row>
    <row r="4085" spans="1:20" ht="60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8306</v>
      </c>
      <c r="G4085" s="1" t="s">
        <v>8221</v>
      </c>
      <c r="H4085" s="1" t="s">
        <v>8243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8268</v>
      </c>
      <c r="O4085" s="5">
        <f>E4085/D4085</f>
        <v>0.21685714285714286</v>
      </c>
      <c r="P4085" s="3">
        <f>ROUND(E4085/L4085,0)</f>
        <v>127</v>
      </c>
      <c r="Q4085" s="6" t="s">
        <v>8315</v>
      </c>
      <c r="R4085" s="6" t="s">
        <v>8316</v>
      </c>
      <c r="S4085" s="14">
        <f t="shared" si="126"/>
        <v>42353.553425925922</v>
      </c>
      <c r="T4085" s="14">
        <f t="shared" si="127"/>
        <v>42383.553425925922</v>
      </c>
    </row>
    <row r="4086" spans="1:20" ht="60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8306</v>
      </c>
      <c r="G4086" s="1" t="s">
        <v>8234</v>
      </c>
      <c r="H4086" s="1" t="s">
        <v>8246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8268</v>
      </c>
      <c r="O4086" s="5">
        <f>E4086/D4086</f>
        <v>3.3333333333333335E-3</v>
      </c>
      <c r="P4086" s="3">
        <f>ROUND(E4086/L4086,0)</f>
        <v>10</v>
      </c>
      <c r="Q4086" s="6" t="s">
        <v>8315</v>
      </c>
      <c r="R4086" s="6" t="s">
        <v>8316</v>
      </c>
      <c r="S4086" s="14">
        <f t="shared" si="126"/>
        <v>42622.228078703702</v>
      </c>
      <c r="T4086" s="14">
        <f t="shared" si="127"/>
        <v>42652.228078703702</v>
      </c>
    </row>
    <row r="4087" spans="1:20" ht="60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8306</v>
      </c>
      <c r="G4087" s="1" t="s">
        <v>8221</v>
      </c>
      <c r="H4087" s="1" t="s">
        <v>8243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8268</v>
      </c>
      <c r="O4087" s="5">
        <f>E4087/D4087</f>
        <v>2.8571428571428571E-3</v>
      </c>
      <c r="P4087" s="3">
        <f>ROUND(E4087/L4087,0)</f>
        <v>10</v>
      </c>
      <c r="Q4087" s="6" t="s">
        <v>8315</v>
      </c>
      <c r="R4087" s="6" t="s">
        <v>8316</v>
      </c>
      <c r="S4087" s="14">
        <f t="shared" si="126"/>
        <v>42058.395543981482</v>
      </c>
      <c r="T4087" s="14">
        <f t="shared" si="127"/>
        <v>42086.957638888889</v>
      </c>
    </row>
    <row r="4088" spans="1:20" ht="60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8306</v>
      </c>
      <c r="G4088" s="1" t="s">
        <v>8221</v>
      </c>
      <c r="H4088" s="1" t="s">
        <v>8243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8268</v>
      </c>
      <c r="O4088" s="5">
        <f>E4088/D4088</f>
        <v>4.7E-2</v>
      </c>
      <c r="P4088" s="3">
        <f>ROUND(E4088/L4088,0)</f>
        <v>9</v>
      </c>
      <c r="Q4088" s="6" t="s">
        <v>8315</v>
      </c>
      <c r="R4088" s="6" t="s">
        <v>8316</v>
      </c>
      <c r="S4088" s="14">
        <f t="shared" si="126"/>
        <v>42304.732627314814</v>
      </c>
      <c r="T4088" s="14">
        <f t="shared" si="127"/>
        <v>42328.958333333336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8306</v>
      </c>
      <c r="G4089" s="1" t="s">
        <v>8221</v>
      </c>
      <c r="H4089" s="1" t="s">
        <v>8243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8268</v>
      </c>
      <c r="O4089" s="5">
        <f>E4089/D4089</f>
        <v>0</v>
      </c>
      <c r="P4089" s="3" t="e">
        <f>ROUND(E4089/L4089,0)</f>
        <v>#DIV/0!</v>
      </c>
      <c r="Q4089" s="6" t="s">
        <v>8315</v>
      </c>
      <c r="R4089" s="6" t="s">
        <v>8316</v>
      </c>
      <c r="S4089" s="14">
        <f t="shared" si="126"/>
        <v>42538.53456018518</v>
      </c>
      <c r="T4089" s="14">
        <f t="shared" si="127"/>
        <v>42568.53456018518</v>
      </c>
    </row>
    <row r="4090" spans="1:20" ht="4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8306</v>
      </c>
      <c r="G4090" s="1" t="s">
        <v>8222</v>
      </c>
      <c r="H4090" s="1" t="s">
        <v>8244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8268</v>
      </c>
      <c r="O4090" s="5">
        <f>E4090/D4090</f>
        <v>0.108</v>
      </c>
      <c r="P4090" s="3">
        <f>ROUND(E4090/L4090,0)</f>
        <v>72</v>
      </c>
      <c r="Q4090" s="6" t="s">
        <v>8315</v>
      </c>
      <c r="R4090" s="6" t="s">
        <v>8316</v>
      </c>
      <c r="S4090" s="14">
        <f t="shared" si="126"/>
        <v>41990.40421296296</v>
      </c>
      <c r="T4090" s="14">
        <f t="shared" si="127"/>
        <v>42020.226388888885</v>
      </c>
    </row>
    <row r="4091" spans="1:20" ht="60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8306</v>
      </c>
      <c r="G4091" s="1" t="s">
        <v>8221</v>
      </c>
      <c r="H4091" s="1" t="s">
        <v>8243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8268</v>
      </c>
      <c r="O4091" s="5">
        <f>E4091/D4091</f>
        <v>4.8000000000000001E-2</v>
      </c>
      <c r="P4091" s="3">
        <f>ROUND(E4091/L4091,0)</f>
        <v>30</v>
      </c>
      <c r="Q4091" s="6" t="s">
        <v>8315</v>
      </c>
      <c r="R4091" s="6" t="s">
        <v>8316</v>
      </c>
      <c r="S4091" s="14">
        <f t="shared" si="126"/>
        <v>42122.524166666662</v>
      </c>
      <c r="T4091" s="14">
        <f t="shared" si="127"/>
        <v>42155.524305555555</v>
      </c>
    </row>
    <row r="4092" spans="1:20" ht="4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8306</v>
      </c>
      <c r="G4092" s="1" t="s">
        <v>8221</v>
      </c>
      <c r="H4092" s="1" t="s">
        <v>8243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8268</v>
      </c>
      <c r="O4092" s="5">
        <f>E4092/D4092</f>
        <v>3.2000000000000001E-2</v>
      </c>
      <c r="P4092" s="3">
        <f>ROUND(E4092/L4092,0)</f>
        <v>11</v>
      </c>
      <c r="Q4092" s="6" t="s">
        <v>8315</v>
      </c>
      <c r="R4092" s="6" t="s">
        <v>8316</v>
      </c>
      <c r="S4092" s="14">
        <f t="shared" si="126"/>
        <v>42209.464548611104</v>
      </c>
      <c r="T4092" s="14">
        <f t="shared" si="127"/>
        <v>42223.416666666664</v>
      </c>
    </row>
    <row r="4093" spans="1:20" ht="60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8306</v>
      </c>
      <c r="G4093" s="1" t="s">
        <v>8221</v>
      </c>
      <c r="H4093" s="1" t="s">
        <v>8243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8268</v>
      </c>
      <c r="O4093" s="5">
        <f>E4093/D4093</f>
        <v>0.1275</v>
      </c>
      <c r="P4093" s="3">
        <f>ROUND(E4093/L4093,0)</f>
        <v>26</v>
      </c>
      <c r="Q4093" s="6" t="s">
        <v>8315</v>
      </c>
      <c r="R4093" s="6" t="s">
        <v>8316</v>
      </c>
      <c r="S4093" s="14">
        <f t="shared" si="126"/>
        <v>41990.298043981478</v>
      </c>
      <c r="T4093" s="14">
        <f t="shared" si="127"/>
        <v>42020.298043981478</v>
      </c>
    </row>
    <row r="4094" spans="1:20" ht="4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8306</v>
      </c>
      <c r="G4094" s="1" t="s">
        <v>8221</v>
      </c>
      <c r="H4094" s="1" t="s">
        <v>8243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8268</v>
      </c>
      <c r="O4094" s="5">
        <f>E4094/D4094</f>
        <v>1.8181818181818181E-4</v>
      </c>
      <c r="P4094" s="3">
        <f>ROUND(E4094/L4094,0)</f>
        <v>20</v>
      </c>
      <c r="Q4094" s="6" t="s">
        <v>8315</v>
      </c>
      <c r="R4094" s="6" t="s">
        <v>8316</v>
      </c>
      <c r="S4094" s="14">
        <f t="shared" si="126"/>
        <v>42038.986655092587</v>
      </c>
      <c r="T4094" s="14">
        <f t="shared" si="127"/>
        <v>42098.944988425923</v>
      </c>
    </row>
    <row r="4095" spans="1:20" ht="60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8306</v>
      </c>
      <c r="G4095" s="1" t="s">
        <v>8222</v>
      </c>
      <c r="H4095" s="1" t="s">
        <v>8244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8268</v>
      </c>
      <c r="O4095" s="5">
        <f>E4095/D4095</f>
        <v>2.4E-2</v>
      </c>
      <c r="P4095" s="3">
        <f>ROUND(E4095/L4095,0)</f>
        <v>15</v>
      </c>
      <c r="Q4095" s="6" t="s">
        <v>8315</v>
      </c>
      <c r="R4095" s="6" t="s">
        <v>8316</v>
      </c>
      <c r="S4095" s="14">
        <f t="shared" si="126"/>
        <v>42178.607557870368</v>
      </c>
      <c r="T4095" s="14">
        <f t="shared" si="127"/>
        <v>42238.607557870368</v>
      </c>
    </row>
    <row r="4096" spans="1:20" ht="45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8306</v>
      </c>
      <c r="G4096" s="1" t="s">
        <v>8221</v>
      </c>
      <c r="H4096" s="1" t="s">
        <v>8243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8268</v>
      </c>
      <c r="O4096" s="5">
        <f>E4096/D4096</f>
        <v>0.36499999999999999</v>
      </c>
      <c r="P4096" s="3">
        <f>ROUND(E4096/L4096,0)</f>
        <v>91</v>
      </c>
      <c r="Q4096" s="6" t="s">
        <v>8315</v>
      </c>
      <c r="R4096" s="6" t="s">
        <v>8316</v>
      </c>
      <c r="S4096" s="14">
        <f t="shared" si="126"/>
        <v>41889.878472222219</v>
      </c>
      <c r="T4096" s="14">
        <f t="shared" si="127"/>
        <v>41933.999305555553</v>
      </c>
    </row>
    <row r="4097" spans="1:20" ht="45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8306</v>
      </c>
      <c r="G4097" s="1" t="s">
        <v>8235</v>
      </c>
      <c r="H4097" s="1" t="s">
        <v>8253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8268</v>
      </c>
      <c r="O4097" s="5">
        <f>E4097/D4097</f>
        <v>2.6666666666666668E-2</v>
      </c>
      <c r="P4097" s="3">
        <f>ROUND(E4097/L4097,0)</f>
        <v>800</v>
      </c>
      <c r="Q4097" s="6" t="s">
        <v>8315</v>
      </c>
      <c r="R4097" s="6" t="s">
        <v>8316</v>
      </c>
      <c r="S4097" s="14">
        <f t="shared" si="126"/>
        <v>42692.823495370372</v>
      </c>
      <c r="T4097" s="14">
        <f t="shared" si="127"/>
        <v>42722.823495370372</v>
      </c>
    </row>
    <row r="4098" spans="1:20" ht="45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8306</v>
      </c>
      <c r="G4098" s="1" t="s">
        <v>8222</v>
      </c>
      <c r="H4098" s="1" t="s">
        <v>8244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8268</v>
      </c>
      <c r="O4098" s="5">
        <f>E4098/D4098</f>
        <v>0.11428571428571428</v>
      </c>
      <c r="P4098" s="3">
        <f>ROUND(E4098/L4098,0)</f>
        <v>80</v>
      </c>
      <c r="Q4098" s="6" t="s">
        <v>8315</v>
      </c>
      <c r="R4098" s="6" t="s">
        <v>8316</v>
      </c>
      <c r="S4098" s="14">
        <f t="shared" si="126"/>
        <v>42750.321979166663</v>
      </c>
      <c r="T4098" s="14">
        <f t="shared" si="127"/>
        <v>42794.160416666666</v>
      </c>
    </row>
    <row r="4099" spans="1:20" ht="60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8306</v>
      </c>
      <c r="G4099" s="1" t="s">
        <v>8222</v>
      </c>
      <c r="H4099" s="1" t="s">
        <v>8244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8268</v>
      </c>
      <c r="O4099" s="5">
        <f>E4099/D4099</f>
        <v>0</v>
      </c>
      <c r="P4099" s="3" t="e">
        <f>ROUND(E4099/L4099,0)</f>
        <v>#DIV/0!</v>
      </c>
      <c r="Q4099" s="6" t="s">
        <v>8315</v>
      </c>
      <c r="R4099" s="6" t="s">
        <v>8316</v>
      </c>
      <c r="S4099" s="14">
        <f t="shared" ref="S4099:S4115" si="128">(J4099/86400)+25569+(-5/24)</f>
        <v>42344.616168981483</v>
      </c>
      <c r="T4099" s="14">
        <f t="shared" ref="T4099:T4115" si="129">(I4099/86400)+25569+(-5/24)</f>
        <v>42400.788194444445</v>
      </c>
    </row>
    <row r="4100" spans="1:20" ht="4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8306</v>
      </c>
      <c r="G4100" s="1" t="s">
        <v>8221</v>
      </c>
      <c r="H4100" s="1" t="s">
        <v>8243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8268</v>
      </c>
      <c r="O4100" s="5">
        <f>E4100/D4100</f>
        <v>0</v>
      </c>
      <c r="P4100" s="3" t="e">
        <f>ROUND(E4100/L4100,0)</f>
        <v>#DIV/0!</v>
      </c>
      <c r="Q4100" s="6" t="s">
        <v>8315</v>
      </c>
      <c r="R4100" s="6" t="s">
        <v>8316</v>
      </c>
      <c r="S4100" s="14">
        <f t="shared" si="128"/>
        <v>42495.51385416666</v>
      </c>
      <c r="T4100" s="14">
        <f t="shared" si="129"/>
        <v>42525.51385416666</v>
      </c>
    </row>
    <row r="4101" spans="1:20" ht="60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8306</v>
      </c>
      <c r="G4101" s="1" t="s">
        <v>8221</v>
      </c>
      <c r="H4101" s="1" t="s">
        <v>8243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8268</v>
      </c>
      <c r="O4101" s="5">
        <f>E4101/D4101</f>
        <v>1.1111111111111112E-2</v>
      </c>
      <c r="P4101" s="3">
        <f>ROUND(E4101/L4101,0)</f>
        <v>50</v>
      </c>
      <c r="Q4101" s="6" t="s">
        <v>8315</v>
      </c>
      <c r="R4101" s="6" t="s">
        <v>8316</v>
      </c>
      <c r="S4101" s="14">
        <f t="shared" si="128"/>
        <v>42570.642048611109</v>
      </c>
      <c r="T4101" s="14">
        <f t="shared" si="129"/>
        <v>42615.642048611109</v>
      </c>
    </row>
    <row r="4102" spans="1:20" ht="45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8306</v>
      </c>
      <c r="G4102" s="1" t="s">
        <v>8221</v>
      </c>
      <c r="H4102" s="1" t="s">
        <v>8243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8268</v>
      </c>
      <c r="O4102" s="5">
        <f>E4102/D4102</f>
        <v>0</v>
      </c>
      <c r="P4102" s="3" t="e">
        <f>ROUND(E4102/L4102,0)</f>
        <v>#DIV/0!</v>
      </c>
      <c r="Q4102" s="6" t="s">
        <v>8315</v>
      </c>
      <c r="R4102" s="6" t="s">
        <v>8316</v>
      </c>
      <c r="S4102" s="14">
        <f t="shared" si="128"/>
        <v>41926.916550925926</v>
      </c>
      <c r="T4102" s="14">
        <f t="shared" si="129"/>
        <v>41936.916550925926</v>
      </c>
    </row>
    <row r="4103" spans="1:20" ht="60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8306</v>
      </c>
      <c r="G4103" s="1" t="s">
        <v>8221</v>
      </c>
      <c r="H4103" s="1" t="s">
        <v>8243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8268</v>
      </c>
      <c r="O4103" s="5">
        <f>E4103/D4103</f>
        <v>0</v>
      </c>
      <c r="P4103" s="3" t="e">
        <f>ROUND(E4103/L4103,0)</f>
        <v>#DIV/0!</v>
      </c>
      <c r="Q4103" s="6" t="s">
        <v>8315</v>
      </c>
      <c r="R4103" s="6" t="s">
        <v>8316</v>
      </c>
      <c r="S4103" s="14">
        <f t="shared" si="128"/>
        <v>42730.695393518516</v>
      </c>
      <c r="T4103" s="14">
        <f t="shared" si="129"/>
        <v>42760.695393518516</v>
      </c>
    </row>
    <row r="4104" spans="1:20" ht="4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8306</v>
      </c>
      <c r="G4104" s="1" t="s">
        <v>8221</v>
      </c>
      <c r="H4104" s="1" t="s">
        <v>8243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8268</v>
      </c>
      <c r="O4104" s="5">
        <f>E4104/D4104</f>
        <v>0.27400000000000002</v>
      </c>
      <c r="P4104" s="3">
        <f>ROUND(E4104/L4104,0)</f>
        <v>23</v>
      </c>
      <c r="Q4104" s="6" t="s">
        <v>8315</v>
      </c>
      <c r="R4104" s="6" t="s">
        <v>8316</v>
      </c>
      <c r="S4104" s="14">
        <f t="shared" si="128"/>
        <v>42475.639733796292</v>
      </c>
      <c r="T4104" s="14">
        <f t="shared" si="129"/>
        <v>42505.639733796292</v>
      </c>
    </row>
    <row r="4105" spans="1:20" ht="45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8306</v>
      </c>
      <c r="G4105" s="1" t="s">
        <v>8221</v>
      </c>
      <c r="H4105" s="1" t="s">
        <v>8243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8268</v>
      </c>
      <c r="O4105" s="5">
        <f>E4105/D4105</f>
        <v>0.1</v>
      </c>
      <c r="P4105" s="3">
        <f>ROUND(E4105/L4105,0)</f>
        <v>17</v>
      </c>
      <c r="Q4105" s="6" t="s">
        <v>8315</v>
      </c>
      <c r="R4105" s="6" t="s">
        <v>8316</v>
      </c>
      <c r="S4105" s="14">
        <f t="shared" si="128"/>
        <v>42188.624606481484</v>
      </c>
      <c r="T4105" s="14">
        <f t="shared" si="129"/>
        <v>42242.563888888886</v>
      </c>
    </row>
    <row r="4106" spans="1:20" ht="45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8306</v>
      </c>
      <c r="G4106" s="1" t="s">
        <v>8223</v>
      </c>
      <c r="H4106" s="1" t="s">
        <v>8245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8268</v>
      </c>
      <c r="O4106" s="5">
        <f>E4106/D4106</f>
        <v>0.21366666666666667</v>
      </c>
      <c r="P4106" s="3">
        <f>ROUND(E4106/L4106,0)</f>
        <v>46</v>
      </c>
      <c r="Q4106" s="6" t="s">
        <v>8315</v>
      </c>
      <c r="R4106" s="6" t="s">
        <v>8316</v>
      </c>
      <c r="S4106" s="14">
        <f t="shared" si="128"/>
        <v>42640.069837962961</v>
      </c>
      <c r="T4106" s="14">
        <f t="shared" si="129"/>
        <v>42670.069837962961</v>
      </c>
    </row>
    <row r="4107" spans="1:20" ht="60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8306</v>
      </c>
      <c r="G4107" s="1" t="s">
        <v>8235</v>
      </c>
      <c r="H4107" s="1" t="s">
        <v>8253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8268</v>
      </c>
      <c r="O4107" s="5">
        <f>E4107/D4107</f>
        <v>6.9696969696969702E-2</v>
      </c>
      <c r="P4107" s="3">
        <f>ROUND(E4107/L4107,0)</f>
        <v>383</v>
      </c>
      <c r="Q4107" s="6" t="s">
        <v>8315</v>
      </c>
      <c r="R4107" s="6" t="s">
        <v>8316</v>
      </c>
      <c r="S4107" s="14">
        <f t="shared" si="128"/>
        <v>42696.802187499998</v>
      </c>
      <c r="T4107" s="14">
        <f t="shared" si="129"/>
        <v>42729.802187499998</v>
      </c>
    </row>
    <row r="4108" spans="1:20" ht="60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8306</v>
      </c>
      <c r="G4108" s="1" t="s">
        <v>8221</v>
      </c>
      <c r="H4108" s="1" t="s">
        <v>8243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8268</v>
      </c>
      <c r="O4108" s="5">
        <f>E4108/D4108</f>
        <v>0.70599999999999996</v>
      </c>
      <c r="P4108" s="3">
        <f>ROUND(E4108/L4108,0)</f>
        <v>107</v>
      </c>
      <c r="Q4108" s="6" t="s">
        <v>8315</v>
      </c>
      <c r="R4108" s="6" t="s">
        <v>8316</v>
      </c>
      <c r="S4108" s="14">
        <f t="shared" si="128"/>
        <v>42052.841041666667</v>
      </c>
      <c r="T4108" s="14">
        <f t="shared" si="129"/>
        <v>42095.833333333336</v>
      </c>
    </row>
    <row r="4109" spans="1:20" ht="60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8306</v>
      </c>
      <c r="G4109" s="1" t="s">
        <v>8221</v>
      </c>
      <c r="H4109" s="1" t="s">
        <v>8243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8268</v>
      </c>
      <c r="O4109" s="5">
        <f>E4109/D4109</f>
        <v>2.0500000000000001E-2</v>
      </c>
      <c r="P4109" s="3">
        <f>ROUND(E4109/L4109,0)</f>
        <v>10</v>
      </c>
      <c r="Q4109" s="6" t="s">
        <v>8315</v>
      </c>
      <c r="R4109" s="6" t="s">
        <v>8316</v>
      </c>
      <c r="S4109" s="14">
        <f t="shared" si="128"/>
        <v>41883.708344907405</v>
      </c>
      <c r="T4109" s="14">
        <f t="shared" si="129"/>
        <v>41906.708344907405</v>
      </c>
    </row>
    <row r="4110" spans="1:20" ht="45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8306</v>
      </c>
      <c r="G4110" s="1" t="s">
        <v>8221</v>
      </c>
      <c r="H4110" s="1" t="s">
        <v>8243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8268</v>
      </c>
      <c r="O4110" s="5">
        <f>E4110/D4110</f>
        <v>1.9666666666666666E-2</v>
      </c>
      <c r="P4110" s="3">
        <f>ROUND(E4110/L4110,0)</f>
        <v>59</v>
      </c>
      <c r="Q4110" s="6" t="s">
        <v>8315</v>
      </c>
      <c r="R4110" s="6" t="s">
        <v>8316</v>
      </c>
      <c r="S4110" s="14">
        <f t="shared" si="128"/>
        <v>42766.823344907403</v>
      </c>
      <c r="T4110" s="14">
        <f t="shared" si="129"/>
        <v>42796.999999999993</v>
      </c>
    </row>
    <row r="4111" spans="1:20" ht="45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8306</v>
      </c>
      <c r="G4111" s="1" t="s">
        <v>8222</v>
      </c>
      <c r="H4111" s="1" t="s">
        <v>8244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8268</v>
      </c>
      <c r="O4111" s="5">
        <f>E4111/D4111</f>
        <v>0</v>
      </c>
      <c r="P4111" s="3" t="e">
        <f>ROUND(E4111/L4111,0)</f>
        <v>#DIV/0!</v>
      </c>
      <c r="Q4111" s="6" t="s">
        <v>8315</v>
      </c>
      <c r="R4111" s="6" t="s">
        <v>8316</v>
      </c>
      <c r="S4111" s="14">
        <f t="shared" si="128"/>
        <v>42307.331064814811</v>
      </c>
      <c r="T4111" s="14">
        <f t="shared" si="129"/>
        <v>42337.372731481482</v>
      </c>
    </row>
    <row r="4112" spans="1:20" ht="60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8306</v>
      </c>
      <c r="G4112" s="1" t="s">
        <v>8222</v>
      </c>
      <c r="H4112" s="1" t="s">
        <v>8244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8268</v>
      </c>
      <c r="O4112" s="5">
        <f>E4112/D4112</f>
        <v>0.28666666666666668</v>
      </c>
      <c r="P4112" s="3">
        <f>ROUND(E4112/L4112,0)</f>
        <v>14</v>
      </c>
      <c r="Q4112" s="6" t="s">
        <v>8315</v>
      </c>
      <c r="R4112" s="6" t="s">
        <v>8316</v>
      </c>
      <c r="S4112" s="14">
        <f t="shared" si="128"/>
        <v>42512.418414351851</v>
      </c>
      <c r="T4112" s="14">
        <f t="shared" si="129"/>
        <v>42572.418414351851</v>
      </c>
    </row>
    <row r="4113" spans="1:20" ht="45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8306</v>
      </c>
      <c r="G4113" s="1" t="s">
        <v>8221</v>
      </c>
      <c r="H4113" s="1" t="s">
        <v>8243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8268</v>
      </c>
      <c r="O4113" s="5">
        <f>E4113/D4113</f>
        <v>3.1333333333333331E-2</v>
      </c>
      <c r="P4113" s="3">
        <f>ROUND(E4113/L4113,0)</f>
        <v>16</v>
      </c>
      <c r="Q4113" s="6" t="s">
        <v>8315</v>
      </c>
      <c r="R4113" s="6" t="s">
        <v>8316</v>
      </c>
      <c r="S4113" s="14">
        <f t="shared" si="128"/>
        <v>42028.927546296291</v>
      </c>
      <c r="T4113" s="14">
        <f t="shared" si="129"/>
        <v>42058.927546296291</v>
      </c>
    </row>
    <row r="4114" spans="1:20" ht="60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8306</v>
      </c>
      <c r="G4114" s="1" t="s">
        <v>8238</v>
      </c>
      <c r="H4114" s="1" t="s">
        <v>8246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8268</v>
      </c>
      <c r="O4114" s="5">
        <f>E4114/D4114</f>
        <v>4.0000000000000002E-4</v>
      </c>
      <c r="P4114" s="3">
        <f>ROUND(E4114/L4114,0)</f>
        <v>1</v>
      </c>
      <c r="Q4114" s="6" t="s">
        <v>8315</v>
      </c>
      <c r="R4114" s="6" t="s">
        <v>8316</v>
      </c>
      <c r="S4114" s="14">
        <f t="shared" si="128"/>
        <v>42400.738263888888</v>
      </c>
      <c r="T4114" s="14">
        <f t="shared" si="129"/>
        <v>42427.791666666664</v>
      </c>
    </row>
    <row r="4115" spans="1:20" ht="60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8306</v>
      </c>
      <c r="G4115" s="1" t="s">
        <v>8221</v>
      </c>
      <c r="H4115" s="1" t="s">
        <v>8243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8268</v>
      </c>
      <c r="O4115" s="5">
        <f>E4115/D4115</f>
        <v>2E-3</v>
      </c>
      <c r="P4115" s="3">
        <f>ROUND(E4115/L4115,0)</f>
        <v>1</v>
      </c>
      <c r="Q4115" s="6" t="s">
        <v>8315</v>
      </c>
      <c r="R4115" s="6" t="s">
        <v>8316</v>
      </c>
      <c r="S4115" s="14">
        <f t="shared" si="128"/>
        <v>42358.364849537036</v>
      </c>
      <c r="T4115" s="14">
        <f t="shared" si="129"/>
        <v>42377.06527777778</v>
      </c>
    </row>
  </sheetData>
  <conditionalFormatting sqref="F2:F4115">
    <cfRule type="expression" dxfId="3" priority="2">
      <formula>F2="successful"</formula>
    </cfRule>
    <cfRule type="expression" dxfId="2" priority="3">
      <formula>F2="canceled"</formula>
    </cfRule>
    <cfRule type="expression" dxfId="1" priority="5">
      <formula>F2="live"</formula>
    </cfRule>
  </conditionalFormatting>
  <conditionalFormatting sqref="F2:F4115">
    <cfRule type="expression" dxfId="0" priority="4">
      <formula>F2="failed"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3AD1-7489-4F69-B1BD-70859555C8FD}">
  <dimension ref="A1:F14"/>
  <sheetViews>
    <sheetView workbookViewId="0">
      <selection activeCell="A23" sqref="A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8220</v>
      </c>
      <c r="B1" t="s">
        <v>8362</v>
      </c>
    </row>
    <row r="3" spans="1:6" x14ac:dyDescent="0.25">
      <c r="A3" s="10" t="s">
        <v>8366</v>
      </c>
      <c r="B3" s="10" t="s">
        <v>8364</v>
      </c>
      <c r="C3" s="11"/>
      <c r="D3" s="11"/>
      <c r="E3" s="11"/>
      <c r="F3" s="11"/>
    </row>
    <row r="4" spans="1:6" x14ac:dyDescent="0.25">
      <c r="A4" s="10" t="s">
        <v>8360</v>
      </c>
      <c r="B4" s="6" t="s">
        <v>8219</v>
      </c>
      <c r="C4" s="6" t="s">
        <v>8306</v>
      </c>
      <c r="D4" s="6" t="s">
        <v>8305</v>
      </c>
      <c r="E4" s="6" t="s">
        <v>8307</v>
      </c>
      <c r="F4" s="6" t="s">
        <v>8361</v>
      </c>
    </row>
    <row r="5" spans="1:6" x14ac:dyDescent="0.25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E744-36D9-4C27-8A9B-06DC62DF7429}">
  <dimension ref="A1:F47"/>
  <sheetViews>
    <sheetView zoomScale="110" zoomScaleNormal="110" workbookViewId="0">
      <selection activeCell="B2" sqref="B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425781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1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710937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855468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7109375" bestFit="1" customWidth="1"/>
    <col min="54" max="54" width="5.5703125" bestFit="1" customWidth="1"/>
    <col min="55" max="55" width="4.42578125" bestFit="1" customWidth="1"/>
    <col min="56" max="56" width="16" bestFit="1" customWidth="1"/>
    <col min="57" max="57" width="4.855468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42578125" bestFit="1" customWidth="1"/>
  </cols>
  <sheetData>
    <row r="1" spans="1:6" x14ac:dyDescent="0.25">
      <c r="A1" s="7" t="s">
        <v>8220</v>
      </c>
      <c r="B1" t="s">
        <v>8362</v>
      </c>
    </row>
    <row r="2" spans="1:6" x14ac:dyDescent="0.25">
      <c r="A2" s="7" t="s">
        <v>8358</v>
      </c>
      <c r="B2" t="s">
        <v>8362</v>
      </c>
    </row>
    <row r="4" spans="1:6" x14ac:dyDescent="0.25">
      <c r="A4" s="12" t="s">
        <v>8365</v>
      </c>
      <c r="B4" s="12" t="s">
        <v>8364</v>
      </c>
      <c r="C4" s="13"/>
      <c r="D4" s="13"/>
      <c r="E4" s="13"/>
      <c r="F4" s="13"/>
    </row>
    <row r="5" spans="1:6" x14ac:dyDescent="0.25">
      <c r="A5" s="12" t="s">
        <v>8360</v>
      </c>
      <c r="B5" s="6" t="s">
        <v>8219</v>
      </c>
      <c r="C5" s="6" t="s">
        <v>8306</v>
      </c>
      <c r="D5" s="6" t="s">
        <v>8305</v>
      </c>
      <c r="E5" s="6" t="s">
        <v>8307</v>
      </c>
      <c r="F5" s="6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127D-53BB-421A-82AB-F720491F8436}">
  <dimension ref="A1:F18"/>
  <sheetViews>
    <sheetView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7109375" customWidth="1"/>
    <col min="4" max="4" width="12.5703125" customWidth="1"/>
    <col min="5" max="5" width="12" customWidth="1"/>
    <col min="6" max="6" width="15.140625" customWidth="1"/>
    <col min="7" max="7" width="13.5703125" bestFit="1" customWidth="1"/>
    <col min="8" max="8" width="18.140625" bestFit="1" customWidth="1"/>
    <col min="9" max="9" width="13.5703125" bestFit="1" customWidth="1"/>
    <col min="10" max="10" width="23.140625" bestFit="1" customWidth="1"/>
    <col min="11" max="11" width="18.5703125" bestFit="1" customWidth="1"/>
  </cols>
  <sheetData>
    <row r="1" spans="1:6" x14ac:dyDescent="0.25">
      <c r="A1" s="7" t="s">
        <v>8358</v>
      </c>
      <c r="B1" t="s">
        <v>8362</v>
      </c>
    </row>
    <row r="2" spans="1:6" x14ac:dyDescent="0.25">
      <c r="A2" s="7" t="s">
        <v>8381</v>
      </c>
      <c r="B2" t="s">
        <v>8362</v>
      </c>
    </row>
    <row r="4" spans="1:6" x14ac:dyDescent="0.25">
      <c r="A4" s="10" t="s">
        <v>8363</v>
      </c>
      <c r="B4" s="10" t="s">
        <v>8364</v>
      </c>
      <c r="C4" s="11"/>
      <c r="D4" s="11"/>
      <c r="E4" s="11"/>
      <c r="F4" s="11"/>
    </row>
    <row r="5" spans="1:6" x14ac:dyDescent="0.25">
      <c r="A5" s="10" t="s">
        <v>8360</v>
      </c>
      <c r="B5" s="6" t="s">
        <v>8219</v>
      </c>
      <c r="C5" s="6" t="s">
        <v>8306</v>
      </c>
      <c r="D5" s="6" t="s">
        <v>8305</v>
      </c>
      <c r="E5" s="6" t="s">
        <v>8307</v>
      </c>
      <c r="F5" s="6" t="s">
        <v>8361</v>
      </c>
    </row>
    <row r="6" spans="1:6" x14ac:dyDescent="0.25">
      <c r="A6" s="8" t="s">
        <v>8375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5">
      <c r="A7" s="8" t="s">
        <v>8376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5">
      <c r="A8" s="8" t="s">
        <v>8377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8" t="s">
        <v>8378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5">
      <c r="A10" s="8" t="s">
        <v>8369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5">
      <c r="A11" s="8" t="s">
        <v>8379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8" t="s">
        <v>8370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8" t="s">
        <v>8371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8" t="s">
        <v>8372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8" t="s">
        <v>8373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8" t="s">
        <v>8374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5">
      <c r="A17" s="8" t="s">
        <v>8380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B37F-2413-4712-A923-947D730EA7A8}">
  <dimension ref="A1:H13"/>
  <sheetViews>
    <sheetView topLeftCell="A7" zoomScale="120" zoomScaleNormal="120" workbookViewId="0">
      <selection activeCell="G13" sqref="G13"/>
    </sheetView>
  </sheetViews>
  <sheetFormatPr defaultRowHeight="15" x14ac:dyDescent="0.25"/>
  <cols>
    <col min="1" max="1" width="30" style="15" customWidth="1"/>
    <col min="2" max="2" width="19" style="15" customWidth="1"/>
    <col min="3" max="3" width="18.5703125" style="15" customWidth="1"/>
    <col min="4" max="4" width="19.28515625" style="15" customWidth="1"/>
    <col min="5" max="5" width="16.5703125" style="15" customWidth="1"/>
    <col min="6" max="6" width="24" style="15" customWidth="1"/>
    <col min="7" max="7" width="20.5703125" style="15" customWidth="1"/>
    <col min="8" max="8" width="22.28515625" style="15" customWidth="1"/>
  </cols>
  <sheetData>
    <row r="1" spans="1:8" s="17" customFormat="1" x14ac:dyDescent="0.25">
      <c r="A1" s="16" t="s">
        <v>8382</v>
      </c>
      <c r="B1" s="16" t="s">
        <v>8396</v>
      </c>
      <c r="C1" s="16" t="s">
        <v>8397</v>
      </c>
      <c r="D1" s="16" t="s">
        <v>8398</v>
      </c>
      <c r="E1" s="16" t="s">
        <v>8399</v>
      </c>
      <c r="F1" s="16" t="s">
        <v>8400</v>
      </c>
      <c r="G1" s="16" t="s">
        <v>8401</v>
      </c>
      <c r="H1" s="16" t="s">
        <v>8383</v>
      </c>
    </row>
    <row r="2" spans="1:8" x14ac:dyDescent="0.25">
      <c r="A2" s="15" t="s">
        <v>8384</v>
      </c>
      <c r="B2" s="15">
        <f>COUNTIFS(Funds!$F$2:$F$4115,RIGHT(B1,LEN(B1)-FIND(" ",B1)),Funds!$D$2:$D$4115,"&lt;1000")</f>
        <v>322</v>
      </c>
      <c r="C2" s="15">
        <f>COUNTIFS(Funds!$F$2:$F$4115,RIGHT(C1,LEN(C1)-FIND(" ",C1)),Funds!$D$2:$D$4115,"&lt;1000")</f>
        <v>113</v>
      </c>
      <c r="D2" s="15">
        <f>COUNTIFS(Funds!$F$2:$F$4115,RIGHT(D1,LEN(D1)-FIND(" ",D1)),Funds!$D$2:$D$4115,"&lt;1000")</f>
        <v>18</v>
      </c>
      <c r="E2" s="15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x14ac:dyDescent="0.25">
      <c r="A3" s="15" t="s">
        <v>8385</v>
      </c>
      <c r="B3" s="15">
        <f>COUNTIFS(Funds!$F$2:$F$4115,RIGHT(B1,LEN(B1)-FIND(" ",B1)),Funds!$D$2:$D$4115,"&gt;=1000",Funds!$D$2:$D$4115,"&lt;=4999")</f>
        <v>932</v>
      </c>
      <c r="C3" s="15">
        <f>COUNTIFS(Funds!$F$2:$F$4115,RIGHT(C1,LEN(C1)-FIND(" ",C1)),Funds!$D$2:$D$4115,"&gt;=1000",Funds!$D$2:$D$4115,"&lt;=4999")</f>
        <v>420</v>
      </c>
      <c r="D3" s="15">
        <f>COUNTIFS(Funds!$F$2:$F$4115,RIGHT(D1,LEN(D1)-FIND(" ",D1)),Funds!$D$2:$D$4115,"&gt;=1000",Funds!$D$2:$D$4115,"&lt;=4999")</f>
        <v>60</v>
      </c>
      <c r="E3" s="15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 x14ac:dyDescent="0.25">
      <c r="A4" s="15" t="s">
        <v>8386</v>
      </c>
      <c r="B4" s="15">
        <f>COUNTIFS(Funds!$F$2:$F$4115,RIGHT(B1,LEN(B1)-FIND(" ",B1)),Funds!$D$2:$D$4115,"&gt;=5000",Funds!$D$2:$D$4115,"&lt;=9999")</f>
        <v>381</v>
      </c>
      <c r="C4" s="15">
        <f>COUNTIFS(Funds!$F$2:$F$4115,RIGHT(C1,LEN(C1)-FIND(" ",C1)),Funds!$D$2:$D$4115,"&gt;=5000",Funds!$D$2:$D$4115,"&lt;=9999")</f>
        <v>283</v>
      </c>
      <c r="D4" s="15">
        <f>COUNTIFS(Funds!$F$2:$F$4115,RIGHT(D1,LEN(D1)-FIND(" ",D1)),Funds!$D$2:$D$4115,"&gt;=5000",Funds!$D$2:$D$4115,"&lt;=9999")</f>
        <v>52</v>
      </c>
      <c r="E4" s="15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</row>
    <row r="5" spans="1:8" x14ac:dyDescent="0.25">
      <c r="A5" s="15" t="s">
        <v>8387</v>
      </c>
      <c r="B5" s="15">
        <f>COUNTIFS(Funds!$F$2:$F$4115,RIGHT(B1,LEN(B1)-FIND(" ",B1)),Funds!$D$2:$D$4115,"&gt;=10000",Funds!$D$2:$D$4115,"&lt;=14999")</f>
        <v>168</v>
      </c>
      <c r="C5" s="15">
        <f>COUNTIFS(Funds!$F$2:$F$4115,RIGHT(C1,LEN(C1)-FIND(" ",C1)),Funds!$D$2:$D$4115,"&gt;=10000",Funds!$D$2:$D$4115,"&lt;=14999")</f>
        <v>144</v>
      </c>
      <c r="D5" s="15">
        <f>COUNTIFS(Funds!$F$2:$F$4115,RIGHT(D1,LEN(D1)-FIND(" ",D1)),Funds!$D$2:$D$4115,"&gt;=10000",Funds!$D$2:$D$4115,"&lt;=14999")</f>
        <v>40</v>
      </c>
      <c r="E5" s="15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</row>
    <row r="6" spans="1:8" x14ac:dyDescent="0.25">
      <c r="A6" s="15" t="s">
        <v>8388</v>
      </c>
      <c r="B6" s="15">
        <f>COUNTIFS(Funds!$F$2:$F$4115,RIGHT(B1,LEN(B1)-FIND(" ",B1)),Funds!$D$2:$D$4115,"&gt;=15000",Funds!$D$2:$D$4115,"&lt;=19999")</f>
        <v>94</v>
      </c>
      <c r="C6" s="15">
        <f>COUNTIFS(Funds!$F$2:$F$4115,RIGHT(C1,LEN(C1)-FIND(" ",C1)),Funds!$D$2:$D$4115,"&gt;=15000",Funds!$D$2:$D$4115,"&lt;=19999")</f>
        <v>90</v>
      </c>
      <c r="D6" s="15">
        <f>COUNTIFS(Funds!$F$2:$F$4115,RIGHT(D1,LEN(D1)-FIND(" ",D1)),Funds!$D$2:$D$4115,"&gt;=15000",Funds!$D$2:$D$4115,"&lt;=19999")</f>
        <v>17</v>
      </c>
      <c r="E6" s="15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 x14ac:dyDescent="0.25">
      <c r="A7" s="15" t="s">
        <v>8389</v>
      </c>
      <c r="B7" s="15">
        <f>COUNTIFS(Funds!$F$2:$F$4115,RIGHT(B1,LEN(B1)-FIND(" ",B1)),Funds!$D$2:$D$4115,"&gt;=20000",Funds!$D$2:$D$4115,"&lt;=24999")</f>
        <v>62</v>
      </c>
      <c r="C7" s="15">
        <f>COUNTIFS(Funds!$F$2:$F$4115,RIGHT(C1,LEN(C1)-FIND(" ",C1)),Funds!$D$2:$D$4115,"&gt;=20000",Funds!$D$2:$D$4115,"&lt;=24999")</f>
        <v>72</v>
      </c>
      <c r="D7" s="15">
        <f>COUNTIFS(Funds!$F$2:$F$4115,RIGHT(D1,LEN(D1)-FIND(" ",D1)),Funds!$D$2:$D$4115,"&gt;=20000",Funds!$D$2:$D$4115,"&lt;=24999")</f>
        <v>14</v>
      </c>
      <c r="E7" s="15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 x14ac:dyDescent="0.25">
      <c r="A8" s="15" t="s">
        <v>8390</v>
      </c>
      <c r="B8" s="15">
        <f>COUNTIFS(Funds!$F$2:$F$4115,RIGHT(B1,LEN(B1)-FIND(" ",B1)),Funds!$D$2:$D$4115,"&gt;=25000",Funds!$D$2:$D$4115,"&lt;=29999")</f>
        <v>55</v>
      </c>
      <c r="C8" s="15">
        <f>COUNTIFS(Funds!$F$2:$F$4115,RIGHT(C1,LEN(C1)-FIND(" ",C1)),Funds!$D$2:$D$4115,"&gt;=25000",Funds!$D$2:$D$4115,"&lt;=29999")</f>
        <v>64</v>
      </c>
      <c r="D8" s="15">
        <f>COUNTIFS(Funds!$F$2:$F$4115,RIGHT(D1,LEN(D1)-FIND(" ",D1)),Funds!$D$2:$D$4115,"&gt;=25000",Funds!$D$2:$D$4115,"&lt;=29999")</f>
        <v>18</v>
      </c>
      <c r="E8" s="15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 x14ac:dyDescent="0.25">
      <c r="A9" s="15" t="s">
        <v>8391</v>
      </c>
      <c r="B9" s="15">
        <f>COUNTIFS(Funds!$F$2:$F$4115,RIGHT(B1,LEN(B1)-FIND(" ",B1)),Funds!$D$2:$D$4115,"&gt;=30000",Funds!$D$2:$D$4115,"&lt;=34999")</f>
        <v>32</v>
      </c>
      <c r="C9" s="15">
        <f>COUNTIFS(Funds!$F$2:$F$4115,RIGHT(C1,LEN(C1)-FIND(" ",C1)),Funds!$D$2:$D$4115,"&gt;=30000",Funds!$D$2:$D$4115,"&lt;=34999")</f>
        <v>37</v>
      </c>
      <c r="D9" s="15">
        <f>COUNTIFS(Funds!$F$2:$F$4115,RIGHT(D1,LEN(D1)-FIND(" ",D1)),Funds!$D$2:$D$4115,"&gt;=30000",Funds!$D$2:$D$4115,"&lt;=34999")</f>
        <v>13</v>
      </c>
      <c r="E9" s="15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 x14ac:dyDescent="0.25">
      <c r="A10" s="15" t="s">
        <v>8392</v>
      </c>
      <c r="B10" s="15">
        <f>COUNTIFS(Funds!$F$2:$F$4115,RIGHT(B1,LEN(B1)-FIND(" ",B1)),Funds!$D$2:$D$4115,"&gt;=35000",Funds!$D$2:$D$4115,"&lt;=39999")</f>
        <v>26</v>
      </c>
      <c r="C10" s="15">
        <f>COUNTIFS(Funds!$F$2:$F$4115,RIGHT(C1,LEN(C1)-FIND(" ",C1)),Funds!$D$2:$D$4115,"&gt;=35000",Funds!$D$2:$D$4115,"&lt;=39999")</f>
        <v>22</v>
      </c>
      <c r="D10" s="15">
        <f>COUNTIFS(Funds!$F$2:$F$4115,RIGHT(D1,LEN(D1)-FIND(" ",D1)),Funds!$D$2:$D$4115,"&gt;=35000",Funds!$D$2:$D$4115,"&lt;=39999")</f>
        <v>7</v>
      </c>
      <c r="E10" s="15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x14ac:dyDescent="0.25">
      <c r="A11" s="15" t="s">
        <v>8393</v>
      </c>
      <c r="B11" s="15">
        <f>COUNTIFS(Funds!$F$2:$F$4115,RIGHT(B1,LEN(B1)-FIND(" ",B1)),Funds!$D$2:$D$4115,"&gt;=40000",Funds!$D$2:$D$4115,"&lt;=44999")</f>
        <v>21</v>
      </c>
      <c r="C11" s="15">
        <f>COUNTIFS(Funds!$F$2:$F$4115,RIGHT(C1,LEN(C1)-FIND(" ",C1)),Funds!$D$2:$D$4115,"&gt;=40000",Funds!$D$2:$D$4115,"&lt;=44999")</f>
        <v>16</v>
      </c>
      <c r="D11" s="15">
        <f>COUNTIFS(Funds!$F$2:$F$4115,RIGHT(D1,LEN(D1)-FIND(" ",D1)),Funds!$D$2:$D$4115,"&gt;=40000",Funds!$D$2:$D$4115,"&lt;=44999")</f>
        <v>6</v>
      </c>
      <c r="E11" s="15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x14ac:dyDescent="0.25">
      <c r="A12" s="15" t="s">
        <v>8394</v>
      </c>
      <c r="B12" s="15">
        <f>COUNTIFS(Funds!$F$2:$F$4115,RIGHT(B1,LEN(B1)-FIND(" ",B1)),Funds!$D$2:$D$4115,"&gt;=45000",Funds!$D$2:$D$4115,"&lt;=49999")</f>
        <v>6</v>
      </c>
      <c r="C12" s="15">
        <f>COUNTIFS(Funds!$F$2:$F$4115,RIGHT(C1,LEN(C1)-FIND(" ",C1)),Funds!$D$2:$D$4115,"&gt;=45000",Funds!$D$2:$D$4115,"&lt;=49999")</f>
        <v>11</v>
      </c>
      <c r="D12" s="15">
        <f>COUNTIFS(Funds!$F$2:$F$4115,RIGHT(D1,LEN(D1)-FIND(" ",D1)),Funds!$D$2:$D$4115,"&gt;=45000",Funds!$D$2:$D$4115,"&lt;=49999")</f>
        <v>4</v>
      </c>
      <c r="E12" s="15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x14ac:dyDescent="0.25">
      <c r="A13" s="15" t="s">
        <v>8395</v>
      </c>
      <c r="B13" s="15">
        <f>COUNTIFS(Funds!$F$2:$F$4115,RIGHT(B1,LEN(B1)-FIND(" ",B1)),Funds!$D$2:$D$4115,"&gt;=50000")</f>
        <v>86</v>
      </c>
      <c r="C13" s="15">
        <f>COUNTIFS(Funds!$F$2:$F$4115,RIGHT(C1,LEN(C1)-FIND(" ",C1)),Funds!$D$2:$D$4115,"&gt;=50000")</f>
        <v>258</v>
      </c>
      <c r="D13" s="15">
        <f>COUNTIFS(Funds!$F$2:$F$4115,RIGHT(D1,LEN(D1)-FIND(" ",D1)),Funds!$D$2:$D$4115,"&gt;=50000")</f>
        <v>100</v>
      </c>
      <c r="E13" s="15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Funds</vt:lpstr>
      <vt:lpstr>PivotTableCategory</vt:lpstr>
      <vt:lpstr>PivotTableSubcategory</vt:lpstr>
      <vt:lpstr>PivotDates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wong</cp:lastModifiedBy>
  <dcterms:created xsi:type="dcterms:W3CDTF">2017-04-20T15:17:24Z</dcterms:created>
  <dcterms:modified xsi:type="dcterms:W3CDTF">2019-01-15T21:27:12Z</dcterms:modified>
</cp:coreProperties>
</file>