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 projects\Mark the Ballot\Mark the Ballot reproduction\"/>
    </mc:Choice>
  </mc:AlternateContent>
  <xr:revisionPtr revIDLastSave="0" documentId="13_ncr:1_{01481385-1900-4C5C-BC90-1CA77BC6C1DD}" xr6:coauthVersionLast="45" xr6:coauthVersionMax="45" xr10:uidLastSave="{00000000-0000-0000-0000-000000000000}"/>
  <bookViews>
    <workbookView xWindow="1200" yWindow="2370" windowWidth="18975" windowHeight="15885" xr2:uid="{CFCC9986-C40B-4FD5-BC4B-8041FBFE692E}"/>
  </bookViews>
  <sheets>
    <sheet name="Sheet1" sheetId="1" r:id="rId1"/>
    <sheet name="Mont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1" l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L225" i="1"/>
  <c r="L233" i="1"/>
  <c r="L241" i="1"/>
  <c r="L249" i="1"/>
  <c r="L257" i="1"/>
  <c r="N257" i="1" s="1"/>
  <c r="P257" i="1" s="1"/>
  <c r="L265" i="1"/>
  <c r="L273" i="1"/>
  <c r="N273" i="1" s="1"/>
  <c r="P273" i="1" s="1"/>
  <c r="L289" i="1"/>
  <c r="N289" i="1" s="1"/>
  <c r="P289" i="1" s="1"/>
  <c r="L297" i="1"/>
  <c r="N297" i="1" s="1"/>
  <c r="P297" i="1" s="1"/>
  <c r="L305" i="1"/>
  <c r="L313" i="1"/>
  <c r="L321" i="1"/>
  <c r="L329" i="1"/>
  <c r="L337" i="1"/>
  <c r="L345" i="1"/>
  <c r="L353" i="1"/>
  <c r="L361" i="1"/>
  <c r="L369" i="1"/>
  <c r="L377" i="1"/>
  <c r="L385" i="1"/>
  <c r="L393" i="1"/>
  <c r="L401" i="1"/>
  <c r="L409" i="1"/>
  <c r="J250" i="1"/>
  <c r="K250" i="1"/>
  <c r="L250" i="1" s="1"/>
  <c r="M250" i="1"/>
  <c r="Q250" i="1"/>
  <c r="R250" i="1"/>
  <c r="S250" i="1"/>
  <c r="T250" i="1"/>
  <c r="U250" i="1"/>
  <c r="V250" i="1"/>
  <c r="W250" i="1"/>
  <c r="X250" i="1"/>
  <c r="J251" i="1"/>
  <c r="K251" i="1"/>
  <c r="M251" i="1"/>
  <c r="Q251" i="1"/>
  <c r="R251" i="1"/>
  <c r="S251" i="1"/>
  <c r="T251" i="1"/>
  <c r="U251" i="1"/>
  <c r="V251" i="1"/>
  <c r="W251" i="1"/>
  <c r="X251" i="1"/>
  <c r="J252" i="1"/>
  <c r="K252" i="1"/>
  <c r="L252" i="1" s="1"/>
  <c r="M252" i="1"/>
  <c r="Q252" i="1"/>
  <c r="R252" i="1"/>
  <c r="S252" i="1"/>
  <c r="T252" i="1"/>
  <c r="U252" i="1"/>
  <c r="V252" i="1"/>
  <c r="W252" i="1"/>
  <c r="X252" i="1"/>
  <c r="J253" i="1"/>
  <c r="K253" i="1"/>
  <c r="L253" i="1" s="1"/>
  <c r="M253" i="1"/>
  <c r="Q253" i="1"/>
  <c r="R253" i="1"/>
  <c r="S253" i="1"/>
  <c r="T253" i="1"/>
  <c r="U253" i="1"/>
  <c r="V253" i="1"/>
  <c r="W253" i="1"/>
  <c r="X253" i="1"/>
  <c r="J254" i="1"/>
  <c r="K254" i="1"/>
  <c r="L254" i="1" s="1"/>
  <c r="N254" i="1" s="1"/>
  <c r="P254" i="1" s="1"/>
  <c r="M254" i="1"/>
  <c r="Q254" i="1"/>
  <c r="R254" i="1"/>
  <c r="S254" i="1"/>
  <c r="T254" i="1"/>
  <c r="U254" i="1"/>
  <c r="V254" i="1"/>
  <c r="W254" i="1"/>
  <c r="X254" i="1"/>
  <c r="J255" i="1"/>
  <c r="K255" i="1"/>
  <c r="M255" i="1"/>
  <c r="Q255" i="1"/>
  <c r="R255" i="1"/>
  <c r="S255" i="1"/>
  <c r="T255" i="1"/>
  <c r="U255" i="1"/>
  <c r="V255" i="1"/>
  <c r="W255" i="1"/>
  <c r="X255" i="1"/>
  <c r="J256" i="1"/>
  <c r="K256" i="1"/>
  <c r="L256" i="1" s="1"/>
  <c r="M256" i="1"/>
  <c r="Q256" i="1"/>
  <c r="R256" i="1"/>
  <c r="S256" i="1"/>
  <c r="T256" i="1"/>
  <c r="U256" i="1"/>
  <c r="V256" i="1"/>
  <c r="W256" i="1"/>
  <c r="X256" i="1"/>
  <c r="J257" i="1"/>
  <c r="K257" i="1"/>
  <c r="M257" i="1"/>
  <c r="Q257" i="1"/>
  <c r="R257" i="1"/>
  <c r="S257" i="1"/>
  <c r="T257" i="1"/>
  <c r="U257" i="1"/>
  <c r="V257" i="1"/>
  <c r="W257" i="1"/>
  <c r="X257" i="1"/>
  <c r="J258" i="1"/>
  <c r="K258" i="1"/>
  <c r="L258" i="1" s="1"/>
  <c r="N258" i="1" s="1"/>
  <c r="P258" i="1" s="1"/>
  <c r="M258" i="1"/>
  <c r="Q258" i="1"/>
  <c r="R258" i="1"/>
  <c r="S258" i="1"/>
  <c r="T258" i="1"/>
  <c r="U258" i="1"/>
  <c r="V258" i="1"/>
  <c r="W258" i="1"/>
  <c r="X258" i="1"/>
  <c r="J259" i="1"/>
  <c r="K259" i="1"/>
  <c r="M259" i="1"/>
  <c r="Q259" i="1"/>
  <c r="R259" i="1"/>
  <c r="S259" i="1"/>
  <c r="T259" i="1"/>
  <c r="U259" i="1"/>
  <c r="V259" i="1"/>
  <c r="W259" i="1"/>
  <c r="X259" i="1"/>
  <c r="J260" i="1"/>
  <c r="K260" i="1"/>
  <c r="L260" i="1" s="1"/>
  <c r="M260" i="1"/>
  <c r="Q260" i="1"/>
  <c r="R260" i="1"/>
  <c r="S260" i="1"/>
  <c r="T260" i="1"/>
  <c r="U260" i="1"/>
  <c r="V260" i="1"/>
  <c r="W260" i="1"/>
  <c r="X260" i="1"/>
  <c r="J261" i="1"/>
  <c r="K261" i="1"/>
  <c r="L261" i="1" s="1"/>
  <c r="M261" i="1"/>
  <c r="Q261" i="1"/>
  <c r="R261" i="1"/>
  <c r="S261" i="1"/>
  <c r="T261" i="1"/>
  <c r="U261" i="1"/>
  <c r="V261" i="1"/>
  <c r="W261" i="1"/>
  <c r="X261" i="1"/>
  <c r="J262" i="1"/>
  <c r="K262" i="1"/>
  <c r="L262" i="1" s="1"/>
  <c r="N262" i="1" s="1"/>
  <c r="P262" i="1" s="1"/>
  <c r="M262" i="1"/>
  <c r="Q262" i="1"/>
  <c r="R262" i="1"/>
  <c r="S262" i="1"/>
  <c r="T262" i="1"/>
  <c r="U262" i="1"/>
  <c r="V262" i="1"/>
  <c r="W262" i="1"/>
  <c r="X262" i="1"/>
  <c r="J263" i="1"/>
  <c r="K263" i="1"/>
  <c r="L263" i="1" s="1"/>
  <c r="M263" i="1"/>
  <c r="Q263" i="1"/>
  <c r="R263" i="1"/>
  <c r="S263" i="1"/>
  <c r="T263" i="1"/>
  <c r="U263" i="1"/>
  <c r="V263" i="1"/>
  <c r="W263" i="1"/>
  <c r="X263" i="1"/>
  <c r="J264" i="1"/>
  <c r="K264" i="1"/>
  <c r="L264" i="1" s="1"/>
  <c r="M264" i="1"/>
  <c r="Q264" i="1"/>
  <c r="R264" i="1"/>
  <c r="S264" i="1"/>
  <c r="T264" i="1"/>
  <c r="U264" i="1"/>
  <c r="V264" i="1"/>
  <c r="W264" i="1"/>
  <c r="X264" i="1"/>
  <c r="J265" i="1"/>
  <c r="K265" i="1"/>
  <c r="M265" i="1"/>
  <c r="Q265" i="1"/>
  <c r="R265" i="1"/>
  <c r="S265" i="1"/>
  <c r="T265" i="1"/>
  <c r="U265" i="1"/>
  <c r="V265" i="1"/>
  <c r="W265" i="1"/>
  <c r="X265" i="1"/>
  <c r="J266" i="1"/>
  <c r="K266" i="1"/>
  <c r="L266" i="1" s="1"/>
  <c r="M266" i="1"/>
  <c r="Q266" i="1"/>
  <c r="R266" i="1"/>
  <c r="S266" i="1"/>
  <c r="T266" i="1"/>
  <c r="U266" i="1"/>
  <c r="V266" i="1"/>
  <c r="W266" i="1"/>
  <c r="X266" i="1"/>
  <c r="J267" i="1"/>
  <c r="K267" i="1"/>
  <c r="M267" i="1"/>
  <c r="Q267" i="1"/>
  <c r="R267" i="1"/>
  <c r="S267" i="1"/>
  <c r="T267" i="1"/>
  <c r="U267" i="1"/>
  <c r="V267" i="1"/>
  <c r="W267" i="1"/>
  <c r="X267" i="1"/>
  <c r="J268" i="1"/>
  <c r="K268" i="1"/>
  <c r="L268" i="1" s="1"/>
  <c r="M268" i="1"/>
  <c r="Q268" i="1"/>
  <c r="R268" i="1"/>
  <c r="S268" i="1"/>
  <c r="T268" i="1"/>
  <c r="U268" i="1"/>
  <c r="V268" i="1"/>
  <c r="W268" i="1"/>
  <c r="X268" i="1"/>
  <c r="J269" i="1"/>
  <c r="K269" i="1"/>
  <c r="L269" i="1" s="1"/>
  <c r="N269" i="1" s="1"/>
  <c r="P269" i="1" s="1"/>
  <c r="M269" i="1"/>
  <c r="Q269" i="1"/>
  <c r="R269" i="1"/>
  <c r="S269" i="1"/>
  <c r="T269" i="1"/>
  <c r="U269" i="1"/>
  <c r="V269" i="1"/>
  <c r="W269" i="1"/>
  <c r="X269" i="1"/>
  <c r="J270" i="1"/>
  <c r="K270" i="1"/>
  <c r="L270" i="1" s="1"/>
  <c r="N270" i="1" s="1"/>
  <c r="P270" i="1" s="1"/>
  <c r="M270" i="1"/>
  <c r="Q270" i="1"/>
  <c r="R270" i="1"/>
  <c r="S270" i="1"/>
  <c r="T270" i="1"/>
  <c r="U270" i="1"/>
  <c r="V270" i="1"/>
  <c r="W270" i="1"/>
  <c r="X270" i="1"/>
  <c r="J271" i="1"/>
  <c r="K271" i="1"/>
  <c r="M271" i="1"/>
  <c r="Q271" i="1"/>
  <c r="R271" i="1"/>
  <c r="S271" i="1"/>
  <c r="T271" i="1"/>
  <c r="U271" i="1"/>
  <c r="V271" i="1"/>
  <c r="W271" i="1"/>
  <c r="X271" i="1"/>
  <c r="J272" i="1"/>
  <c r="K272" i="1"/>
  <c r="L272" i="1" s="1"/>
  <c r="M272" i="1"/>
  <c r="Q272" i="1"/>
  <c r="R272" i="1"/>
  <c r="S272" i="1"/>
  <c r="T272" i="1"/>
  <c r="U272" i="1"/>
  <c r="V272" i="1"/>
  <c r="W272" i="1"/>
  <c r="X272" i="1"/>
  <c r="J273" i="1"/>
  <c r="K273" i="1"/>
  <c r="M273" i="1"/>
  <c r="Q273" i="1"/>
  <c r="R273" i="1"/>
  <c r="S273" i="1"/>
  <c r="T273" i="1"/>
  <c r="U273" i="1"/>
  <c r="V273" i="1"/>
  <c r="W273" i="1"/>
  <c r="X273" i="1"/>
  <c r="J274" i="1"/>
  <c r="K274" i="1"/>
  <c r="L274" i="1" s="1"/>
  <c r="N274" i="1" s="1"/>
  <c r="P274" i="1" s="1"/>
  <c r="M274" i="1"/>
  <c r="Q274" i="1"/>
  <c r="R274" i="1"/>
  <c r="S274" i="1"/>
  <c r="T274" i="1"/>
  <c r="U274" i="1"/>
  <c r="V274" i="1"/>
  <c r="W274" i="1"/>
  <c r="X274" i="1"/>
  <c r="J275" i="1"/>
  <c r="K275" i="1"/>
  <c r="M275" i="1"/>
  <c r="Q275" i="1"/>
  <c r="R275" i="1"/>
  <c r="S275" i="1"/>
  <c r="T275" i="1"/>
  <c r="U275" i="1"/>
  <c r="V275" i="1"/>
  <c r="W275" i="1"/>
  <c r="X275" i="1"/>
  <c r="J276" i="1"/>
  <c r="K276" i="1"/>
  <c r="L276" i="1" s="1"/>
  <c r="M276" i="1"/>
  <c r="Q276" i="1"/>
  <c r="R276" i="1"/>
  <c r="S276" i="1"/>
  <c r="T276" i="1"/>
  <c r="U276" i="1"/>
  <c r="V276" i="1"/>
  <c r="W276" i="1"/>
  <c r="X276" i="1"/>
  <c r="J277" i="1"/>
  <c r="K277" i="1"/>
  <c r="L277" i="1" s="1"/>
  <c r="M277" i="1"/>
  <c r="Q277" i="1"/>
  <c r="R277" i="1"/>
  <c r="S277" i="1"/>
  <c r="T277" i="1"/>
  <c r="U277" i="1"/>
  <c r="V277" i="1"/>
  <c r="W277" i="1"/>
  <c r="X277" i="1"/>
  <c r="J278" i="1"/>
  <c r="K278" i="1"/>
  <c r="L278" i="1" s="1"/>
  <c r="N278" i="1" s="1"/>
  <c r="P278" i="1" s="1"/>
  <c r="M278" i="1"/>
  <c r="Q278" i="1"/>
  <c r="R278" i="1"/>
  <c r="S278" i="1"/>
  <c r="T278" i="1"/>
  <c r="U278" i="1"/>
  <c r="V278" i="1"/>
  <c r="W278" i="1"/>
  <c r="X278" i="1"/>
  <c r="J279" i="1"/>
  <c r="K279" i="1"/>
  <c r="L279" i="1" s="1"/>
  <c r="M279" i="1"/>
  <c r="Q279" i="1"/>
  <c r="R279" i="1"/>
  <c r="S279" i="1"/>
  <c r="T279" i="1"/>
  <c r="U279" i="1"/>
  <c r="V279" i="1"/>
  <c r="W279" i="1"/>
  <c r="X279" i="1"/>
  <c r="J280" i="1"/>
  <c r="K280" i="1"/>
  <c r="L280" i="1" s="1"/>
  <c r="M280" i="1"/>
  <c r="Q280" i="1"/>
  <c r="R280" i="1"/>
  <c r="S280" i="1"/>
  <c r="T280" i="1"/>
  <c r="U280" i="1"/>
  <c r="V280" i="1"/>
  <c r="W280" i="1"/>
  <c r="X280" i="1"/>
  <c r="J281" i="1"/>
  <c r="K281" i="1"/>
  <c r="L281" i="1" s="1"/>
  <c r="N281" i="1" s="1"/>
  <c r="P281" i="1" s="1"/>
  <c r="M281" i="1"/>
  <c r="Q281" i="1"/>
  <c r="R281" i="1"/>
  <c r="S281" i="1"/>
  <c r="T281" i="1"/>
  <c r="U281" i="1"/>
  <c r="V281" i="1"/>
  <c r="W281" i="1"/>
  <c r="X281" i="1"/>
  <c r="J282" i="1"/>
  <c r="K282" i="1"/>
  <c r="L282" i="1" s="1"/>
  <c r="M282" i="1"/>
  <c r="Q282" i="1"/>
  <c r="R282" i="1"/>
  <c r="S282" i="1"/>
  <c r="T282" i="1"/>
  <c r="U282" i="1"/>
  <c r="V282" i="1"/>
  <c r="W282" i="1"/>
  <c r="X282" i="1"/>
  <c r="J283" i="1"/>
  <c r="K283" i="1"/>
  <c r="M283" i="1"/>
  <c r="Q283" i="1"/>
  <c r="R283" i="1"/>
  <c r="S283" i="1"/>
  <c r="T283" i="1"/>
  <c r="U283" i="1"/>
  <c r="V283" i="1"/>
  <c r="W283" i="1"/>
  <c r="X283" i="1"/>
  <c r="J284" i="1"/>
  <c r="K284" i="1"/>
  <c r="L284" i="1" s="1"/>
  <c r="M284" i="1"/>
  <c r="Q284" i="1"/>
  <c r="R284" i="1"/>
  <c r="S284" i="1"/>
  <c r="T284" i="1"/>
  <c r="U284" i="1"/>
  <c r="V284" i="1"/>
  <c r="W284" i="1"/>
  <c r="X284" i="1"/>
  <c r="J285" i="1"/>
  <c r="K285" i="1"/>
  <c r="L285" i="1" s="1"/>
  <c r="N285" i="1" s="1"/>
  <c r="P285" i="1" s="1"/>
  <c r="M285" i="1"/>
  <c r="Q285" i="1"/>
  <c r="R285" i="1"/>
  <c r="S285" i="1"/>
  <c r="T285" i="1"/>
  <c r="U285" i="1"/>
  <c r="V285" i="1"/>
  <c r="W285" i="1"/>
  <c r="X285" i="1"/>
  <c r="J286" i="1"/>
  <c r="K286" i="1"/>
  <c r="L286" i="1" s="1"/>
  <c r="M286" i="1"/>
  <c r="Q286" i="1"/>
  <c r="R286" i="1"/>
  <c r="S286" i="1"/>
  <c r="T286" i="1"/>
  <c r="U286" i="1"/>
  <c r="V286" i="1"/>
  <c r="W286" i="1"/>
  <c r="X286" i="1"/>
  <c r="J287" i="1"/>
  <c r="K287" i="1"/>
  <c r="L287" i="1" s="1"/>
  <c r="M287" i="1"/>
  <c r="Q287" i="1"/>
  <c r="R287" i="1"/>
  <c r="S287" i="1"/>
  <c r="T287" i="1"/>
  <c r="U287" i="1"/>
  <c r="V287" i="1"/>
  <c r="W287" i="1"/>
  <c r="X287" i="1"/>
  <c r="J288" i="1"/>
  <c r="K288" i="1"/>
  <c r="L288" i="1" s="1"/>
  <c r="M288" i="1"/>
  <c r="Q288" i="1"/>
  <c r="R288" i="1"/>
  <c r="S288" i="1"/>
  <c r="T288" i="1"/>
  <c r="U288" i="1"/>
  <c r="V288" i="1"/>
  <c r="W288" i="1"/>
  <c r="X288" i="1"/>
  <c r="J289" i="1"/>
  <c r="K289" i="1"/>
  <c r="M289" i="1"/>
  <c r="Q289" i="1"/>
  <c r="R289" i="1"/>
  <c r="S289" i="1"/>
  <c r="T289" i="1"/>
  <c r="U289" i="1"/>
  <c r="V289" i="1"/>
  <c r="W289" i="1"/>
  <c r="X289" i="1"/>
  <c r="J290" i="1"/>
  <c r="K290" i="1"/>
  <c r="L290" i="1" s="1"/>
  <c r="N290" i="1" s="1"/>
  <c r="P290" i="1" s="1"/>
  <c r="M290" i="1"/>
  <c r="Q290" i="1"/>
  <c r="R290" i="1"/>
  <c r="S290" i="1"/>
  <c r="T290" i="1"/>
  <c r="U290" i="1"/>
  <c r="V290" i="1"/>
  <c r="W290" i="1"/>
  <c r="X290" i="1"/>
  <c r="J291" i="1"/>
  <c r="K291" i="1"/>
  <c r="M291" i="1"/>
  <c r="Q291" i="1"/>
  <c r="R291" i="1"/>
  <c r="S291" i="1"/>
  <c r="T291" i="1"/>
  <c r="U291" i="1"/>
  <c r="V291" i="1"/>
  <c r="W291" i="1"/>
  <c r="X291" i="1"/>
  <c r="J292" i="1"/>
  <c r="K292" i="1"/>
  <c r="L292" i="1" s="1"/>
  <c r="M292" i="1"/>
  <c r="Q292" i="1"/>
  <c r="R292" i="1"/>
  <c r="S292" i="1"/>
  <c r="T292" i="1"/>
  <c r="U292" i="1"/>
  <c r="V292" i="1"/>
  <c r="W292" i="1"/>
  <c r="X292" i="1"/>
  <c r="J293" i="1"/>
  <c r="K293" i="1"/>
  <c r="L293" i="1" s="1"/>
  <c r="N293" i="1" s="1"/>
  <c r="P293" i="1" s="1"/>
  <c r="M293" i="1"/>
  <c r="Q293" i="1"/>
  <c r="R293" i="1"/>
  <c r="S293" i="1"/>
  <c r="T293" i="1"/>
  <c r="U293" i="1"/>
  <c r="V293" i="1"/>
  <c r="W293" i="1"/>
  <c r="X293" i="1"/>
  <c r="J294" i="1"/>
  <c r="K294" i="1"/>
  <c r="L294" i="1" s="1"/>
  <c r="N294" i="1" s="1"/>
  <c r="P294" i="1" s="1"/>
  <c r="M294" i="1"/>
  <c r="Q294" i="1"/>
  <c r="R294" i="1"/>
  <c r="S294" i="1"/>
  <c r="T294" i="1"/>
  <c r="U294" i="1"/>
  <c r="V294" i="1"/>
  <c r="W294" i="1"/>
  <c r="X294" i="1"/>
  <c r="J295" i="1"/>
  <c r="K295" i="1"/>
  <c r="M295" i="1"/>
  <c r="Q295" i="1"/>
  <c r="R295" i="1"/>
  <c r="S295" i="1"/>
  <c r="T295" i="1"/>
  <c r="U295" i="1"/>
  <c r="V295" i="1"/>
  <c r="W295" i="1"/>
  <c r="X295" i="1"/>
  <c r="J296" i="1"/>
  <c r="K296" i="1"/>
  <c r="L296" i="1" s="1"/>
  <c r="M296" i="1"/>
  <c r="Q296" i="1"/>
  <c r="R296" i="1"/>
  <c r="S296" i="1"/>
  <c r="T296" i="1"/>
  <c r="U296" i="1"/>
  <c r="V296" i="1"/>
  <c r="W296" i="1"/>
  <c r="X296" i="1"/>
  <c r="J297" i="1"/>
  <c r="K297" i="1"/>
  <c r="M297" i="1"/>
  <c r="Q297" i="1"/>
  <c r="R297" i="1"/>
  <c r="S297" i="1"/>
  <c r="T297" i="1"/>
  <c r="U297" i="1"/>
  <c r="V297" i="1"/>
  <c r="W297" i="1"/>
  <c r="X297" i="1"/>
  <c r="J298" i="1"/>
  <c r="K298" i="1"/>
  <c r="L298" i="1" s="1"/>
  <c r="M298" i="1"/>
  <c r="Q298" i="1"/>
  <c r="R298" i="1"/>
  <c r="S298" i="1"/>
  <c r="T298" i="1"/>
  <c r="U298" i="1"/>
  <c r="V298" i="1"/>
  <c r="W298" i="1"/>
  <c r="X298" i="1"/>
  <c r="J299" i="1"/>
  <c r="K299" i="1"/>
  <c r="M299" i="1"/>
  <c r="Q299" i="1"/>
  <c r="R299" i="1"/>
  <c r="S299" i="1"/>
  <c r="T299" i="1"/>
  <c r="U299" i="1"/>
  <c r="V299" i="1"/>
  <c r="W299" i="1"/>
  <c r="X299" i="1"/>
  <c r="J300" i="1"/>
  <c r="K300" i="1"/>
  <c r="L300" i="1" s="1"/>
  <c r="M300" i="1"/>
  <c r="Q300" i="1"/>
  <c r="R300" i="1"/>
  <c r="S300" i="1"/>
  <c r="T300" i="1"/>
  <c r="U300" i="1"/>
  <c r="V300" i="1"/>
  <c r="W300" i="1"/>
  <c r="X300" i="1"/>
  <c r="J301" i="1"/>
  <c r="K301" i="1"/>
  <c r="L301" i="1" s="1"/>
  <c r="N301" i="1" s="1"/>
  <c r="P301" i="1" s="1"/>
  <c r="M301" i="1"/>
  <c r="Q301" i="1"/>
  <c r="R301" i="1"/>
  <c r="S301" i="1"/>
  <c r="T301" i="1"/>
  <c r="U301" i="1"/>
  <c r="V301" i="1"/>
  <c r="W301" i="1"/>
  <c r="X301" i="1"/>
  <c r="J302" i="1"/>
  <c r="K302" i="1"/>
  <c r="L302" i="1" s="1"/>
  <c r="M302" i="1"/>
  <c r="Q302" i="1"/>
  <c r="R302" i="1"/>
  <c r="S302" i="1"/>
  <c r="T302" i="1"/>
  <c r="U302" i="1"/>
  <c r="V302" i="1"/>
  <c r="W302" i="1"/>
  <c r="X302" i="1"/>
  <c r="J303" i="1"/>
  <c r="K303" i="1"/>
  <c r="L303" i="1" s="1"/>
  <c r="M303" i="1"/>
  <c r="Q303" i="1"/>
  <c r="R303" i="1"/>
  <c r="S303" i="1"/>
  <c r="T303" i="1"/>
  <c r="U303" i="1"/>
  <c r="V303" i="1"/>
  <c r="W303" i="1"/>
  <c r="X303" i="1"/>
  <c r="J304" i="1"/>
  <c r="K304" i="1"/>
  <c r="L304" i="1" s="1"/>
  <c r="M304" i="1"/>
  <c r="Q304" i="1"/>
  <c r="R304" i="1"/>
  <c r="S304" i="1"/>
  <c r="T304" i="1"/>
  <c r="U304" i="1"/>
  <c r="V304" i="1"/>
  <c r="W304" i="1"/>
  <c r="X304" i="1"/>
  <c r="J305" i="1"/>
  <c r="K305" i="1"/>
  <c r="M305" i="1"/>
  <c r="Q305" i="1"/>
  <c r="R305" i="1"/>
  <c r="S305" i="1"/>
  <c r="T305" i="1"/>
  <c r="U305" i="1"/>
  <c r="V305" i="1"/>
  <c r="W305" i="1"/>
  <c r="X305" i="1"/>
  <c r="J306" i="1"/>
  <c r="K306" i="1"/>
  <c r="L306" i="1" s="1"/>
  <c r="N306" i="1" s="1"/>
  <c r="P306" i="1" s="1"/>
  <c r="M306" i="1"/>
  <c r="Q306" i="1"/>
  <c r="R306" i="1"/>
  <c r="S306" i="1"/>
  <c r="T306" i="1"/>
  <c r="U306" i="1"/>
  <c r="V306" i="1"/>
  <c r="W306" i="1"/>
  <c r="X306" i="1"/>
  <c r="J307" i="1"/>
  <c r="K307" i="1"/>
  <c r="M307" i="1"/>
  <c r="Q307" i="1"/>
  <c r="R307" i="1"/>
  <c r="S307" i="1"/>
  <c r="T307" i="1"/>
  <c r="U307" i="1"/>
  <c r="V307" i="1"/>
  <c r="W307" i="1"/>
  <c r="X307" i="1"/>
  <c r="J308" i="1"/>
  <c r="K308" i="1"/>
  <c r="L308" i="1" s="1"/>
  <c r="M308" i="1"/>
  <c r="Q308" i="1"/>
  <c r="R308" i="1"/>
  <c r="S308" i="1"/>
  <c r="T308" i="1"/>
  <c r="U308" i="1"/>
  <c r="V308" i="1"/>
  <c r="W308" i="1"/>
  <c r="X308" i="1"/>
  <c r="J309" i="1"/>
  <c r="K309" i="1"/>
  <c r="L309" i="1" s="1"/>
  <c r="M309" i="1"/>
  <c r="Q309" i="1"/>
  <c r="R309" i="1"/>
  <c r="S309" i="1"/>
  <c r="T309" i="1"/>
  <c r="U309" i="1"/>
  <c r="V309" i="1"/>
  <c r="W309" i="1"/>
  <c r="X309" i="1"/>
  <c r="J310" i="1"/>
  <c r="K310" i="1"/>
  <c r="L310" i="1" s="1"/>
  <c r="M310" i="1"/>
  <c r="Q310" i="1"/>
  <c r="R310" i="1"/>
  <c r="S310" i="1"/>
  <c r="T310" i="1"/>
  <c r="U310" i="1"/>
  <c r="V310" i="1"/>
  <c r="W310" i="1"/>
  <c r="X310" i="1"/>
  <c r="J311" i="1"/>
  <c r="K311" i="1"/>
  <c r="L311" i="1" s="1"/>
  <c r="M311" i="1"/>
  <c r="Q311" i="1"/>
  <c r="R311" i="1"/>
  <c r="S311" i="1"/>
  <c r="T311" i="1"/>
  <c r="U311" i="1"/>
  <c r="V311" i="1"/>
  <c r="W311" i="1"/>
  <c r="X311" i="1"/>
  <c r="J312" i="1"/>
  <c r="K312" i="1"/>
  <c r="L312" i="1" s="1"/>
  <c r="M312" i="1"/>
  <c r="Q312" i="1"/>
  <c r="R312" i="1"/>
  <c r="S312" i="1"/>
  <c r="T312" i="1"/>
  <c r="U312" i="1"/>
  <c r="V312" i="1"/>
  <c r="W312" i="1"/>
  <c r="X312" i="1"/>
  <c r="J313" i="1"/>
  <c r="K313" i="1"/>
  <c r="M313" i="1"/>
  <c r="Q313" i="1"/>
  <c r="R313" i="1"/>
  <c r="S313" i="1"/>
  <c r="T313" i="1"/>
  <c r="U313" i="1"/>
  <c r="V313" i="1"/>
  <c r="W313" i="1"/>
  <c r="X313" i="1"/>
  <c r="J314" i="1"/>
  <c r="K314" i="1"/>
  <c r="L314" i="1" s="1"/>
  <c r="N314" i="1" s="1"/>
  <c r="P314" i="1" s="1"/>
  <c r="M314" i="1"/>
  <c r="Q314" i="1"/>
  <c r="R314" i="1"/>
  <c r="S314" i="1"/>
  <c r="T314" i="1"/>
  <c r="U314" i="1"/>
  <c r="V314" i="1"/>
  <c r="W314" i="1"/>
  <c r="X314" i="1"/>
  <c r="J315" i="1"/>
  <c r="K315" i="1"/>
  <c r="M315" i="1"/>
  <c r="Q315" i="1"/>
  <c r="R315" i="1"/>
  <c r="S315" i="1"/>
  <c r="T315" i="1"/>
  <c r="U315" i="1"/>
  <c r="V315" i="1"/>
  <c r="W315" i="1"/>
  <c r="X315" i="1"/>
  <c r="J316" i="1"/>
  <c r="K316" i="1"/>
  <c r="L316" i="1" s="1"/>
  <c r="M316" i="1"/>
  <c r="Q316" i="1"/>
  <c r="R316" i="1"/>
  <c r="S316" i="1"/>
  <c r="T316" i="1"/>
  <c r="U316" i="1"/>
  <c r="V316" i="1"/>
  <c r="W316" i="1"/>
  <c r="X316" i="1"/>
  <c r="J317" i="1"/>
  <c r="K317" i="1"/>
  <c r="L317" i="1" s="1"/>
  <c r="M317" i="1"/>
  <c r="Q317" i="1"/>
  <c r="R317" i="1"/>
  <c r="S317" i="1"/>
  <c r="T317" i="1"/>
  <c r="U317" i="1"/>
  <c r="V317" i="1"/>
  <c r="W317" i="1"/>
  <c r="X317" i="1"/>
  <c r="J318" i="1"/>
  <c r="K318" i="1"/>
  <c r="L318" i="1" s="1"/>
  <c r="M318" i="1"/>
  <c r="Q318" i="1"/>
  <c r="R318" i="1"/>
  <c r="S318" i="1"/>
  <c r="T318" i="1"/>
  <c r="U318" i="1"/>
  <c r="V318" i="1"/>
  <c r="W318" i="1"/>
  <c r="X318" i="1"/>
  <c r="J319" i="1"/>
  <c r="K319" i="1"/>
  <c r="M319" i="1"/>
  <c r="Q319" i="1"/>
  <c r="R319" i="1"/>
  <c r="S319" i="1"/>
  <c r="T319" i="1"/>
  <c r="U319" i="1"/>
  <c r="V319" i="1"/>
  <c r="W319" i="1"/>
  <c r="X319" i="1"/>
  <c r="J320" i="1"/>
  <c r="K320" i="1"/>
  <c r="L320" i="1" s="1"/>
  <c r="M320" i="1"/>
  <c r="Q320" i="1"/>
  <c r="R320" i="1"/>
  <c r="S320" i="1"/>
  <c r="T320" i="1"/>
  <c r="U320" i="1"/>
  <c r="V320" i="1"/>
  <c r="W320" i="1"/>
  <c r="X320" i="1"/>
  <c r="J321" i="1"/>
  <c r="K321" i="1"/>
  <c r="M321" i="1"/>
  <c r="Q321" i="1"/>
  <c r="R321" i="1"/>
  <c r="S321" i="1"/>
  <c r="T321" i="1"/>
  <c r="U321" i="1"/>
  <c r="V321" i="1"/>
  <c r="W321" i="1"/>
  <c r="X321" i="1"/>
  <c r="J322" i="1"/>
  <c r="K322" i="1"/>
  <c r="L322" i="1" s="1"/>
  <c r="N322" i="1" s="1"/>
  <c r="P322" i="1" s="1"/>
  <c r="M322" i="1"/>
  <c r="Q322" i="1"/>
  <c r="R322" i="1"/>
  <c r="S322" i="1"/>
  <c r="T322" i="1"/>
  <c r="U322" i="1"/>
  <c r="V322" i="1"/>
  <c r="W322" i="1"/>
  <c r="X322" i="1"/>
  <c r="J323" i="1"/>
  <c r="K323" i="1"/>
  <c r="M323" i="1"/>
  <c r="Q323" i="1"/>
  <c r="R323" i="1"/>
  <c r="S323" i="1"/>
  <c r="T323" i="1"/>
  <c r="U323" i="1"/>
  <c r="V323" i="1"/>
  <c r="W323" i="1"/>
  <c r="X323" i="1"/>
  <c r="J324" i="1"/>
  <c r="K324" i="1"/>
  <c r="L324" i="1" s="1"/>
  <c r="M324" i="1"/>
  <c r="Q324" i="1"/>
  <c r="R324" i="1"/>
  <c r="S324" i="1"/>
  <c r="T324" i="1"/>
  <c r="U324" i="1"/>
  <c r="V324" i="1"/>
  <c r="W324" i="1"/>
  <c r="X324" i="1"/>
  <c r="J325" i="1"/>
  <c r="K325" i="1"/>
  <c r="L325" i="1" s="1"/>
  <c r="M325" i="1"/>
  <c r="Q325" i="1"/>
  <c r="R325" i="1"/>
  <c r="S325" i="1"/>
  <c r="T325" i="1"/>
  <c r="U325" i="1"/>
  <c r="V325" i="1"/>
  <c r="W325" i="1"/>
  <c r="X325" i="1"/>
  <c r="J326" i="1"/>
  <c r="K326" i="1"/>
  <c r="L326" i="1" s="1"/>
  <c r="N326" i="1" s="1"/>
  <c r="P326" i="1" s="1"/>
  <c r="M326" i="1"/>
  <c r="Q326" i="1"/>
  <c r="R326" i="1"/>
  <c r="S326" i="1"/>
  <c r="T326" i="1"/>
  <c r="U326" i="1"/>
  <c r="V326" i="1"/>
  <c r="W326" i="1"/>
  <c r="X326" i="1"/>
  <c r="J327" i="1"/>
  <c r="K327" i="1"/>
  <c r="L327" i="1" s="1"/>
  <c r="M327" i="1"/>
  <c r="Q327" i="1"/>
  <c r="R327" i="1"/>
  <c r="S327" i="1"/>
  <c r="T327" i="1"/>
  <c r="U327" i="1"/>
  <c r="V327" i="1"/>
  <c r="W327" i="1"/>
  <c r="X327" i="1"/>
  <c r="J328" i="1"/>
  <c r="K328" i="1"/>
  <c r="L328" i="1" s="1"/>
  <c r="M328" i="1"/>
  <c r="Q328" i="1"/>
  <c r="R328" i="1"/>
  <c r="S328" i="1"/>
  <c r="T328" i="1"/>
  <c r="U328" i="1"/>
  <c r="V328" i="1"/>
  <c r="W328" i="1"/>
  <c r="X328" i="1"/>
  <c r="J329" i="1"/>
  <c r="K329" i="1"/>
  <c r="M329" i="1"/>
  <c r="Q329" i="1"/>
  <c r="R329" i="1"/>
  <c r="S329" i="1"/>
  <c r="T329" i="1"/>
  <c r="U329" i="1"/>
  <c r="V329" i="1"/>
  <c r="W329" i="1"/>
  <c r="X329" i="1"/>
  <c r="J330" i="1"/>
  <c r="K330" i="1"/>
  <c r="L330" i="1" s="1"/>
  <c r="N330" i="1" s="1"/>
  <c r="P330" i="1" s="1"/>
  <c r="M330" i="1"/>
  <c r="Q330" i="1"/>
  <c r="R330" i="1"/>
  <c r="S330" i="1"/>
  <c r="T330" i="1"/>
  <c r="U330" i="1"/>
  <c r="V330" i="1"/>
  <c r="W330" i="1"/>
  <c r="X330" i="1"/>
  <c r="J331" i="1"/>
  <c r="K331" i="1"/>
  <c r="M331" i="1"/>
  <c r="Q331" i="1"/>
  <c r="R331" i="1"/>
  <c r="S331" i="1"/>
  <c r="T331" i="1"/>
  <c r="U331" i="1"/>
  <c r="V331" i="1"/>
  <c r="W331" i="1"/>
  <c r="X331" i="1"/>
  <c r="J332" i="1"/>
  <c r="K332" i="1"/>
  <c r="L332" i="1" s="1"/>
  <c r="M332" i="1"/>
  <c r="Q332" i="1"/>
  <c r="R332" i="1"/>
  <c r="S332" i="1"/>
  <c r="T332" i="1"/>
  <c r="U332" i="1"/>
  <c r="V332" i="1"/>
  <c r="W332" i="1"/>
  <c r="X332" i="1"/>
  <c r="J333" i="1"/>
  <c r="K333" i="1"/>
  <c r="L333" i="1" s="1"/>
  <c r="M333" i="1"/>
  <c r="Q333" i="1"/>
  <c r="R333" i="1"/>
  <c r="S333" i="1"/>
  <c r="T333" i="1"/>
  <c r="U333" i="1"/>
  <c r="V333" i="1"/>
  <c r="W333" i="1"/>
  <c r="X333" i="1"/>
  <c r="J334" i="1"/>
  <c r="K334" i="1"/>
  <c r="L334" i="1" s="1"/>
  <c r="M334" i="1"/>
  <c r="Q334" i="1"/>
  <c r="R334" i="1"/>
  <c r="S334" i="1"/>
  <c r="T334" i="1"/>
  <c r="U334" i="1"/>
  <c r="V334" i="1"/>
  <c r="W334" i="1"/>
  <c r="X334" i="1"/>
  <c r="J335" i="1"/>
  <c r="K335" i="1"/>
  <c r="L335" i="1" s="1"/>
  <c r="M335" i="1"/>
  <c r="Q335" i="1"/>
  <c r="R335" i="1"/>
  <c r="S335" i="1"/>
  <c r="T335" i="1"/>
  <c r="U335" i="1"/>
  <c r="V335" i="1"/>
  <c r="W335" i="1"/>
  <c r="X335" i="1"/>
  <c r="J336" i="1"/>
  <c r="K336" i="1"/>
  <c r="L336" i="1" s="1"/>
  <c r="M336" i="1"/>
  <c r="Q336" i="1"/>
  <c r="R336" i="1"/>
  <c r="S336" i="1"/>
  <c r="T336" i="1"/>
  <c r="U336" i="1"/>
  <c r="V336" i="1"/>
  <c r="W336" i="1"/>
  <c r="X336" i="1"/>
  <c r="J337" i="1"/>
  <c r="K337" i="1"/>
  <c r="M337" i="1"/>
  <c r="Q337" i="1"/>
  <c r="R337" i="1"/>
  <c r="S337" i="1"/>
  <c r="T337" i="1"/>
  <c r="U337" i="1"/>
  <c r="V337" i="1"/>
  <c r="W337" i="1"/>
  <c r="X337" i="1"/>
  <c r="J338" i="1"/>
  <c r="K338" i="1"/>
  <c r="L338" i="1" s="1"/>
  <c r="N338" i="1" s="1"/>
  <c r="P338" i="1" s="1"/>
  <c r="M338" i="1"/>
  <c r="Q338" i="1"/>
  <c r="R338" i="1"/>
  <c r="S338" i="1"/>
  <c r="T338" i="1"/>
  <c r="U338" i="1"/>
  <c r="V338" i="1"/>
  <c r="W338" i="1"/>
  <c r="X338" i="1"/>
  <c r="J339" i="1"/>
  <c r="K339" i="1"/>
  <c r="M339" i="1"/>
  <c r="Q339" i="1"/>
  <c r="R339" i="1"/>
  <c r="S339" i="1"/>
  <c r="T339" i="1"/>
  <c r="U339" i="1"/>
  <c r="V339" i="1"/>
  <c r="W339" i="1"/>
  <c r="X339" i="1"/>
  <c r="J340" i="1"/>
  <c r="K340" i="1"/>
  <c r="L340" i="1" s="1"/>
  <c r="M340" i="1"/>
  <c r="Q340" i="1"/>
  <c r="R340" i="1"/>
  <c r="S340" i="1"/>
  <c r="T340" i="1"/>
  <c r="U340" i="1"/>
  <c r="V340" i="1"/>
  <c r="W340" i="1"/>
  <c r="X340" i="1"/>
  <c r="J341" i="1"/>
  <c r="K341" i="1"/>
  <c r="L341" i="1" s="1"/>
  <c r="M341" i="1"/>
  <c r="Q341" i="1"/>
  <c r="R341" i="1"/>
  <c r="S341" i="1"/>
  <c r="T341" i="1"/>
  <c r="U341" i="1"/>
  <c r="V341" i="1"/>
  <c r="W341" i="1"/>
  <c r="X341" i="1"/>
  <c r="J342" i="1"/>
  <c r="K342" i="1"/>
  <c r="L342" i="1" s="1"/>
  <c r="M342" i="1"/>
  <c r="Q342" i="1"/>
  <c r="R342" i="1"/>
  <c r="S342" i="1"/>
  <c r="T342" i="1"/>
  <c r="U342" i="1"/>
  <c r="V342" i="1"/>
  <c r="W342" i="1"/>
  <c r="X342" i="1"/>
  <c r="J343" i="1"/>
  <c r="K343" i="1"/>
  <c r="L343" i="1" s="1"/>
  <c r="M343" i="1"/>
  <c r="Q343" i="1"/>
  <c r="R343" i="1"/>
  <c r="S343" i="1"/>
  <c r="T343" i="1"/>
  <c r="U343" i="1"/>
  <c r="V343" i="1"/>
  <c r="W343" i="1"/>
  <c r="X343" i="1"/>
  <c r="J344" i="1"/>
  <c r="K344" i="1"/>
  <c r="L344" i="1" s="1"/>
  <c r="M344" i="1"/>
  <c r="Q344" i="1"/>
  <c r="R344" i="1"/>
  <c r="S344" i="1"/>
  <c r="T344" i="1"/>
  <c r="U344" i="1"/>
  <c r="V344" i="1"/>
  <c r="W344" i="1"/>
  <c r="X344" i="1"/>
  <c r="J345" i="1"/>
  <c r="K345" i="1"/>
  <c r="M345" i="1"/>
  <c r="Q345" i="1"/>
  <c r="R345" i="1"/>
  <c r="S345" i="1"/>
  <c r="T345" i="1"/>
  <c r="U345" i="1"/>
  <c r="V345" i="1"/>
  <c r="W345" i="1"/>
  <c r="X345" i="1"/>
  <c r="J346" i="1"/>
  <c r="K346" i="1"/>
  <c r="L346" i="1" s="1"/>
  <c r="N346" i="1" s="1"/>
  <c r="P346" i="1" s="1"/>
  <c r="M346" i="1"/>
  <c r="Q346" i="1"/>
  <c r="R346" i="1"/>
  <c r="S346" i="1"/>
  <c r="T346" i="1"/>
  <c r="U346" i="1"/>
  <c r="V346" i="1"/>
  <c r="W346" i="1"/>
  <c r="X346" i="1"/>
  <c r="J347" i="1"/>
  <c r="K347" i="1"/>
  <c r="M347" i="1"/>
  <c r="Q347" i="1"/>
  <c r="R347" i="1"/>
  <c r="S347" i="1"/>
  <c r="T347" i="1"/>
  <c r="U347" i="1"/>
  <c r="V347" i="1"/>
  <c r="W347" i="1"/>
  <c r="X347" i="1"/>
  <c r="J348" i="1"/>
  <c r="K348" i="1"/>
  <c r="L348" i="1" s="1"/>
  <c r="M348" i="1"/>
  <c r="Q348" i="1"/>
  <c r="R348" i="1"/>
  <c r="S348" i="1"/>
  <c r="T348" i="1"/>
  <c r="U348" i="1"/>
  <c r="V348" i="1"/>
  <c r="W348" i="1"/>
  <c r="X348" i="1"/>
  <c r="J349" i="1"/>
  <c r="K349" i="1"/>
  <c r="L349" i="1" s="1"/>
  <c r="M349" i="1"/>
  <c r="Q349" i="1"/>
  <c r="R349" i="1"/>
  <c r="S349" i="1"/>
  <c r="T349" i="1"/>
  <c r="U349" i="1"/>
  <c r="V349" i="1"/>
  <c r="W349" i="1"/>
  <c r="X349" i="1"/>
  <c r="J350" i="1"/>
  <c r="K350" i="1"/>
  <c r="L350" i="1" s="1"/>
  <c r="M350" i="1"/>
  <c r="Q350" i="1"/>
  <c r="R350" i="1"/>
  <c r="S350" i="1"/>
  <c r="T350" i="1"/>
  <c r="U350" i="1"/>
  <c r="V350" i="1"/>
  <c r="W350" i="1"/>
  <c r="X350" i="1"/>
  <c r="J351" i="1"/>
  <c r="K351" i="1"/>
  <c r="M351" i="1"/>
  <c r="Q351" i="1"/>
  <c r="R351" i="1"/>
  <c r="S351" i="1"/>
  <c r="T351" i="1"/>
  <c r="U351" i="1"/>
  <c r="V351" i="1"/>
  <c r="W351" i="1"/>
  <c r="X351" i="1"/>
  <c r="J352" i="1"/>
  <c r="K352" i="1"/>
  <c r="L352" i="1" s="1"/>
  <c r="M352" i="1"/>
  <c r="Q352" i="1"/>
  <c r="R352" i="1"/>
  <c r="S352" i="1"/>
  <c r="T352" i="1"/>
  <c r="U352" i="1"/>
  <c r="V352" i="1"/>
  <c r="W352" i="1"/>
  <c r="X352" i="1"/>
  <c r="J353" i="1"/>
  <c r="K353" i="1"/>
  <c r="M353" i="1"/>
  <c r="Q353" i="1"/>
  <c r="R353" i="1"/>
  <c r="S353" i="1"/>
  <c r="T353" i="1"/>
  <c r="U353" i="1"/>
  <c r="V353" i="1"/>
  <c r="W353" i="1"/>
  <c r="X353" i="1"/>
  <c r="J354" i="1"/>
  <c r="K354" i="1"/>
  <c r="L354" i="1" s="1"/>
  <c r="N354" i="1" s="1"/>
  <c r="P354" i="1" s="1"/>
  <c r="M354" i="1"/>
  <c r="Q354" i="1"/>
  <c r="R354" i="1"/>
  <c r="S354" i="1"/>
  <c r="T354" i="1"/>
  <c r="U354" i="1"/>
  <c r="V354" i="1"/>
  <c r="W354" i="1"/>
  <c r="X354" i="1"/>
  <c r="J355" i="1"/>
  <c r="K355" i="1"/>
  <c r="M355" i="1"/>
  <c r="Q355" i="1"/>
  <c r="R355" i="1"/>
  <c r="S355" i="1"/>
  <c r="T355" i="1"/>
  <c r="U355" i="1"/>
  <c r="V355" i="1"/>
  <c r="W355" i="1"/>
  <c r="X355" i="1"/>
  <c r="J356" i="1"/>
  <c r="K356" i="1"/>
  <c r="L356" i="1" s="1"/>
  <c r="M356" i="1"/>
  <c r="Q356" i="1"/>
  <c r="R356" i="1"/>
  <c r="S356" i="1"/>
  <c r="T356" i="1"/>
  <c r="U356" i="1"/>
  <c r="V356" i="1"/>
  <c r="W356" i="1"/>
  <c r="X356" i="1"/>
  <c r="J357" i="1"/>
  <c r="K357" i="1"/>
  <c r="L357" i="1" s="1"/>
  <c r="M357" i="1"/>
  <c r="Q357" i="1"/>
  <c r="R357" i="1"/>
  <c r="S357" i="1"/>
  <c r="T357" i="1"/>
  <c r="U357" i="1"/>
  <c r="V357" i="1"/>
  <c r="W357" i="1"/>
  <c r="X357" i="1"/>
  <c r="J358" i="1"/>
  <c r="K358" i="1"/>
  <c r="L358" i="1" s="1"/>
  <c r="N358" i="1" s="1"/>
  <c r="P358" i="1" s="1"/>
  <c r="M358" i="1"/>
  <c r="Q358" i="1"/>
  <c r="R358" i="1"/>
  <c r="S358" i="1"/>
  <c r="T358" i="1"/>
  <c r="U358" i="1"/>
  <c r="V358" i="1"/>
  <c r="W358" i="1"/>
  <c r="X358" i="1"/>
  <c r="J359" i="1"/>
  <c r="K359" i="1"/>
  <c r="L359" i="1" s="1"/>
  <c r="M359" i="1"/>
  <c r="Q359" i="1"/>
  <c r="R359" i="1"/>
  <c r="S359" i="1"/>
  <c r="T359" i="1"/>
  <c r="U359" i="1"/>
  <c r="V359" i="1"/>
  <c r="W359" i="1"/>
  <c r="X359" i="1"/>
  <c r="J360" i="1"/>
  <c r="K360" i="1"/>
  <c r="L360" i="1" s="1"/>
  <c r="M360" i="1"/>
  <c r="Q360" i="1"/>
  <c r="R360" i="1"/>
  <c r="S360" i="1"/>
  <c r="T360" i="1"/>
  <c r="U360" i="1"/>
  <c r="V360" i="1"/>
  <c r="W360" i="1"/>
  <c r="X360" i="1"/>
  <c r="J361" i="1"/>
  <c r="K361" i="1"/>
  <c r="M361" i="1"/>
  <c r="Q361" i="1"/>
  <c r="R361" i="1"/>
  <c r="S361" i="1"/>
  <c r="T361" i="1"/>
  <c r="U361" i="1"/>
  <c r="V361" i="1"/>
  <c r="W361" i="1"/>
  <c r="X361" i="1"/>
  <c r="J362" i="1"/>
  <c r="K362" i="1"/>
  <c r="L362" i="1" s="1"/>
  <c r="M362" i="1"/>
  <c r="Q362" i="1"/>
  <c r="R362" i="1"/>
  <c r="S362" i="1"/>
  <c r="T362" i="1"/>
  <c r="U362" i="1"/>
  <c r="V362" i="1"/>
  <c r="W362" i="1"/>
  <c r="X362" i="1"/>
  <c r="J363" i="1"/>
  <c r="K363" i="1"/>
  <c r="M363" i="1"/>
  <c r="Q363" i="1"/>
  <c r="R363" i="1"/>
  <c r="S363" i="1"/>
  <c r="T363" i="1"/>
  <c r="U363" i="1"/>
  <c r="V363" i="1"/>
  <c r="W363" i="1"/>
  <c r="X363" i="1"/>
  <c r="J364" i="1"/>
  <c r="K364" i="1"/>
  <c r="L364" i="1" s="1"/>
  <c r="M364" i="1"/>
  <c r="Q364" i="1"/>
  <c r="R364" i="1"/>
  <c r="S364" i="1"/>
  <c r="T364" i="1"/>
  <c r="U364" i="1"/>
  <c r="V364" i="1"/>
  <c r="W364" i="1"/>
  <c r="X364" i="1"/>
  <c r="J365" i="1"/>
  <c r="K365" i="1"/>
  <c r="L365" i="1" s="1"/>
  <c r="M365" i="1"/>
  <c r="Q365" i="1"/>
  <c r="R365" i="1"/>
  <c r="S365" i="1"/>
  <c r="T365" i="1"/>
  <c r="U365" i="1"/>
  <c r="V365" i="1"/>
  <c r="W365" i="1"/>
  <c r="X365" i="1"/>
  <c r="J366" i="1"/>
  <c r="K366" i="1"/>
  <c r="L366" i="1" s="1"/>
  <c r="M366" i="1"/>
  <c r="Q366" i="1"/>
  <c r="R366" i="1"/>
  <c r="S366" i="1"/>
  <c r="T366" i="1"/>
  <c r="U366" i="1"/>
  <c r="V366" i="1"/>
  <c r="W366" i="1"/>
  <c r="X366" i="1"/>
  <c r="J367" i="1"/>
  <c r="K367" i="1"/>
  <c r="L367" i="1" s="1"/>
  <c r="M367" i="1"/>
  <c r="Q367" i="1"/>
  <c r="R367" i="1"/>
  <c r="S367" i="1"/>
  <c r="T367" i="1"/>
  <c r="U367" i="1"/>
  <c r="V367" i="1"/>
  <c r="W367" i="1"/>
  <c r="X367" i="1"/>
  <c r="J368" i="1"/>
  <c r="K368" i="1"/>
  <c r="L368" i="1" s="1"/>
  <c r="M368" i="1"/>
  <c r="Q368" i="1"/>
  <c r="R368" i="1"/>
  <c r="S368" i="1"/>
  <c r="T368" i="1"/>
  <c r="U368" i="1"/>
  <c r="V368" i="1"/>
  <c r="W368" i="1"/>
  <c r="X368" i="1"/>
  <c r="J369" i="1"/>
  <c r="K369" i="1"/>
  <c r="M369" i="1"/>
  <c r="Q369" i="1"/>
  <c r="R369" i="1"/>
  <c r="S369" i="1"/>
  <c r="T369" i="1"/>
  <c r="U369" i="1"/>
  <c r="V369" i="1"/>
  <c r="W369" i="1"/>
  <c r="X369" i="1"/>
  <c r="J370" i="1"/>
  <c r="K370" i="1"/>
  <c r="L370" i="1" s="1"/>
  <c r="N370" i="1" s="1"/>
  <c r="P370" i="1" s="1"/>
  <c r="M370" i="1"/>
  <c r="Q370" i="1"/>
  <c r="R370" i="1"/>
  <c r="S370" i="1"/>
  <c r="T370" i="1"/>
  <c r="U370" i="1"/>
  <c r="V370" i="1"/>
  <c r="W370" i="1"/>
  <c r="X370" i="1"/>
  <c r="J371" i="1"/>
  <c r="K371" i="1"/>
  <c r="M371" i="1"/>
  <c r="Q371" i="1"/>
  <c r="R371" i="1"/>
  <c r="S371" i="1"/>
  <c r="T371" i="1"/>
  <c r="U371" i="1"/>
  <c r="V371" i="1"/>
  <c r="W371" i="1"/>
  <c r="X371" i="1"/>
  <c r="J372" i="1"/>
  <c r="K372" i="1"/>
  <c r="L372" i="1" s="1"/>
  <c r="M372" i="1"/>
  <c r="Q372" i="1"/>
  <c r="R372" i="1"/>
  <c r="S372" i="1"/>
  <c r="T372" i="1"/>
  <c r="U372" i="1"/>
  <c r="V372" i="1"/>
  <c r="W372" i="1"/>
  <c r="X372" i="1"/>
  <c r="J373" i="1"/>
  <c r="K373" i="1"/>
  <c r="L373" i="1" s="1"/>
  <c r="M373" i="1"/>
  <c r="Q373" i="1"/>
  <c r="R373" i="1"/>
  <c r="S373" i="1"/>
  <c r="T373" i="1"/>
  <c r="U373" i="1"/>
  <c r="V373" i="1"/>
  <c r="W373" i="1"/>
  <c r="X373" i="1"/>
  <c r="J374" i="1"/>
  <c r="K374" i="1"/>
  <c r="L374" i="1" s="1"/>
  <c r="M374" i="1"/>
  <c r="Q374" i="1"/>
  <c r="R374" i="1"/>
  <c r="S374" i="1"/>
  <c r="T374" i="1"/>
  <c r="U374" i="1"/>
  <c r="V374" i="1"/>
  <c r="W374" i="1"/>
  <c r="X374" i="1"/>
  <c r="J375" i="1"/>
  <c r="K375" i="1"/>
  <c r="M375" i="1"/>
  <c r="Q375" i="1"/>
  <c r="R375" i="1"/>
  <c r="S375" i="1"/>
  <c r="T375" i="1"/>
  <c r="U375" i="1"/>
  <c r="V375" i="1"/>
  <c r="W375" i="1"/>
  <c r="X375" i="1"/>
  <c r="J376" i="1"/>
  <c r="K376" i="1"/>
  <c r="L376" i="1" s="1"/>
  <c r="M376" i="1"/>
  <c r="Q376" i="1"/>
  <c r="R376" i="1"/>
  <c r="S376" i="1"/>
  <c r="T376" i="1"/>
  <c r="U376" i="1"/>
  <c r="V376" i="1"/>
  <c r="W376" i="1"/>
  <c r="X376" i="1"/>
  <c r="J377" i="1"/>
  <c r="K377" i="1"/>
  <c r="M377" i="1"/>
  <c r="Q377" i="1"/>
  <c r="R377" i="1"/>
  <c r="S377" i="1"/>
  <c r="T377" i="1"/>
  <c r="U377" i="1"/>
  <c r="V377" i="1"/>
  <c r="W377" i="1"/>
  <c r="X377" i="1"/>
  <c r="J378" i="1"/>
  <c r="K378" i="1"/>
  <c r="L378" i="1" s="1"/>
  <c r="M378" i="1"/>
  <c r="Q378" i="1"/>
  <c r="R378" i="1"/>
  <c r="S378" i="1"/>
  <c r="T378" i="1"/>
  <c r="U378" i="1"/>
  <c r="V378" i="1"/>
  <c r="W378" i="1"/>
  <c r="X378" i="1"/>
  <c r="J379" i="1"/>
  <c r="K379" i="1"/>
  <c r="M379" i="1"/>
  <c r="Q379" i="1"/>
  <c r="R379" i="1"/>
  <c r="S379" i="1"/>
  <c r="T379" i="1"/>
  <c r="U379" i="1"/>
  <c r="V379" i="1"/>
  <c r="W379" i="1"/>
  <c r="X379" i="1"/>
  <c r="J380" i="1"/>
  <c r="K380" i="1"/>
  <c r="L380" i="1" s="1"/>
  <c r="M380" i="1"/>
  <c r="Q380" i="1"/>
  <c r="R380" i="1"/>
  <c r="S380" i="1"/>
  <c r="T380" i="1"/>
  <c r="U380" i="1"/>
  <c r="V380" i="1"/>
  <c r="W380" i="1"/>
  <c r="X380" i="1"/>
  <c r="J381" i="1"/>
  <c r="K381" i="1"/>
  <c r="L381" i="1" s="1"/>
  <c r="M381" i="1"/>
  <c r="Q381" i="1"/>
  <c r="R381" i="1"/>
  <c r="S381" i="1"/>
  <c r="T381" i="1"/>
  <c r="U381" i="1"/>
  <c r="V381" i="1"/>
  <c r="W381" i="1"/>
  <c r="X381" i="1"/>
  <c r="J382" i="1"/>
  <c r="K382" i="1"/>
  <c r="L382" i="1" s="1"/>
  <c r="M382" i="1"/>
  <c r="Q382" i="1"/>
  <c r="R382" i="1"/>
  <c r="S382" i="1"/>
  <c r="T382" i="1"/>
  <c r="U382" i="1"/>
  <c r="V382" i="1"/>
  <c r="W382" i="1"/>
  <c r="X382" i="1"/>
  <c r="J383" i="1"/>
  <c r="K383" i="1"/>
  <c r="L383" i="1" s="1"/>
  <c r="M383" i="1"/>
  <c r="Q383" i="1"/>
  <c r="R383" i="1"/>
  <c r="S383" i="1"/>
  <c r="T383" i="1"/>
  <c r="U383" i="1"/>
  <c r="V383" i="1"/>
  <c r="W383" i="1"/>
  <c r="X383" i="1"/>
  <c r="J384" i="1"/>
  <c r="K384" i="1"/>
  <c r="L384" i="1" s="1"/>
  <c r="M384" i="1"/>
  <c r="Q384" i="1"/>
  <c r="R384" i="1"/>
  <c r="S384" i="1"/>
  <c r="T384" i="1"/>
  <c r="U384" i="1"/>
  <c r="V384" i="1"/>
  <c r="W384" i="1"/>
  <c r="X384" i="1"/>
  <c r="J385" i="1"/>
  <c r="K385" i="1"/>
  <c r="M385" i="1"/>
  <c r="Q385" i="1"/>
  <c r="R385" i="1"/>
  <c r="S385" i="1"/>
  <c r="T385" i="1"/>
  <c r="U385" i="1"/>
  <c r="V385" i="1"/>
  <c r="W385" i="1"/>
  <c r="X385" i="1"/>
  <c r="J386" i="1"/>
  <c r="K386" i="1"/>
  <c r="L386" i="1" s="1"/>
  <c r="N386" i="1" s="1"/>
  <c r="P386" i="1" s="1"/>
  <c r="M386" i="1"/>
  <c r="Q386" i="1"/>
  <c r="R386" i="1"/>
  <c r="S386" i="1"/>
  <c r="T386" i="1"/>
  <c r="U386" i="1"/>
  <c r="V386" i="1"/>
  <c r="W386" i="1"/>
  <c r="X386" i="1"/>
  <c r="J387" i="1"/>
  <c r="K387" i="1"/>
  <c r="M387" i="1"/>
  <c r="Q387" i="1"/>
  <c r="R387" i="1"/>
  <c r="S387" i="1"/>
  <c r="T387" i="1"/>
  <c r="U387" i="1"/>
  <c r="V387" i="1"/>
  <c r="W387" i="1"/>
  <c r="X387" i="1"/>
  <c r="J388" i="1"/>
  <c r="K388" i="1"/>
  <c r="L388" i="1" s="1"/>
  <c r="M388" i="1"/>
  <c r="Q388" i="1"/>
  <c r="R388" i="1"/>
  <c r="S388" i="1"/>
  <c r="T388" i="1"/>
  <c r="U388" i="1"/>
  <c r="V388" i="1"/>
  <c r="W388" i="1"/>
  <c r="X388" i="1"/>
  <c r="J389" i="1"/>
  <c r="K389" i="1"/>
  <c r="L389" i="1" s="1"/>
  <c r="M389" i="1"/>
  <c r="Q389" i="1"/>
  <c r="R389" i="1"/>
  <c r="S389" i="1"/>
  <c r="T389" i="1"/>
  <c r="U389" i="1"/>
  <c r="V389" i="1"/>
  <c r="W389" i="1"/>
  <c r="X389" i="1"/>
  <c r="J390" i="1"/>
  <c r="K390" i="1"/>
  <c r="L390" i="1" s="1"/>
  <c r="M390" i="1"/>
  <c r="Q390" i="1"/>
  <c r="R390" i="1"/>
  <c r="S390" i="1"/>
  <c r="T390" i="1"/>
  <c r="U390" i="1"/>
  <c r="V390" i="1"/>
  <c r="W390" i="1"/>
  <c r="X390" i="1"/>
  <c r="J391" i="1"/>
  <c r="K391" i="1"/>
  <c r="L391" i="1" s="1"/>
  <c r="M391" i="1"/>
  <c r="Q391" i="1"/>
  <c r="R391" i="1"/>
  <c r="S391" i="1"/>
  <c r="T391" i="1"/>
  <c r="U391" i="1"/>
  <c r="V391" i="1"/>
  <c r="W391" i="1"/>
  <c r="X391" i="1"/>
  <c r="J392" i="1"/>
  <c r="K392" i="1"/>
  <c r="L392" i="1" s="1"/>
  <c r="M392" i="1"/>
  <c r="Q392" i="1"/>
  <c r="R392" i="1"/>
  <c r="S392" i="1"/>
  <c r="T392" i="1"/>
  <c r="U392" i="1"/>
  <c r="V392" i="1"/>
  <c r="W392" i="1"/>
  <c r="X392" i="1"/>
  <c r="J393" i="1"/>
  <c r="K393" i="1"/>
  <c r="M393" i="1"/>
  <c r="Q393" i="1"/>
  <c r="R393" i="1"/>
  <c r="S393" i="1"/>
  <c r="T393" i="1"/>
  <c r="U393" i="1"/>
  <c r="V393" i="1"/>
  <c r="W393" i="1"/>
  <c r="X393" i="1"/>
  <c r="J394" i="1"/>
  <c r="K394" i="1"/>
  <c r="L394" i="1" s="1"/>
  <c r="M394" i="1"/>
  <c r="Q394" i="1"/>
  <c r="R394" i="1"/>
  <c r="S394" i="1"/>
  <c r="T394" i="1"/>
  <c r="U394" i="1"/>
  <c r="V394" i="1"/>
  <c r="W394" i="1"/>
  <c r="X394" i="1"/>
  <c r="J395" i="1"/>
  <c r="K395" i="1"/>
  <c r="M395" i="1"/>
  <c r="Q395" i="1"/>
  <c r="R395" i="1"/>
  <c r="S395" i="1"/>
  <c r="T395" i="1"/>
  <c r="U395" i="1"/>
  <c r="V395" i="1"/>
  <c r="W395" i="1"/>
  <c r="X395" i="1"/>
  <c r="J396" i="1"/>
  <c r="K396" i="1"/>
  <c r="L396" i="1" s="1"/>
  <c r="M396" i="1"/>
  <c r="Q396" i="1"/>
  <c r="R396" i="1"/>
  <c r="S396" i="1"/>
  <c r="T396" i="1"/>
  <c r="U396" i="1"/>
  <c r="V396" i="1"/>
  <c r="W396" i="1"/>
  <c r="X396" i="1"/>
  <c r="J397" i="1"/>
  <c r="K397" i="1"/>
  <c r="L397" i="1" s="1"/>
  <c r="M397" i="1"/>
  <c r="Q397" i="1"/>
  <c r="R397" i="1"/>
  <c r="S397" i="1"/>
  <c r="T397" i="1"/>
  <c r="U397" i="1"/>
  <c r="V397" i="1"/>
  <c r="W397" i="1"/>
  <c r="X397" i="1"/>
  <c r="J398" i="1"/>
  <c r="K398" i="1"/>
  <c r="L398" i="1" s="1"/>
  <c r="M398" i="1"/>
  <c r="Q398" i="1"/>
  <c r="R398" i="1"/>
  <c r="S398" i="1"/>
  <c r="T398" i="1"/>
  <c r="U398" i="1"/>
  <c r="V398" i="1"/>
  <c r="W398" i="1"/>
  <c r="X398" i="1"/>
  <c r="J399" i="1"/>
  <c r="K399" i="1"/>
  <c r="L399" i="1" s="1"/>
  <c r="M399" i="1"/>
  <c r="Q399" i="1"/>
  <c r="R399" i="1"/>
  <c r="S399" i="1"/>
  <c r="T399" i="1"/>
  <c r="U399" i="1"/>
  <c r="V399" i="1"/>
  <c r="W399" i="1"/>
  <c r="X399" i="1"/>
  <c r="J400" i="1"/>
  <c r="K400" i="1"/>
  <c r="L400" i="1" s="1"/>
  <c r="M400" i="1"/>
  <c r="Q400" i="1"/>
  <c r="R400" i="1"/>
  <c r="S400" i="1"/>
  <c r="T400" i="1"/>
  <c r="U400" i="1"/>
  <c r="V400" i="1"/>
  <c r="W400" i="1"/>
  <c r="X400" i="1"/>
  <c r="J401" i="1"/>
  <c r="K401" i="1"/>
  <c r="M401" i="1"/>
  <c r="Q401" i="1"/>
  <c r="R401" i="1"/>
  <c r="S401" i="1"/>
  <c r="T401" i="1"/>
  <c r="U401" i="1"/>
  <c r="V401" i="1"/>
  <c r="W401" i="1"/>
  <c r="X401" i="1"/>
  <c r="J402" i="1"/>
  <c r="K402" i="1"/>
  <c r="L402" i="1" s="1"/>
  <c r="N402" i="1" s="1"/>
  <c r="P402" i="1" s="1"/>
  <c r="M402" i="1"/>
  <c r="Q402" i="1"/>
  <c r="R402" i="1"/>
  <c r="S402" i="1"/>
  <c r="T402" i="1"/>
  <c r="U402" i="1"/>
  <c r="V402" i="1"/>
  <c r="W402" i="1"/>
  <c r="X402" i="1"/>
  <c r="J403" i="1"/>
  <c r="K403" i="1"/>
  <c r="M403" i="1"/>
  <c r="Q403" i="1"/>
  <c r="R403" i="1"/>
  <c r="S403" i="1"/>
  <c r="T403" i="1"/>
  <c r="U403" i="1"/>
  <c r="V403" i="1"/>
  <c r="W403" i="1"/>
  <c r="X403" i="1"/>
  <c r="J404" i="1"/>
  <c r="K404" i="1"/>
  <c r="L404" i="1" s="1"/>
  <c r="M404" i="1"/>
  <c r="Q404" i="1"/>
  <c r="R404" i="1"/>
  <c r="S404" i="1"/>
  <c r="T404" i="1"/>
  <c r="U404" i="1"/>
  <c r="V404" i="1"/>
  <c r="W404" i="1"/>
  <c r="X404" i="1"/>
  <c r="J405" i="1"/>
  <c r="K405" i="1"/>
  <c r="L405" i="1" s="1"/>
  <c r="M405" i="1"/>
  <c r="Q405" i="1"/>
  <c r="R405" i="1"/>
  <c r="S405" i="1"/>
  <c r="T405" i="1"/>
  <c r="U405" i="1"/>
  <c r="V405" i="1"/>
  <c r="W405" i="1"/>
  <c r="X405" i="1"/>
  <c r="J406" i="1"/>
  <c r="K406" i="1"/>
  <c r="L406" i="1" s="1"/>
  <c r="M406" i="1"/>
  <c r="Q406" i="1"/>
  <c r="R406" i="1"/>
  <c r="S406" i="1"/>
  <c r="T406" i="1"/>
  <c r="U406" i="1"/>
  <c r="V406" i="1"/>
  <c r="W406" i="1"/>
  <c r="X406" i="1"/>
  <c r="J407" i="1"/>
  <c r="K407" i="1"/>
  <c r="M407" i="1"/>
  <c r="Q407" i="1"/>
  <c r="R407" i="1"/>
  <c r="S407" i="1"/>
  <c r="T407" i="1"/>
  <c r="U407" i="1"/>
  <c r="V407" i="1"/>
  <c r="W407" i="1"/>
  <c r="X407" i="1"/>
  <c r="J408" i="1"/>
  <c r="K408" i="1"/>
  <c r="L408" i="1" s="1"/>
  <c r="M408" i="1"/>
  <c r="Q408" i="1"/>
  <c r="R408" i="1"/>
  <c r="S408" i="1"/>
  <c r="T408" i="1"/>
  <c r="U408" i="1"/>
  <c r="V408" i="1"/>
  <c r="W408" i="1"/>
  <c r="X408" i="1"/>
  <c r="J409" i="1"/>
  <c r="K409" i="1"/>
  <c r="M409" i="1"/>
  <c r="Q409" i="1"/>
  <c r="R409" i="1"/>
  <c r="S409" i="1"/>
  <c r="T409" i="1"/>
  <c r="U409" i="1"/>
  <c r="V409" i="1"/>
  <c r="W409" i="1"/>
  <c r="X409" i="1"/>
  <c r="J410" i="1"/>
  <c r="K410" i="1"/>
  <c r="L410" i="1" s="1"/>
  <c r="M410" i="1"/>
  <c r="Q410" i="1"/>
  <c r="R410" i="1"/>
  <c r="S410" i="1"/>
  <c r="T410" i="1"/>
  <c r="U410" i="1"/>
  <c r="V410" i="1"/>
  <c r="W410" i="1"/>
  <c r="X410" i="1"/>
  <c r="J411" i="1"/>
  <c r="K411" i="1"/>
  <c r="M411" i="1"/>
  <c r="Q411" i="1"/>
  <c r="R411" i="1"/>
  <c r="S411" i="1"/>
  <c r="T411" i="1"/>
  <c r="U411" i="1"/>
  <c r="V411" i="1"/>
  <c r="W411" i="1"/>
  <c r="X411" i="1"/>
  <c r="J412" i="1"/>
  <c r="K412" i="1"/>
  <c r="L412" i="1" s="1"/>
  <c r="M412" i="1"/>
  <c r="Q412" i="1"/>
  <c r="R412" i="1"/>
  <c r="S412" i="1"/>
  <c r="T412" i="1"/>
  <c r="U412" i="1"/>
  <c r="V412" i="1"/>
  <c r="W412" i="1"/>
  <c r="X412" i="1"/>
  <c r="J413" i="1"/>
  <c r="K413" i="1"/>
  <c r="L413" i="1" s="1"/>
  <c r="M413" i="1"/>
  <c r="Q413" i="1"/>
  <c r="R413" i="1"/>
  <c r="S413" i="1"/>
  <c r="T413" i="1"/>
  <c r="U413" i="1"/>
  <c r="V413" i="1"/>
  <c r="W413" i="1"/>
  <c r="X413" i="1"/>
  <c r="J48" i="1"/>
  <c r="K48" i="1"/>
  <c r="M48" i="1"/>
  <c r="Q48" i="1"/>
  <c r="R48" i="1"/>
  <c r="S48" i="1"/>
  <c r="T48" i="1"/>
  <c r="U48" i="1"/>
  <c r="V48" i="1"/>
  <c r="W48" i="1"/>
  <c r="X48" i="1"/>
  <c r="J49" i="1"/>
  <c r="K49" i="1"/>
  <c r="M49" i="1"/>
  <c r="Q49" i="1"/>
  <c r="R49" i="1"/>
  <c r="S49" i="1"/>
  <c r="T49" i="1"/>
  <c r="U49" i="1"/>
  <c r="V49" i="1"/>
  <c r="W49" i="1"/>
  <c r="X49" i="1"/>
  <c r="J50" i="1"/>
  <c r="K50" i="1"/>
  <c r="L50" i="1" s="1"/>
  <c r="M50" i="1"/>
  <c r="Q50" i="1"/>
  <c r="R50" i="1"/>
  <c r="S50" i="1"/>
  <c r="T50" i="1"/>
  <c r="U50" i="1"/>
  <c r="V50" i="1"/>
  <c r="W50" i="1"/>
  <c r="X50" i="1"/>
  <c r="J51" i="1"/>
  <c r="K51" i="1"/>
  <c r="L51" i="1" s="1"/>
  <c r="M51" i="1"/>
  <c r="Q51" i="1"/>
  <c r="R51" i="1"/>
  <c r="S51" i="1"/>
  <c r="T51" i="1"/>
  <c r="U51" i="1"/>
  <c r="V51" i="1"/>
  <c r="W51" i="1"/>
  <c r="X51" i="1"/>
  <c r="J52" i="1"/>
  <c r="K52" i="1"/>
  <c r="L52" i="1" s="1"/>
  <c r="M52" i="1"/>
  <c r="Q52" i="1"/>
  <c r="R52" i="1"/>
  <c r="S52" i="1"/>
  <c r="T52" i="1"/>
  <c r="U52" i="1"/>
  <c r="V52" i="1"/>
  <c r="W52" i="1"/>
  <c r="X52" i="1"/>
  <c r="J53" i="1"/>
  <c r="K53" i="1"/>
  <c r="L53" i="1" s="1"/>
  <c r="M53" i="1"/>
  <c r="Q53" i="1"/>
  <c r="R53" i="1"/>
  <c r="S53" i="1"/>
  <c r="T53" i="1"/>
  <c r="U53" i="1"/>
  <c r="V53" i="1"/>
  <c r="W53" i="1"/>
  <c r="X53" i="1"/>
  <c r="J54" i="1"/>
  <c r="K54" i="1"/>
  <c r="L54" i="1" s="1"/>
  <c r="M54" i="1"/>
  <c r="Q54" i="1"/>
  <c r="R54" i="1"/>
  <c r="S54" i="1"/>
  <c r="T54" i="1"/>
  <c r="U54" i="1"/>
  <c r="V54" i="1"/>
  <c r="W54" i="1"/>
  <c r="X54" i="1"/>
  <c r="J55" i="1"/>
  <c r="K55" i="1"/>
  <c r="L55" i="1" s="1"/>
  <c r="M55" i="1"/>
  <c r="Q55" i="1"/>
  <c r="R55" i="1"/>
  <c r="S55" i="1"/>
  <c r="T55" i="1"/>
  <c r="U55" i="1"/>
  <c r="V55" i="1"/>
  <c r="W55" i="1"/>
  <c r="X55" i="1"/>
  <c r="J56" i="1"/>
  <c r="K56" i="1"/>
  <c r="L56" i="1" s="1"/>
  <c r="M56" i="1"/>
  <c r="Q56" i="1"/>
  <c r="R56" i="1"/>
  <c r="S56" i="1"/>
  <c r="T56" i="1"/>
  <c r="U56" i="1"/>
  <c r="V56" i="1"/>
  <c r="W56" i="1"/>
  <c r="X56" i="1"/>
  <c r="J57" i="1"/>
  <c r="K57" i="1"/>
  <c r="M57" i="1"/>
  <c r="Q57" i="1"/>
  <c r="R57" i="1"/>
  <c r="S57" i="1"/>
  <c r="T57" i="1"/>
  <c r="U57" i="1"/>
  <c r="V57" i="1"/>
  <c r="W57" i="1"/>
  <c r="X57" i="1"/>
  <c r="J58" i="1"/>
  <c r="K58" i="1"/>
  <c r="L58" i="1" s="1"/>
  <c r="M58" i="1"/>
  <c r="Q58" i="1"/>
  <c r="R58" i="1"/>
  <c r="S58" i="1"/>
  <c r="T58" i="1"/>
  <c r="U58" i="1"/>
  <c r="V58" i="1"/>
  <c r="W58" i="1"/>
  <c r="X58" i="1"/>
  <c r="J59" i="1"/>
  <c r="K59" i="1"/>
  <c r="L59" i="1" s="1"/>
  <c r="M59" i="1"/>
  <c r="Q59" i="1"/>
  <c r="R59" i="1"/>
  <c r="S59" i="1"/>
  <c r="T59" i="1"/>
  <c r="U59" i="1"/>
  <c r="V59" i="1"/>
  <c r="W59" i="1"/>
  <c r="X59" i="1"/>
  <c r="J60" i="1"/>
  <c r="K60" i="1"/>
  <c r="L60" i="1" s="1"/>
  <c r="M60" i="1"/>
  <c r="Q60" i="1"/>
  <c r="R60" i="1"/>
  <c r="S60" i="1"/>
  <c r="T60" i="1"/>
  <c r="U60" i="1"/>
  <c r="V60" i="1"/>
  <c r="W60" i="1"/>
  <c r="X60" i="1"/>
  <c r="J61" i="1"/>
  <c r="K61" i="1"/>
  <c r="L61" i="1" s="1"/>
  <c r="M61" i="1"/>
  <c r="Q61" i="1"/>
  <c r="R61" i="1"/>
  <c r="S61" i="1"/>
  <c r="T61" i="1"/>
  <c r="U61" i="1"/>
  <c r="V61" i="1"/>
  <c r="W61" i="1"/>
  <c r="X61" i="1"/>
  <c r="J62" i="1"/>
  <c r="K62" i="1"/>
  <c r="L62" i="1" s="1"/>
  <c r="M62" i="1"/>
  <c r="Q62" i="1"/>
  <c r="R62" i="1"/>
  <c r="S62" i="1"/>
  <c r="T62" i="1"/>
  <c r="U62" i="1"/>
  <c r="V62" i="1"/>
  <c r="W62" i="1"/>
  <c r="X62" i="1"/>
  <c r="J63" i="1"/>
  <c r="K63" i="1"/>
  <c r="L63" i="1" s="1"/>
  <c r="M63" i="1"/>
  <c r="Q63" i="1"/>
  <c r="R63" i="1"/>
  <c r="S63" i="1"/>
  <c r="T63" i="1"/>
  <c r="U63" i="1"/>
  <c r="V63" i="1"/>
  <c r="W63" i="1"/>
  <c r="X63" i="1"/>
  <c r="J64" i="1"/>
  <c r="K64" i="1"/>
  <c r="L64" i="1" s="1"/>
  <c r="M64" i="1"/>
  <c r="Q64" i="1"/>
  <c r="R64" i="1"/>
  <c r="S64" i="1"/>
  <c r="T64" i="1"/>
  <c r="U64" i="1"/>
  <c r="V64" i="1"/>
  <c r="W64" i="1"/>
  <c r="X64" i="1"/>
  <c r="J65" i="1"/>
  <c r="K65" i="1"/>
  <c r="M65" i="1"/>
  <c r="Q65" i="1"/>
  <c r="R65" i="1"/>
  <c r="S65" i="1"/>
  <c r="T65" i="1"/>
  <c r="U65" i="1"/>
  <c r="V65" i="1"/>
  <c r="W65" i="1"/>
  <c r="X65" i="1"/>
  <c r="J66" i="1"/>
  <c r="K66" i="1"/>
  <c r="L66" i="1" s="1"/>
  <c r="M66" i="1"/>
  <c r="Q66" i="1"/>
  <c r="R66" i="1"/>
  <c r="S66" i="1"/>
  <c r="T66" i="1"/>
  <c r="U66" i="1"/>
  <c r="V66" i="1"/>
  <c r="W66" i="1"/>
  <c r="X66" i="1"/>
  <c r="J67" i="1"/>
  <c r="K67" i="1"/>
  <c r="L67" i="1" s="1"/>
  <c r="M67" i="1"/>
  <c r="Q67" i="1"/>
  <c r="R67" i="1"/>
  <c r="S67" i="1"/>
  <c r="T67" i="1"/>
  <c r="U67" i="1"/>
  <c r="V67" i="1"/>
  <c r="W67" i="1"/>
  <c r="X67" i="1"/>
  <c r="J68" i="1"/>
  <c r="K68" i="1"/>
  <c r="L68" i="1" s="1"/>
  <c r="M68" i="1"/>
  <c r="Q68" i="1"/>
  <c r="R68" i="1"/>
  <c r="S68" i="1"/>
  <c r="T68" i="1"/>
  <c r="U68" i="1"/>
  <c r="V68" i="1"/>
  <c r="W68" i="1"/>
  <c r="X68" i="1"/>
  <c r="J69" i="1"/>
  <c r="K69" i="1"/>
  <c r="L69" i="1" s="1"/>
  <c r="M69" i="1"/>
  <c r="Q69" i="1"/>
  <c r="R69" i="1"/>
  <c r="S69" i="1"/>
  <c r="T69" i="1"/>
  <c r="U69" i="1"/>
  <c r="V69" i="1"/>
  <c r="W69" i="1"/>
  <c r="X69" i="1"/>
  <c r="J70" i="1"/>
  <c r="K70" i="1"/>
  <c r="L70" i="1" s="1"/>
  <c r="M70" i="1"/>
  <c r="Q70" i="1"/>
  <c r="R70" i="1"/>
  <c r="S70" i="1"/>
  <c r="T70" i="1"/>
  <c r="U70" i="1"/>
  <c r="V70" i="1"/>
  <c r="W70" i="1"/>
  <c r="X70" i="1"/>
  <c r="J71" i="1"/>
  <c r="K71" i="1"/>
  <c r="L71" i="1" s="1"/>
  <c r="M71" i="1"/>
  <c r="Q71" i="1"/>
  <c r="R71" i="1"/>
  <c r="S71" i="1"/>
  <c r="T71" i="1"/>
  <c r="U71" i="1"/>
  <c r="V71" i="1"/>
  <c r="W71" i="1"/>
  <c r="X71" i="1"/>
  <c r="J72" i="1"/>
  <c r="K72" i="1"/>
  <c r="L72" i="1" s="1"/>
  <c r="M72" i="1"/>
  <c r="Q72" i="1"/>
  <c r="R72" i="1"/>
  <c r="S72" i="1"/>
  <c r="T72" i="1"/>
  <c r="U72" i="1"/>
  <c r="V72" i="1"/>
  <c r="W72" i="1"/>
  <c r="X72" i="1"/>
  <c r="J73" i="1"/>
  <c r="K73" i="1"/>
  <c r="M73" i="1"/>
  <c r="Q73" i="1"/>
  <c r="R73" i="1"/>
  <c r="S73" i="1"/>
  <c r="T73" i="1"/>
  <c r="U73" i="1"/>
  <c r="V73" i="1"/>
  <c r="W73" i="1"/>
  <c r="X73" i="1"/>
  <c r="J74" i="1"/>
  <c r="K74" i="1"/>
  <c r="L74" i="1" s="1"/>
  <c r="M74" i="1"/>
  <c r="Q74" i="1"/>
  <c r="R74" i="1"/>
  <c r="S74" i="1"/>
  <c r="T74" i="1"/>
  <c r="U74" i="1"/>
  <c r="V74" i="1"/>
  <c r="W74" i="1"/>
  <c r="X74" i="1"/>
  <c r="J75" i="1"/>
  <c r="K75" i="1"/>
  <c r="L75" i="1" s="1"/>
  <c r="M75" i="1"/>
  <c r="Q75" i="1"/>
  <c r="R75" i="1"/>
  <c r="S75" i="1"/>
  <c r="T75" i="1"/>
  <c r="U75" i="1"/>
  <c r="V75" i="1"/>
  <c r="W75" i="1"/>
  <c r="X75" i="1"/>
  <c r="J76" i="1"/>
  <c r="K76" i="1"/>
  <c r="L76" i="1" s="1"/>
  <c r="M76" i="1"/>
  <c r="Q76" i="1"/>
  <c r="R76" i="1"/>
  <c r="S76" i="1"/>
  <c r="T76" i="1"/>
  <c r="U76" i="1"/>
  <c r="V76" i="1"/>
  <c r="W76" i="1"/>
  <c r="X76" i="1"/>
  <c r="J77" i="1"/>
  <c r="K77" i="1"/>
  <c r="L77" i="1" s="1"/>
  <c r="M77" i="1"/>
  <c r="Q77" i="1"/>
  <c r="R77" i="1"/>
  <c r="S77" i="1"/>
  <c r="T77" i="1"/>
  <c r="U77" i="1"/>
  <c r="V77" i="1"/>
  <c r="W77" i="1"/>
  <c r="X77" i="1"/>
  <c r="J78" i="1"/>
  <c r="K78" i="1"/>
  <c r="L78" i="1" s="1"/>
  <c r="M78" i="1"/>
  <c r="Q78" i="1"/>
  <c r="R78" i="1"/>
  <c r="S78" i="1"/>
  <c r="T78" i="1"/>
  <c r="U78" i="1"/>
  <c r="V78" i="1"/>
  <c r="W78" i="1"/>
  <c r="X78" i="1"/>
  <c r="J79" i="1"/>
  <c r="K79" i="1"/>
  <c r="L79" i="1" s="1"/>
  <c r="M79" i="1"/>
  <c r="Q79" i="1"/>
  <c r="R79" i="1"/>
  <c r="S79" i="1"/>
  <c r="T79" i="1"/>
  <c r="U79" i="1"/>
  <c r="V79" i="1"/>
  <c r="W79" i="1"/>
  <c r="X79" i="1"/>
  <c r="J80" i="1"/>
  <c r="K80" i="1"/>
  <c r="L80" i="1" s="1"/>
  <c r="M80" i="1"/>
  <c r="Q80" i="1"/>
  <c r="R80" i="1"/>
  <c r="S80" i="1"/>
  <c r="T80" i="1"/>
  <c r="U80" i="1"/>
  <c r="V80" i="1"/>
  <c r="W80" i="1"/>
  <c r="X80" i="1"/>
  <c r="J81" i="1"/>
  <c r="K81" i="1"/>
  <c r="M81" i="1"/>
  <c r="Q81" i="1"/>
  <c r="R81" i="1"/>
  <c r="S81" i="1"/>
  <c r="T81" i="1"/>
  <c r="U81" i="1"/>
  <c r="V81" i="1"/>
  <c r="W81" i="1"/>
  <c r="X81" i="1"/>
  <c r="J82" i="1"/>
  <c r="K82" i="1"/>
  <c r="L82" i="1" s="1"/>
  <c r="M82" i="1"/>
  <c r="Q82" i="1"/>
  <c r="R82" i="1"/>
  <c r="S82" i="1"/>
  <c r="T82" i="1"/>
  <c r="U82" i="1"/>
  <c r="V82" i="1"/>
  <c r="W82" i="1"/>
  <c r="X82" i="1"/>
  <c r="J83" i="1"/>
  <c r="K83" i="1"/>
  <c r="L83" i="1" s="1"/>
  <c r="M83" i="1"/>
  <c r="Q83" i="1"/>
  <c r="R83" i="1"/>
  <c r="S83" i="1"/>
  <c r="T83" i="1"/>
  <c r="U83" i="1"/>
  <c r="V83" i="1"/>
  <c r="W83" i="1"/>
  <c r="X83" i="1"/>
  <c r="J84" i="1"/>
  <c r="K84" i="1"/>
  <c r="L84" i="1" s="1"/>
  <c r="M84" i="1"/>
  <c r="Q84" i="1"/>
  <c r="R84" i="1"/>
  <c r="S84" i="1"/>
  <c r="T84" i="1"/>
  <c r="U84" i="1"/>
  <c r="V84" i="1"/>
  <c r="W84" i="1"/>
  <c r="X84" i="1"/>
  <c r="J85" i="1"/>
  <c r="K85" i="1"/>
  <c r="L85" i="1" s="1"/>
  <c r="M85" i="1"/>
  <c r="Q85" i="1"/>
  <c r="R85" i="1"/>
  <c r="S85" i="1"/>
  <c r="T85" i="1"/>
  <c r="U85" i="1"/>
  <c r="V85" i="1"/>
  <c r="W85" i="1"/>
  <c r="X85" i="1"/>
  <c r="J86" i="1"/>
  <c r="K86" i="1"/>
  <c r="L86" i="1" s="1"/>
  <c r="M86" i="1"/>
  <c r="Q86" i="1"/>
  <c r="R86" i="1"/>
  <c r="S86" i="1"/>
  <c r="T86" i="1"/>
  <c r="U86" i="1"/>
  <c r="V86" i="1"/>
  <c r="W86" i="1"/>
  <c r="X86" i="1"/>
  <c r="J87" i="1"/>
  <c r="K87" i="1"/>
  <c r="L87" i="1" s="1"/>
  <c r="M87" i="1"/>
  <c r="Q87" i="1"/>
  <c r="R87" i="1"/>
  <c r="S87" i="1"/>
  <c r="T87" i="1"/>
  <c r="U87" i="1"/>
  <c r="V87" i="1"/>
  <c r="W87" i="1"/>
  <c r="X87" i="1"/>
  <c r="J88" i="1"/>
  <c r="K88" i="1"/>
  <c r="L88" i="1" s="1"/>
  <c r="M88" i="1"/>
  <c r="Q88" i="1"/>
  <c r="R88" i="1"/>
  <c r="S88" i="1"/>
  <c r="T88" i="1"/>
  <c r="U88" i="1"/>
  <c r="V88" i="1"/>
  <c r="W88" i="1"/>
  <c r="X88" i="1"/>
  <c r="J89" i="1"/>
  <c r="K89" i="1"/>
  <c r="M89" i="1"/>
  <c r="Q89" i="1"/>
  <c r="R89" i="1"/>
  <c r="S89" i="1"/>
  <c r="T89" i="1"/>
  <c r="U89" i="1"/>
  <c r="V89" i="1"/>
  <c r="W89" i="1"/>
  <c r="X89" i="1"/>
  <c r="J90" i="1"/>
  <c r="K90" i="1"/>
  <c r="L90" i="1" s="1"/>
  <c r="M90" i="1"/>
  <c r="Q90" i="1"/>
  <c r="R90" i="1"/>
  <c r="S90" i="1"/>
  <c r="T90" i="1"/>
  <c r="U90" i="1"/>
  <c r="V90" i="1"/>
  <c r="W90" i="1"/>
  <c r="X90" i="1"/>
  <c r="J91" i="1"/>
  <c r="K91" i="1"/>
  <c r="L91" i="1" s="1"/>
  <c r="M91" i="1"/>
  <c r="Q91" i="1"/>
  <c r="R91" i="1"/>
  <c r="S91" i="1"/>
  <c r="T91" i="1"/>
  <c r="U91" i="1"/>
  <c r="V91" i="1"/>
  <c r="W91" i="1"/>
  <c r="X91" i="1"/>
  <c r="J92" i="1"/>
  <c r="K92" i="1"/>
  <c r="L92" i="1" s="1"/>
  <c r="M92" i="1"/>
  <c r="Q92" i="1"/>
  <c r="R92" i="1"/>
  <c r="S92" i="1"/>
  <c r="T92" i="1"/>
  <c r="U92" i="1"/>
  <c r="V92" i="1"/>
  <c r="W92" i="1"/>
  <c r="X92" i="1"/>
  <c r="J93" i="1"/>
  <c r="K93" i="1"/>
  <c r="L93" i="1" s="1"/>
  <c r="M93" i="1"/>
  <c r="Q93" i="1"/>
  <c r="R93" i="1"/>
  <c r="S93" i="1"/>
  <c r="T93" i="1"/>
  <c r="U93" i="1"/>
  <c r="V93" i="1"/>
  <c r="W93" i="1"/>
  <c r="X93" i="1"/>
  <c r="J94" i="1"/>
  <c r="K94" i="1"/>
  <c r="L94" i="1" s="1"/>
  <c r="M94" i="1"/>
  <c r="Q94" i="1"/>
  <c r="R94" i="1"/>
  <c r="S94" i="1"/>
  <c r="T94" i="1"/>
  <c r="U94" i="1"/>
  <c r="V94" i="1"/>
  <c r="W94" i="1"/>
  <c r="X94" i="1"/>
  <c r="J95" i="1"/>
  <c r="K95" i="1"/>
  <c r="L95" i="1" s="1"/>
  <c r="M95" i="1"/>
  <c r="Q95" i="1"/>
  <c r="R95" i="1"/>
  <c r="S95" i="1"/>
  <c r="T95" i="1"/>
  <c r="U95" i="1"/>
  <c r="V95" i="1"/>
  <c r="W95" i="1"/>
  <c r="X95" i="1"/>
  <c r="J96" i="1"/>
  <c r="K96" i="1"/>
  <c r="L96" i="1" s="1"/>
  <c r="M96" i="1"/>
  <c r="Q96" i="1"/>
  <c r="R96" i="1"/>
  <c r="S96" i="1"/>
  <c r="T96" i="1"/>
  <c r="U96" i="1"/>
  <c r="V96" i="1"/>
  <c r="W96" i="1"/>
  <c r="X96" i="1"/>
  <c r="J97" i="1"/>
  <c r="K97" i="1"/>
  <c r="M97" i="1"/>
  <c r="Q97" i="1"/>
  <c r="R97" i="1"/>
  <c r="S97" i="1"/>
  <c r="T97" i="1"/>
  <c r="U97" i="1"/>
  <c r="V97" i="1"/>
  <c r="W97" i="1"/>
  <c r="X97" i="1"/>
  <c r="J98" i="1"/>
  <c r="K98" i="1"/>
  <c r="L98" i="1" s="1"/>
  <c r="M98" i="1"/>
  <c r="Q98" i="1"/>
  <c r="R98" i="1"/>
  <c r="S98" i="1"/>
  <c r="T98" i="1"/>
  <c r="U98" i="1"/>
  <c r="V98" i="1"/>
  <c r="W98" i="1"/>
  <c r="X98" i="1"/>
  <c r="J99" i="1"/>
  <c r="K99" i="1"/>
  <c r="L99" i="1" s="1"/>
  <c r="M99" i="1"/>
  <c r="Q99" i="1"/>
  <c r="R99" i="1"/>
  <c r="S99" i="1"/>
  <c r="T99" i="1"/>
  <c r="U99" i="1"/>
  <c r="V99" i="1"/>
  <c r="W99" i="1"/>
  <c r="X99" i="1"/>
  <c r="J100" i="1"/>
  <c r="K100" i="1"/>
  <c r="L100" i="1" s="1"/>
  <c r="M100" i="1"/>
  <c r="Q100" i="1"/>
  <c r="R100" i="1"/>
  <c r="S100" i="1"/>
  <c r="T100" i="1"/>
  <c r="U100" i="1"/>
  <c r="V100" i="1"/>
  <c r="W100" i="1"/>
  <c r="X100" i="1"/>
  <c r="J101" i="1"/>
  <c r="K101" i="1"/>
  <c r="L101" i="1" s="1"/>
  <c r="M101" i="1"/>
  <c r="Q101" i="1"/>
  <c r="R101" i="1"/>
  <c r="S101" i="1"/>
  <c r="T101" i="1"/>
  <c r="U101" i="1"/>
  <c r="V101" i="1"/>
  <c r="W101" i="1"/>
  <c r="X101" i="1"/>
  <c r="J102" i="1"/>
  <c r="K102" i="1"/>
  <c r="L102" i="1" s="1"/>
  <c r="M102" i="1"/>
  <c r="Q102" i="1"/>
  <c r="R102" i="1"/>
  <c r="S102" i="1"/>
  <c r="T102" i="1"/>
  <c r="U102" i="1"/>
  <c r="V102" i="1"/>
  <c r="W102" i="1"/>
  <c r="X102" i="1"/>
  <c r="J103" i="1"/>
  <c r="K103" i="1"/>
  <c r="L103" i="1" s="1"/>
  <c r="M103" i="1"/>
  <c r="Q103" i="1"/>
  <c r="R103" i="1"/>
  <c r="S103" i="1"/>
  <c r="T103" i="1"/>
  <c r="U103" i="1"/>
  <c r="V103" i="1"/>
  <c r="W103" i="1"/>
  <c r="X103" i="1"/>
  <c r="J104" i="1"/>
  <c r="K104" i="1"/>
  <c r="L104" i="1" s="1"/>
  <c r="M104" i="1"/>
  <c r="Q104" i="1"/>
  <c r="R104" i="1"/>
  <c r="S104" i="1"/>
  <c r="T104" i="1"/>
  <c r="U104" i="1"/>
  <c r="V104" i="1"/>
  <c r="W104" i="1"/>
  <c r="X104" i="1"/>
  <c r="J105" i="1"/>
  <c r="K105" i="1"/>
  <c r="M105" i="1"/>
  <c r="Q105" i="1"/>
  <c r="R105" i="1"/>
  <c r="S105" i="1"/>
  <c r="T105" i="1"/>
  <c r="U105" i="1"/>
  <c r="V105" i="1"/>
  <c r="W105" i="1"/>
  <c r="X105" i="1"/>
  <c r="J106" i="1"/>
  <c r="K106" i="1"/>
  <c r="L106" i="1" s="1"/>
  <c r="M106" i="1"/>
  <c r="Q106" i="1"/>
  <c r="R106" i="1"/>
  <c r="S106" i="1"/>
  <c r="T106" i="1"/>
  <c r="U106" i="1"/>
  <c r="V106" i="1"/>
  <c r="W106" i="1"/>
  <c r="X106" i="1"/>
  <c r="J107" i="1"/>
  <c r="K107" i="1"/>
  <c r="L107" i="1" s="1"/>
  <c r="M107" i="1"/>
  <c r="Q107" i="1"/>
  <c r="R107" i="1"/>
  <c r="S107" i="1"/>
  <c r="T107" i="1"/>
  <c r="U107" i="1"/>
  <c r="V107" i="1"/>
  <c r="W107" i="1"/>
  <c r="X107" i="1"/>
  <c r="J108" i="1"/>
  <c r="K108" i="1"/>
  <c r="L108" i="1" s="1"/>
  <c r="M108" i="1"/>
  <c r="Q108" i="1"/>
  <c r="R108" i="1"/>
  <c r="S108" i="1"/>
  <c r="T108" i="1"/>
  <c r="U108" i="1"/>
  <c r="V108" i="1"/>
  <c r="W108" i="1"/>
  <c r="X108" i="1"/>
  <c r="J109" i="1"/>
  <c r="K109" i="1"/>
  <c r="L109" i="1" s="1"/>
  <c r="M109" i="1"/>
  <c r="Q109" i="1"/>
  <c r="R109" i="1"/>
  <c r="S109" i="1"/>
  <c r="T109" i="1"/>
  <c r="U109" i="1"/>
  <c r="V109" i="1"/>
  <c r="W109" i="1"/>
  <c r="X109" i="1"/>
  <c r="J110" i="1"/>
  <c r="K110" i="1"/>
  <c r="L110" i="1" s="1"/>
  <c r="M110" i="1"/>
  <c r="Q110" i="1"/>
  <c r="R110" i="1"/>
  <c r="S110" i="1"/>
  <c r="T110" i="1"/>
  <c r="U110" i="1"/>
  <c r="V110" i="1"/>
  <c r="W110" i="1"/>
  <c r="X110" i="1"/>
  <c r="J111" i="1"/>
  <c r="K111" i="1"/>
  <c r="L111" i="1" s="1"/>
  <c r="M111" i="1"/>
  <c r="Q111" i="1"/>
  <c r="R111" i="1"/>
  <c r="S111" i="1"/>
  <c r="T111" i="1"/>
  <c r="U111" i="1"/>
  <c r="V111" i="1"/>
  <c r="W111" i="1"/>
  <c r="X111" i="1"/>
  <c r="J112" i="1"/>
  <c r="K112" i="1"/>
  <c r="L112" i="1" s="1"/>
  <c r="M112" i="1"/>
  <c r="Q112" i="1"/>
  <c r="R112" i="1"/>
  <c r="S112" i="1"/>
  <c r="T112" i="1"/>
  <c r="U112" i="1"/>
  <c r="V112" i="1"/>
  <c r="W112" i="1"/>
  <c r="X112" i="1"/>
  <c r="J113" i="1"/>
  <c r="K113" i="1"/>
  <c r="M113" i="1"/>
  <c r="Q113" i="1"/>
  <c r="R113" i="1"/>
  <c r="S113" i="1"/>
  <c r="T113" i="1"/>
  <c r="U113" i="1"/>
  <c r="V113" i="1"/>
  <c r="W113" i="1"/>
  <c r="X113" i="1"/>
  <c r="J114" i="1"/>
  <c r="K114" i="1"/>
  <c r="L114" i="1" s="1"/>
  <c r="M114" i="1"/>
  <c r="Q114" i="1"/>
  <c r="R114" i="1"/>
  <c r="S114" i="1"/>
  <c r="T114" i="1"/>
  <c r="U114" i="1"/>
  <c r="V114" i="1"/>
  <c r="W114" i="1"/>
  <c r="X114" i="1"/>
  <c r="J115" i="1"/>
  <c r="K115" i="1"/>
  <c r="L115" i="1" s="1"/>
  <c r="M115" i="1"/>
  <c r="Q115" i="1"/>
  <c r="R115" i="1"/>
  <c r="S115" i="1"/>
  <c r="T115" i="1"/>
  <c r="U115" i="1"/>
  <c r="V115" i="1"/>
  <c r="W115" i="1"/>
  <c r="X115" i="1"/>
  <c r="J116" i="1"/>
  <c r="K116" i="1"/>
  <c r="M116" i="1"/>
  <c r="Q116" i="1"/>
  <c r="R116" i="1"/>
  <c r="S116" i="1"/>
  <c r="T116" i="1"/>
  <c r="U116" i="1"/>
  <c r="V116" i="1"/>
  <c r="W116" i="1"/>
  <c r="X116" i="1"/>
  <c r="J117" i="1"/>
  <c r="K117" i="1"/>
  <c r="L117" i="1" s="1"/>
  <c r="M117" i="1"/>
  <c r="Q117" i="1"/>
  <c r="R117" i="1"/>
  <c r="S117" i="1"/>
  <c r="T117" i="1"/>
  <c r="U117" i="1"/>
  <c r="V117" i="1"/>
  <c r="W117" i="1"/>
  <c r="X117" i="1"/>
  <c r="J118" i="1"/>
  <c r="K118" i="1"/>
  <c r="L118" i="1" s="1"/>
  <c r="M118" i="1"/>
  <c r="Q118" i="1"/>
  <c r="R118" i="1"/>
  <c r="S118" i="1"/>
  <c r="T118" i="1"/>
  <c r="U118" i="1"/>
  <c r="V118" i="1"/>
  <c r="W118" i="1"/>
  <c r="X118" i="1"/>
  <c r="J119" i="1"/>
  <c r="K119" i="1"/>
  <c r="L119" i="1" s="1"/>
  <c r="M119" i="1"/>
  <c r="Q119" i="1"/>
  <c r="R119" i="1"/>
  <c r="S119" i="1"/>
  <c r="T119" i="1"/>
  <c r="U119" i="1"/>
  <c r="V119" i="1"/>
  <c r="W119" i="1"/>
  <c r="X119" i="1"/>
  <c r="J120" i="1"/>
  <c r="K120" i="1"/>
  <c r="L120" i="1" s="1"/>
  <c r="M120" i="1"/>
  <c r="Q120" i="1"/>
  <c r="R120" i="1"/>
  <c r="S120" i="1"/>
  <c r="T120" i="1"/>
  <c r="U120" i="1"/>
  <c r="V120" i="1"/>
  <c r="W120" i="1"/>
  <c r="X120" i="1"/>
  <c r="J121" i="1"/>
  <c r="K121" i="1"/>
  <c r="M121" i="1"/>
  <c r="Q121" i="1"/>
  <c r="R121" i="1"/>
  <c r="S121" i="1"/>
  <c r="T121" i="1"/>
  <c r="U121" i="1"/>
  <c r="V121" i="1"/>
  <c r="W121" i="1"/>
  <c r="X121" i="1"/>
  <c r="J122" i="1"/>
  <c r="K122" i="1"/>
  <c r="L122" i="1" s="1"/>
  <c r="M122" i="1"/>
  <c r="Q122" i="1"/>
  <c r="R122" i="1"/>
  <c r="S122" i="1"/>
  <c r="T122" i="1"/>
  <c r="U122" i="1"/>
  <c r="V122" i="1"/>
  <c r="W122" i="1"/>
  <c r="X122" i="1"/>
  <c r="J123" i="1"/>
  <c r="K123" i="1"/>
  <c r="L123" i="1" s="1"/>
  <c r="M123" i="1"/>
  <c r="Q123" i="1"/>
  <c r="R123" i="1"/>
  <c r="S123" i="1"/>
  <c r="T123" i="1"/>
  <c r="U123" i="1"/>
  <c r="V123" i="1"/>
  <c r="W123" i="1"/>
  <c r="X123" i="1"/>
  <c r="J124" i="1"/>
  <c r="K124" i="1"/>
  <c r="L124" i="1" s="1"/>
  <c r="M124" i="1"/>
  <c r="Q124" i="1"/>
  <c r="R124" i="1"/>
  <c r="S124" i="1"/>
  <c r="T124" i="1"/>
  <c r="U124" i="1"/>
  <c r="V124" i="1"/>
  <c r="W124" i="1"/>
  <c r="X124" i="1"/>
  <c r="J125" i="1"/>
  <c r="K125" i="1"/>
  <c r="L125" i="1" s="1"/>
  <c r="M125" i="1"/>
  <c r="Q125" i="1"/>
  <c r="R125" i="1"/>
  <c r="S125" i="1"/>
  <c r="T125" i="1"/>
  <c r="U125" i="1"/>
  <c r="V125" i="1"/>
  <c r="W125" i="1"/>
  <c r="X125" i="1"/>
  <c r="J126" i="1"/>
  <c r="K126" i="1"/>
  <c r="L126" i="1" s="1"/>
  <c r="M126" i="1"/>
  <c r="Q126" i="1"/>
  <c r="R126" i="1"/>
  <c r="S126" i="1"/>
  <c r="T126" i="1"/>
  <c r="U126" i="1"/>
  <c r="V126" i="1"/>
  <c r="W126" i="1"/>
  <c r="X126" i="1"/>
  <c r="J127" i="1"/>
  <c r="K127" i="1"/>
  <c r="L127" i="1" s="1"/>
  <c r="M127" i="1"/>
  <c r="Q127" i="1"/>
  <c r="R127" i="1"/>
  <c r="S127" i="1"/>
  <c r="T127" i="1"/>
  <c r="U127" i="1"/>
  <c r="V127" i="1"/>
  <c r="W127" i="1"/>
  <c r="X127" i="1"/>
  <c r="J128" i="1"/>
  <c r="K128" i="1"/>
  <c r="L128" i="1" s="1"/>
  <c r="M128" i="1"/>
  <c r="Q128" i="1"/>
  <c r="R128" i="1"/>
  <c r="S128" i="1"/>
  <c r="T128" i="1"/>
  <c r="U128" i="1"/>
  <c r="V128" i="1"/>
  <c r="W128" i="1"/>
  <c r="X128" i="1"/>
  <c r="J129" i="1"/>
  <c r="K129" i="1"/>
  <c r="M129" i="1"/>
  <c r="Q129" i="1"/>
  <c r="R129" i="1"/>
  <c r="S129" i="1"/>
  <c r="T129" i="1"/>
  <c r="U129" i="1"/>
  <c r="V129" i="1"/>
  <c r="W129" i="1"/>
  <c r="X129" i="1"/>
  <c r="J130" i="1"/>
  <c r="K130" i="1"/>
  <c r="L130" i="1" s="1"/>
  <c r="M130" i="1"/>
  <c r="Q130" i="1"/>
  <c r="R130" i="1"/>
  <c r="S130" i="1"/>
  <c r="T130" i="1"/>
  <c r="U130" i="1"/>
  <c r="V130" i="1"/>
  <c r="W130" i="1"/>
  <c r="X130" i="1"/>
  <c r="J131" i="1"/>
  <c r="K131" i="1"/>
  <c r="L131" i="1" s="1"/>
  <c r="M131" i="1"/>
  <c r="Q131" i="1"/>
  <c r="R131" i="1"/>
  <c r="S131" i="1"/>
  <c r="T131" i="1"/>
  <c r="U131" i="1"/>
  <c r="V131" i="1"/>
  <c r="W131" i="1"/>
  <c r="X131" i="1"/>
  <c r="J132" i="1"/>
  <c r="K132" i="1"/>
  <c r="L132" i="1" s="1"/>
  <c r="M132" i="1"/>
  <c r="Q132" i="1"/>
  <c r="R132" i="1"/>
  <c r="S132" i="1"/>
  <c r="T132" i="1"/>
  <c r="U132" i="1"/>
  <c r="V132" i="1"/>
  <c r="W132" i="1"/>
  <c r="X132" i="1"/>
  <c r="J133" i="1"/>
  <c r="K133" i="1"/>
  <c r="L133" i="1" s="1"/>
  <c r="M133" i="1"/>
  <c r="Q133" i="1"/>
  <c r="R133" i="1"/>
  <c r="S133" i="1"/>
  <c r="T133" i="1"/>
  <c r="U133" i="1"/>
  <c r="V133" i="1"/>
  <c r="W133" i="1"/>
  <c r="X133" i="1"/>
  <c r="J134" i="1"/>
  <c r="K134" i="1"/>
  <c r="L134" i="1" s="1"/>
  <c r="M134" i="1"/>
  <c r="Q134" i="1"/>
  <c r="R134" i="1"/>
  <c r="S134" i="1"/>
  <c r="T134" i="1"/>
  <c r="U134" i="1"/>
  <c r="V134" i="1"/>
  <c r="W134" i="1"/>
  <c r="X134" i="1"/>
  <c r="J135" i="1"/>
  <c r="K135" i="1"/>
  <c r="L135" i="1" s="1"/>
  <c r="M135" i="1"/>
  <c r="Q135" i="1"/>
  <c r="R135" i="1"/>
  <c r="S135" i="1"/>
  <c r="T135" i="1"/>
  <c r="U135" i="1"/>
  <c r="V135" i="1"/>
  <c r="W135" i="1"/>
  <c r="X135" i="1"/>
  <c r="J136" i="1"/>
  <c r="K136" i="1"/>
  <c r="L136" i="1" s="1"/>
  <c r="M136" i="1"/>
  <c r="Q136" i="1"/>
  <c r="R136" i="1"/>
  <c r="S136" i="1"/>
  <c r="T136" i="1"/>
  <c r="U136" i="1"/>
  <c r="V136" i="1"/>
  <c r="W136" i="1"/>
  <c r="X136" i="1"/>
  <c r="J137" i="1"/>
  <c r="K137" i="1"/>
  <c r="M137" i="1"/>
  <c r="Q137" i="1"/>
  <c r="R137" i="1"/>
  <c r="S137" i="1"/>
  <c r="T137" i="1"/>
  <c r="U137" i="1"/>
  <c r="V137" i="1"/>
  <c r="W137" i="1"/>
  <c r="X137" i="1"/>
  <c r="J138" i="1"/>
  <c r="K138" i="1"/>
  <c r="L138" i="1" s="1"/>
  <c r="M138" i="1"/>
  <c r="Q138" i="1"/>
  <c r="R138" i="1"/>
  <c r="S138" i="1"/>
  <c r="T138" i="1"/>
  <c r="U138" i="1"/>
  <c r="V138" i="1"/>
  <c r="W138" i="1"/>
  <c r="X138" i="1"/>
  <c r="J139" i="1"/>
  <c r="K139" i="1"/>
  <c r="L139" i="1" s="1"/>
  <c r="M139" i="1"/>
  <c r="Q139" i="1"/>
  <c r="R139" i="1"/>
  <c r="S139" i="1"/>
  <c r="T139" i="1"/>
  <c r="U139" i="1"/>
  <c r="V139" i="1"/>
  <c r="W139" i="1"/>
  <c r="X139" i="1"/>
  <c r="J140" i="1"/>
  <c r="K140" i="1"/>
  <c r="L140" i="1" s="1"/>
  <c r="M140" i="1"/>
  <c r="Q140" i="1"/>
  <c r="R140" i="1"/>
  <c r="S140" i="1"/>
  <c r="T140" i="1"/>
  <c r="U140" i="1"/>
  <c r="V140" i="1"/>
  <c r="W140" i="1"/>
  <c r="X140" i="1"/>
  <c r="J141" i="1"/>
  <c r="K141" i="1"/>
  <c r="L141" i="1" s="1"/>
  <c r="M141" i="1"/>
  <c r="Q141" i="1"/>
  <c r="R141" i="1"/>
  <c r="S141" i="1"/>
  <c r="T141" i="1"/>
  <c r="U141" i="1"/>
  <c r="V141" i="1"/>
  <c r="W141" i="1"/>
  <c r="X141" i="1"/>
  <c r="J142" i="1"/>
  <c r="K142" i="1"/>
  <c r="L142" i="1" s="1"/>
  <c r="M142" i="1"/>
  <c r="Q142" i="1"/>
  <c r="R142" i="1"/>
  <c r="S142" i="1"/>
  <c r="T142" i="1"/>
  <c r="U142" i="1"/>
  <c r="V142" i="1"/>
  <c r="W142" i="1"/>
  <c r="X142" i="1"/>
  <c r="J143" i="1"/>
  <c r="K143" i="1"/>
  <c r="L143" i="1" s="1"/>
  <c r="M143" i="1"/>
  <c r="Q143" i="1"/>
  <c r="R143" i="1"/>
  <c r="S143" i="1"/>
  <c r="T143" i="1"/>
  <c r="U143" i="1"/>
  <c r="V143" i="1"/>
  <c r="W143" i="1"/>
  <c r="X143" i="1"/>
  <c r="J144" i="1"/>
  <c r="K144" i="1"/>
  <c r="L144" i="1" s="1"/>
  <c r="M144" i="1"/>
  <c r="Q144" i="1"/>
  <c r="R144" i="1"/>
  <c r="S144" i="1"/>
  <c r="T144" i="1"/>
  <c r="U144" i="1"/>
  <c r="V144" i="1"/>
  <c r="W144" i="1"/>
  <c r="X144" i="1"/>
  <c r="J145" i="1"/>
  <c r="K145" i="1"/>
  <c r="M145" i="1"/>
  <c r="Q145" i="1"/>
  <c r="R145" i="1"/>
  <c r="S145" i="1"/>
  <c r="T145" i="1"/>
  <c r="U145" i="1"/>
  <c r="V145" i="1"/>
  <c r="W145" i="1"/>
  <c r="X145" i="1"/>
  <c r="J146" i="1"/>
  <c r="K146" i="1"/>
  <c r="L146" i="1" s="1"/>
  <c r="M146" i="1"/>
  <c r="Q146" i="1"/>
  <c r="R146" i="1"/>
  <c r="S146" i="1"/>
  <c r="T146" i="1"/>
  <c r="U146" i="1"/>
  <c r="V146" i="1"/>
  <c r="W146" i="1"/>
  <c r="X146" i="1"/>
  <c r="J147" i="1"/>
  <c r="K147" i="1"/>
  <c r="L147" i="1" s="1"/>
  <c r="M147" i="1"/>
  <c r="Q147" i="1"/>
  <c r="R147" i="1"/>
  <c r="S147" i="1"/>
  <c r="T147" i="1"/>
  <c r="U147" i="1"/>
  <c r="V147" i="1"/>
  <c r="W147" i="1"/>
  <c r="X147" i="1"/>
  <c r="J148" i="1"/>
  <c r="K148" i="1"/>
  <c r="L148" i="1" s="1"/>
  <c r="M148" i="1"/>
  <c r="Q148" i="1"/>
  <c r="R148" i="1"/>
  <c r="S148" i="1"/>
  <c r="T148" i="1"/>
  <c r="U148" i="1"/>
  <c r="V148" i="1"/>
  <c r="W148" i="1"/>
  <c r="X148" i="1"/>
  <c r="J149" i="1"/>
  <c r="K149" i="1"/>
  <c r="L149" i="1" s="1"/>
  <c r="M149" i="1"/>
  <c r="Q149" i="1"/>
  <c r="R149" i="1"/>
  <c r="S149" i="1"/>
  <c r="T149" i="1"/>
  <c r="U149" i="1"/>
  <c r="V149" i="1"/>
  <c r="W149" i="1"/>
  <c r="X149" i="1"/>
  <c r="J150" i="1"/>
  <c r="K150" i="1"/>
  <c r="L150" i="1" s="1"/>
  <c r="M150" i="1"/>
  <c r="Q150" i="1"/>
  <c r="R150" i="1"/>
  <c r="S150" i="1"/>
  <c r="T150" i="1"/>
  <c r="U150" i="1"/>
  <c r="V150" i="1"/>
  <c r="W150" i="1"/>
  <c r="X150" i="1"/>
  <c r="J151" i="1"/>
  <c r="K151" i="1"/>
  <c r="L151" i="1" s="1"/>
  <c r="M151" i="1"/>
  <c r="Q151" i="1"/>
  <c r="R151" i="1"/>
  <c r="S151" i="1"/>
  <c r="T151" i="1"/>
  <c r="U151" i="1"/>
  <c r="V151" i="1"/>
  <c r="W151" i="1"/>
  <c r="X151" i="1"/>
  <c r="J152" i="1"/>
  <c r="K152" i="1"/>
  <c r="L152" i="1" s="1"/>
  <c r="M152" i="1"/>
  <c r="Q152" i="1"/>
  <c r="R152" i="1"/>
  <c r="S152" i="1"/>
  <c r="T152" i="1"/>
  <c r="U152" i="1"/>
  <c r="V152" i="1"/>
  <c r="W152" i="1"/>
  <c r="X152" i="1"/>
  <c r="J153" i="1"/>
  <c r="K153" i="1"/>
  <c r="M153" i="1"/>
  <c r="Q153" i="1"/>
  <c r="R153" i="1"/>
  <c r="S153" i="1"/>
  <c r="T153" i="1"/>
  <c r="U153" i="1"/>
  <c r="V153" i="1"/>
  <c r="W153" i="1"/>
  <c r="X153" i="1"/>
  <c r="J154" i="1"/>
  <c r="K154" i="1"/>
  <c r="L154" i="1" s="1"/>
  <c r="M154" i="1"/>
  <c r="Q154" i="1"/>
  <c r="R154" i="1"/>
  <c r="S154" i="1"/>
  <c r="T154" i="1"/>
  <c r="U154" i="1"/>
  <c r="V154" i="1"/>
  <c r="W154" i="1"/>
  <c r="X154" i="1"/>
  <c r="J155" i="1"/>
  <c r="K155" i="1"/>
  <c r="L155" i="1" s="1"/>
  <c r="M155" i="1"/>
  <c r="Q155" i="1"/>
  <c r="R155" i="1"/>
  <c r="S155" i="1"/>
  <c r="T155" i="1"/>
  <c r="U155" i="1"/>
  <c r="V155" i="1"/>
  <c r="W155" i="1"/>
  <c r="X155" i="1"/>
  <c r="J156" i="1"/>
  <c r="K156" i="1"/>
  <c r="L156" i="1" s="1"/>
  <c r="M156" i="1"/>
  <c r="Q156" i="1"/>
  <c r="R156" i="1"/>
  <c r="S156" i="1"/>
  <c r="T156" i="1"/>
  <c r="U156" i="1"/>
  <c r="V156" i="1"/>
  <c r="W156" i="1"/>
  <c r="X156" i="1"/>
  <c r="J157" i="1"/>
  <c r="K157" i="1"/>
  <c r="L157" i="1" s="1"/>
  <c r="M157" i="1"/>
  <c r="Q157" i="1"/>
  <c r="R157" i="1"/>
  <c r="S157" i="1"/>
  <c r="T157" i="1"/>
  <c r="U157" i="1"/>
  <c r="V157" i="1"/>
  <c r="W157" i="1"/>
  <c r="X157" i="1"/>
  <c r="J158" i="1"/>
  <c r="K158" i="1"/>
  <c r="L158" i="1" s="1"/>
  <c r="M158" i="1"/>
  <c r="Q158" i="1"/>
  <c r="R158" i="1"/>
  <c r="S158" i="1"/>
  <c r="T158" i="1"/>
  <c r="U158" i="1"/>
  <c r="V158" i="1"/>
  <c r="W158" i="1"/>
  <c r="X158" i="1"/>
  <c r="J159" i="1"/>
  <c r="K159" i="1"/>
  <c r="L159" i="1" s="1"/>
  <c r="M159" i="1"/>
  <c r="Q159" i="1"/>
  <c r="R159" i="1"/>
  <c r="S159" i="1"/>
  <c r="T159" i="1"/>
  <c r="U159" i="1"/>
  <c r="V159" i="1"/>
  <c r="W159" i="1"/>
  <c r="X159" i="1"/>
  <c r="J160" i="1"/>
  <c r="K160" i="1"/>
  <c r="L160" i="1" s="1"/>
  <c r="M160" i="1"/>
  <c r="Q160" i="1"/>
  <c r="R160" i="1"/>
  <c r="S160" i="1"/>
  <c r="T160" i="1"/>
  <c r="U160" i="1"/>
  <c r="V160" i="1"/>
  <c r="W160" i="1"/>
  <c r="X160" i="1"/>
  <c r="J161" i="1"/>
  <c r="K161" i="1"/>
  <c r="M161" i="1"/>
  <c r="Q161" i="1"/>
  <c r="R161" i="1"/>
  <c r="S161" i="1"/>
  <c r="T161" i="1"/>
  <c r="U161" i="1"/>
  <c r="V161" i="1"/>
  <c r="W161" i="1"/>
  <c r="X161" i="1"/>
  <c r="J162" i="1"/>
  <c r="K162" i="1"/>
  <c r="L162" i="1" s="1"/>
  <c r="M162" i="1"/>
  <c r="Q162" i="1"/>
  <c r="R162" i="1"/>
  <c r="S162" i="1"/>
  <c r="T162" i="1"/>
  <c r="U162" i="1"/>
  <c r="V162" i="1"/>
  <c r="W162" i="1"/>
  <c r="X162" i="1"/>
  <c r="J163" i="1"/>
  <c r="K163" i="1"/>
  <c r="L163" i="1" s="1"/>
  <c r="M163" i="1"/>
  <c r="Q163" i="1"/>
  <c r="R163" i="1"/>
  <c r="S163" i="1"/>
  <c r="T163" i="1"/>
  <c r="U163" i="1"/>
  <c r="V163" i="1"/>
  <c r="W163" i="1"/>
  <c r="X163" i="1"/>
  <c r="J164" i="1"/>
  <c r="K164" i="1"/>
  <c r="L164" i="1" s="1"/>
  <c r="M164" i="1"/>
  <c r="Q164" i="1"/>
  <c r="R164" i="1"/>
  <c r="S164" i="1"/>
  <c r="T164" i="1"/>
  <c r="U164" i="1"/>
  <c r="V164" i="1"/>
  <c r="W164" i="1"/>
  <c r="X164" i="1"/>
  <c r="J165" i="1"/>
  <c r="K165" i="1"/>
  <c r="L165" i="1" s="1"/>
  <c r="M165" i="1"/>
  <c r="Q165" i="1"/>
  <c r="R165" i="1"/>
  <c r="S165" i="1"/>
  <c r="T165" i="1"/>
  <c r="U165" i="1"/>
  <c r="V165" i="1"/>
  <c r="W165" i="1"/>
  <c r="X165" i="1"/>
  <c r="J166" i="1"/>
  <c r="K166" i="1"/>
  <c r="L166" i="1" s="1"/>
  <c r="M166" i="1"/>
  <c r="Q166" i="1"/>
  <c r="R166" i="1"/>
  <c r="S166" i="1"/>
  <c r="T166" i="1"/>
  <c r="U166" i="1"/>
  <c r="V166" i="1"/>
  <c r="W166" i="1"/>
  <c r="X166" i="1"/>
  <c r="J167" i="1"/>
  <c r="K167" i="1"/>
  <c r="L167" i="1" s="1"/>
  <c r="M167" i="1"/>
  <c r="Q167" i="1"/>
  <c r="R167" i="1"/>
  <c r="S167" i="1"/>
  <c r="T167" i="1"/>
  <c r="U167" i="1"/>
  <c r="V167" i="1"/>
  <c r="W167" i="1"/>
  <c r="X167" i="1"/>
  <c r="J168" i="1"/>
  <c r="K168" i="1"/>
  <c r="L168" i="1" s="1"/>
  <c r="M168" i="1"/>
  <c r="Q168" i="1"/>
  <c r="R168" i="1"/>
  <c r="S168" i="1"/>
  <c r="T168" i="1"/>
  <c r="U168" i="1"/>
  <c r="V168" i="1"/>
  <c r="W168" i="1"/>
  <c r="X168" i="1"/>
  <c r="J169" i="1"/>
  <c r="K169" i="1"/>
  <c r="M169" i="1"/>
  <c r="Q169" i="1"/>
  <c r="R169" i="1"/>
  <c r="S169" i="1"/>
  <c r="T169" i="1"/>
  <c r="U169" i="1"/>
  <c r="V169" i="1"/>
  <c r="W169" i="1"/>
  <c r="X169" i="1"/>
  <c r="J170" i="1"/>
  <c r="K170" i="1"/>
  <c r="L170" i="1" s="1"/>
  <c r="M170" i="1"/>
  <c r="Q170" i="1"/>
  <c r="R170" i="1"/>
  <c r="S170" i="1"/>
  <c r="T170" i="1"/>
  <c r="U170" i="1"/>
  <c r="V170" i="1"/>
  <c r="W170" i="1"/>
  <c r="X170" i="1"/>
  <c r="J171" i="1"/>
  <c r="K171" i="1"/>
  <c r="L171" i="1" s="1"/>
  <c r="M171" i="1"/>
  <c r="Q171" i="1"/>
  <c r="R171" i="1"/>
  <c r="S171" i="1"/>
  <c r="T171" i="1"/>
  <c r="U171" i="1"/>
  <c r="V171" i="1"/>
  <c r="W171" i="1"/>
  <c r="X171" i="1"/>
  <c r="J172" i="1"/>
  <c r="K172" i="1"/>
  <c r="L172" i="1" s="1"/>
  <c r="M172" i="1"/>
  <c r="Q172" i="1"/>
  <c r="R172" i="1"/>
  <c r="S172" i="1"/>
  <c r="T172" i="1"/>
  <c r="U172" i="1"/>
  <c r="V172" i="1"/>
  <c r="W172" i="1"/>
  <c r="X172" i="1"/>
  <c r="J173" i="1"/>
  <c r="K173" i="1"/>
  <c r="L173" i="1" s="1"/>
  <c r="M173" i="1"/>
  <c r="Q173" i="1"/>
  <c r="R173" i="1"/>
  <c r="S173" i="1"/>
  <c r="T173" i="1"/>
  <c r="U173" i="1"/>
  <c r="V173" i="1"/>
  <c r="W173" i="1"/>
  <c r="X173" i="1"/>
  <c r="J174" i="1"/>
  <c r="K174" i="1"/>
  <c r="L174" i="1" s="1"/>
  <c r="M174" i="1"/>
  <c r="Q174" i="1"/>
  <c r="R174" i="1"/>
  <c r="S174" i="1"/>
  <c r="T174" i="1"/>
  <c r="U174" i="1"/>
  <c r="V174" i="1"/>
  <c r="W174" i="1"/>
  <c r="X174" i="1"/>
  <c r="J175" i="1"/>
  <c r="K175" i="1"/>
  <c r="L175" i="1" s="1"/>
  <c r="M175" i="1"/>
  <c r="Q175" i="1"/>
  <c r="R175" i="1"/>
  <c r="S175" i="1"/>
  <c r="T175" i="1"/>
  <c r="U175" i="1"/>
  <c r="V175" i="1"/>
  <c r="W175" i="1"/>
  <c r="X175" i="1"/>
  <c r="J176" i="1"/>
  <c r="K176" i="1"/>
  <c r="L176" i="1" s="1"/>
  <c r="M176" i="1"/>
  <c r="Q176" i="1"/>
  <c r="R176" i="1"/>
  <c r="S176" i="1"/>
  <c r="T176" i="1"/>
  <c r="U176" i="1"/>
  <c r="V176" i="1"/>
  <c r="W176" i="1"/>
  <c r="X176" i="1"/>
  <c r="J177" i="1"/>
  <c r="K177" i="1"/>
  <c r="M177" i="1"/>
  <c r="Q177" i="1"/>
  <c r="R177" i="1"/>
  <c r="S177" i="1"/>
  <c r="T177" i="1"/>
  <c r="U177" i="1"/>
  <c r="V177" i="1"/>
  <c r="W177" i="1"/>
  <c r="X177" i="1"/>
  <c r="J178" i="1"/>
  <c r="K178" i="1"/>
  <c r="L178" i="1" s="1"/>
  <c r="M178" i="1"/>
  <c r="Q178" i="1"/>
  <c r="R178" i="1"/>
  <c r="S178" i="1"/>
  <c r="T178" i="1"/>
  <c r="U178" i="1"/>
  <c r="V178" i="1"/>
  <c r="W178" i="1"/>
  <c r="X178" i="1"/>
  <c r="J179" i="1"/>
  <c r="K179" i="1"/>
  <c r="L179" i="1" s="1"/>
  <c r="M179" i="1"/>
  <c r="Q179" i="1"/>
  <c r="R179" i="1"/>
  <c r="S179" i="1"/>
  <c r="T179" i="1"/>
  <c r="U179" i="1"/>
  <c r="V179" i="1"/>
  <c r="W179" i="1"/>
  <c r="X179" i="1"/>
  <c r="J180" i="1"/>
  <c r="K180" i="1"/>
  <c r="L180" i="1" s="1"/>
  <c r="M180" i="1"/>
  <c r="Q180" i="1"/>
  <c r="R180" i="1"/>
  <c r="S180" i="1"/>
  <c r="T180" i="1"/>
  <c r="U180" i="1"/>
  <c r="V180" i="1"/>
  <c r="W180" i="1"/>
  <c r="X180" i="1"/>
  <c r="J181" i="1"/>
  <c r="K181" i="1"/>
  <c r="L181" i="1" s="1"/>
  <c r="M181" i="1"/>
  <c r="Q181" i="1"/>
  <c r="R181" i="1"/>
  <c r="S181" i="1"/>
  <c r="T181" i="1"/>
  <c r="U181" i="1"/>
  <c r="V181" i="1"/>
  <c r="W181" i="1"/>
  <c r="X181" i="1"/>
  <c r="J182" i="1"/>
  <c r="K182" i="1"/>
  <c r="L182" i="1" s="1"/>
  <c r="M182" i="1"/>
  <c r="Q182" i="1"/>
  <c r="R182" i="1"/>
  <c r="S182" i="1"/>
  <c r="T182" i="1"/>
  <c r="U182" i="1"/>
  <c r="V182" i="1"/>
  <c r="W182" i="1"/>
  <c r="X182" i="1"/>
  <c r="J183" i="1"/>
  <c r="K183" i="1"/>
  <c r="L183" i="1" s="1"/>
  <c r="M183" i="1"/>
  <c r="Q183" i="1"/>
  <c r="R183" i="1"/>
  <c r="S183" i="1"/>
  <c r="T183" i="1"/>
  <c r="U183" i="1"/>
  <c r="V183" i="1"/>
  <c r="W183" i="1"/>
  <c r="X183" i="1"/>
  <c r="J184" i="1"/>
  <c r="K184" i="1"/>
  <c r="L184" i="1" s="1"/>
  <c r="M184" i="1"/>
  <c r="Q184" i="1"/>
  <c r="R184" i="1"/>
  <c r="S184" i="1"/>
  <c r="T184" i="1"/>
  <c r="U184" i="1"/>
  <c r="V184" i="1"/>
  <c r="W184" i="1"/>
  <c r="X184" i="1"/>
  <c r="J185" i="1"/>
  <c r="K185" i="1"/>
  <c r="M185" i="1"/>
  <c r="Q185" i="1"/>
  <c r="R185" i="1"/>
  <c r="S185" i="1"/>
  <c r="T185" i="1"/>
  <c r="U185" i="1"/>
  <c r="V185" i="1"/>
  <c r="W185" i="1"/>
  <c r="X185" i="1"/>
  <c r="J186" i="1"/>
  <c r="K186" i="1"/>
  <c r="L186" i="1" s="1"/>
  <c r="M186" i="1"/>
  <c r="Q186" i="1"/>
  <c r="R186" i="1"/>
  <c r="S186" i="1"/>
  <c r="T186" i="1"/>
  <c r="U186" i="1"/>
  <c r="V186" i="1"/>
  <c r="W186" i="1"/>
  <c r="X186" i="1"/>
  <c r="J187" i="1"/>
  <c r="K187" i="1"/>
  <c r="L187" i="1" s="1"/>
  <c r="M187" i="1"/>
  <c r="Q187" i="1"/>
  <c r="R187" i="1"/>
  <c r="S187" i="1"/>
  <c r="T187" i="1"/>
  <c r="U187" i="1"/>
  <c r="V187" i="1"/>
  <c r="W187" i="1"/>
  <c r="X187" i="1"/>
  <c r="J188" i="1"/>
  <c r="K188" i="1"/>
  <c r="L188" i="1" s="1"/>
  <c r="M188" i="1"/>
  <c r="Q188" i="1"/>
  <c r="R188" i="1"/>
  <c r="S188" i="1"/>
  <c r="T188" i="1"/>
  <c r="U188" i="1"/>
  <c r="V188" i="1"/>
  <c r="W188" i="1"/>
  <c r="X188" i="1"/>
  <c r="J189" i="1"/>
  <c r="K189" i="1"/>
  <c r="L189" i="1" s="1"/>
  <c r="M189" i="1"/>
  <c r="Q189" i="1"/>
  <c r="R189" i="1"/>
  <c r="S189" i="1"/>
  <c r="T189" i="1"/>
  <c r="U189" i="1"/>
  <c r="V189" i="1"/>
  <c r="W189" i="1"/>
  <c r="X189" i="1"/>
  <c r="J190" i="1"/>
  <c r="K190" i="1"/>
  <c r="L190" i="1" s="1"/>
  <c r="M190" i="1"/>
  <c r="Q190" i="1"/>
  <c r="R190" i="1"/>
  <c r="S190" i="1"/>
  <c r="T190" i="1"/>
  <c r="U190" i="1"/>
  <c r="V190" i="1"/>
  <c r="W190" i="1"/>
  <c r="X190" i="1"/>
  <c r="J191" i="1"/>
  <c r="K191" i="1"/>
  <c r="L191" i="1" s="1"/>
  <c r="M191" i="1"/>
  <c r="Q191" i="1"/>
  <c r="R191" i="1"/>
  <c r="S191" i="1"/>
  <c r="T191" i="1"/>
  <c r="U191" i="1"/>
  <c r="V191" i="1"/>
  <c r="W191" i="1"/>
  <c r="X191" i="1"/>
  <c r="J192" i="1"/>
  <c r="K192" i="1"/>
  <c r="L192" i="1" s="1"/>
  <c r="M192" i="1"/>
  <c r="Q192" i="1"/>
  <c r="R192" i="1"/>
  <c r="S192" i="1"/>
  <c r="T192" i="1"/>
  <c r="U192" i="1"/>
  <c r="V192" i="1"/>
  <c r="W192" i="1"/>
  <c r="X192" i="1"/>
  <c r="J193" i="1"/>
  <c r="K193" i="1"/>
  <c r="M193" i="1"/>
  <c r="Q193" i="1"/>
  <c r="R193" i="1"/>
  <c r="S193" i="1"/>
  <c r="T193" i="1"/>
  <c r="U193" i="1"/>
  <c r="V193" i="1"/>
  <c r="W193" i="1"/>
  <c r="X193" i="1"/>
  <c r="J194" i="1"/>
  <c r="K194" i="1"/>
  <c r="L194" i="1" s="1"/>
  <c r="M194" i="1"/>
  <c r="Q194" i="1"/>
  <c r="R194" i="1"/>
  <c r="S194" i="1"/>
  <c r="T194" i="1"/>
  <c r="U194" i="1"/>
  <c r="V194" i="1"/>
  <c r="W194" i="1"/>
  <c r="X194" i="1"/>
  <c r="J195" i="1"/>
  <c r="K195" i="1"/>
  <c r="L195" i="1" s="1"/>
  <c r="M195" i="1"/>
  <c r="Q195" i="1"/>
  <c r="R195" i="1"/>
  <c r="S195" i="1"/>
  <c r="T195" i="1"/>
  <c r="U195" i="1"/>
  <c r="V195" i="1"/>
  <c r="W195" i="1"/>
  <c r="X195" i="1"/>
  <c r="J196" i="1"/>
  <c r="K196" i="1"/>
  <c r="L196" i="1" s="1"/>
  <c r="M196" i="1"/>
  <c r="Q196" i="1"/>
  <c r="R196" i="1"/>
  <c r="S196" i="1"/>
  <c r="T196" i="1"/>
  <c r="U196" i="1"/>
  <c r="V196" i="1"/>
  <c r="W196" i="1"/>
  <c r="X196" i="1"/>
  <c r="J197" i="1"/>
  <c r="K197" i="1"/>
  <c r="L197" i="1" s="1"/>
  <c r="M197" i="1"/>
  <c r="Q197" i="1"/>
  <c r="R197" i="1"/>
  <c r="S197" i="1"/>
  <c r="T197" i="1"/>
  <c r="U197" i="1"/>
  <c r="V197" i="1"/>
  <c r="W197" i="1"/>
  <c r="X197" i="1"/>
  <c r="J198" i="1"/>
  <c r="K198" i="1"/>
  <c r="L198" i="1" s="1"/>
  <c r="M198" i="1"/>
  <c r="Q198" i="1"/>
  <c r="R198" i="1"/>
  <c r="S198" i="1"/>
  <c r="T198" i="1"/>
  <c r="U198" i="1"/>
  <c r="V198" i="1"/>
  <c r="W198" i="1"/>
  <c r="X198" i="1"/>
  <c r="J199" i="1"/>
  <c r="K199" i="1"/>
  <c r="L199" i="1" s="1"/>
  <c r="M199" i="1"/>
  <c r="Q199" i="1"/>
  <c r="R199" i="1"/>
  <c r="S199" i="1"/>
  <c r="T199" i="1"/>
  <c r="U199" i="1"/>
  <c r="V199" i="1"/>
  <c r="W199" i="1"/>
  <c r="X199" i="1"/>
  <c r="J200" i="1"/>
  <c r="K200" i="1"/>
  <c r="L200" i="1" s="1"/>
  <c r="M200" i="1"/>
  <c r="Q200" i="1"/>
  <c r="R200" i="1"/>
  <c r="S200" i="1"/>
  <c r="T200" i="1"/>
  <c r="U200" i="1"/>
  <c r="V200" i="1"/>
  <c r="W200" i="1"/>
  <c r="X200" i="1"/>
  <c r="J201" i="1"/>
  <c r="K201" i="1"/>
  <c r="M201" i="1"/>
  <c r="Q201" i="1"/>
  <c r="R201" i="1"/>
  <c r="S201" i="1"/>
  <c r="T201" i="1"/>
  <c r="U201" i="1"/>
  <c r="V201" i="1"/>
  <c r="W201" i="1"/>
  <c r="X201" i="1"/>
  <c r="J202" i="1"/>
  <c r="K202" i="1"/>
  <c r="L202" i="1" s="1"/>
  <c r="M202" i="1"/>
  <c r="Q202" i="1"/>
  <c r="R202" i="1"/>
  <c r="S202" i="1"/>
  <c r="T202" i="1"/>
  <c r="U202" i="1"/>
  <c r="V202" i="1"/>
  <c r="W202" i="1"/>
  <c r="X202" i="1"/>
  <c r="J203" i="1"/>
  <c r="K203" i="1"/>
  <c r="L203" i="1" s="1"/>
  <c r="M203" i="1"/>
  <c r="Q203" i="1"/>
  <c r="R203" i="1"/>
  <c r="S203" i="1"/>
  <c r="T203" i="1"/>
  <c r="U203" i="1"/>
  <c r="V203" i="1"/>
  <c r="W203" i="1"/>
  <c r="X203" i="1"/>
  <c r="J204" i="1"/>
  <c r="K204" i="1"/>
  <c r="L204" i="1" s="1"/>
  <c r="M204" i="1"/>
  <c r="Q204" i="1"/>
  <c r="R204" i="1"/>
  <c r="S204" i="1"/>
  <c r="T204" i="1"/>
  <c r="U204" i="1"/>
  <c r="V204" i="1"/>
  <c r="W204" i="1"/>
  <c r="X204" i="1"/>
  <c r="J205" i="1"/>
  <c r="K205" i="1"/>
  <c r="L205" i="1" s="1"/>
  <c r="M205" i="1"/>
  <c r="Q205" i="1"/>
  <c r="R205" i="1"/>
  <c r="S205" i="1"/>
  <c r="T205" i="1"/>
  <c r="U205" i="1"/>
  <c r="V205" i="1"/>
  <c r="W205" i="1"/>
  <c r="X205" i="1"/>
  <c r="J206" i="1"/>
  <c r="K206" i="1"/>
  <c r="L206" i="1" s="1"/>
  <c r="M206" i="1"/>
  <c r="Q206" i="1"/>
  <c r="R206" i="1"/>
  <c r="S206" i="1"/>
  <c r="T206" i="1"/>
  <c r="U206" i="1"/>
  <c r="V206" i="1"/>
  <c r="W206" i="1"/>
  <c r="X206" i="1"/>
  <c r="J207" i="1"/>
  <c r="K207" i="1"/>
  <c r="L207" i="1" s="1"/>
  <c r="M207" i="1"/>
  <c r="Q207" i="1"/>
  <c r="R207" i="1"/>
  <c r="S207" i="1"/>
  <c r="T207" i="1"/>
  <c r="U207" i="1"/>
  <c r="V207" i="1"/>
  <c r="W207" i="1"/>
  <c r="X207" i="1"/>
  <c r="J208" i="1"/>
  <c r="K208" i="1"/>
  <c r="L208" i="1" s="1"/>
  <c r="M208" i="1"/>
  <c r="Q208" i="1"/>
  <c r="R208" i="1"/>
  <c r="S208" i="1"/>
  <c r="T208" i="1"/>
  <c r="U208" i="1"/>
  <c r="V208" i="1"/>
  <c r="W208" i="1"/>
  <c r="X208" i="1"/>
  <c r="J209" i="1"/>
  <c r="K209" i="1"/>
  <c r="M209" i="1"/>
  <c r="Q209" i="1"/>
  <c r="R209" i="1"/>
  <c r="S209" i="1"/>
  <c r="T209" i="1"/>
  <c r="U209" i="1"/>
  <c r="V209" i="1"/>
  <c r="W209" i="1"/>
  <c r="X209" i="1"/>
  <c r="J210" i="1"/>
  <c r="K210" i="1"/>
  <c r="L210" i="1" s="1"/>
  <c r="M210" i="1"/>
  <c r="Q210" i="1"/>
  <c r="R210" i="1"/>
  <c r="S210" i="1"/>
  <c r="T210" i="1"/>
  <c r="U210" i="1"/>
  <c r="V210" i="1"/>
  <c r="W210" i="1"/>
  <c r="X210" i="1"/>
  <c r="J211" i="1"/>
  <c r="K211" i="1"/>
  <c r="L211" i="1" s="1"/>
  <c r="M211" i="1"/>
  <c r="Q211" i="1"/>
  <c r="R211" i="1"/>
  <c r="S211" i="1"/>
  <c r="T211" i="1"/>
  <c r="U211" i="1"/>
  <c r="V211" i="1"/>
  <c r="W211" i="1"/>
  <c r="X211" i="1"/>
  <c r="J212" i="1"/>
  <c r="K212" i="1"/>
  <c r="L212" i="1" s="1"/>
  <c r="M212" i="1"/>
  <c r="Q212" i="1"/>
  <c r="R212" i="1"/>
  <c r="S212" i="1"/>
  <c r="T212" i="1"/>
  <c r="U212" i="1"/>
  <c r="V212" i="1"/>
  <c r="W212" i="1"/>
  <c r="X212" i="1"/>
  <c r="J213" i="1"/>
  <c r="K213" i="1"/>
  <c r="L213" i="1" s="1"/>
  <c r="M213" i="1"/>
  <c r="Q213" i="1"/>
  <c r="R213" i="1"/>
  <c r="S213" i="1"/>
  <c r="T213" i="1"/>
  <c r="U213" i="1"/>
  <c r="V213" i="1"/>
  <c r="W213" i="1"/>
  <c r="X213" i="1"/>
  <c r="J214" i="1"/>
  <c r="K214" i="1"/>
  <c r="L214" i="1" s="1"/>
  <c r="M214" i="1"/>
  <c r="Q214" i="1"/>
  <c r="R214" i="1"/>
  <c r="S214" i="1"/>
  <c r="T214" i="1"/>
  <c r="U214" i="1"/>
  <c r="V214" i="1"/>
  <c r="W214" i="1"/>
  <c r="X214" i="1"/>
  <c r="J215" i="1"/>
  <c r="K215" i="1"/>
  <c r="L215" i="1" s="1"/>
  <c r="M215" i="1"/>
  <c r="Q215" i="1"/>
  <c r="R215" i="1"/>
  <c r="S215" i="1"/>
  <c r="T215" i="1"/>
  <c r="U215" i="1"/>
  <c r="V215" i="1"/>
  <c r="W215" i="1"/>
  <c r="X215" i="1"/>
  <c r="J216" i="1"/>
  <c r="K216" i="1"/>
  <c r="L216" i="1" s="1"/>
  <c r="M216" i="1"/>
  <c r="Q216" i="1"/>
  <c r="R216" i="1"/>
  <c r="S216" i="1"/>
  <c r="T216" i="1"/>
  <c r="U216" i="1"/>
  <c r="V216" i="1"/>
  <c r="W216" i="1"/>
  <c r="X216" i="1"/>
  <c r="J217" i="1"/>
  <c r="K217" i="1"/>
  <c r="M217" i="1"/>
  <c r="Q217" i="1"/>
  <c r="R217" i="1"/>
  <c r="S217" i="1"/>
  <c r="T217" i="1"/>
  <c r="U217" i="1"/>
  <c r="V217" i="1"/>
  <c r="W217" i="1"/>
  <c r="X217" i="1"/>
  <c r="J218" i="1"/>
  <c r="K218" i="1"/>
  <c r="L218" i="1" s="1"/>
  <c r="M218" i="1"/>
  <c r="Q218" i="1"/>
  <c r="R218" i="1"/>
  <c r="S218" i="1"/>
  <c r="T218" i="1"/>
  <c r="U218" i="1"/>
  <c r="V218" i="1"/>
  <c r="W218" i="1"/>
  <c r="X218" i="1"/>
  <c r="J219" i="1"/>
  <c r="K219" i="1"/>
  <c r="L219" i="1" s="1"/>
  <c r="M219" i="1"/>
  <c r="Q219" i="1"/>
  <c r="R219" i="1"/>
  <c r="S219" i="1"/>
  <c r="T219" i="1"/>
  <c r="U219" i="1"/>
  <c r="V219" i="1"/>
  <c r="W219" i="1"/>
  <c r="X219" i="1"/>
  <c r="J220" i="1"/>
  <c r="K220" i="1"/>
  <c r="L220" i="1" s="1"/>
  <c r="M220" i="1"/>
  <c r="Q220" i="1"/>
  <c r="R220" i="1"/>
  <c r="S220" i="1"/>
  <c r="T220" i="1"/>
  <c r="U220" i="1"/>
  <c r="V220" i="1"/>
  <c r="W220" i="1"/>
  <c r="X220" i="1"/>
  <c r="J221" i="1"/>
  <c r="K221" i="1"/>
  <c r="L221" i="1" s="1"/>
  <c r="M221" i="1"/>
  <c r="Q221" i="1"/>
  <c r="R221" i="1"/>
  <c r="S221" i="1"/>
  <c r="T221" i="1"/>
  <c r="U221" i="1"/>
  <c r="V221" i="1"/>
  <c r="W221" i="1"/>
  <c r="X221" i="1"/>
  <c r="J222" i="1"/>
  <c r="K222" i="1"/>
  <c r="L222" i="1" s="1"/>
  <c r="M222" i="1"/>
  <c r="Q222" i="1"/>
  <c r="R222" i="1"/>
  <c r="S222" i="1"/>
  <c r="T222" i="1"/>
  <c r="U222" i="1"/>
  <c r="V222" i="1"/>
  <c r="W222" i="1"/>
  <c r="X222" i="1"/>
  <c r="J223" i="1"/>
  <c r="K223" i="1"/>
  <c r="L223" i="1" s="1"/>
  <c r="M223" i="1"/>
  <c r="Q223" i="1"/>
  <c r="R223" i="1"/>
  <c r="S223" i="1"/>
  <c r="T223" i="1"/>
  <c r="U223" i="1"/>
  <c r="V223" i="1"/>
  <c r="W223" i="1"/>
  <c r="X223" i="1"/>
  <c r="J224" i="1"/>
  <c r="K224" i="1"/>
  <c r="L224" i="1" s="1"/>
  <c r="M224" i="1"/>
  <c r="Q224" i="1"/>
  <c r="R224" i="1"/>
  <c r="S224" i="1"/>
  <c r="T224" i="1"/>
  <c r="U224" i="1"/>
  <c r="V224" i="1"/>
  <c r="W224" i="1"/>
  <c r="X224" i="1"/>
  <c r="J225" i="1"/>
  <c r="K225" i="1"/>
  <c r="M225" i="1"/>
  <c r="Q225" i="1"/>
  <c r="R225" i="1"/>
  <c r="S225" i="1"/>
  <c r="T225" i="1"/>
  <c r="U225" i="1"/>
  <c r="V225" i="1"/>
  <c r="W225" i="1"/>
  <c r="X225" i="1"/>
  <c r="J226" i="1"/>
  <c r="K226" i="1"/>
  <c r="L226" i="1" s="1"/>
  <c r="M226" i="1"/>
  <c r="Q226" i="1"/>
  <c r="R226" i="1"/>
  <c r="S226" i="1"/>
  <c r="T226" i="1"/>
  <c r="U226" i="1"/>
  <c r="V226" i="1"/>
  <c r="W226" i="1"/>
  <c r="X226" i="1"/>
  <c r="J227" i="1"/>
  <c r="K227" i="1"/>
  <c r="L227" i="1" s="1"/>
  <c r="M227" i="1"/>
  <c r="Q227" i="1"/>
  <c r="R227" i="1"/>
  <c r="S227" i="1"/>
  <c r="T227" i="1"/>
  <c r="U227" i="1"/>
  <c r="V227" i="1"/>
  <c r="W227" i="1"/>
  <c r="X227" i="1"/>
  <c r="J228" i="1"/>
  <c r="K228" i="1"/>
  <c r="L228" i="1" s="1"/>
  <c r="M228" i="1"/>
  <c r="Q228" i="1"/>
  <c r="R228" i="1"/>
  <c r="S228" i="1"/>
  <c r="T228" i="1"/>
  <c r="U228" i="1"/>
  <c r="V228" i="1"/>
  <c r="W228" i="1"/>
  <c r="X228" i="1"/>
  <c r="J229" i="1"/>
  <c r="K229" i="1"/>
  <c r="L229" i="1" s="1"/>
  <c r="M229" i="1"/>
  <c r="Q229" i="1"/>
  <c r="R229" i="1"/>
  <c r="S229" i="1"/>
  <c r="T229" i="1"/>
  <c r="U229" i="1"/>
  <c r="V229" i="1"/>
  <c r="W229" i="1"/>
  <c r="X229" i="1"/>
  <c r="J230" i="1"/>
  <c r="K230" i="1"/>
  <c r="L230" i="1" s="1"/>
  <c r="M230" i="1"/>
  <c r="Q230" i="1"/>
  <c r="R230" i="1"/>
  <c r="S230" i="1"/>
  <c r="T230" i="1"/>
  <c r="U230" i="1"/>
  <c r="V230" i="1"/>
  <c r="W230" i="1"/>
  <c r="X230" i="1"/>
  <c r="J231" i="1"/>
  <c r="K231" i="1"/>
  <c r="L231" i="1" s="1"/>
  <c r="M231" i="1"/>
  <c r="Q231" i="1"/>
  <c r="R231" i="1"/>
  <c r="S231" i="1"/>
  <c r="T231" i="1"/>
  <c r="U231" i="1"/>
  <c r="V231" i="1"/>
  <c r="W231" i="1"/>
  <c r="X231" i="1"/>
  <c r="J232" i="1"/>
  <c r="K232" i="1"/>
  <c r="L232" i="1" s="1"/>
  <c r="M232" i="1"/>
  <c r="Q232" i="1"/>
  <c r="R232" i="1"/>
  <c r="S232" i="1"/>
  <c r="T232" i="1"/>
  <c r="U232" i="1"/>
  <c r="V232" i="1"/>
  <c r="W232" i="1"/>
  <c r="X232" i="1"/>
  <c r="J233" i="1"/>
  <c r="K233" i="1"/>
  <c r="M233" i="1"/>
  <c r="Q233" i="1"/>
  <c r="R233" i="1"/>
  <c r="S233" i="1"/>
  <c r="T233" i="1"/>
  <c r="U233" i="1"/>
  <c r="V233" i="1"/>
  <c r="W233" i="1"/>
  <c r="X233" i="1"/>
  <c r="J234" i="1"/>
  <c r="K234" i="1"/>
  <c r="L234" i="1" s="1"/>
  <c r="M234" i="1"/>
  <c r="Q234" i="1"/>
  <c r="R234" i="1"/>
  <c r="S234" i="1"/>
  <c r="T234" i="1"/>
  <c r="U234" i="1"/>
  <c r="V234" i="1"/>
  <c r="W234" i="1"/>
  <c r="X234" i="1"/>
  <c r="J235" i="1"/>
  <c r="K235" i="1"/>
  <c r="L235" i="1" s="1"/>
  <c r="M235" i="1"/>
  <c r="Q235" i="1"/>
  <c r="R235" i="1"/>
  <c r="S235" i="1"/>
  <c r="T235" i="1"/>
  <c r="U235" i="1"/>
  <c r="V235" i="1"/>
  <c r="W235" i="1"/>
  <c r="X235" i="1"/>
  <c r="J236" i="1"/>
  <c r="K236" i="1"/>
  <c r="L236" i="1" s="1"/>
  <c r="M236" i="1"/>
  <c r="Q236" i="1"/>
  <c r="R236" i="1"/>
  <c r="S236" i="1"/>
  <c r="T236" i="1"/>
  <c r="U236" i="1"/>
  <c r="V236" i="1"/>
  <c r="W236" i="1"/>
  <c r="X236" i="1"/>
  <c r="J237" i="1"/>
  <c r="K237" i="1"/>
  <c r="L237" i="1" s="1"/>
  <c r="M237" i="1"/>
  <c r="Q237" i="1"/>
  <c r="R237" i="1"/>
  <c r="S237" i="1"/>
  <c r="T237" i="1"/>
  <c r="U237" i="1"/>
  <c r="V237" i="1"/>
  <c r="W237" i="1"/>
  <c r="X237" i="1"/>
  <c r="J238" i="1"/>
  <c r="K238" i="1"/>
  <c r="L238" i="1" s="1"/>
  <c r="M238" i="1"/>
  <c r="Q238" i="1"/>
  <c r="R238" i="1"/>
  <c r="S238" i="1"/>
  <c r="T238" i="1"/>
  <c r="U238" i="1"/>
  <c r="V238" i="1"/>
  <c r="W238" i="1"/>
  <c r="X238" i="1"/>
  <c r="J239" i="1"/>
  <c r="K239" i="1"/>
  <c r="L239" i="1" s="1"/>
  <c r="M239" i="1"/>
  <c r="Q239" i="1"/>
  <c r="R239" i="1"/>
  <c r="S239" i="1"/>
  <c r="T239" i="1"/>
  <c r="U239" i="1"/>
  <c r="V239" i="1"/>
  <c r="W239" i="1"/>
  <c r="X239" i="1"/>
  <c r="J240" i="1"/>
  <c r="K240" i="1"/>
  <c r="L240" i="1" s="1"/>
  <c r="M240" i="1"/>
  <c r="Q240" i="1"/>
  <c r="R240" i="1"/>
  <c r="S240" i="1"/>
  <c r="T240" i="1"/>
  <c r="U240" i="1"/>
  <c r="V240" i="1"/>
  <c r="W240" i="1"/>
  <c r="X240" i="1"/>
  <c r="J241" i="1"/>
  <c r="K241" i="1"/>
  <c r="M241" i="1"/>
  <c r="Q241" i="1"/>
  <c r="R241" i="1"/>
  <c r="S241" i="1"/>
  <c r="T241" i="1"/>
  <c r="U241" i="1"/>
  <c r="V241" i="1"/>
  <c r="W241" i="1"/>
  <c r="X241" i="1"/>
  <c r="J242" i="1"/>
  <c r="K242" i="1"/>
  <c r="L242" i="1" s="1"/>
  <c r="M242" i="1"/>
  <c r="Q242" i="1"/>
  <c r="R242" i="1"/>
  <c r="S242" i="1"/>
  <c r="T242" i="1"/>
  <c r="U242" i="1"/>
  <c r="V242" i="1"/>
  <c r="W242" i="1"/>
  <c r="X242" i="1"/>
  <c r="J243" i="1"/>
  <c r="K243" i="1"/>
  <c r="L243" i="1" s="1"/>
  <c r="M243" i="1"/>
  <c r="Q243" i="1"/>
  <c r="R243" i="1"/>
  <c r="S243" i="1"/>
  <c r="T243" i="1"/>
  <c r="U243" i="1"/>
  <c r="V243" i="1"/>
  <c r="W243" i="1"/>
  <c r="X243" i="1"/>
  <c r="J244" i="1"/>
  <c r="K244" i="1"/>
  <c r="L244" i="1" s="1"/>
  <c r="M244" i="1"/>
  <c r="Q244" i="1"/>
  <c r="R244" i="1"/>
  <c r="S244" i="1"/>
  <c r="T244" i="1"/>
  <c r="U244" i="1"/>
  <c r="V244" i="1"/>
  <c r="W244" i="1"/>
  <c r="X244" i="1"/>
  <c r="J245" i="1"/>
  <c r="K245" i="1"/>
  <c r="L245" i="1" s="1"/>
  <c r="M245" i="1"/>
  <c r="Q245" i="1"/>
  <c r="R245" i="1"/>
  <c r="S245" i="1"/>
  <c r="T245" i="1"/>
  <c r="U245" i="1"/>
  <c r="V245" i="1"/>
  <c r="W245" i="1"/>
  <c r="X245" i="1"/>
  <c r="J246" i="1"/>
  <c r="K246" i="1"/>
  <c r="L246" i="1" s="1"/>
  <c r="M246" i="1"/>
  <c r="Q246" i="1"/>
  <c r="R246" i="1"/>
  <c r="S246" i="1"/>
  <c r="T246" i="1"/>
  <c r="U246" i="1"/>
  <c r="V246" i="1"/>
  <c r="W246" i="1"/>
  <c r="X246" i="1"/>
  <c r="J247" i="1"/>
  <c r="K247" i="1"/>
  <c r="L247" i="1" s="1"/>
  <c r="M247" i="1"/>
  <c r="Q247" i="1"/>
  <c r="R247" i="1"/>
  <c r="S247" i="1"/>
  <c r="T247" i="1"/>
  <c r="U247" i="1"/>
  <c r="V247" i="1"/>
  <c r="W247" i="1"/>
  <c r="X247" i="1"/>
  <c r="J248" i="1"/>
  <c r="K248" i="1"/>
  <c r="L248" i="1" s="1"/>
  <c r="M248" i="1"/>
  <c r="Q248" i="1"/>
  <c r="R248" i="1"/>
  <c r="S248" i="1"/>
  <c r="T248" i="1"/>
  <c r="U248" i="1"/>
  <c r="V248" i="1"/>
  <c r="W248" i="1"/>
  <c r="X248" i="1"/>
  <c r="J249" i="1"/>
  <c r="K249" i="1"/>
  <c r="M249" i="1"/>
  <c r="Q249" i="1"/>
  <c r="R249" i="1"/>
  <c r="S249" i="1"/>
  <c r="T249" i="1"/>
  <c r="U249" i="1"/>
  <c r="V249" i="1"/>
  <c r="W249" i="1"/>
  <c r="X249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1" i="1"/>
  <c r="J38" i="1"/>
  <c r="K38" i="1"/>
  <c r="L38" i="1" s="1"/>
  <c r="M38" i="1"/>
  <c r="Q38" i="1"/>
  <c r="R38" i="1"/>
  <c r="S38" i="1"/>
  <c r="T38" i="1"/>
  <c r="U38" i="1"/>
  <c r="W38" i="1"/>
  <c r="X38" i="1"/>
  <c r="J39" i="1"/>
  <c r="K39" i="1"/>
  <c r="L39" i="1" s="1"/>
  <c r="M39" i="1"/>
  <c r="Q39" i="1"/>
  <c r="R39" i="1"/>
  <c r="S39" i="1"/>
  <c r="T39" i="1"/>
  <c r="U39" i="1"/>
  <c r="W39" i="1"/>
  <c r="X39" i="1"/>
  <c r="J40" i="1"/>
  <c r="K40" i="1"/>
  <c r="L40" i="1" s="1"/>
  <c r="M40" i="1"/>
  <c r="Q40" i="1"/>
  <c r="R40" i="1"/>
  <c r="S40" i="1"/>
  <c r="T40" i="1"/>
  <c r="U40" i="1"/>
  <c r="W40" i="1"/>
  <c r="X40" i="1"/>
  <c r="J41" i="1"/>
  <c r="K41" i="1"/>
  <c r="M41" i="1"/>
  <c r="Q41" i="1"/>
  <c r="R41" i="1"/>
  <c r="S41" i="1"/>
  <c r="T41" i="1"/>
  <c r="U41" i="1"/>
  <c r="W41" i="1"/>
  <c r="X41" i="1"/>
  <c r="J42" i="1"/>
  <c r="K42" i="1"/>
  <c r="L42" i="1" s="1"/>
  <c r="M42" i="1"/>
  <c r="Q42" i="1"/>
  <c r="R42" i="1"/>
  <c r="S42" i="1"/>
  <c r="T42" i="1"/>
  <c r="U42" i="1"/>
  <c r="W42" i="1"/>
  <c r="X42" i="1"/>
  <c r="J43" i="1"/>
  <c r="K43" i="1"/>
  <c r="L43" i="1" s="1"/>
  <c r="M43" i="1"/>
  <c r="Q43" i="1"/>
  <c r="R43" i="1"/>
  <c r="S43" i="1"/>
  <c r="T43" i="1"/>
  <c r="U43" i="1"/>
  <c r="W43" i="1"/>
  <c r="X43" i="1"/>
  <c r="J44" i="1"/>
  <c r="K44" i="1"/>
  <c r="L44" i="1" s="1"/>
  <c r="M44" i="1"/>
  <c r="Q44" i="1"/>
  <c r="R44" i="1"/>
  <c r="S44" i="1"/>
  <c r="T44" i="1"/>
  <c r="U44" i="1"/>
  <c r="W44" i="1"/>
  <c r="X44" i="1"/>
  <c r="J45" i="1"/>
  <c r="K45" i="1"/>
  <c r="L45" i="1" s="1"/>
  <c r="M45" i="1"/>
  <c r="Q45" i="1"/>
  <c r="R45" i="1"/>
  <c r="S45" i="1"/>
  <c r="T45" i="1"/>
  <c r="U45" i="1"/>
  <c r="W45" i="1"/>
  <c r="X45" i="1"/>
  <c r="J46" i="1"/>
  <c r="K46" i="1"/>
  <c r="L46" i="1" s="1"/>
  <c r="M46" i="1"/>
  <c r="Q46" i="1"/>
  <c r="R46" i="1"/>
  <c r="S46" i="1"/>
  <c r="T46" i="1"/>
  <c r="U46" i="1"/>
  <c r="W46" i="1"/>
  <c r="X46" i="1"/>
  <c r="J47" i="1"/>
  <c r="K47" i="1"/>
  <c r="L47" i="1" s="1"/>
  <c r="M47" i="1"/>
  <c r="Q47" i="1"/>
  <c r="R47" i="1"/>
  <c r="S47" i="1"/>
  <c r="T47" i="1"/>
  <c r="U47" i="1"/>
  <c r="W47" i="1"/>
  <c r="X47" i="1"/>
  <c r="J19" i="1"/>
  <c r="K19" i="1"/>
  <c r="L19" i="1" s="1"/>
  <c r="M19" i="1"/>
  <c r="Q19" i="1"/>
  <c r="R19" i="1"/>
  <c r="S19" i="1"/>
  <c r="T19" i="1"/>
  <c r="U19" i="1"/>
  <c r="W19" i="1"/>
  <c r="X19" i="1"/>
  <c r="J20" i="1"/>
  <c r="K20" i="1"/>
  <c r="L20" i="1" s="1"/>
  <c r="M20" i="1"/>
  <c r="Q20" i="1"/>
  <c r="R20" i="1"/>
  <c r="S20" i="1"/>
  <c r="T20" i="1"/>
  <c r="U20" i="1"/>
  <c r="W20" i="1"/>
  <c r="X20" i="1"/>
  <c r="J21" i="1"/>
  <c r="K21" i="1"/>
  <c r="L21" i="1" s="1"/>
  <c r="M21" i="1"/>
  <c r="Q21" i="1"/>
  <c r="R21" i="1"/>
  <c r="S21" i="1"/>
  <c r="T21" i="1"/>
  <c r="U21" i="1"/>
  <c r="W21" i="1"/>
  <c r="X21" i="1"/>
  <c r="J22" i="1"/>
  <c r="K22" i="1"/>
  <c r="L22" i="1" s="1"/>
  <c r="M22" i="1"/>
  <c r="Q22" i="1"/>
  <c r="R22" i="1"/>
  <c r="S22" i="1"/>
  <c r="T22" i="1"/>
  <c r="U22" i="1"/>
  <c r="W22" i="1"/>
  <c r="X22" i="1"/>
  <c r="J23" i="1"/>
  <c r="K23" i="1"/>
  <c r="L23" i="1" s="1"/>
  <c r="M23" i="1"/>
  <c r="Q23" i="1"/>
  <c r="R23" i="1"/>
  <c r="S23" i="1"/>
  <c r="T23" i="1"/>
  <c r="U23" i="1"/>
  <c r="W23" i="1"/>
  <c r="X23" i="1"/>
  <c r="J24" i="1"/>
  <c r="K24" i="1"/>
  <c r="L24" i="1" s="1"/>
  <c r="M24" i="1"/>
  <c r="Q24" i="1"/>
  <c r="R24" i="1"/>
  <c r="S24" i="1"/>
  <c r="T24" i="1"/>
  <c r="U24" i="1"/>
  <c r="W24" i="1"/>
  <c r="X24" i="1"/>
  <c r="J25" i="1"/>
  <c r="K25" i="1"/>
  <c r="M25" i="1"/>
  <c r="Q25" i="1"/>
  <c r="R25" i="1"/>
  <c r="S25" i="1"/>
  <c r="T25" i="1"/>
  <c r="U25" i="1"/>
  <c r="W25" i="1"/>
  <c r="X25" i="1"/>
  <c r="J26" i="1"/>
  <c r="K26" i="1"/>
  <c r="L26" i="1" s="1"/>
  <c r="M26" i="1"/>
  <c r="Q26" i="1"/>
  <c r="R26" i="1"/>
  <c r="S26" i="1"/>
  <c r="T26" i="1"/>
  <c r="U26" i="1"/>
  <c r="W26" i="1"/>
  <c r="X26" i="1"/>
  <c r="J27" i="1"/>
  <c r="K27" i="1"/>
  <c r="L27" i="1" s="1"/>
  <c r="M27" i="1"/>
  <c r="Q27" i="1"/>
  <c r="R27" i="1"/>
  <c r="S27" i="1"/>
  <c r="T27" i="1"/>
  <c r="U27" i="1"/>
  <c r="W27" i="1"/>
  <c r="X27" i="1"/>
  <c r="J28" i="1"/>
  <c r="K28" i="1"/>
  <c r="L28" i="1" s="1"/>
  <c r="M28" i="1"/>
  <c r="Q28" i="1"/>
  <c r="R28" i="1"/>
  <c r="S28" i="1"/>
  <c r="T28" i="1"/>
  <c r="U28" i="1"/>
  <c r="W28" i="1"/>
  <c r="X28" i="1"/>
  <c r="J29" i="1"/>
  <c r="K29" i="1"/>
  <c r="L29" i="1" s="1"/>
  <c r="M29" i="1"/>
  <c r="Q29" i="1"/>
  <c r="R29" i="1"/>
  <c r="S29" i="1"/>
  <c r="T29" i="1"/>
  <c r="U29" i="1"/>
  <c r="W29" i="1"/>
  <c r="X29" i="1"/>
  <c r="J30" i="1"/>
  <c r="K30" i="1"/>
  <c r="L30" i="1" s="1"/>
  <c r="M30" i="1"/>
  <c r="Q30" i="1"/>
  <c r="R30" i="1"/>
  <c r="S30" i="1"/>
  <c r="T30" i="1"/>
  <c r="U30" i="1"/>
  <c r="W30" i="1"/>
  <c r="X30" i="1"/>
  <c r="J31" i="1"/>
  <c r="K31" i="1"/>
  <c r="L31" i="1" s="1"/>
  <c r="M31" i="1"/>
  <c r="Q31" i="1"/>
  <c r="R31" i="1"/>
  <c r="S31" i="1"/>
  <c r="T31" i="1"/>
  <c r="U31" i="1"/>
  <c r="W31" i="1"/>
  <c r="X31" i="1"/>
  <c r="J32" i="1"/>
  <c r="K32" i="1"/>
  <c r="L32" i="1" s="1"/>
  <c r="M32" i="1"/>
  <c r="Q32" i="1"/>
  <c r="R32" i="1"/>
  <c r="S32" i="1"/>
  <c r="T32" i="1"/>
  <c r="U32" i="1"/>
  <c r="W32" i="1"/>
  <c r="X32" i="1"/>
  <c r="J33" i="1"/>
  <c r="K33" i="1"/>
  <c r="M33" i="1"/>
  <c r="Q33" i="1"/>
  <c r="R33" i="1"/>
  <c r="S33" i="1"/>
  <c r="T33" i="1"/>
  <c r="U33" i="1"/>
  <c r="W33" i="1"/>
  <c r="X33" i="1"/>
  <c r="J34" i="1"/>
  <c r="K34" i="1"/>
  <c r="L34" i="1" s="1"/>
  <c r="M34" i="1"/>
  <c r="Q34" i="1"/>
  <c r="R34" i="1"/>
  <c r="S34" i="1"/>
  <c r="T34" i="1"/>
  <c r="U34" i="1"/>
  <c r="W34" i="1"/>
  <c r="X34" i="1"/>
  <c r="J35" i="1"/>
  <c r="K35" i="1"/>
  <c r="L35" i="1" s="1"/>
  <c r="M35" i="1"/>
  <c r="Q35" i="1"/>
  <c r="R35" i="1"/>
  <c r="S35" i="1"/>
  <c r="T35" i="1"/>
  <c r="U35" i="1"/>
  <c r="W35" i="1"/>
  <c r="X35" i="1"/>
  <c r="J36" i="1"/>
  <c r="K36" i="1"/>
  <c r="L36" i="1" s="1"/>
  <c r="M36" i="1"/>
  <c r="Q36" i="1"/>
  <c r="R36" i="1"/>
  <c r="S36" i="1"/>
  <c r="T36" i="1"/>
  <c r="U36" i="1"/>
  <c r="W36" i="1"/>
  <c r="X36" i="1"/>
  <c r="J37" i="1"/>
  <c r="K37" i="1"/>
  <c r="L37" i="1" s="1"/>
  <c r="M37" i="1"/>
  <c r="Q37" i="1"/>
  <c r="R37" i="1"/>
  <c r="S37" i="1"/>
  <c r="T37" i="1"/>
  <c r="U37" i="1"/>
  <c r="W37" i="1"/>
  <c r="X37" i="1"/>
  <c r="J2" i="1"/>
  <c r="K2" i="1"/>
  <c r="L2" i="1" s="1"/>
  <c r="M2" i="1"/>
  <c r="Q2" i="1"/>
  <c r="R2" i="1"/>
  <c r="S2" i="1"/>
  <c r="T2" i="1"/>
  <c r="U2" i="1"/>
  <c r="W2" i="1"/>
  <c r="X2" i="1"/>
  <c r="J3" i="1"/>
  <c r="K3" i="1"/>
  <c r="L3" i="1" s="1"/>
  <c r="M3" i="1"/>
  <c r="Q3" i="1"/>
  <c r="R3" i="1"/>
  <c r="S3" i="1"/>
  <c r="T3" i="1"/>
  <c r="U3" i="1"/>
  <c r="W3" i="1"/>
  <c r="X3" i="1"/>
  <c r="J4" i="1"/>
  <c r="K4" i="1"/>
  <c r="L4" i="1" s="1"/>
  <c r="M4" i="1"/>
  <c r="Q4" i="1"/>
  <c r="R4" i="1"/>
  <c r="S4" i="1"/>
  <c r="T4" i="1"/>
  <c r="U4" i="1"/>
  <c r="W4" i="1"/>
  <c r="X4" i="1"/>
  <c r="J5" i="1"/>
  <c r="K5" i="1"/>
  <c r="L5" i="1" s="1"/>
  <c r="M5" i="1"/>
  <c r="Q5" i="1"/>
  <c r="R5" i="1"/>
  <c r="S5" i="1"/>
  <c r="T5" i="1"/>
  <c r="U5" i="1"/>
  <c r="W5" i="1"/>
  <c r="X5" i="1"/>
  <c r="J6" i="1"/>
  <c r="K6" i="1"/>
  <c r="L6" i="1" s="1"/>
  <c r="M6" i="1"/>
  <c r="Q6" i="1"/>
  <c r="R6" i="1"/>
  <c r="S6" i="1"/>
  <c r="T6" i="1"/>
  <c r="U6" i="1"/>
  <c r="W6" i="1"/>
  <c r="X6" i="1"/>
  <c r="J7" i="1"/>
  <c r="K7" i="1"/>
  <c r="L7" i="1" s="1"/>
  <c r="M7" i="1"/>
  <c r="Q7" i="1"/>
  <c r="R7" i="1"/>
  <c r="S7" i="1"/>
  <c r="T7" i="1"/>
  <c r="U7" i="1"/>
  <c r="W7" i="1"/>
  <c r="X7" i="1"/>
  <c r="J8" i="1"/>
  <c r="K8" i="1"/>
  <c r="L8" i="1" s="1"/>
  <c r="M8" i="1"/>
  <c r="Q8" i="1"/>
  <c r="R8" i="1"/>
  <c r="S8" i="1"/>
  <c r="T8" i="1"/>
  <c r="U8" i="1"/>
  <c r="W8" i="1"/>
  <c r="X8" i="1"/>
  <c r="J9" i="1"/>
  <c r="K9" i="1"/>
  <c r="M9" i="1"/>
  <c r="Q9" i="1"/>
  <c r="R9" i="1"/>
  <c r="S9" i="1"/>
  <c r="T9" i="1"/>
  <c r="U9" i="1"/>
  <c r="W9" i="1"/>
  <c r="X9" i="1"/>
  <c r="J10" i="1"/>
  <c r="K10" i="1"/>
  <c r="L10" i="1" s="1"/>
  <c r="M10" i="1"/>
  <c r="Q10" i="1"/>
  <c r="R10" i="1"/>
  <c r="S10" i="1"/>
  <c r="T10" i="1"/>
  <c r="U10" i="1"/>
  <c r="W10" i="1"/>
  <c r="X10" i="1"/>
  <c r="J11" i="1"/>
  <c r="K11" i="1"/>
  <c r="L11" i="1" s="1"/>
  <c r="M11" i="1"/>
  <c r="Q11" i="1"/>
  <c r="R11" i="1"/>
  <c r="S11" i="1"/>
  <c r="T11" i="1"/>
  <c r="U11" i="1"/>
  <c r="W11" i="1"/>
  <c r="X11" i="1"/>
  <c r="J12" i="1"/>
  <c r="K12" i="1"/>
  <c r="L12" i="1" s="1"/>
  <c r="M12" i="1"/>
  <c r="Q12" i="1"/>
  <c r="R12" i="1"/>
  <c r="S12" i="1"/>
  <c r="T12" i="1"/>
  <c r="U12" i="1"/>
  <c r="W12" i="1"/>
  <c r="X12" i="1"/>
  <c r="J13" i="1"/>
  <c r="K13" i="1"/>
  <c r="L13" i="1" s="1"/>
  <c r="M13" i="1"/>
  <c r="Q13" i="1"/>
  <c r="R13" i="1"/>
  <c r="S13" i="1"/>
  <c r="T13" i="1"/>
  <c r="U13" i="1"/>
  <c r="W13" i="1"/>
  <c r="X13" i="1"/>
  <c r="J14" i="1"/>
  <c r="K14" i="1"/>
  <c r="L14" i="1" s="1"/>
  <c r="M14" i="1"/>
  <c r="Q14" i="1"/>
  <c r="R14" i="1"/>
  <c r="S14" i="1"/>
  <c r="T14" i="1"/>
  <c r="U14" i="1"/>
  <c r="W14" i="1"/>
  <c r="X14" i="1"/>
  <c r="J15" i="1"/>
  <c r="K15" i="1"/>
  <c r="L15" i="1" s="1"/>
  <c r="M15" i="1"/>
  <c r="Q15" i="1"/>
  <c r="R15" i="1"/>
  <c r="S15" i="1"/>
  <c r="T15" i="1"/>
  <c r="U15" i="1"/>
  <c r="W15" i="1"/>
  <c r="X15" i="1"/>
  <c r="J16" i="1"/>
  <c r="K16" i="1"/>
  <c r="L16" i="1" s="1"/>
  <c r="M16" i="1"/>
  <c r="Q16" i="1"/>
  <c r="R16" i="1"/>
  <c r="S16" i="1"/>
  <c r="T16" i="1"/>
  <c r="U16" i="1"/>
  <c r="W16" i="1"/>
  <c r="X16" i="1"/>
  <c r="J17" i="1"/>
  <c r="K17" i="1"/>
  <c r="M17" i="1"/>
  <c r="Q17" i="1"/>
  <c r="R17" i="1"/>
  <c r="S17" i="1"/>
  <c r="T17" i="1"/>
  <c r="U17" i="1"/>
  <c r="W17" i="1"/>
  <c r="X17" i="1"/>
  <c r="J18" i="1"/>
  <c r="K18" i="1"/>
  <c r="L18" i="1" s="1"/>
  <c r="M18" i="1"/>
  <c r="Q18" i="1"/>
  <c r="R18" i="1"/>
  <c r="S18" i="1"/>
  <c r="T18" i="1"/>
  <c r="U18" i="1"/>
  <c r="W18" i="1"/>
  <c r="X18" i="1"/>
  <c r="Q1" i="1"/>
  <c r="W1" i="1"/>
  <c r="X1" i="1"/>
  <c r="T1" i="1"/>
  <c r="U1" i="1"/>
  <c r="S1" i="1"/>
  <c r="R1" i="1"/>
  <c r="J1" i="1"/>
  <c r="M1" i="1"/>
  <c r="K1" i="1"/>
  <c r="L1" i="1" s="1"/>
  <c r="N277" i="1" l="1"/>
  <c r="P277" i="1" s="1"/>
  <c r="N261" i="1"/>
  <c r="P261" i="1" s="1"/>
  <c r="N410" i="1"/>
  <c r="P410" i="1" s="1"/>
  <c r="N394" i="1"/>
  <c r="P394" i="1" s="1"/>
  <c r="N378" i="1"/>
  <c r="P378" i="1" s="1"/>
  <c r="N362" i="1"/>
  <c r="P362" i="1" s="1"/>
  <c r="N298" i="1"/>
  <c r="P298" i="1" s="1"/>
  <c r="N282" i="1"/>
  <c r="P282" i="1" s="1"/>
  <c r="N266" i="1"/>
  <c r="P266" i="1" s="1"/>
  <c r="N406" i="1"/>
  <c r="P406" i="1" s="1"/>
  <c r="N398" i="1"/>
  <c r="P398" i="1" s="1"/>
  <c r="N390" i="1"/>
  <c r="P390" i="1" s="1"/>
  <c r="N382" i="1"/>
  <c r="P382" i="1" s="1"/>
  <c r="N374" i="1"/>
  <c r="P374" i="1" s="1"/>
  <c r="N366" i="1"/>
  <c r="P366" i="1" s="1"/>
  <c r="N350" i="1"/>
  <c r="P350" i="1" s="1"/>
  <c r="N342" i="1"/>
  <c r="P342" i="1" s="1"/>
  <c r="N334" i="1"/>
  <c r="P334" i="1" s="1"/>
  <c r="N318" i="1"/>
  <c r="P318" i="1" s="1"/>
  <c r="N310" i="1"/>
  <c r="P310" i="1" s="1"/>
  <c r="N302" i="1"/>
  <c r="P302" i="1" s="1"/>
  <c r="N286" i="1"/>
  <c r="P286" i="1" s="1"/>
  <c r="N375" i="1"/>
  <c r="P375" i="1" s="1"/>
  <c r="N339" i="1"/>
  <c r="P339" i="1" s="1"/>
  <c r="N265" i="1"/>
  <c r="P265" i="1" s="1"/>
  <c r="N189" i="1"/>
  <c r="P189" i="1" s="1"/>
  <c r="N341" i="1"/>
  <c r="P341" i="1" s="1"/>
  <c r="N319" i="1"/>
  <c r="P319" i="1" s="1"/>
  <c r="N309" i="1"/>
  <c r="P309" i="1" s="1"/>
  <c r="N304" i="1"/>
  <c r="P304" i="1" s="1"/>
  <c r="N264" i="1"/>
  <c r="P264" i="1" s="1"/>
  <c r="N253" i="1"/>
  <c r="P253" i="1" s="1"/>
  <c r="L48" i="1"/>
  <c r="N48" i="1" s="1"/>
  <c r="P48" i="1" s="1"/>
  <c r="N295" i="1"/>
  <c r="P295" i="1" s="1"/>
  <c r="N305" i="1"/>
  <c r="P305" i="1" s="1"/>
  <c r="N404" i="1"/>
  <c r="P404" i="1" s="1"/>
  <c r="N388" i="1"/>
  <c r="P388" i="1" s="1"/>
  <c r="N372" i="1"/>
  <c r="P372" i="1" s="1"/>
  <c r="N353" i="1"/>
  <c r="P353" i="1" s="1"/>
  <c r="N348" i="1"/>
  <c r="P348" i="1" s="1"/>
  <c r="N321" i="1"/>
  <c r="P321" i="1" s="1"/>
  <c r="N316" i="1"/>
  <c r="P316" i="1" s="1"/>
  <c r="N292" i="1"/>
  <c r="P292" i="1" s="1"/>
  <c r="N280" i="1"/>
  <c r="P280" i="1" s="1"/>
  <c r="N252" i="1"/>
  <c r="P252" i="1" s="1"/>
  <c r="L407" i="1"/>
  <c r="N407" i="1" s="1"/>
  <c r="P407" i="1" s="1"/>
  <c r="L375" i="1"/>
  <c r="L351" i="1"/>
  <c r="N351" i="1" s="1"/>
  <c r="P351" i="1" s="1"/>
  <c r="L319" i="1"/>
  <c r="L295" i="1"/>
  <c r="L271" i="1"/>
  <c r="N271" i="1" s="1"/>
  <c r="P271" i="1" s="1"/>
  <c r="L255" i="1"/>
  <c r="N255" i="1" s="1"/>
  <c r="P255" i="1" s="1"/>
  <c r="N400" i="1"/>
  <c r="P400" i="1" s="1"/>
  <c r="N391" i="1"/>
  <c r="P391" i="1" s="1"/>
  <c r="N276" i="1"/>
  <c r="P276" i="1" s="1"/>
  <c r="N260" i="1"/>
  <c r="P260" i="1" s="1"/>
  <c r="N250" i="1"/>
  <c r="P250" i="1" s="1"/>
  <c r="N413" i="1"/>
  <c r="P413" i="1" s="1"/>
  <c r="N397" i="1"/>
  <c r="P397" i="1" s="1"/>
  <c r="N381" i="1"/>
  <c r="P381" i="1" s="1"/>
  <c r="N365" i="1"/>
  <c r="P365" i="1" s="1"/>
  <c r="N343" i="1"/>
  <c r="P343" i="1" s="1"/>
  <c r="N333" i="1"/>
  <c r="P333" i="1" s="1"/>
  <c r="N311" i="1"/>
  <c r="P311" i="1" s="1"/>
  <c r="N287" i="1"/>
  <c r="P287" i="1" s="1"/>
  <c r="N368" i="1"/>
  <c r="P368" i="1" s="1"/>
  <c r="N223" i="1"/>
  <c r="P223" i="1" s="1"/>
  <c r="N408" i="1"/>
  <c r="P408" i="1" s="1"/>
  <c r="N399" i="1"/>
  <c r="P399" i="1" s="1"/>
  <c r="N392" i="1"/>
  <c r="P392" i="1" s="1"/>
  <c r="N383" i="1"/>
  <c r="P383" i="1" s="1"/>
  <c r="N376" i="1"/>
  <c r="P376" i="1" s="1"/>
  <c r="N367" i="1"/>
  <c r="P367" i="1" s="1"/>
  <c r="N340" i="1"/>
  <c r="P340" i="1" s="1"/>
  <c r="N323" i="1"/>
  <c r="P323" i="1" s="1"/>
  <c r="N308" i="1"/>
  <c r="P308" i="1" s="1"/>
  <c r="N296" i="1"/>
  <c r="P296" i="1" s="1"/>
  <c r="N268" i="1"/>
  <c r="P268" i="1" s="1"/>
  <c r="N356" i="1"/>
  <c r="P356" i="1" s="1"/>
  <c r="N324" i="1"/>
  <c r="P324" i="1" s="1"/>
  <c r="N357" i="1"/>
  <c r="P357" i="1" s="1"/>
  <c r="N335" i="1"/>
  <c r="P335" i="1" s="1"/>
  <c r="N325" i="1"/>
  <c r="P325" i="1" s="1"/>
  <c r="N303" i="1"/>
  <c r="P303" i="1" s="1"/>
  <c r="N284" i="1"/>
  <c r="P284" i="1" s="1"/>
  <c r="N272" i="1"/>
  <c r="P272" i="1" s="1"/>
  <c r="N263" i="1"/>
  <c r="P263" i="1" s="1"/>
  <c r="N256" i="1"/>
  <c r="P256" i="1" s="1"/>
  <c r="L116" i="1"/>
  <c r="N116" i="1" s="1"/>
  <c r="P116" i="1" s="1"/>
  <c r="N384" i="1"/>
  <c r="P384" i="1" s="1"/>
  <c r="N174" i="1"/>
  <c r="P174" i="1" s="1"/>
  <c r="N412" i="1"/>
  <c r="P412" i="1" s="1"/>
  <c r="N396" i="1"/>
  <c r="P396" i="1" s="1"/>
  <c r="N387" i="1"/>
  <c r="P387" i="1" s="1"/>
  <c r="N380" i="1"/>
  <c r="P380" i="1" s="1"/>
  <c r="N364" i="1"/>
  <c r="P364" i="1" s="1"/>
  <c r="N332" i="1"/>
  <c r="P332" i="1" s="1"/>
  <c r="N291" i="1"/>
  <c r="P291" i="1" s="1"/>
  <c r="N279" i="1"/>
  <c r="P279" i="1" s="1"/>
  <c r="L411" i="1"/>
  <c r="N411" i="1" s="1"/>
  <c r="P411" i="1" s="1"/>
  <c r="L403" i="1"/>
  <c r="N403" i="1" s="1"/>
  <c r="P403" i="1" s="1"/>
  <c r="L395" i="1"/>
  <c r="N395" i="1" s="1"/>
  <c r="P395" i="1" s="1"/>
  <c r="L387" i="1"/>
  <c r="L379" i="1"/>
  <c r="N379" i="1" s="1"/>
  <c r="P379" i="1" s="1"/>
  <c r="L371" i="1"/>
  <c r="N371" i="1" s="1"/>
  <c r="P371" i="1" s="1"/>
  <c r="L363" i="1"/>
  <c r="N363" i="1" s="1"/>
  <c r="P363" i="1" s="1"/>
  <c r="L355" i="1"/>
  <c r="N355" i="1" s="1"/>
  <c r="P355" i="1" s="1"/>
  <c r="L347" i="1"/>
  <c r="N347" i="1" s="1"/>
  <c r="P347" i="1" s="1"/>
  <c r="L339" i="1"/>
  <c r="L331" i="1"/>
  <c r="N331" i="1" s="1"/>
  <c r="P331" i="1" s="1"/>
  <c r="L323" i="1"/>
  <c r="L315" i="1"/>
  <c r="N315" i="1" s="1"/>
  <c r="P315" i="1" s="1"/>
  <c r="L307" i="1"/>
  <c r="N307" i="1" s="1"/>
  <c r="P307" i="1" s="1"/>
  <c r="L299" i="1"/>
  <c r="N299" i="1" s="1"/>
  <c r="P299" i="1" s="1"/>
  <c r="L291" i="1"/>
  <c r="L283" i="1"/>
  <c r="N283" i="1" s="1"/>
  <c r="P283" i="1" s="1"/>
  <c r="L275" i="1"/>
  <c r="N275" i="1" s="1"/>
  <c r="P275" i="1" s="1"/>
  <c r="L267" i="1"/>
  <c r="N267" i="1" s="1"/>
  <c r="P267" i="1" s="1"/>
  <c r="L259" i="1"/>
  <c r="N259" i="1" s="1"/>
  <c r="P259" i="1" s="1"/>
  <c r="L251" i="1"/>
  <c r="N251" i="1" s="1"/>
  <c r="P251" i="1" s="1"/>
  <c r="N405" i="1"/>
  <c r="P405" i="1" s="1"/>
  <c r="N389" i="1"/>
  <c r="P389" i="1" s="1"/>
  <c r="N373" i="1"/>
  <c r="P373" i="1" s="1"/>
  <c r="N359" i="1"/>
  <c r="P359" i="1" s="1"/>
  <c r="N349" i="1"/>
  <c r="P349" i="1" s="1"/>
  <c r="N327" i="1"/>
  <c r="P327" i="1" s="1"/>
  <c r="N317" i="1"/>
  <c r="P317" i="1" s="1"/>
  <c r="N300" i="1"/>
  <c r="P300" i="1" s="1"/>
  <c r="N288" i="1"/>
  <c r="P288" i="1" s="1"/>
  <c r="N345" i="1"/>
  <c r="P345" i="1" s="1"/>
  <c r="N313" i="1"/>
  <c r="P313" i="1" s="1"/>
  <c r="N401" i="1"/>
  <c r="P401" i="1" s="1"/>
  <c r="N385" i="1"/>
  <c r="P385" i="1" s="1"/>
  <c r="N369" i="1"/>
  <c r="P369" i="1" s="1"/>
  <c r="N337" i="1"/>
  <c r="P337" i="1" s="1"/>
  <c r="N361" i="1"/>
  <c r="P361" i="1" s="1"/>
  <c r="N329" i="1"/>
  <c r="P329" i="1" s="1"/>
  <c r="N409" i="1"/>
  <c r="P409" i="1" s="1"/>
  <c r="N393" i="1"/>
  <c r="P393" i="1" s="1"/>
  <c r="N377" i="1"/>
  <c r="P377" i="1" s="1"/>
  <c r="N336" i="1"/>
  <c r="P336" i="1" s="1"/>
  <c r="N344" i="1"/>
  <c r="P344" i="1" s="1"/>
  <c r="N312" i="1"/>
  <c r="P312" i="1" s="1"/>
  <c r="N352" i="1"/>
  <c r="P352" i="1" s="1"/>
  <c r="N320" i="1"/>
  <c r="P320" i="1" s="1"/>
  <c r="N360" i="1"/>
  <c r="P360" i="1" s="1"/>
  <c r="N328" i="1"/>
  <c r="P328" i="1" s="1"/>
  <c r="N108" i="1"/>
  <c r="P108" i="1" s="1"/>
  <c r="N131" i="1"/>
  <c r="P131" i="1" s="1"/>
  <c r="N110" i="1"/>
  <c r="P110" i="1" s="1"/>
  <c r="N83" i="1"/>
  <c r="P83" i="1" s="1"/>
  <c r="N80" i="1"/>
  <c r="P80" i="1" s="1"/>
  <c r="N75" i="1"/>
  <c r="P75" i="1" s="1"/>
  <c r="N72" i="1"/>
  <c r="P72" i="1" s="1"/>
  <c r="N67" i="1"/>
  <c r="P67" i="1" s="1"/>
  <c r="N160" i="1"/>
  <c r="P160" i="1" s="1"/>
  <c r="N132" i="1"/>
  <c r="P132" i="1" s="1"/>
  <c r="N124" i="1"/>
  <c r="P124" i="1" s="1"/>
  <c r="N79" i="1"/>
  <c r="P79" i="1" s="1"/>
  <c r="N76" i="1"/>
  <c r="P76" i="1" s="1"/>
  <c r="N71" i="1"/>
  <c r="P71" i="1" s="1"/>
  <c r="N68" i="1"/>
  <c r="P68" i="1" s="1"/>
  <c r="N172" i="1"/>
  <c r="P172" i="1" s="1"/>
  <c r="N96" i="1"/>
  <c r="P96" i="1" s="1"/>
  <c r="N128" i="1"/>
  <c r="P128" i="1" s="1"/>
  <c r="N161" i="1"/>
  <c r="P161" i="1" s="1"/>
  <c r="N159" i="1"/>
  <c r="P159" i="1" s="1"/>
  <c r="N151" i="1"/>
  <c r="P151" i="1" s="1"/>
  <c r="N149" i="1"/>
  <c r="P149" i="1" s="1"/>
  <c r="N115" i="1"/>
  <c r="P115" i="1" s="1"/>
  <c r="N97" i="1"/>
  <c r="P97" i="1" s="1"/>
  <c r="N95" i="1"/>
  <c r="P95" i="1" s="1"/>
  <c r="N87" i="1"/>
  <c r="P87" i="1" s="1"/>
  <c r="N85" i="1"/>
  <c r="P85" i="1" s="1"/>
  <c r="N179" i="1"/>
  <c r="P179" i="1" s="1"/>
  <c r="N156" i="1"/>
  <c r="P156" i="1" s="1"/>
  <c r="N127" i="1"/>
  <c r="P127" i="1" s="1"/>
  <c r="N117" i="1"/>
  <c r="P117" i="1" s="1"/>
  <c r="N112" i="1"/>
  <c r="P112" i="1" s="1"/>
  <c r="N59" i="1"/>
  <c r="P59" i="1" s="1"/>
  <c r="N206" i="1"/>
  <c r="P206" i="1" s="1"/>
  <c r="N201" i="1"/>
  <c r="P201" i="1" s="1"/>
  <c r="N167" i="1"/>
  <c r="P167" i="1" s="1"/>
  <c r="N148" i="1"/>
  <c r="P148" i="1" s="1"/>
  <c r="N114" i="1"/>
  <c r="P114" i="1" s="1"/>
  <c r="N103" i="1"/>
  <c r="P103" i="1" s="1"/>
  <c r="N84" i="1"/>
  <c r="P84" i="1" s="1"/>
  <c r="N164" i="1"/>
  <c r="P164" i="1" s="1"/>
  <c r="N100" i="1"/>
  <c r="P100" i="1" s="1"/>
  <c r="N98" i="1"/>
  <c r="P98" i="1" s="1"/>
  <c r="N64" i="1"/>
  <c r="P64" i="1" s="1"/>
  <c r="N188" i="1"/>
  <c r="P188" i="1" s="1"/>
  <c r="N171" i="1"/>
  <c r="P171" i="1" s="1"/>
  <c r="N166" i="1"/>
  <c r="P166" i="1" s="1"/>
  <c r="N155" i="1"/>
  <c r="P155" i="1" s="1"/>
  <c r="N107" i="1"/>
  <c r="P107" i="1" s="1"/>
  <c r="N102" i="1"/>
  <c r="P102" i="1" s="1"/>
  <c r="N91" i="1"/>
  <c r="P91" i="1" s="1"/>
  <c r="N56" i="1"/>
  <c r="P56" i="1" s="1"/>
  <c r="N192" i="1"/>
  <c r="P192" i="1" s="1"/>
  <c r="N168" i="1"/>
  <c r="P168" i="1" s="1"/>
  <c r="N152" i="1"/>
  <c r="P152" i="1" s="1"/>
  <c r="N140" i="1"/>
  <c r="P140" i="1" s="1"/>
  <c r="N123" i="1"/>
  <c r="P123" i="1" s="1"/>
  <c r="N120" i="1"/>
  <c r="P120" i="1" s="1"/>
  <c r="N104" i="1"/>
  <c r="P104" i="1" s="1"/>
  <c r="N63" i="1"/>
  <c r="P63" i="1" s="1"/>
  <c r="N60" i="1"/>
  <c r="P60" i="1" s="1"/>
  <c r="N175" i="1"/>
  <c r="P175" i="1" s="1"/>
  <c r="N170" i="1"/>
  <c r="P170" i="1" s="1"/>
  <c r="N111" i="1"/>
  <c r="P111" i="1" s="1"/>
  <c r="N106" i="1"/>
  <c r="P106" i="1" s="1"/>
  <c r="N55" i="1"/>
  <c r="P55" i="1" s="1"/>
  <c r="N196" i="1"/>
  <c r="P196" i="1" s="1"/>
  <c r="N184" i="1"/>
  <c r="P184" i="1" s="1"/>
  <c r="N144" i="1"/>
  <c r="P144" i="1" s="1"/>
  <c r="N92" i="1"/>
  <c r="P92" i="1" s="1"/>
  <c r="N136" i="1"/>
  <c r="P136" i="1" s="1"/>
  <c r="N88" i="1"/>
  <c r="P88" i="1" s="1"/>
  <c r="N163" i="1"/>
  <c r="P163" i="1" s="1"/>
  <c r="N126" i="1"/>
  <c r="P126" i="1" s="1"/>
  <c r="N122" i="1"/>
  <c r="P122" i="1" s="1"/>
  <c r="N99" i="1"/>
  <c r="P99" i="1" s="1"/>
  <c r="N62" i="1"/>
  <c r="P62" i="1" s="1"/>
  <c r="N58" i="1"/>
  <c r="P58" i="1" s="1"/>
  <c r="N243" i="1"/>
  <c r="P243" i="1" s="1"/>
  <c r="N177" i="1"/>
  <c r="P177" i="1" s="1"/>
  <c r="N157" i="1"/>
  <c r="P157" i="1" s="1"/>
  <c r="N153" i="1"/>
  <c r="P153" i="1" s="1"/>
  <c r="N118" i="1"/>
  <c r="P118" i="1" s="1"/>
  <c r="N93" i="1"/>
  <c r="P93" i="1" s="1"/>
  <c r="N89" i="1"/>
  <c r="P89" i="1" s="1"/>
  <c r="N52" i="1"/>
  <c r="P52" i="1" s="1"/>
  <c r="N245" i="1"/>
  <c r="P245" i="1" s="1"/>
  <c r="N183" i="1"/>
  <c r="P183" i="1" s="1"/>
  <c r="N147" i="1"/>
  <c r="P147" i="1" s="1"/>
  <c r="N145" i="1"/>
  <c r="P145" i="1" s="1"/>
  <c r="N143" i="1"/>
  <c r="P143" i="1" s="1"/>
  <c r="N141" i="1"/>
  <c r="P141" i="1" s="1"/>
  <c r="N139" i="1"/>
  <c r="P139" i="1" s="1"/>
  <c r="N137" i="1"/>
  <c r="P137" i="1" s="1"/>
  <c r="N135" i="1"/>
  <c r="P135" i="1" s="1"/>
  <c r="N133" i="1"/>
  <c r="P133" i="1" s="1"/>
  <c r="N81" i="1"/>
  <c r="P81" i="1" s="1"/>
  <c r="N77" i="1"/>
  <c r="P77" i="1" s="1"/>
  <c r="N73" i="1"/>
  <c r="P73" i="1" s="1"/>
  <c r="N69" i="1"/>
  <c r="P69" i="1" s="1"/>
  <c r="N51" i="1"/>
  <c r="P51" i="1" s="1"/>
  <c r="N180" i="1"/>
  <c r="P180" i="1" s="1"/>
  <c r="N176" i="1"/>
  <c r="P176" i="1" s="1"/>
  <c r="N158" i="1"/>
  <c r="P158" i="1" s="1"/>
  <c r="N154" i="1"/>
  <c r="P154" i="1" s="1"/>
  <c r="N129" i="1"/>
  <c r="P129" i="1" s="1"/>
  <c r="N94" i="1"/>
  <c r="P94" i="1" s="1"/>
  <c r="N90" i="1"/>
  <c r="P90" i="1" s="1"/>
  <c r="N65" i="1"/>
  <c r="P65" i="1" s="1"/>
  <c r="N53" i="1"/>
  <c r="P53" i="1" s="1"/>
  <c r="N239" i="1"/>
  <c r="P239" i="1" s="1"/>
  <c r="N209" i="1"/>
  <c r="P209" i="1" s="1"/>
  <c r="N204" i="1"/>
  <c r="P204" i="1" s="1"/>
  <c r="N150" i="1"/>
  <c r="P150" i="1" s="1"/>
  <c r="N125" i="1"/>
  <c r="P125" i="1" s="1"/>
  <c r="N121" i="1"/>
  <c r="P121" i="1" s="1"/>
  <c r="N86" i="1"/>
  <c r="P86" i="1" s="1"/>
  <c r="N61" i="1"/>
  <c r="P61" i="1" s="1"/>
  <c r="N57" i="1"/>
  <c r="P57" i="1" s="1"/>
  <c r="N211" i="1"/>
  <c r="P211" i="1" s="1"/>
  <c r="N146" i="1"/>
  <c r="P146" i="1" s="1"/>
  <c r="N142" i="1"/>
  <c r="P142" i="1" s="1"/>
  <c r="N138" i="1"/>
  <c r="P138" i="1" s="1"/>
  <c r="N134" i="1"/>
  <c r="P134" i="1" s="1"/>
  <c r="N119" i="1"/>
  <c r="P119" i="1" s="1"/>
  <c r="N82" i="1"/>
  <c r="P82" i="1" s="1"/>
  <c r="N78" i="1"/>
  <c r="P78" i="1" s="1"/>
  <c r="N74" i="1"/>
  <c r="P74" i="1" s="1"/>
  <c r="N70" i="1"/>
  <c r="P70" i="1" s="1"/>
  <c r="N50" i="1"/>
  <c r="P50" i="1" s="1"/>
  <c r="N173" i="1"/>
  <c r="P173" i="1" s="1"/>
  <c r="N169" i="1"/>
  <c r="P169" i="1" s="1"/>
  <c r="N165" i="1"/>
  <c r="P165" i="1" s="1"/>
  <c r="N130" i="1"/>
  <c r="P130" i="1" s="1"/>
  <c r="N113" i="1"/>
  <c r="P113" i="1" s="1"/>
  <c r="N109" i="1"/>
  <c r="P109" i="1" s="1"/>
  <c r="N105" i="1"/>
  <c r="P105" i="1" s="1"/>
  <c r="N101" i="1"/>
  <c r="P101" i="1" s="1"/>
  <c r="N66" i="1"/>
  <c r="P66" i="1" s="1"/>
  <c r="N54" i="1"/>
  <c r="P54" i="1" s="1"/>
  <c r="N235" i="1"/>
  <c r="P235" i="1" s="1"/>
  <c r="N219" i="1"/>
  <c r="P219" i="1" s="1"/>
  <c r="N224" i="1"/>
  <c r="P224" i="1" s="1"/>
  <c r="N216" i="1"/>
  <c r="P216" i="1" s="1"/>
  <c r="N247" i="1"/>
  <c r="P247" i="1" s="1"/>
  <c r="N213" i="1"/>
  <c r="P213" i="1" s="1"/>
  <c r="N218" i="1"/>
  <c r="P218" i="1" s="1"/>
  <c r="N205" i="1"/>
  <c r="P205" i="1" s="1"/>
  <c r="N246" i="1"/>
  <c r="P246" i="1" s="1"/>
  <c r="N241" i="1"/>
  <c r="P241" i="1" s="1"/>
  <c r="N220" i="1"/>
  <c r="P220" i="1" s="1"/>
  <c r="N217" i="1"/>
  <c r="P217" i="1" s="1"/>
  <c r="N207" i="1"/>
  <c r="P207" i="1" s="1"/>
  <c r="N208" i="1"/>
  <c r="P208" i="1" s="1"/>
  <c r="N210" i="1"/>
  <c r="P210" i="1" s="1"/>
  <c r="N212" i="1"/>
  <c r="P212" i="1" s="1"/>
  <c r="N244" i="1"/>
  <c r="P244" i="1" s="1"/>
  <c r="N227" i="1"/>
  <c r="P227" i="1" s="1"/>
  <c r="N203" i="1"/>
  <c r="P203" i="1" s="1"/>
  <c r="N197" i="1"/>
  <c r="P197" i="1" s="1"/>
  <c r="N195" i="1"/>
  <c r="P195" i="1" s="1"/>
  <c r="N193" i="1"/>
  <c r="P193" i="1" s="1"/>
  <c r="N187" i="1"/>
  <c r="P187" i="1" s="1"/>
  <c r="N185" i="1"/>
  <c r="P185" i="1" s="1"/>
  <c r="N229" i="1"/>
  <c r="P229" i="1" s="1"/>
  <c r="N225" i="1"/>
  <c r="P225" i="1" s="1"/>
  <c r="N249" i="1"/>
  <c r="P249" i="1" s="1"/>
  <c r="N237" i="1"/>
  <c r="P237" i="1" s="1"/>
  <c r="N233" i="1"/>
  <c r="P233" i="1" s="1"/>
  <c r="N221" i="1"/>
  <c r="P221" i="1" s="1"/>
  <c r="N181" i="1"/>
  <c r="P181" i="1" s="1"/>
  <c r="N231" i="1"/>
  <c r="P231" i="1" s="1"/>
  <c r="N230" i="1"/>
  <c r="P230" i="1" s="1"/>
  <c r="N226" i="1"/>
  <c r="P226" i="1" s="1"/>
  <c r="N202" i="1"/>
  <c r="P202" i="1" s="1"/>
  <c r="N198" i="1"/>
  <c r="P198" i="1" s="1"/>
  <c r="N194" i="1"/>
  <c r="P194" i="1" s="1"/>
  <c r="N186" i="1"/>
  <c r="P186" i="1" s="1"/>
  <c r="N238" i="1"/>
  <c r="P238" i="1" s="1"/>
  <c r="N236" i="1"/>
  <c r="P236" i="1" s="1"/>
  <c r="N234" i="1"/>
  <c r="P234" i="1" s="1"/>
  <c r="N232" i="1"/>
  <c r="P232" i="1" s="1"/>
  <c r="N228" i="1"/>
  <c r="P228" i="1" s="1"/>
  <c r="N222" i="1"/>
  <c r="P222" i="1" s="1"/>
  <c r="N215" i="1"/>
  <c r="P215" i="1" s="1"/>
  <c r="N200" i="1"/>
  <c r="P200" i="1" s="1"/>
  <c r="N182" i="1"/>
  <c r="P182" i="1" s="1"/>
  <c r="N248" i="1"/>
  <c r="P248" i="1" s="1"/>
  <c r="N242" i="1"/>
  <c r="P242" i="1" s="1"/>
  <c r="N178" i="1"/>
  <c r="P178" i="1" s="1"/>
  <c r="N240" i="1"/>
  <c r="P240" i="1" s="1"/>
  <c r="N191" i="1"/>
  <c r="P191" i="1" s="1"/>
  <c r="N49" i="1"/>
  <c r="P49" i="1" s="1"/>
  <c r="N190" i="1"/>
  <c r="P190" i="1" s="1"/>
  <c r="N162" i="1"/>
  <c r="P162" i="1" s="1"/>
  <c r="N199" i="1"/>
  <c r="P199" i="1" s="1"/>
  <c r="N214" i="1"/>
  <c r="P214" i="1" s="1"/>
  <c r="N34" i="1"/>
  <c r="P34" i="1" s="1"/>
  <c r="N31" i="1"/>
  <c r="P31" i="1" s="1"/>
  <c r="N45" i="1"/>
  <c r="P45" i="1" s="1"/>
  <c r="N47" i="1"/>
  <c r="P47" i="1" s="1"/>
  <c r="N1" i="1"/>
  <c r="P1" i="1" s="1"/>
  <c r="N32" i="1"/>
  <c r="P32" i="1" s="1"/>
  <c r="N36" i="1"/>
  <c r="P36" i="1" s="1"/>
  <c r="N16" i="1"/>
  <c r="P16" i="1" s="1"/>
  <c r="N37" i="1"/>
  <c r="P37" i="1" s="1"/>
  <c r="N26" i="1"/>
  <c r="P26" i="1" s="1"/>
  <c r="N23" i="1"/>
  <c r="P23" i="1" s="1"/>
  <c r="N44" i="1"/>
  <c r="P44" i="1" s="1"/>
  <c r="N41" i="1"/>
  <c r="P41" i="1" s="1"/>
  <c r="N18" i="1"/>
  <c r="P18" i="1" s="1"/>
  <c r="N4" i="1"/>
  <c r="P4" i="1" s="1"/>
  <c r="N15" i="1"/>
  <c r="P15" i="1" s="1"/>
  <c r="N33" i="1"/>
  <c r="P33" i="1" s="1"/>
  <c r="N22" i="1"/>
  <c r="P22" i="1" s="1"/>
  <c r="N40" i="1"/>
  <c r="P40" i="1" s="1"/>
  <c r="N7" i="1"/>
  <c r="P7" i="1" s="1"/>
  <c r="N28" i="1"/>
  <c r="P28" i="1" s="1"/>
  <c r="N21" i="1"/>
  <c r="P21" i="1" s="1"/>
  <c r="N46" i="1"/>
  <c r="P46" i="1" s="1"/>
  <c r="N35" i="1"/>
  <c r="P35" i="1" s="1"/>
  <c r="N42" i="1"/>
  <c r="P42" i="1" s="1"/>
  <c r="N30" i="1"/>
  <c r="P30" i="1" s="1"/>
  <c r="N27" i="1"/>
  <c r="P27" i="1" s="1"/>
  <c r="N39" i="1"/>
  <c r="P39" i="1" s="1"/>
  <c r="N43" i="1"/>
  <c r="P43" i="1" s="1"/>
  <c r="N38" i="1"/>
  <c r="P38" i="1" s="1"/>
  <c r="N25" i="1"/>
  <c r="P25" i="1" s="1"/>
  <c r="N20" i="1"/>
  <c r="P20" i="1" s="1"/>
  <c r="N29" i="1"/>
  <c r="P29" i="1" s="1"/>
  <c r="N24" i="1"/>
  <c r="P24" i="1" s="1"/>
  <c r="N19" i="1"/>
  <c r="P19" i="1" s="1"/>
  <c r="N8" i="1"/>
  <c r="P8" i="1" s="1"/>
  <c r="N12" i="1"/>
  <c r="P12" i="1" s="1"/>
  <c r="N6" i="1"/>
  <c r="P6" i="1" s="1"/>
  <c r="N3" i="1"/>
  <c r="P3" i="1" s="1"/>
  <c r="N10" i="1"/>
  <c r="P10" i="1" s="1"/>
  <c r="N5" i="1"/>
  <c r="P5" i="1" s="1"/>
  <c r="N14" i="1"/>
  <c r="P14" i="1" s="1"/>
  <c r="N9" i="1"/>
  <c r="P9" i="1" s="1"/>
  <c r="N13" i="1"/>
  <c r="P13" i="1" s="1"/>
  <c r="N11" i="1"/>
  <c r="P11" i="1" s="1"/>
  <c r="N17" i="1"/>
  <c r="P17" i="1" s="1"/>
  <c r="N2" i="1"/>
  <c r="P2" i="1" s="1"/>
</calcChain>
</file>

<file path=xl/sharedStrings.xml><?xml version="1.0" encoding="utf-8"?>
<sst xmlns="http://schemas.openxmlformats.org/spreadsheetml/2006/main" count="3319" uniqueCount="714">
  <si>
    <t>34%</t>
  </si>
  <si>
    <t>33%</t>
  </si>
  <si>
    <t>10%</t>
  </si>
  <si>
    <t>13%</t>
  </si>
  <si>
    <t>51%</t>
  </si>
  <si>
    <t>49%</t>
  </si>
  <si>
    <t>35%</t>
  </si>
  <si>
    <t>38%</t>
  </si>
  <si>
    <t>9%</t>
  </si>
  <si>
    <t>46%</t>
  </si>
  <si>
    <t>54%</t>
  </si>
  <si>
    <t>37%</t>
  </si>
  <si>
    <t>39%</t>
  </si>
  <si>
    <t>8%</t>
  </si>
  <si>
    <t>7%</t>
  </si>
  <si>
    <t>36%</t>
  </si>
  <si>
    <t>11%</t>
  </si>
  <si>
    <t>47%</t>
  </si>
  <si>
    <t>53%</t>
  </si>
  <si>
    <t>48%</t>
  </si>
  <si>
    <t>52%</t>
  </si>
  <si>
    <t>50%</t>
  </si>
  <si>
    <t>8.8%</t>
  </si>
  <si>
    <t>12%</t>
  </si>
  <si>
    <t>10.2%</t>
  </si>
  <si>
    <t>9.6%</t>
  </si>
  <si>
    <t>8.3%</t>
  </si>
  <si>
    <t>14%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</si>
  <si>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</si>
  <si>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</si>
  <si>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</si>
  <si>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</si>
  <si>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</si>
  <si>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</si>
  <si>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</si>
  <si>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</si>
  <si>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</si>
  <si>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</si>
  <si>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</si>
  <si>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</si>
  <si>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June</t>
  </si>
  <si>
    <t>6%</t>
  </si>
  <si>
    <t>15%</t>
  </si>
  <si>
    <t>45%</t>
  </si>
  <si>
    <t>55%</t>
  </si>
  <si>
    <t>7.5%</t>
  </si>
  <si>
    <t>5%</t>
  </si>
  <si>
    <t>30%</t>
  </si>
  <si>
    <t>41%</t>
  </si>
  <si>
    <t>40%</t>
  </si>
  <si>
    <t>42%</t>
  </si>
  <si>
    <t>50.5%</t>
  </si>
  <si>
    <t>49.5%</t>
  </si>
  <si>
    <t>10.7%</t>
  </si>
  <si>
    <t>42.5%</t>
  </si>
  <si>
    <t>34.5%</t>
  </si>
  <si>
    <t>11.5%</t>
  </si>
  <si>
    <t>43%</t>
  </si>
  <si>
    <t>33.7%</t>
  </si>
  <si>
    <t>10.5%</t>
  </si>
  <si>
    <t>43.5%</t>
  </si>
  <si>
    <t>13.7%</t>
  </si>
  <si>
    <t>41.5%</t>
  </si>
  <si>
    <t>10.1%</t>
  </si>
  <si>
    <t>13.5%</t>
  </si>
  <si>
    <t>37.5%</t>
  </si>
  <si>
    <t>32.5%</t>
  </si>
  <si>
    <t>36.5%</t>
  </si>
  <si>
    <t>47.5%</t>
  </si>
  <si>
    <t>52.5%</t>
  </si>
  <si>
    <t>Galaxy[34]</t>
  </si>
  <si>
    <t>44%</t>
  </si>
  <si>
    <t>9.5%</t>
  </si>
  <si>
    <t>40.5%</t>
  </si>
  <si>
    <t>32%</t>
  </si>
  <si>
    <t>31%</t>
  </si>
  <si>
    <t>8.6%</t>
  </si>
  <si>
    <t>29.5%</t>
  </si>
  <si>
    <t>14.5%</t>
  </si>
  <si>
    <t>29%</t>
  </si>
  <si>
    <t>28%</t>
  </si>
  <si>
    <t>48.5%</t>
  </si>
  <si>
    <t>56%</t>
  </si>
  <si>
    <t>27%</t>
  </si>
  <si>
    <t>57.5%</t>
  </si>
  <si>
    <t>46.5%</t>
  </si>
  <si>
    <t>8.9%</t>
  </si>
  <si>
    <t>57%</t>
  </si>
  <si>
    <t>56.5%</t>
  </si>
  <si>
    <t>27.5%</t>
  </si>
  <si>
    <t>11.9%</t>
  </si>
  <si>
    <t>12.5%</t>
  </si>
  <si>
    <t>35.5%</t>
  </si>
  <si>
    <t>38.5%</t>
  </si>
  <si>
    <t>45.5%</t>
  </si>
  <si>
    <t>54.5%</t>
  </si>
  <si>
    <t>38.3%</t>
  </si>
  <si>
    <t>8.7%</t>
  </si>
  <si>
    <t>53.5%</t>
  </si>
  <si>
    <t>8.5%</t>
  </si>
  <si>
    <t>Newspoll</t>
  </si>
  <si>
    <t>39.5%</t>
  </si>
  <si>
    <t>44.5%</t>
  </si>
  <si>
    <t>55.5%</t>
  </si>
  <si>
    <t>51.5%</t>
  </si>
  <si>
    <t>4–6 Sep 2013</t>
  </si>
  <si>
    <t>Morgan (multi)</t>
  </si>
  <si>
    <t>31.5%</t>
  </si>
  <si>
    <t>5 Sep 2013</t>
  </si>
  <si>
    <t>ReachTEL[4]</t>
  </si>
  <si>
    <t>12.7%</t>
  </si>
  <si>
    <t>4–5 Sep 2013</t>
  </si>
  <si>
    <t>Nielsen[5]</t>
  </si>
  <si>
    <t>3–5 Sep 2013</t>
  </si>
  <si>
    <t>4 Sep 2013</t>
  </si>
  <si>
    <t>ReachTEL[6]</t>
  </si>
  <si>
    <t>32.7%</t>
  </si>
  <si>
    <t>43.6%</t>
  </si>
  <si>
    <t>10.0%</t>
  </si>
  <si>
    <t>2–4 Sep 2013</t>
  </si>
  <si>
    <t>Galaxy[7]</t>
  </si>
  <si>
    <t>1–4 Sep 2013</t>
  </si>
  <si>
    <t>Essential[e 1]</t>
  </si>
  <si>
    <t>3 Sept 2013</t>
  </si>
  <si>
    <t>ReachTEL[8]</t>
  </si>
  <si>
    <t>35.3%</t>
  </si>
  <si>
    <t>44.2%</t>
  </si>
  <si>
    <t>9.7%</t>
  </si>
  <si>
    <t>30 Aug–1 Sep 2013</t>
  </si>
  <si>
    <t>29 Aug–1 Sep 2013</t>
  </si>
  <si>
    <t>Essential[e 2]</t>
  </si>
  <si>
    <t>28–29 Aug 2013</t>
  </si>
  <si>
    <t>Galaxy[9]</t>
  </si>
  <si>
    <t>30.5%</t>
  </si>
  <si>
    <t>26 Aug 2013</t>
  </si>
  <si>
    <t>ReachTEL[10]</t>
  </si>
  <si>
    <t>35.7%</t>
  </si>
  <si>
    <t>7.7%</t>
  </si>
  <si>
    <t>21–25 Aug 2013</t>
  </si>
  <si>
    <t>Essential[e 3]</t>
  </si>
  <si>
    <t>23–25 Aug 2013</t>
  </si>
  <si>
    <t>18–22 Aug 2013</t>
  </si>
  <si>
    <t>Nielsen[11]</t>
  </si>
  <si>
    <t>16–18 Aug 2013</t>
  </si>
  <si>
    <t>AMR[12]</t>
  </si>
  <si>
    <t>14–18 Aug 2013</t>
  </si>
  <si>
    <t>Essential[e 4]</t>
  </si>
  <si>
    <t>14–15 Aug 2013</t>
  </si>
  <si>
    <t>Galaxy[13]</t>
  </si>
  <si>
    <t>12–13 Aug 2013</t>
  </si>
  <si>
    <t>Morgan (phone)[14]</t>
  </si>
  <si>
    <t>9–12 Aug 2013</t>
  </si>
  <si>
    <t>Essential[e 5]</t>
  </si>
  <si>
    <t>9–11 Aug 2013</t>
  </si>
  <si>
    <t>10 Aug 2013</t>
  </si>
  <si>
    <t>ReachTEL[15]</t>
  </si>
  <si>
    <t>36.9%</t>
  </si>
  <si>
    <t>46.9%</t>
  </si>
  <si>
    <t>7.4%</t>
  </si>
  <si>
    <t>7–9 Aug 2013</t>
  </si>
  <si>
    <t>Galaxy[16]</t>
  </si>
  <si>
    <t>6–8 Aug 2013</t>
  </si>
  <si>
    <t>Nielsen[17]</t>
  </si>
  <si>
    <t>4 Aug 2013</t>
  </si>
  <si>
    <t>ReachTEL[18]</t>
  </si>
  <si>
    <t>45.7%</t>
  </si>
  <si>
    <t>8.2%</t>
  </si>
  <si>
    <t>2–4 Aug 2013</t>
  </si>
  <si>
    <t>1–4 Aug 2013</t>
  </si>
  <si>
    <t>Essential[e 6]</t>
  </si>
  <si>
    <t>26–28 Jul 2013</t>
  </si>
  <si>
    <t>25–28 Jul 2013</t>
  </si>
  <si>
    <t>Essential[e 7]</t>
  </si>
  <si>
    <t>23–25 Jul 2013</t>
  </si>
  <si>
    <t>Galaxy[19]</t>
  </si>
  <si>
    <t>18–22 Jul 2013</t>
  </si>
  <si>
    <t>Essential[e 8]</t>
  </si>
  <si>
    <t>19–21 Jul 2013</t>
  </si>
  <si>
    <t>18 Jul 2013</t>
  </si>
  <si>
    <t>39.3%</t>
  </si>
  <si>
    <t>45.4%</t>
  </si>
  <si>
    <t>7.0%</t>
  </si>
  <si>
    <t>12–14 Jul 2013</t>
  </si>
  <si>
    <t>11–14 Jul 2013</t>
  </si>
  <si>
    <t>Essential[e 9]</t>
  </si>
  <si>
    <t>11–13 Jul 2013</t>
  </si>
  <si>
    <t>Nielsen[20]</t>
  </si>
  <si>
    <t>5–8 Jul 2013</t>
  </si>
  <si>
    <t>5–7 Jul 2013</t>
  </si>
  <si>
    <t>4–7 Jul 2013</t>
  </si>
  <si>
    <t>Essential[e 10]</t>
  </si>
  <si>
    <t>28–30 Jun 2013</t>
  </si>
  <si>
    <t>27–30 Jun 2013</t>
  </si>
  <si>
    <t>Essential[e 11]</t>
  </si>
  <si>
    <t>27–28 Jun 2013</t>
  </si>
  <si>
    <t>Galaxy[21]</t>
  </si>
  <si>
    <t>27 Jun 2013</t>
  </si>
  <si>
    <t>45.1%</t>
  </si>
  <si>
    <t>7.8%</t>
  </si>
  <si>
    <t>21–23 Jun 2013</t>
  </si>
  <si>
    <t>20–23 Jun 2013</t>
  </si>
  <si>
    <t>Essential[e 12]</t>
  </si>
  <si>
    <t>14–16 Jun 2013</t>
  </si>
  <si>
    <t>13–16 Jun 2013</t>
  </si>
  <si>
    <t>Essential[e 13]</t>
  </si>
  <si>
    <t>13–15 Jun 2013</t>
  </si>
  <si>
    <t>Nielsen[22]</t>
  </si>
  <si>
    <t>11–13 Jun 2013</t>
  </si>
  <si>
    <t>Galaxy[23]</t>
  </si>
  <si>
    <t>7–10 Jun 2013</t>
  </si>
  <si>
    <t>6–10 Jun 2013</t>
  </si>
  <si>
    <t>Essential[e 14]</t>
  </si>
  <si>
    <t>31 May–2 Jun 2013</t>
  </si>
  <si>
    <t>58%</t>
  </si>
  <si>
    <t>30 May–2 Jun 2013</t>
  </si>
  <si>
    <t>Essential[e 15]</t>
  </si>
  <si>
    <t>24–26 May 2013</t>
  </si>
  <si>
    <t>33.5%</t>
  </si>
  <si>
    <t>23–26 May 2013</t>
  </si>
  <si>
    <t>Essential[e 16]</t>
  </si>
  <si>
    <t>17–19 May 2013</t>
  </si>
  <si>
    <t>16–19 May 2013</t>
  </si>
  <si>
    <t>Essential[e 17]</t>
  </si>
  <si>
    <t>16–18 May 2013</t>
  </si>
  <si>
    <t>Nielsen[24]</t>
  </si>
  <si>
    <t>15–16 May 2013</t>
  </si>
  <si>
    <t>Galaxy[25]</t>
  </si>
  <si>
    <t>10–12 May 2013</t>
  </si>
  <si>
    <t>9–12 May 2013</t>
  </si>
  <si>
    <t>Essential[e 18]</t>
  </si>
  <si>
    <t>3–5 May 2013</t>
  </si>
  <si>
    <t>2–5 May 2013</t>
  </si>
  <si>
    <t>Essential[e 19]</t>
  </si>
  <si>
    <t>2 May 2013</t>
  </si>
  <si>
    <t>29.3%</t>
  </si>
  <si>
    <t>26–28 Apr 2013</t>
  </si>
  <si>
    <t>25–28 Apr 2013</t>
  </si>
  <si>
    <t>Essential[e 20]</t>
  </si>
  <si>
    <t>18–22 Apr 2013</t>
  </si>
  <si>
    <t>Essential[e 21]</t>
  </si>
  <si>
    <t>19–21 Apr 2013</t>
  </si>
  <si>
    <t>11–14 Apr 2013</t>
  </si>
  <si>
    <t>Essential[e 22]</t>
  </si>
  <si>
    <t>11–13 Apr 2013</t>
  </si>
  <si>
    <t>Nielsen[26]</t>
  </si>
  <si>
    <t>9–11 Apr 2013</t>
  </si>
  <si>
    <t>Galaxy[27]</t>
  </si>
  <si>
    <t>31.3%</t>
  </si>
  <si>
    <t>49.8%</t>
  </si>
  <si>
    <t>5–7 Apr 2013</t>
  </si>
  <si>
    <t>4–7 Apr 2013</t>
  </si>
  <si>
    <t>Essential[e 23]</t>
  </si>
  <si>
    <t>29 Mar–1 Apr 2013</t>
  </si>
  <si>
    <t>28 Mar–1 Apr 2013</t>
  </si>
  <si>
    <t>Essential[e 24]</t>
  </si>
  <si>
    <t>22–24 Mar 2013</t>
  </si>
  <si>
    <t>21–24 Mar 2013</t>
  </si>
  <si>
    <t>Essential[e 25]</t>
  </si>
  <si>
    <t>22–23 Mar 2013</t>
  </si>
  <si>
    <t>Galaxy[28]</t>
  </si>
  <si>
    <t>22–25 Mar 2013</t>
  </si>
  <si>
    <t>14–17 Mar 2013</t>
  </si>
  <si>
    <t>Essential[e 26]</t>
  </si>
  <si>
    <t>14–16 Mar 2013</t>
  </si>
  <si>
    <t>Nielsen[29]</t>
  </si>
  <si>
    <t>7–10 Mar 2013</t>
  </si>
  <si>
    <t>Essential[e 27]</t>
  </si>
  <si>
    <t>8–10 Mar 2013</t>
  </si>
  <si>
    <t>5–7 Mar 2013</t>
  </si>
  <si>
    <t>Galaxy[30]</t>
  </si>
  <si>
    <t>28 Feb–3 Mar 2013</t>
  </si>
  <si>
    <t>Essential[e 28]</t>
  </si>
  <si>
    <t>21–24 Feb 2013</t>
  </si>
  <si>
    <t>Essential[e 29]</t>
  </si>
  <si>
    <t>16–17/23–24 Feb 2013</t>
  </si>
  <si>
    <t>Morgan (face)</t>
  </si>
  <si>
    <t>22–24 Feb 2013</t>
  </si>
  <si>
    <t>14–17 Feb 2013</t>
  </si>
  <si>
    <t>Essential[e 30]</t>
  </si>
  <si>
    <t>14–16 Feb 2013</t>
  </si>
  <si>
    <t>7–10 Feb 2013</t>
  </si>
  <si>
    <t>Essential[e 31]</t>
  </si>
  <si>
    <t>9–10 Feb 2013</t>
  </si>
  <si>
    <t>1–4 Feb 2013</t>
  </si>
  <si>
    <t>Essential[e 32]</t>
  </si>
  <si>
    <t>2–3 Feb 2013</t>
  </si>
  <si>
    <t>1–3 Feb 2013</t>
  </si>
  <si>
    <t>23–28 Jan 2013</t>
  </si>
  <si>
    <t>Essential[e 33]</t>
  </si>
  <si>
    <t>19–20/26–27 Jan 2013</t>
  </si>
  <si>
    <t>16–20 Jan 2013</t>
  </si>
  <si>
    <t>Essential[e 34]</t>
  </si>
  <si>
    <t>9–13 Jan 2013</t>
  </si>
  <si>
    <t>Essential[e 35]</t>
  </si>
  <si>
    <t>11–13 Jan 2013</t>
  </si>
  <si>
    <t>5–6/12–13 Jan 2013</t>
  </si>
  <si>
    <t>12–16 Dec 2012</t>
  </si>
  <si>
    <t>Essential[e 36]</t>
  </si>
  <si>
    <t>8–9/15–16 Dec 2012</t>
  </si>
  <si>
    <t>13–15 Dec 2012</t>
  </si>
  <si>
    <t>5–9 Dec 2012</t>
  </si>
  <si>
    <t>Essential[e 37]</t>
  </si>
  <si>
    <t>7–9 Dec 2012</t>
  </si>
  <si>
    <t>28 Nov–2 Dec 2012</t>
  </si>
  <si>
    <t>Essential[e 38]</t>
  </si>
  <si>
    <t>24–25 Nov/1–2 Dec 2012</t>
  </si>
  <si>
    <t>29–30 Nov 2012</t>
  </si>
  <si>
    <t>27–29 Nov 2012</t>
  </si>
  <si>
    <t>Morgan (phone)</t>
  </si>
  <si>
    <t>23–25 Nov 2012</t>
  </si>
  <si>
    <t>21–25 Nov 2012</t>
  </si>
  <si>
    <t>Essential[e 39]</t>
  </si>
  <si>
    <t>14–18 Nov 2012</t>
  </si>
  <si>
    <t>Essential[e 40]</t>
  </si>
  <si>
    <t>10–11/17–18 Nov 2012</t>
  </si>
  <si>
    <t>15–17 Nov 2012</t>
  </si>
  <si>
    <t>9–11 Nov 2012</t>
  </si>
  <si>
    <t>7–11 Nov 2012</t>
  </si>
  <si>
    <t>Essential[e 41]</t>
  </si>
  <si>
    <t>2–6 Nov 2012</t>
  </si>
  <si>
    <t>Essential[e 42]</t>
  </si>
  <si>
    <t>2–4 Nov 2012</t>
  </si>
  <si>
    <t>Galaxy[31]</t>
  </si>
  <si>
    <t>27–28 Oct/3–4 Nov 2012</t>
  </si>
  <si>
    <t>26–28 Oct 2012</t>
  </si>
  <si>
    <t>25–28 Oct 2012</t>
  </si>
  <si>
    <t>Essential[e 43]</t>
  </si>
  <si>
    <t>13–14/20–21 Oct 2012</t>
  </si>
  <si>
    <t>17–21 Oct 2012</t>
  </si>
  <si>
    <t>Essential[e 44]</t>
  </si>
  <si>
    <t>18–20 Oct 2012</t>
  </si>
  <si>
    <t>Nielsen[32]</t>
  </si>
  <si>
    <t>10–14 Oct 2012</t>
  </si>
  <si>
    <t>Essential[e 45]</t>
  </si>
  <si>
    <t>5–7 Oct 2012</t>
  </si>
  <si>
    <t>3–7 Oct 2012</t>
  </si>
  <si>
    <t>Essential[e 46]</t>
  </si>
  <si>
    <t>29–30 Sep/6–7 Oct 2012</t>
  </si>
  <si>
    <t>26–30 Sep 2012</t>
  </si>
  <si>
    <t>Essential[e 47]</t>
  </si>
  <si>
    <t>22–23 Sep 2012</t>
  </si>
  <si>
    <t>19–23 Sep 2012</t>
  </si>
  <si>
    <t>Essential[e 48]</t>
  </si>
  <si>
    <t>17–20 Sep 2012</t>
  </si>
  <si>
    <t>5.5%</t>
  </si>
  <si>
    <t>14–16 Sep 2012</t>
  </si>
  <si>
    <t>12–16 Sep 2012</t>
  </si>
  <si>
    <t>Essential[e 49]</t>
  </si>
  <si>
    <t>8–9/15–16 Sep 2012</t>
  </si>
  <si>
    <t>13–15 Sep 2012</t>
  </si>
  <si>
    <t>29 Aug–2 Sep 2012</t>
  </si>
  <si>
    <t>Essential[e 50]</t>
  </si>
  <si>
    <t>31 Aug–2 Sep 2012</t>
  </si>
  <si>
    <t>1–2 Sep 2012</t>
  </si>
  <si>
    <t>22–26 Aug 2012</t>
  </si>
  <si>
    <t>Essential[e 51]</t>
  </si>
  <si>
    <t>23–25 Aug 2012</t>
  </si>
  <si>
    <t>15–19 Aug 2012</t>
  </si>
  <si>
    <t>Essential[e 52]</t>
  </si>
  <si>
    <t>17–19 Aug 2012</t>
  </si>
  <si>
    <t>11–12/18–19 Aug 2012</t>
  </si>
  <si>
    <t>8–12 Aug 2012</t>
  </si>
  <si>
    <t>Essential[e 53]</t>
  </si>
  <si>
    <t>3–5 Aug 2012</t>
  </si>
  <si>
    <t>1–5 Aug 2012</t>
  </si>
  <si>
    <t>Essential[e 54]</t>
  </si>
  <si>
    <t>28–29 Jul/4–5 Aug 2012</t>
  </si>
  <si>
    <t>25–29 Jul 2012</t>
  </si>
  <si>
    <t>Essential[e 55]</t>
  </si>
  <si>
    <t>26–28 Jul 2012</t>
  </si>
  <si>
    <t>20–22 Jul 2012</t>
  </si>
  <si>
    <t>18–22 Jul 2012</t>
  </si>
  <si>
    <t>Essential[e 56]</t>
  </si>
  <si>
    <t>14–15/21–22 Jul 2012</t>
  </si>
  <si>
    <t>11–15 Jul 2012</t>
  </si>
  <si>
    <t>Essential[e 57]</t>
  </si>
  <si>
    <t>6–8 Jul 2012</t>
  </si>
  <si>
    <t>4–8 Jul 2012</t>
  </si>
  <si>
    <t>Essential[e 58]</t>
  </si>
  <si>
    <t>30 Jun–1/7–8 Jul 2012</t>
  </si>
  <si>
    <t>27 Jun–1 Jul 2012</t>
  </si>
  <si>
    <t>Essential[e 59]</t>
  </si>
  <si>
    <t>22–24 Jun 2012</t>
  </si>
  <si>
    <t>20–24 Jun 2012</t>
  </si>
  <si>
    <t>Essential[e 60]</t>
  </si>
  <si>
    <t>16–17/23–24 Jun 2012</t>
  </si>
  <si>
    <t>13–17 Jun 2012</t>
  </si>
  <si>
    <t>Essential[e 61]</t>
  </si>
  <si>
    <t>15–17 Jun 2012</t>
  </si>
  <si>
    <t>6–11 Jun 2012</t>
  </si>
  <si>
    <t>Essential[e 62]</t>
  </si>
  <si>
    <t>9–10 Jun 2012</t>
  </si>
  <si>
    <t>7–10 Jun 2012</t>
  </si>
  <si>
    <t>2–3 Jun 2012</t>
  </si>
  <si>
    <t>31 May–2 Jun 2012</t>
  </si>
  <si>
    <t>Nielsen[33]</t>
  </si>
  <si>
    <t>26%</t>
  </si>
  <si>
    <t>30 May–3 Jun 2012</t>
  </si>
  <si>
    <t>Essential[e 63]</t>
  </si>
  <si>
    <t>26–27 May 2012</t>
  </si>
  <si>
    <t>23–27 May 2012</t>
  </si>
  <si>
    <t>Essential[e 64]</t>
  </si>
  <si>
    <t>25–27 May 2012</t>
  </si>
  <si>
    <t>16–20 May 2012</t>
  </si>
  <si>
    <t>Essential[e 65]</t>
  </si>
  <si>
    <t>19–20 May 2012</t>
  </si>
  <si>
    <t>12–13 May 2012</t>
  </si>
  <si>
    <t>11–13 May 2012</t>
  </si>
  <si>
    <t>9–13 May 2012</t>
  </si>
  <si>
    <t>Essential[e 66]</t>
  </si>
  <si>
    <t>9–10 May 2012</t>
  </si>
  <si>
    <t>5–6 May 2012</t>
  </si>
  <si>
    <t>2–6 May 2012</t>
  </si>
  <si>
    <t>Essential[e 67]</t>
  </si>
  <si>
    <t>27–29 Apr 2012</t>
  </si>
  <si>
    <t>59%</t>
  </si>
  <si>
    <t>25–29 Apr 2012</t>
  </si>
  <si>
    <t>Essential[e 68]</t>
  </si>
  <si>
    <t>21–22 Apr 2012</t>
  </si>
  <si>
    <t>18–22 Apr 2012</t>
  </si>
  <si>
    <t>Essential[e 69]</t>
  </si>
  <si>
    <t>17–19 Apr 2012</t>
  </si>
  <si>
    <t>13–15 Apr 2012</t>
  </si>
  <si>
    <t>11–15 Apr 2012</t>
  </si>
  <si>
    <t>Essential[e 70]</t>
  </si>
  <si>
    <t>7–8/14–15 Apr 2012</t>
  </si>
  <si>
    <t>4–9 Apr 2012</t>
  </si>
  <si>
    <t>Essential[e 71]</t>
  </si>
  <si>
    <t>31 Mar–1 Apr 2012</t>
  </si>
  <si>
    <t>28 Mar–1 Apr 2012</t>
  </si>
  <si>
    <t>Essential[e 72]</t>
  </si>
  <si>
    <t>29–31 Mar 2012</t>
  </si>
  <si>
    <t>21–25 Mar 2012</t>
  </si>
  <si>
    <t>Essential[e 73]</t>
  </si>
  <si>
    <t>24–25 Mar 2012</t>
  </si>
  <si>
    <t>23–25 Mar 2012</t>
  </si>
  <si>
    <t>14–18 Mar 2012</t>
  </si>
  <si>
    <t>Essential[e 74]</t>
  </si>
  <si>
    <t>10–11/17–18 Mar 2012</t>
  </si>
  <si>
    <t>9–11 Mar 2012</t>
  </si>
  <si>
    <t>7–11 Mar 2012</t>
  </si>
  <si>
    <t>Essential[e 75]</t>
  </si>
  <si>
    <t>3–4 Mar 2012</t>
  </si>
  <si>
    <t>29 Feb–4 Mar 2012</t>
  </si>
  <si>
    <t>Essential[e 76]</t>
  </si>
  <si>
    <t>25–26 Feb 2012</t>
  </si>
  <si>
    <t>23–26 Feb 2012</t>
  </si>
  <si>
    <t>22–26 Feb 2012</t>
  </si>
  <si>
    <t>Essential[e 77]</t>
  </si>
  <si>
    <t>23–24 Feb 2012</t>
  </si>
  <si>
    <t>22–23 Feb 2012</t>
  </si>
  <si>
    <t>15–19 Feb 2012</t>
  </si>
  <si>
    <t>Essential[e 78]</t>
  </si>
  <si>
    <t>11–12/18–19 Feb 2012</t>
  </si>
  <si>
    <t>10–12 Feb 2012</t>
  </si>
  <si>
    <t>8–10 Feb 2012</t>
  </si>
  <si>
    <t>Essential[e 79]</t>
  </si>
  <si>
    <t>7–8 Feb 2012</t>
  </si>
  <si>
    <t>4–5 Feb 2012</t>
  </si>
  <si>
    <t>6.5%</t>
  </si>
  <si>
    <t>1–5 Feb 2012</t>
  </si>
  <si>
    <t>Essential[e 80]</t>
  </si>
  <si>
    <t>2–4 Feb 2012</t>
  </si>
  <si>
    <t>Nielsen[35]</t>
  </si>
  <si>
    <t>28–29 Jan 2012</t>
  </si>
  <si>
    <t>27–29 Jan 2012</t>
  </si>
  <si>
    <t>25–29 Jan 2012</t>
  </si>
  <si>
    <t>Essential[e 81]</t>
  </si>
  <si>
    <t>27–28 Jan 2012</t>
  </si>
  <si>
    <t>18–22 Jan 2012</t>
  </si>
  <si>
    <t>Essential[e 82]</t>
  </si>
  <si>
    <t>14–15/21–22 Jan 2012</t>
  </si>
  <si>
    <t>17–18 Jan 2012</t>
  </si>
  <si>
    <t>11–15 Jan 2012</t>
  </si>
  <si>
    <t>Essential[e 83]</t>
  </si>
  <si>
    <t>7–8 Jan 2012</t>
  </si>
  <si>
    <t>14–18 Dec 2011</t>
  </si>
  <si>
    <t>Essential[e 84]</t>
  </si>
  <si>
    <t>10–11/17–18 Dec 2011</t>
  </si>
  <si>
    <t>7–11 Dec 2011</t>
  </si>
  <si>
    <t>Essential[e 85]</t>
  </si>
  <si>
    <t>8–10 Dec 2011</t>
  </si>
  <si>
    <t>2–4 Dec 2011</t>
  </si>
  <si>
    <t>30 Nov–4 Dec 2011</t>
  </si>
  <si>
    <t>Essential[e 86]</t>
  </si>
  <si>
    <t>26–27 Nov/3–4 Dec 2011</t>
  </si>
  <si>
    <t>23–27 Nov 2011</t>
  </si>
  <si>
    <t>Essential[e 87]</t>
  </si>
  <si>
    <t>19–20 Nov 2011</t>
  </si>
  <si>
    <t>18–20 Nov 2011</t>
  </si>
  <si>
    <t>16–20 Nov 2011</t>
  </si>
  <si>
    <t>Essential[e 88]</t>
  </si>
  <si>
    <t>9–13 Nov 2011</t>
  </si>
  <si>
    <t>Essential[e 89]</t>
  </si>
  <si>
    <t>5–6/12–13 Nov 2011</t>
  </si>
  <si>
    <t>10–12 Nov 2011</t>
  </si>
  <si>
    <t>Nielsen[36]</t>
  </si>
  <si>
    <t>3–6 Nov 2011</t>
  </si>
  <si>
    <t>2–6 Nov 2011</t>
  </si>
  <si>
    <t>Essential[e 90]</t>
  </si>
  <si>
    <t>2–3 Nov 2011</t>
  </si>
  <si>
    <t>26–30 Oct 2011</t>
  </si>
  <si>
    <t>Essential[e 91]</t>
  </si>
  <si>
    <t>29–30 Oct 2011</t>
  </si>
  <si>
    <t>25–26 Oct 2011</t>
  </si>
  <si>
    <t>22–23 Oct 2011</t>
  </si>
  <si>
    <t>21–23 Oct 2011</t>
  </si>
  <si>
    <t>19–23 Oct 2011</t>
  </si>
  <si>
    <t>Essential[e 92]</t>
  </si>
  <si>
    <t>15–16Oct 2011</t>
  </si>
  <si>
    <t>14–16 Oct 2011</t>
  </si>
  <si>
    <t>12–16 Oct 2011</t>
  </si>
  <si>
    <t>Essential[e 93]</t>
  </si>
  <si>
    <t>13–15 Oct 2011</t>
  </si>
  <si>
    <t>8–9 Oct 2011</t>
  </si>
  <si>
    <t>7–9 Oct 2011</t>
  </si>
  <si>
    <t>4–9 Oct 2011</t>
  </si>
  <si>
    <t>Essential[e 94]</t>
  </si>
  <si>
    <t>27 Sep–2 Oct 2011</t>
  </si>
  <si>
    <t>Essential[e 95]</t>
  </si>
  <si>
    <t>24–25 Sep/1–2 Oct 2011</t>
  </si>
  <si>
    <t>20–25 Sep 2011</t>
  </si>
  <si>
    <t>Essential[e 96]</t>
  </si>
  <si>
    <t>16–18 Sep 2011</t>
  </si>
  <si>
    <t>13–18 Sep 2011</t>
  </si>
  <si>
    <t>Essential[e 97]</t>
  </si>
  <si>
    <t>10–11/17–18 Sep 2011</t>
  </si>
  <si>
    <t>7–11 Sep 2011</t>
  </si>
  <si>
    <t>Essential[e 98]</t>
  </si>
  <si>
    <t>8–10 Sep 2011</t>
  </si>
  <si>
    <t>2–4 Sep 2011</t>
  </si>
  <si>
    <t>31 Aug–4 Sep 2011</t>
  </si>
  <si>
    <t>Essential[e 99]</t>
  </si>
  <si>
    <t>27–28 Aug/3–4 Sep 2011</t>
  </si>
  <si>
    <t>24–28 Aug 2011</t>
  </si>
  <si>
    <t>Essential[e 100]</t>
  </si>
  <si>
    <t>19–21 Aug 2011</t>
  </si>
  <si>
    <t>17–21 Aug 2011</t>
  </si>
  <si>
    <t>Essential[e 101]</t>
  </si>
  <si>
    <t>13–14/20–21 Aug 2011</t>
  </si>
  <si>
    <t>10–14 Aug 2011</t>
  </si>
  <si>
    <t>Essential[e 102]</t>
  </si>
  <si>
    <t>11–13 Aug 2011</t>
  </si>
  <si>
    <t>9–10 Aug 2011</t>
  </si>
  <si>
    <t>5–7 Aug 2011</t>
  </si>
  <si>
    <t>3–7 Aug 2011</t>
  </si>
  <si>
    <t>Essential[e 103]</t>
  </si>
  <si>
    <t>30–31 Jul/6–7 Aug 2011</t>
  </si>
  <si>
    <t>c. 3 Aug 2011</t>
  </si>
  <si>
    <t>Galaxy[37]</t>
  </si>
  <si>
    <t>27–31 Jul 2011</t>
  </si>
  <si>
    <t>Essential[e 104]</t>
  </si>
  <si>
    <t>22–24 Jul 2011</t>
  </si>
  <si>
    <t>20–24 Jul 2011</t>
  </si>
  <si>
    <t>Essential[e 105]</t>
  </si>
  <si>
    <t>16–17/23–24 Jul 2011</t>
  </si>
  <si>
    <t>13–17 Jul 2011</t>
  </si>
  <si>
    <t>Essential[e 106]</t>
  </si>
  <si>
    <t>14–16 Jul 2011</t>
  </si>
  <si>
    <t>61%</t>
  </si>
  <si>
    <t>13–14 Jul 2011</t>
  </si>
  <si>
    <t>60%</t>
  </si>
  <si>
    <t>9–10 Jul 2011</t>
  </si>
  <si>
    <t>8–10 Jul 2011</t>
  </si>
  <si>
    <t>6–10 Jul 2011</t>
  </si>
  <si>
    <t>Essential[e 107]</t>
  </si>
  <si>
    <t>29 Jun–3 Jul 2011</t>
  </si>
  <si>
    <t>Essential[e 108]</t>
  </si>
  <si>
    <t>25–26 Jun/1–2 Jul 2011</t>
  </si>
  <si>
    <t>24–26 Jun 2011</t>
  </si>
  <si>
    <t>22–26 Jun 2011</t>
  </si>
  <si>
    <t>Essential[e 109]</t>
  </si>
  <si>
    <t>11–12/18–19 Jun 2011</t>
  </si>
  <si>
    <t>15–19 Jun 2011</t>
  </si>
  <si>
    <t>Essential[e 110]</t>
  </si>
  <si>
    <t>14–16 Jun 2011</t>
  </si>
  <si>
    <t>8–13 Jun 2011</t>
  </si>
  <si>
    <t>Essential[e 111]</t>
  </si>
  <si>
    <t>10–12 Jun 2011</t>
  </si>
  <si>
    <t>4–5 Jun 2011</t>
  </si>
  <si>
    <t>1–5 Jun 2011</t>
  </si>
  <si>
    <t>Essential[e 112]</t>
  </si>
  <si>
    <t>31 May–2 Jun 2011</t>
  </si>
  <si>
    <t>25–29 May 2011</t>
  </si>
  <si>
    <t>Essential[e 113]</t>
  </si>
  <si>
    <t>27–29 May 2011</t>
  </si>
  <si>
    <t>21–22/28–29 May 2011</t>
  </si>
  <si>
    <t>18–22 May 2011</t>
  </si>
  <si>
    <t>Essential[e 114]</t>
  </si>
  <si>
    <t>14–15 May 2011</t>
  </si>
  <si>
    <t>13–15 May 2011</t>
  </si>
  <si>
    <t>11–15 May 2011</t>
  </si>
  <si>
    <t>Essential[e 115]</t>
  </si>
  <si>
    <t>12–14 May 2011</t>
  </si>
  <si>
    <t>7–8 May 2011</t>
  </si>
  <si>
    <t>4–8 May 2011</t>
  </si>
  <si>
    <t>Essential[e 116]</t>
  </si>
  <si>
    <t>3–4 May 2011</t>
  </si>
  <si>
    <t>29 Apr–1 May 2011</t>
  </si>
  <si>
    <t>28 Apr–1 May 2011</t>
  </si>
  <si>
    <t>Essential[e 117]</t>
  </si>
  <si>
    <t>23–24/30 Apr–1 May 2011</t>
  </si>
  <si>
    <t>20–26 Apr 2011</t>
  </si>
  <si>
    <t>Essential[e 118]</t>
  </si>
  <si>
    <t>13–17 Apr 2011</t>
  </si>
  <si>
    <t>Essential[e 119]</t>
  </si>
  <si>
    <t>9–10/16–17 Apr 2011</t>
  </si>
  <si>
    <t>14–16 Apr 2011</t>
  </si>
  <si>
    <t>6–10 Apr 2011</t>
  </si>
  <si>
    <t>Essential[e 120]</t>
  </si>
  <si>
    <t>2–3 Apr 2011</t>
  </si>
  <si>
    <t>1–3 Apr 2011</t>
  </si>
  <si>
    <t>30 Mar–3 Apr 2011</t>
  </si>
  <si>
    <t>Essential[e 121]</t>
  </si>
  <si>
    <t>26–27 Mar 2011</t>
  </si>
  <si>
    <t>23–27 Mar 2011</t>
  </si>
  <si>
    <t>Essential[e 122]</t>
  </si>
  <si>
    <t>22–24 Mar 2011</t>
  </si>
  <si>
    <t>19–20 Mar 2011</t>
  </si>
  <si>
    <t>18–20 Mar 2011</t>
  </si>
  <si>
    <t>16–20 Mar 2011</t>
  </si>
  <si>
    <t>Essential[e 123]</t>
  </si>
  <si>
    <t>16–17 Mar 2011</t>
  </si>
  <si>
    <t>12–13 Mar 2011</t>
  </si>
  <si>
    <t>9–13 Mar 2011</t>
  </si>
  <si>
    <t>Essential[e 124]</t>
  </si>
  <si>
    <t>10–12 Mar 2011</t>
  </si>
  <si>
    <t>8–10 Mar 2011</t>
  </si>
  <si>
    <t>5–6 Mar 2011</t>
  </si>
  <si>
    <t>4–6 Mar 2011</t>
  </si>
  <si>
    <t>2–6 Mar 2011</t>
  </si>
  <si>
    <t>Essential[e 125]</t>
  </si>
  <si>
    <t>26–27 Feb 2011</t>
  </si>
  <si>
    <t>22–27 Feb 2011</t>
  </si>
  <si>
    <t>Essential[e 126]</t>
  </si>
  <si>
    <t>21–23 Feb 2011</t>
  </si>
  <si>
    <t>18–20 Feb 2011</t>
  </si>
  <si>
    <t>15–20 Feb 2011</t>
  </si>
  <si>
    <t>Essential[e 127]</t>
  </si>
  <si>
    <t>12–13/19–20 Feb 2011</t>
  </si>
  <si>
    <t>8–13 Feb 2011</t>
  </si>
  <si>
    <t>Essential[e 128]</t>
  </si>
  <si>
    <t>10–12 Feb 2011</t>
  </si>
  <si>
    <t>4–6 Feb 2011</t>
  </si>
  <si>
    <t>1–6 Feb 2011</t>
  </si>
  <si>
    <t>Essential[e 129]</t>
  </si>
  <si>
    <t>29–30 Jan/5–6 Feb 2011</t>
  </si>
  <si>
    <t>1–3 Feb 2011</t>
  </si>
  <si>
    <t>25–30 Jan 2011</t>
  </si>
  <si>
    <t>Essential[e 130]</t>
  </si>
  <si>
    <t>18–23 Jan 2011</t>
  </si>
  <si>
    <t>Essential[e 131]</t>
  </si>
  <si>
    <t>15–16/22–23 Jan 2011</t>
  </si>
  <si>
    <t>11–16 Jan 2011</t>
  </si>
  <si>
    <t>Essential[e 132]</t>
  </si>
  <si>
    <t>8–9 Jan 2011</t>
  </si>
  <si>
    <t>4.5%</t>
  </si>
  <si>
    <t>14–19 Dec 2010</t>
  </si>
  <si>
    <t>Essential[e 133]</t>
  </si>
  <si>
    <t>11–12 Dec 2010</t>
  </si>
  <si>
    <t>8–12 Dec 2010</t>
  </si>
  <si>
    <t>7–12 Dec 2010</t>
  </si>
  <si>
    <t>Essential[e 134]</t>
  </si>
  <si>
    <t>4–5 Dec 2010</t>
  </si>
  <si>
    <t>3–5 Dec 2010</t>
  </si>
  <si>
    <t>30 Nov–5 Dec 2010</t>
  </si>
  <si>
    <t>Essential[e 135]</t>
  </si>
  <si>
    <t>23–28 Nov 2010</t>
  </si>
  <si>
    <t>Essential[e 136]</t>
  </si>
  <si>
    <t>20–21/27–28 Nov 2010</t>
  </si>
  <si>
    <t>19–21 Nov 2010</t>
  </si>
  <si>
    <t>16–21 Nov 2010</t>
  </si>
  <si>
    <t>Essential[e 137]</t>
  </si>
  <si>
    <t>18–20 Nov 2010</t>
  </si>
  <si>
    <t>Nielsen[38]</t>
  </si>
  <si>
    <t>9–14 Nov 2010</t>
  </si>
  <si>
    <t>Essential[e 138]</t>
  </si>
  <si>
    <t>6–7/13–14 Nov 2010</t>
  </si>
  <si>
    <t>5–7 Nov 2010</t>
  </si>
  <si>
    <t>2–7 Nov 2010</t>
  </si>
  <si>
    <t>Essential[e 139]</t>
  </si>
  <si>
    <t>26–31 Oct 2010</t>
  </si>
  <si>
    <t>Essential[e 140]</t>
  </si>
  <si>
    <t>23–24/30–31 Oct 2010</t>
  </si>
  <si>
    <t>22–24 Oct 2010</t>
  </si>
  <si>
    <t>19–24 Oct 2010</t>
  </si>
  <si>
    <t>Essential[e 141]</t>
  </si>
  <si>
    <t>21–23 Oct 2010</t>
  </si>
  <si>
    <t>12–17 Oct 2010</t>
  </si>
  <si>
    <t>Essential[e 142]</t>
  </si>
  <si>
    <t>9–10/16–17 Oct 2010</t>
  </si>
  <si>
    <t>8–10 Oct 2010</t>
  </si>
  <si>
    <t>5–10 Oct 2010</t>
  </si>
  <si>
    <t>Essential[e 143]</t>
  </si>
  <si>
    <t>2–3 Oct 2010</t>
  </si>
  <si>
    <t>30 Sep–1 Oct 2010</t>
  </si>
  <si>
    <t>Essential[e 144]</t>
  </si>
  <si>
    <t>21–26 Sep 2010</t>
  </si>
  <si>
    <t>Essential[e 145]</t>
  </si>
  <si>
    <t>18–19 Sep 2010</t>
  </si>
  <si>
    <t>14–19 Sep 2010</t>
  </si>
  <si>
    <t>Essential[e 146]</t>
  </si>
  <si>
    <t>15–16 Sep 2010</t>
  </si>
  <si>
    <t>10–12 Sep 2010</t>
  </si>
  <si>
    <t>7–12 Sep 2010</t>
  </si>
  <si>
    <t>Essential[e 147]</t>
  </si>
  <si>
    <t>31 Aug–5 Sep 2010</t>
  </si>
  <si>
    <t>Essential[e 148]</t>
  </si>
  <si>
    <t>28–29 Aug/4–5 Sep 2010</t>
  </si>
  <si>
    <t>24–29 Aug 2010</t>
  </si>
  <si>
    <t>Essential[e 149]</t>
  </si>
  <si>
    <t>25–26 Aug 2010</t>
  </si>
  <si>
    <t>Sept</t>
  </si>
  <si>
    <t>2012-6-2-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</si>
</sst>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14" fontId="0" fillId="0" borderId="0" xfId="0" applyNumberFormat="1"/>
    <xf numFmtId="2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AF4E-5695-4D6C-997E-49E3EE99E34A}">
  <dimension ref="A1:X413"/>
  <sheetViews>
    <sheetView tabSelected="1" topLeftCell="H1" workbookViewId="0">
      <selection activeCell="O17" sqref="O17"/>
    </sheetView>
  </sheetViews>
  <sheetFormatPr defaultRowHeight="15" x14ac:dyDescent="0.25"/>
  <cols>
    <col min="1" max="1" width="15" style="1" customWidth="1"/>
    <col min="2" max="8" width="9.140625" style="1"/>
    <col min="10" max="10" width="5.28515625" customWidth="1"/>
    <col min="11" max="11" width="5.7109375" style="2" customWidth="1"/>
    <col min="12" max="12" width="3.85546875" customWidth="1"/>
    <col min="13" max="13" width="6.28515625" customWidth="1"/>
    <col min="14" max="14" width="10.42578125" bestFit="1" customWidth="1"/>
    <col min="15" max="15" width="13.85546875" style="3" customWidth="1"/>
    <col min="16" max="16" width="12.5703125" style="3" customWidth="1"/>
    <col min="17" max="17" width="10.42578125" style="3" customWidth="1"/>
    <col min="18" max="18" width="9.140625" style="5"/>
    <col min="19" max="22" width="9.140625" style="4"/>
    <col min="24" max="24" width="9.140625" style="5"/>
  </cols>
  <sheetData>
    <row r="1" spans="1:24" x14ac:dyDescent="0.25">
      <c r="A1" s="1" t="s">
        <v>105</v>
      </c>
      <c r="B1" s="1" t="s">
        <v>106</v>
      </c>
      <c r="C1" s="1" t="s">
        <v>107</v>
      </c>
      <c r="D1" s="1" t="s">
        <v>43</v>
      </c>
      <c r="E1" s="1" t="s">
        <v>72</v>
      </c>
      <c r="F1" s="1" t="s">
        <v>27</v>
      </c>
      <c r="G1" s="1" t="s">
        <v>102</v>
      </c>
      <c r="H1" s="1" t="s">
        <v>95</v>
      </c>
      <c r="J1" s="2">
        <f>ROUNDUP((IFERROR(LEFT(A1,FIND("–",A1)-1),LEFT(A1,FIND(" ",A1)-1))+IFERROR(MID(A1,FIND("–",A1)+1,FIND(" ",A1)-FIND("–",A1)-1),LEFT(A1,FIND(" ",A1)-1)))/2,0)</f>
        <v>5</v>
      </c>
      <c r="K1" s="2" t="str">
        <f>MID(A1,FIND(" ",A1)+1,FIND(" ",MID(A1,FIND(" ",A1)+1,100))-1)</f>
        <v>Sep</v>
      </c>
      <c r="L1">
        <f>VLOOKUP(K1,Months!$A$1:$B$50,2,FALSE)</f>
        <v>9</v>
      </c>
      <c r="M1" t="str">
        <f>MID(MID(A1,FIND(" ",A1)+1,100),FIND(" ",MID(A1,FIND(" ",A1)+1,100))+1,100)</f>
        <v>2013</v>
      </c>
      <c r="N1" s="3">
        <f>DATE(M1,L1,J1)</f>
        <v>41522</v>
      </c>
      <c r="P1" s="3">
        <f>IFERROR(N1,O1)</f>
        <v>41522</v>
      </c>
      <c r="Q1" s="3" t="str">
        <f>IFERROR(LEFT(B1,FIND("[",B1)-1),B1)</f>
        <v>Morgan (multi)</v>
      </c>
      <c r="R1" s="5">
        <f>H1*100</f>
        <v>54.500000000000007</v>
      </c>
      <c r="S1" s="5">
        <f>C1*100</f>
        <v>31.5</v>
      </c>
      <c r="T1" s="5">
        <f>D1*100</f>
        <v>45</v>
      </c>
      <c r="U1" s="5">
        <f>E1*100</f>
        <v>9.5</v>
      </c>
      <c r="V1" s="5" t="e">
        <f>NA()</f>
        <v>#N/A</v>
      </c>
      <c r="W1" s="5" t="e">
        <f>NA()</f>
        <v>#N/A</v>
      </c>
      <c r="X1" s="5">
        <f>F1*100</f>
        <v>14.000000000000002</v>
      </c>
    </row>
    <row r="2" spans="1:24" x14ac:dyDescent="0.25">
      <c r="A2" s="1" t="s">
        <v>108</v>
      </c>
      <c r="B2" s="1" t="s">
        <v>109</v>
      </c>
      <c r="C2" s="1" t="s">
        <v>58</v>
      </c>
      <c r="D2" s="1" t="s">
        <v>60</v>
      </c>
      <c r="E2" s="1" t="s">
        <v>24</v>
      </c>
      <c r="F2" s="1" t="s">
        <v>110</v>
      </c>
      <c r="G2" s="1" t="s">
        <v>17</v>
      </c>
      <c r="H2" s="1" t="s">
        <v>18</v>
      </c>
      <c r="J2" s="2">
        <f>ROUNDUP((IFERROR(LEFT(A2,FIND("–",A2)-1),LEFT(A2,FIND(" ",A2)-1))+IFERROR(MID(A2,FIND("–",A2)+1,FIND(" ",A2)-FIND("–",A2)-1),LEFT(A2,FIND(" ",A2)-1)))/2,0)</f>
        <v>5</v>
      </c>
      <c r="K2" s="2" t="str">
        <f>MID(A2,FIND(" ",A2)+1,FIND(" ",MID(A2,FIND(" ",A2)+1,100))-1)</f>
        <v>Sep</v>
      </c>
      <c r="L2">
        <f>VLOOKUP(K2,Months!$A$1:$B$50,2,FALSE)</f>
        <v>9</v>
      </c>
      <c r="M2" t="str">
        <f>MID(MID(A2,FIND(" ",A2)+1,100),FIND(" ",MID(A2,FIND(" ",A2)+1,100))+1,100)</f>
        <v>2013</v>
      </c>
      <c r="N2" s="3">
        <f t="shared" ref="N2:N18" si="0">DATE(M2,L2,J2)</f>
        <v>41522</v>
      </c>
      <c r="P2" s="3">
        <f t="shared" ref="P2:P18" si="1">IFERROR(N2,O2)</f>
        <v>41522</v>
      </c>
      <c r="Q2" s="3" t="str">
        <f>IFERROR(LEFT(B2,FIND("[",B2)-1),B2)</f>
        <v>ReachTEL</v>
      </c>
      <c r="R2" s="5">
        <f t="shared" ref="R2:R18" si="2">H2*100</f>
        <v>53</v>
      </c>
      <c r="S2" s="5">
        <f>C2*100</f>
        <v>33.700000000000003</v>
      </c>
      <c r="T2" s="5">
        <f>D2*100</f>
        <v>43.5</v>
      </c>
      <c r="U2" s="5">
        <f>E2*100</f>
        <v>10.199999999999999</v>
      </c>
      <c r="V2" s="5" t="e">
        <f>NA()</f>
        <v>#N/A</v>
      </c>
      <c r="W2" s="5" t="e">
        <f>NA()</f>
        <v>#N/A</v>
      </c>
      <c r="X2" s="5">
        <f>F2*100</f>
        <v>12.7</v>
      </c>
    </row>
    <row r="3" spans="1:24" x14ac:dyDescent="0.25">
      <c r="A3" s="1" t="s">
        <v>111</v>
      </c>
      <c r="B3" s="1" t="s">
        <v>112</v>
      </c>
      <c r="C3" s="1" t="s">
        <v>1</v>
      </c>
      <c r="D3" s="1" t="s">
        <v>9</v>
      </c>
      <c r="E3" s="1" t="s">
        <v>16</v>
      </c>
      <c r="F3" s="1" t="s">
        <v>2</v>
      </c>
      <c r="G3" s="1" t="s">
        <v>9</v>
      </c>
      <c r="H3" s="1" t="s">
        <v>10</v>
      </c>
      <c r="J3" s="2">
        <f>ROUNDUP((IFERROR(LEFT(A3,FIND("–",A3)-1),LEFT(A3,FIND(" ",A3)-1))+IFERROR(MID(A3,FIND("–",A3)+1,FIND(" ",A3)-FIND("–",A3)-1),LEFT(A3,FIND(" ",A3)-1)))/2,0)</f>
        <v>5</v>
      </c>
      <c r="K3" s="2" t="str">
        <f>MID(A3,FIND(" ",A3)+1,FIND(" ",MID(A3,FIND(" ",A3)+1,100))-1)</f>
        <v>Sep</v>
      </c>
      <c r="L3">
        <f>VLOOKUP(K3,Months!$A$1:$B$50,2,FALSE)</f>
        <v>9</v>
      </c>
      <c r="M3" t="str">
        <f>MID(MID(A3,FIND(" ",A3)+1,100),FIND(" ",MID(A3,FIND(" ",A3)+1,100))+1,100)</f>
        <v>2013</v>
      </c>
      <c r="N3" s="3">
        <f t="shared" si="0"/>
        <v>41522</v>
      </c>
      <c r="P3" s="3">
        <f t="shared" si="1"/>
        <v>41522</v>
      </c>
      <c r="Q3" s="3" t="str">
        <f>IFERROR(LEFT(B3,FIND("[",B3)-1),B3)</f>
        <v>Nielsen</v>
      </c>
      <c r="R3" s="5">
        <f t="shared" si="2"/>
        <v>54</v>
      </c>
      <c r="S3" s="5">
        <f>C3*100</f>
        <v>33</v>
      </c>
      <c r="T3" s="5">
        <f>D3*100</f>
        <v>46</v>
      </c>
      <c r="U3" s="5">
        <f>E3*100</f>
        <v>11</v>
      </c>
      <c r="V3" s="5" t="e">
        <f>NA()</f>
        <v>#N/A</v>
      </c>
      <c r="W3" s="5" t="e">
        <f>NA()</f>
        <v>#N/A</v>
      </c>
      <c r="X3" s="5">
        <f>F3*100</f>
        <v>10</v>
      </c>
    </row>
    <row r="4" spans="1:24" x14ac:dyDescent="0.25">
      <c r="A4" s="1" t="s">
        <v>113</v>
      </c>
      <c r="B4" s="1" t="s">
        <v>100</v>
      </c>
      <c r="C4" s="1" t="s">
        <v>1</v>
      </c>
      <c r="D4" s="1" t="s">
        <v>9</v>
      </c>
      <c r="E4" s="1" t="s">
        <v>8</v>
      </c>
      <c r="F4" s="1" t="s">
        <v>23</v>
      </c>
      <c r="G4" s="1" t="s">
        <v>9</v>
      </c>
      <c r="H4" s="1" t="s">
        <v>10</v>
      </c>
      <c r="J4" s="2">
        <f>ROUNDUP((IFERROR(LEFT(A4,FIND("–",A4)-1),LEFT(A4,FIND(" ",A4)-1))+IFERROR(MID(A4,FIND("–",A4)+1,FIND(" ",A4)-FIND("–",A4)-1),LEFT(A4,FIND(" ",A4)-1)))/2,0)</f>
        <v>4</v>
      </c>
      <c r="K4" s="2" t="str">
        <f>MID(A4,FIND(" ",A4)+1,FIND(" ",MID(A4,FIND(" ",A4)+1,100))-1)</f>
        <v>Sep</v>
      </c>
      <c r="L4">
        <f>VLOOKUP(K4,Months!$A$1:$B$50,2,FALSE)</f>
        <v>9</v>
      </c>
      <c r="M4" t="str">
        <f>MID(MID(A4,FIND(" ",A4)+1,100),FIND(" ",MID(A4,FIND(" ",A4)+1,100))+1,100)</f>
        <v>2013</v>
      </c>
      <c r="N4" s="3">
        <f t="shared" si="0"/>
        <v>41521</v>
      </c>
      <c r="P4" s="3">
        <f t="shared" si="1"/>
        <v>41521</v>
      </c>
      <c r="Q4" s="3" t="str">
        <f>IFERROR(LEFT(B4,FIND("[",B4)-1),B4)</f>
        <v>Newspoll</v>
      </c>
      <c r="R4" s="5">
        <f t="shared" si="2"/>
        <v>54</v>
      </c>
      <c r="S4" s="5">
        <f>C4*100</f>
        <v>33</v>
      </c>
      <c r="T4" s="5">
        <f>D4*100</f>
        <v>46</v>
      </c>
      <c r="U4" s="5">
        <f>E4*100</f>
        <v>9</v>
      </c>
      <c r="V4" s="5" t="e">
        <f>NA()</f>
        <v>#N/A</v>
      </c>
      <c r="W4" s="5" t="e">
        <f>NA()</f>
        <v>#N/A</v>
      </c>
      <c r="X4" s="5">
        <f>F4*100</f>
        <v>12</v>
      </c>
    </row>
    <row r="5" spans="1:24" x14ac:dyDescent="0.25">
      <c r="A5" s="1" t="s">
        <v>114</v>
      </c>
      <c r="B5" s="1" t="s">
        <v>115</v>
      </c>
      <c r="C5" s="1" t="s">
        <v>116</v>
      </c>
      <c r="D5" s="1" t="s">
        <v>117</v>
      </c>
      <c r="E5" s="1" t="s">
        <v>118</v>
      </c>
      <c r="F5" s="1" t="s">
        <v>61</v>
      </c>
      <c r="G5" s="1" t="s">
        <v>17</v>
      </c>
      <c r="H5" s="1" t="s">
        <v>18</v>
      </c>
      <c r="J5" s="2">
        <f>ROUNDUP((IFERROR(LEFT(A5,FIND("–",A5)-1),LEFT(A5,FIND(" ",A5)-1))+IFERROR(MID(A5,FIND("–",A5)+1,FIND(" ",A5)-FIND("–",A5)-1),LEFT(A5,FIND(" ",A5)-1)))/2,0)</f>
        <v>4</v>
      </c>
      <c r="K5" s="2" t="str">
        <f>MID(A5,FIND(" ",A5)+1,FIND(" ",MID(A5,FIND(" ",A5)+1,100))-1)</f>
        <v>Sep</v>
      </c>
      <c r="L5">
        <f>VLOOKUP(K5,Months!$A$1:$B$50,2,FALSE)</f>
        <v>9</v>
      </c>
      <c r="M5" t="str">
        <f>MID(MID(A5,FIND(" ",A5)+1,100),FIND(" ",MID(A5,FIND(" ",A5)+1,100))+1,100)</f>
        <v>2013</v>
      </c>
      <c r="N5" s="3">
        <f t="shared" si="0"/>
        <v>41521</v>
      </c>
      <c r="P5" s="3">
        <f t="shared" si="1"/>
        <v>41521</v>
      </c>
      <c r="Q5" s="3" t="str">
        <f>IFERROR(LEFT(B5,FIND("[",B5)-1),B5)</f>
        <v>ReachTEL</v>
      </c>
      <c r="R5" s="5">
        <f t="shared" si="2"/>
        <v>53</v>
      </c>
      <c r="S5" s="5">
        <f>C5*100</f>
        <v>32.700000000000003</v>
      </c>
      <c r="T5" s="5">
        <f>D5*100</f>
        <v>43.6</v>
      </c>
      <c r="U5" s="5">
        <f>E5*100</f>
        <v>10</v>
      </c>
      <c r="V5" s="5" t="e">
        <f>NA()</f>
        <v>#N/A</v>
      </c>
      <c r="W5" s="5" t="e">
        <f>NA()</f>
        <v>#N/A</v>
      </c>
      <c r="X5" s="5">
        <f>F5*100</f>
        <v>13.700000000000001</v>
      </c>
    </row>
    <row r="6" spans="1:24" x14ac:dyDescent="0.25">
      <c r="A6" s="1" t="s">
        <v>119</v>
      </c>
      <c r="B6" s="1" t="s">
        <v>120</v>
      </c>
      <c r="C6" s="1" t="s">
        <v>6</v>
      </c>
      <c r="D6" s="1" t="s">
        <v>43</v>
      </c>
      <c r="E6" s="1" t="s">
        <v>8</v>
      </c>
      <c r="F6" s="1" t="s">
        <v>16</v>
      </c>
      <c r="G6" s="1" t="s">
        <v>17</v>
      </c>
      <c r="H6" s="1" t="s">
        <v>18</v>
      </c>
      <c r="J6" s="2">
        <f>ROUNDUP((IFERROR(LEFT(A6,FIND("–",A6)-1),LEFT(A6,FIND(" ",A6)-1))+IFERROR(MID(A6,FIND("–",A6)+1,FIND(" ",A6)-FIND("–",A6)-1),LEFT(A6,FIND(" ",A6)-1)))/2,0)</f>
        <v>3</v>
      </c>
      <c r="K6" s="2" t="str">
        <f>MID(A6,FIND(" ",A6)+1,FIND(" ",MID(A6,FIND(" ",A6)+1,100))-1)</f>
        <v>Sep</v>
      </c>
      <c r="L6">
        <f>VLOOKUP(K6,Months!$A$1:$B$50,2,FALSE)</f>
        <v>9</v>
      </c>
      <c r="M6" t="str">
        <f>MID(MID(A6,FIND(" ",A6)+1,100),FIND(" ",MID(A6,FIND(" ",A6)+1,100))+1,100)</f>
        <v>2013</v>
      </c>
      <c r="N6" s="3">
        <f t="shared" si="0"/>
        <v>41520</v>
      </c>
      <c r="P6" s="3">
        <f t="shared" si="1"/>
        <v>41520</v>
      </c>
      <c r="Q6" s="3" t="str">
        <f>IFERROR(LEFT(B6,FIND("[",B6)-1),B6)</f>
        <v>Galaxy</v>
      </c>
      <c r="R6" s="5">
        <f t="shared" si="2"/>
        <v>53</v>
      </c>
      <c r="S6" s="5">
        <f>C6*100</f>
        <v>35</v>
      </c>
      <c r="T6" s="5">
        <f>D6*100</f>
        <v>45</v>
      </c>
      <c r="U6" s="5">
        <f>E6*100</f>
        <v>9</v>
      </c>
      <c r="V6" s="5" t="e">
        <f>NA()</f>
        <v>#N/A</v>
      </c>
      <c r="W6" s="5" t="e">
        <f>NA()</f>
        <v>#N/A</v>
      </c>
      <c r="X6" s="5">
        <f>F6*100</f>
        <v>11</v>
      </c>
    </row>
    <row r="7" spans="1:24" x14ac:dyDescent="0.25">
      <c r="A7" s="1" t="s">
        <v>121</v>
      </c>
      <c r="B7" s="1" t="s">
        <v>122</v>
      </c>
      <c r="C7" s="1" t="s">
        <v>6</v>
      </c>
      <c r="D7" s="1" t="s">
        <v>57</v>
      </c>
      <c r="E7" s="1" t="s">
        <v>2</v>
      </c>
      <c r="F7" s="1" t="s">
        <v>23</v>
      </c>
      <c r="G7" s="1" t="s">
        <v>19</v>
      </c>
      <c r="H7" s="1" t="s">
        <v>20</v>
      </c>
      <c r="J7" s="2">
        <f>ROUNDUP((IFERROR(LEFT(A7,FIND("–",A7)-1),LEFT(A7,FIND(" ",A7)-1))+IFERROR(MID(A7,FIND("–",A7)+1,FIND(" ",A7)-FIND("–",A7)-1),LEFT(A7,FIND(" ",A7)-1)))/2,0)</f>
        <v>3</v>
      </c>
      <c r="K7" s="2" t="str">
        <f>MID(A7,FIND(" ",A7)+1,FIND(" ",MID(A7,FIND(" ",A7)+1,100))-1)</f>
        <v>Sep</v>
      </c>
      <c r="L7">
        <f>VLOOKUP(K7,Months!$A$1:$B$50,2,FALSE)</f>
        <v>9</v>
      </c>
      <c r="M7" t="str">
        <f>MID(MID(A7,FIND(" ",A7)+1,100),FIND(" ",MID(A7,FIND(" ",A7)+1,100))+1,100)</f>
        <v>2013</v>
      </c>
      <c r="N7" s="3">
        <f t="shared" si="0"/>
        <v>41520</v>
      </c>
      <c r="P7" s="3">
        <f t="shared" si="1"/>
        <v>41520</v>
      </c>
      <c r="Q7" s="3" t="str">
        <f>IFERROR(LEFT(B7,FIND("[",B7)-1),B7)</f>
        <v>Essential</v>
      </c>
      <c r="R7" s="5">
        <f t="shared" si="2"/>
        <v>52</v>
      </c>
      <c r="S7" s="5">
        <f>C7*100</f>
        <v>35</v>
      </c>
      <c r="T7" s="5">
        <f>D7*100</f>
        <v>43</v>
      </c>
      <c r="U7" s="5">
        <f>E7*100</f>
        <v>10</v>
      </c>
      <c r="V7" s="5" t="e">
        <f>NA()</f>
        <v>#N/A</v>
      </c>
      <c r="W7" s="5" t="e">
        <f>NA()</f>
        <v>#N/A</v>
      </c>
      <c r="X7" s="5">
        <f>F7*100</f>
        <v>12</v>
      </c>
    </row>
    <row r="8" spans="1:24" x14ac:dyDescent="0.25">
      <c r="A8" s="1" t="s">
        <v>123</v>
      </c>
      <c r="B8" s="1" t="s">
        <v>124</v>
      </c>
      <c r="C8" s="1" t="s">
        <v>125</v>
      </c>
      <c r="D8" s="1" t="s">
        <v>126</v>
      </c>
      <c r="E8" s="1" t="s">
        <v>127</v>
      </c>
      <c r="F8" s="1" t="s">
        <v>53</v>
      </c>
      <c r="G8" s="1" t="s">
        <v>19</v>
      </c>
      <c r="H8" s="1" t="s">
        <v>20</v>
      </c>
      <c r="J8" s="2">
        <f>ROUNDUP((IFERROR(LEFT(A8,FIND("–",A8)-1),LEFT(A8,FIND(" ",A8)-1))+IFERROR(MID(A8,FIND("–",A8)+1,FIND(" ",A8)-FIND("–",A8)-1),LEFT(A8,FIND(" ",A8)-1)))/2,0)</f>
        <v>3</v>
      </c>
      <c r="K8" s="2" t="str">
        <f>MID(A8,FIND(" ",A8)+1,FIND(" ",MID(A8,FIND(" ",A8)+1,100))-1)</f>
        <v>Sept</v>
      </c>
      <c r="L8">
        <f>VLOOKUP(K8,Months!$A$1:$B$50,2,FALSE)</f>
        <v>9</v>
      </c>
      <c r="M8" t="str">
        <f>MID(MID(A8,FIND(" ",A8)+1,100),FIND(" ",MID(A8,FIND(" ",A8)+1,100))+1,100)</f>
        <v>2013</v>
      </c>
      <c r="N8" s="3">
        <f t="shared" si="0"/>
        <v>41520</v>
      </c>
      <c r="P8" s="3">
        <f t="shared" si="1"/>
        <v>41520</v>
      </c>
      <c r="Q8" s="3" t="str">
        <f>IFERROR(LEFT(B8,FIND("[",B8)-1),B8)</f>
        <v>ReachTEL</v>
      </c>
      <c r="R8" s="5">
        <f t="shared" si="2"/>
        <v>52</v>
      </c>
      <c r="S8" s="5">
        <f>C8*100</f>
        <v>35.299999999999997</v>
      </c>
      <c r="T8" s="5">
        <f>D8*100</f>
        <v>44.2</v>
      </c>
      <c r="U8" s="5">
        <f>E8*100</f>
        <v>9.7000000000000011</v>
      </c>
      <c r="V8" s="5" t="e">
        <f>NA()</f>
        <v>#N/A</v>
      </c>
      <c r="W8" s="5" t="e">
        <f>NA()</f>
        <v>#N/A</v>
      </c>
      <c r="X8" s="5">
        <f>F8*100</f>
        <v>10.7</v>
      </c>
    </row>
    <row r="9" spans="1:24" x14ac:dyDescent="0.25">
      <c r="A9" s="1" t="s">
        <v>128</v>
      </c>
      <c r="B9" s="1" t="s">
        <v>106</v>
      </c>
      <c r="C9" s="1" t="s">
        <v>0</v>
      </c>
      <c r="D9" s="1" t="s">
        <v>57</v>
      </c>
      <c r="E9" s="1" t="s">
        <v>16</v>
      </c>
      <c r="F9" s="1" t="s">
        <v>23</v>
      </c>
      <c r="G9" s="1" t="s">
        <v>19</v>
      </c>
      <c r="H9" s="1" t="s">
        <v>20</v>
      </c>
      <c r="J9" s="2">
        <f>ROUNDUP((IFERROR(LEFT(A9,FIND("–",A9)-1),LEFT(A9,FIND(" ",A9)-1))+IFERROR(MID(A9,FIND("–",A9)+1,FIND(" ",A9)-FIND("–",A9)-1),LEFT(A9,FIND(" ",A9)-1)))/2,0)</f>
        <v>22052</v>
      </c>
      <c r="K9" s="2" t="str">
        <f>MID(A9,FIND(" ",A9)+1,FIND(" ",MID(A9,FIND(" ",A9)+1,100))-1)</f>
        <v>Aug–1</v>
      </c>
      <c r="L9" t="e">
        <f>VLOOKUP(K9,Months!$A$1:$B$50,2,FALSE)</f>
        <v>#N/A</v>
      </c>
      <c r="M9" t="str">
        <f>MID(MID(A9,FIND(" ",A9)+1,100),FIND(" ",MID(A9,FIND(" ",A9)+1,100))+1,100)</f>
        <v>Sep 2013</v>
      </c>
      <c r="N9" s="3" t="e">
        <f t="shared" si="0"/>
        <v>#N/A</v>
      </c>
      <c r="O9" s="3">
        <v>41517</v>
      </c>
      <c r="P9" s="3">
        <f t="shared" si="1"/>
        <v>41517</v>
      </c>
      <c r="Q9" s="3" t="str">
        <f>IFERROR(LEFT(B9,FIND("[",B9)-1),B9)</f>
        <v>Morgan (multi)</v>
      </c>
      <c r="R9" s="5">
        <f t="shared" si="2"/>
        <v>52</v>
      </c>
      <c r="S9" s="5">
        <f>C9*100</f>
        <v>34</v>
      </c>
      <c r="T9" s="5">
        <f>D9*100</f>
        <v>43</v>
      </c>
      <c r="U9" s="5">
        <f>E9*100</f>
        <v>11</v>
      </c>
      <c r="V9" s="5" t="e">
        <f>NA()</f>
        <v>#N/A</v>
      </c>
      <c r="W9" s="5" t="e">
        <f>NA()</f>
        <v>#N/A</v>
      </c>
      <c r="X9" s="5">
        <f>F9*100</f>
        <v>12</v>
      </c>
    </row>
    <row r="10" spans="1:24" x14ac:dyDescent="0.25">
      <c r="A10" s="1" t="s">
        <v>128</v>
      </c>
      <c r="B10" s="1" t="s">
        <v>100</v>
      </c>
      <c r="C10" s="1" t="s">
        <v>1</v>
      </c>
      <c r="D10" s="1" t="s">
        <v>9</v>
      </c>
      <c r="E10" s="1" t="s">
        <v>2</v>
      </c>
      <c r="F10" s="1" t="s">
        <v>16</v>
      </c>
      <c r="G10" s="1" t="s">
        <v>9</v>
      </c>
      <c r="H10" s="1" t="s">
        <v>10</v>
      </c>
      <c r="J10" s="2">
        <f>ROUNDUP((IFERROR(LEFT(A10,FIND("–",A10)-1),LEFT(A10,FIND(" ",A10)-1))+IFERROR(MID(A10,FIND("–",A10)+1,FIND(" ",A10)-FIND("–",A10)-1),LEFT(A10,FIND(" ",A10)-1)))/2,0)</f>
        <v>22052</v>
      </c>
      <c r="K10" s="2" t="str">
        <f>MID(A10,FIND(" ",A10)+1,FIND(" ",MID(A10,FIND(" ",A10)+1,100))-1)</f>
        <v>Aug–1</v>
      </c>
      <c r="L10" t="e">
        <f>VLOOKUP(K10,Months!$A$1:$B$50,2,FALSE)</f>
        <v>#N/A</v>
      </c>
      <c r="M10" t="str">
        <f>MID(MID(A10,FIND(" ",A10)+1,100),FIND(" ",MID(A10,FIND(" ",A10)+1,100))+1,100)</f>
        <v>Sep 2013</v>
      </c>
      <c r="N10" s="3" t="e">
        <f t="shared" si="0"/>
        <v>#N/A</v>
      </c>
      <c r="O10" s="3">
        <v>41517</v>
      </c>
      <c r="P10" s="3">
        <f t="shared" si="1"/>
        <v>41517</v>
      </c>
      <c r="Q10" s="3" t="str">
        <f>IFERROR(LEFT(B10,FIND("[",B10)-1),B10)</f>
        <v>Newspoll</v>
      </c>
      <c r="R10" s="5">
        <f t="shared" si="2"/>
        <v>54</v>
      </c>
      <c r="S10" s="5">
        <f>C10*100</f>
        <v>33</v>
      </c>
      <c r="T10" s="5">
        <f>D10*100</f>
        <v>46</v>
      </c>
      <c r="U10" s="5">
        <f>E10*100</f>
        <v>10</v>
      </c>
      <c r="V10" s="5" t="e">
        <f>NA()</f>
        <v>#N/A</v>
      </c>
      <c r="W10" s="5" t="e">
        <f>NA()</f>
        <v>#N/A</v>
      </c>
      <c r="X10" s="5">
        <f>F10*100</f>
        <v>11</v>
      </c>
    </row>
    <row r="11" spans="1:24" x14ac:dyDescent="0.25">
      <c r="A11" s="1" t="s">
        <v>129</v>
      </c>
      <c r="B11" s="1" t="s">
        <v>130</v>
      </c>
      <c r="C11" s="1" t="s">
        <v>6</v>
      </c>
      <c r="D11" s="1" t="s">
        <v>71</v>
      </c>
      <c r="E11" s="1" t="s">
        <v>16</v>
      </c>
      <c r="F11" s="1" t="s">
        <v>2</v>
      </c>
      <c r="G11" s="1" t="s">
        <v>19</v>
      </c>
      <c r="H11" s="1" t="s">
        <v>20</v>
      </c>
      <c r="J11" s="2">
        <f>ROUNDUP((IFERROR(LEFT(A11,FIND("–",A11)-1),LEFT(A11,FIND(" ",A11)-1))+IFERROR(MID(A11,FIND("–",A11)+1,FIND(" ",A11)-FIND("–",A11)-1),LEFT(A11,FIND(" ",A11)-1)))/2,0)</f>
        <v>22051</v>
      </c>
      <c r="K11" s="2" t="str">
        <f>MID(A11,FIND(" ",A11)+1,FIND(" ",MID(A11,FIND(" ",A11)+1,100))-1)</f>
        <v>Aug–1</v>
      </c>
      <c r="L11" t="e">
        <f>VLOOKUP(K11,Months!$A$1:$B$50,2,FALSE)</f>
        <v>#N/A</v>
      </c>
      <c r="M11" t="str">
        <f>MID(MID(A11,FIND(" ",A11)+1,100),FIND(" ",MID(A11,FIND(" ",A11)+1,100))+1,100)</f>
        <v>Sep 2013</v>
      </c>
      <c r="N11" s="3" t="e">
        <f t="shared" si="0"/>
        <v>#N/A</v>
      </c>
      <c r="O11" s="3">
        <v>41517</v>
      </c>
      <c r="P11" s="3">
        <f t="shared" si="1"/>
        <v>41517</v>
      </c>
      <c r="Q11" s="3" t="str">
        <f>IFERROR(LEFT(B11,FIND("[",B11)-1),B11)</f>
        <v>Essential</v>
      </c>
      <c r="R11" s="5">
        <f t="shared" si="2"/>
        <v>52</v>
      </c>
      <c r="S11" s="5">
        <f>C11*100</f>
        <v>35</v>
      </c>
      <c r="T11" s="5">
        <f>D11*100</f>
        <v>44</v>
      </c>
      <c r="U11" s="5">
        <f>E11*100</f>
        <v>11</v>
      </c>
      <c r="V11" s="5" t="e">
        <f>NA()</f>
        <v>#N/A</v>
      </c>
      <c r="W11" s="5" t="e">
        <f>NA()</f>
        <v>#N/A</v>
      </c>
      <c r="X11" s="5">
        <f>F11*100</f>
        <v>10</v>
      </c>
    </row>
    <row r="12" spans="1:24" x14ac:dyDescent="0.25">
      <c r="A12" s="1" t="s">
        <v>131</v>
      </c>
      <c r="B12" s="1" t="s">
        <v>132</v>
      </c>
      <c r="C12" s="1" t="s">
        <v>6</v>
      </c>
      <c r="D12" s="1" t="s">
        <v>9</v>
      </c>
      <c r="E12" s="1" t="s">
        <v>2</v>
      </c>
      <c r="F12" s="1" t="s">
        <v>8</v>
      </c>
      <c r="G12" s="1" t="s">
        <v>17</v>
      </c>
      <c r="H12" s="1" t="s">
        <v>18</v>
      </c>
      <c r="J12" s="2">
        <f>ROUNDUP((IFERROR(LEFT(A12,FIND("–",A12)-1),LEFT(A12,FIND(" ",A12)-1))+IFERROR(MID(A12,FIND("–",A12)+1,FIND(" ",A12)-FIND("–",A12)-1),LEFT(A12,FIND(" ",A12)-1)))/2,0)</f>
        <v>29</v>
      </c>
      <c r="K12" s="2" t="str">
        <f>MID(A12,FIND(" ",A12)+1,FIND(" ",MID(A12,FIND(" ",A12)+1,100))-1)</f>
        <v>Aug</v>
      </c>
      <c r="L12">
        <f>VLOOKUP(K12,Months!$A$1:$B$50,2,FALSE)</f>
        <v>8</v>
      </c>
      <c r="M12" t="str">
        <f>MID(MID(A12,FIND(" ",A12)+1,100),FIND(" ",MID(A12,FIND(" ",A12)+1,100))+1,100)</f>
        <v>2013</v>
      </c>
      <c r="N12" s="3">
        <f t="shared" si="0"/>
        <v>41515</v>
      </c>
      <c r="P12" s="3">
        <f t="shared" si="1"/>
        <v>41515</v>
      </c>
      <c r="Q12" s="3" t="str">
        <f>IFERROR(LEFT(B12,FIND("[",B12)-1),B12)</f>
        <v>Galaxy</v>
      </c>
      <c r="R12" s="5">
        <f t="shared" si="2"/>
        <v>53</v>
      </c>
      <c r="S12" s="5">
        <f>C12*100</f>
        <v>35</v>
      </c>
      <c r="T12" s="5">
        <f>D12*100</f>
        <v>46</v>
      </c>
      <c r="U12" s="5">
        <f>E12*100</f>
        <v>10</v>
      </c>
      <c r="V12" s="5" t="e">
        <f>NA()</f>
        <v>#N/A</v>
      </c>
      <c r="W12" s="5" t="e">
        <f>NA()</f>
        <v>#N/A</v>
      </c>
      <c r="X12" s="5">
        <f>F12*100</f>
        <v>9</v>
      </c>
    </row>
    <row r="13" spans="1:24" x14ac:dyDescent="0.25">
      <c r="A13" s="1" t="s">
        <v>131</v>
      </c>
      <c r="B13" s="1" t="s">
        <v>106</v>
      </c>
      <c r="C13" s="1" t="s">
        <v>133</v>
      </c>
      <c r="D13" s="1" t="s">
        <v>71</v>
      </c>
      <c r="E13" s="1" t="s">
        <v>23</v>
      </c>
      <c r="F13" s="1" t="s">
        <v>64</v>
      </c>
      <c r="G13" s="1" t="s">
        <v>9</v>
      </c>
      <c r="H13" s="1" t="s">
        <v>10</v>
      </c>
      <c r="J13" s="2">
        <f>ROUNDUP((IFERROR(LEFT(A13,FIND("–",A13)-1),LEFT(A13,FIND(" ",A13)-1))+IFERROR(MID(A13,FIND("–",A13)+1,FIND(" ",A13)-FIND("–",A13)-1),LEFT(A13,FIND(" ",A13)-1)))/2,0)</f>
        <v>29</v>
      </c>
      <c r="K13" s="2" t="str">
        <f>MID(A13,FIND(" ",A13)+1,FIND(" ",MID(A13,FIND(" ",A13)+1,100))-1)</f>
        <v>Aug</v>
      </c>
      <c r="L13">
        <f>VLOOKUP(K13,Months!$A$1:$B$50,2,FALSE)</f>
        <v>8</v>
      </c>
      <c r="M13" t="str">
        <f>MID(MID(A13,FIND(" ",A13)+1,100),FIND(" ",MID(A13,FIND(" ",A13)+1,100))+1,100)</f>
        <v>2013</v>
      </c>
      <c r="N13" s="3">
        <f t="shared" si="0"/>
        <v>41515</v>
      </c>
      <c r="P13" s="3">
        <f t="shared" si="1"/>
        <v>41515</v>
      </c>
      <c r="Q13" s="3" t="str">
        <f>IFERROR(LEFT(B13,FIND("[",B13)-1),B13)</f>
        <v>Morgan (multi)</v>
      </c>
      <c r="R13" s="5">
        <f t="shared" si="2"/>
        <v>54</v>
      </c>
      <c r="S13" s="5">
        <f>C13*100</f>
        <v>30.5</v>
      </c>
      <c r="T13" s="5">
        <f>D13*100</f>
        <v>44</v>
      </c>
      <c r="U13" s="5">
        <f>E13*100</f>
        <v>12</v>
      </c>
      <c r="V13" s="5" t="e">
        <f>NA()</f>
        <v>#N/A</v>
      </c>
      <c r="W13" s="5" t="e">
        <f>NA()</f>
        <v>#N/A</v>
      </c>
      <c r="X13" s="5">
        <f>F13*100</f>
        <v>13.5</v>
      </c>
    </row>
    <row r="14" spans="1:24" x14ac:dyDescent="0.25">
      <c r="A14" s="1" t="s">
        <v>134</v>
      </c>
      <c r="B14" s="1" t="s">
        <v>135</v>
      </c>
      <c r="C14" s="1" t="s">
        <v>136</v>
      </c>
      <c r="D14" s="1" t="s">
        <v>85</v>
      </c>
      <c r="E14" s="1" t="s">
        <v>63</v>
      </c>
      <c r="F14" s="1" t="s">
        <v>137</v>
      </c>
      <c r="G14" s="1" t="s">
        <v>17</v>
      </c>
      <c r="H14" s="1" t="s">
        <v>18</v>
      </c>
      <c r="J14" s="2">
        <f>ROUNDUP((IFERROR(LEFT(A14,FIND("–",A14)-1),LEFT(A14,FIND(" ",A14)-1))+IFERROR(MID(A14,FIND("–",A14)+1,FIND(" ",A14)-FIND("–",A14)-1),LEFT(A14,FIND(" ",A14)-1)))/2,0)</f>
        <v>26</v>
      </c>
      <c r="K14" s="2" t="str">
        <f>MID(A14,FIND(" ",A14)+1,FIND(" ",MID(A14,FIND(" ",A14)+1,100))-1)</f>
        <v>Aug</v>
      </c>
      <c r="L14">
        <f>VLOOKUP(K14,Months!$A$1:$B$50,2,FALSE)</f>
        <v>8</v>
      </c>
      <c r="M14" t="str">
        <f>MID(MID(A14,FIND(" ",A14)+1,100),FIND(" ",MID(A14,FIND(" ",A14)+1,100))+1,100)</f>
        <v>2013</v>
      </c>
      <c r="N14" s="3">
        <f t="shared" si="0"/>
        <v>41512</v>
      </c>
      <c r="P14" s="3">
        <f t="shared" si="1"/>
        <v>41512</v>
      </c>
      <c r="Q14" s="3" t="str">
        <f>IFERROR(LEFT(B14,FIND("[",B14)-1),B14)</f>
        <v>ReachTEL</v>
      </c>
      <c r="R14" s="5">
        <f t="shared" si="2"/>
        <v>53</v>
      </c>
      <c r="S14" s="5">
        <f>C14*100</f>
        <v>35.699999999999996</v>
      </c>
      <c r="T14" s="5">
        <f>D14*100</f>
        <v>46.5</v>
      </c>
      <c r="U14" s="5">
        <f>E14*100</f>
        <v>10.100000000000001</v>
      </c>
      <c r="V14" s="5" t="e">
        <f>NA()</f>
        <v>#N/A</v>
      </c>
      <c r="W14" s="5" t="e">
        <f>NA()</f>
        <v>#N/A</v>
      </c>
      <c r="X14" s="5">
        <f>F14*100</f>
        <v>7.7</v>
      </c>
    </row>
    <row r="15" spans="1:24" x14ac:dyDescent="0.25">
      <c r="A15" s="1" t="s">
        <v>138</v>
      </c>
      <c r="B15" s="1" t="s">
        <v>139</v>
      </c>
      <c r="C15" s="1" t="s">
        <v>7</v>
      </c>
      <c r="D15" s="1" t="s">
        <v>57</v>
      </c>
      <c r="E15" s="1" t="s">
        <v>16</v>
      </c>
      <c r="F15" s="1" t="s">
        <v>8</v>
      </c>
      <c r="G15" s="1" t="s">
        <v>21</v>
      </c>
      <c r="H15" s="1" t="s">
        <v>21</v>
      </c>
      <c r="J15" s="2">
        <f>ROUNDUP((IFERROR(LEFT(A15,FIND("–",A15)-1),LEFT(A15,FIND(" ",A15)-1))+IFERROR(MID(A15,FIND("–",A15)+1,FIND(" ",A15)-FIND("–",A15)-1),LEFT(A15,FIND(" ",A15)-1)))/2,0)</f>
        <v>23</v>
      </c>
      <c r="K15" s="2" t="str">
        <f>MID(A15,FIND(" ",A15)+1,FIND(" ",MID(A15,FIND(" ",A15)+1,100))-1)</f>
        <v>Aug</v>
      </c>
      <c r="L15">
        <f>VLOOKUP(K15,Months!$A$1:$B$50,2,FALSE)</f>
        <v>8</v>
      </c>
      <c r="M15" t="str">
        <f>MID(MID(A15,FIND(" ",A15)+1,100),FIND(" ",MID(A15,FIND(" ",A15)+1,100))+1,100)</f>
        <v>2013</v>
      </c>
      <c r="N15" s="3">
        <f t="shared" si="0"/>
        <v>41509</v>
      </c>
      <c r="P15" s="3">
        <f t="shared" si="1"/>
        <v>41509</v>
      </c>
      <c r="Q15" s="3" t="str">
        <f>IFERROR(LEFT(B15,FIND("[",B15)-1),B15)</f>
        <v>Essential</v>
      </c>
      <c r="R15" s="5">
        <f t="shared" si="2"/>
        <v>50</v>
      </c>
      <c r="S15" s="5">
        <f>C15*100</f>
        <v>38</v>
      </c>
      <c r="T15" s="5">
        <f>D15*100</f>
        <v>43</v>
      </c>
      <c r="U15" s="5">
        <f>E15*100</f>
        <v>11</v>
      </c>
      <c r="V15" s="5" t="e">
        <f>NA()</f>
        <v>#N/A</v>
      </c>
      <c r="W15" s="5" t="e">
        <f>NA()</f>
        <v>#N/A</v>
      </c>
      <c r="X15" s="5">
        <f>F15*100</f>
        <v>9</v>
      </c>
    </row>
    <row r="16" spans="1:24" x14ac:dyDescent="0.25">
      <c r="A16" s="1" t="s">
        <v>140</v>
      </c>
      <c r="B16" s="1" t="s">
        <v>100</v>
      </c>
      <c r="C16" s="1" t="s">
        <v>11</v>
      </c>
      <c r="D16" s="1" t="s">
        <v>17</v>
      </c>
      <c r="E16" s="1" t="s">
        <v>8</v>
      </c>
      <c r="F16" s="1" t="s">
        <v>14</v>
      </c>
      <c r="G16" s="1" t="s">
        <v>17</v>
      </c>
      <c r="H16" s="1" t="s">
        <v>18</v>
      </c>
      <c r="J16" s="2">
        <f>ROUNDUP((IFERROR(LEFT(A16,FIND("–",A16)-1),LEFT(A16,FIND(" ",A16)-1))+IFERROR(MID(A16,FIND("–",A16)+1,FIND(" ",A16)-FIND("–",A16)-1),LEFT(A16,FIND(" ",A16)-1)))/2,0)</f>
        <v>24</v>
      </c>
      <c r="K16" s="2" t="str">
        <f>MID(A16,FIND(" ",A16)+1,FIND(" ",MID(A16,FIND(" ",A16)+1,100))-1)</f>
        <v>Aug</v>
      </c>
      <c r="L16">
        <f>VLOOKUP(K16,Months!$A$1:$B$50,2,FALSE)</f>
        <v>8</v>
      </c>
      <c r="M16" t="str">
        <f>MID(MID(A16,FIND(" ",A16)+1,100),FIND(" ",MID(A16,FIND(" ",A16)+1,100))+1,100)</f>
        <v>2013</v>
      </c>
      <c r="N16" s="3">
        <f t="shared" si="0"/>
        <v>41510</v>
      </c>
      <c r="P16" s="3">
        <f t="shared" si="1"/>
        <v>41510</v>
      </c>
      <c r="Q16" s="3" t="str">
        <f>IFERROR(LEFT(B16,FIND("[",B16)-1),B16)</f>
        <v>Newspoll</v>
      </c>
      <c r="R16" s="5">
        <f t="shared" si="2"/>
        <v>53</v>
      </c>
      <c r="S16" s="5">
        <f>C16*100</f>
        <v>37</v>
      </c>
      <c r="T16" s="5">
        <f>D16*100</f>
        <v>47</v>
      </c>
      <c r="U16" s="5">
        <f>E16*100</f>
        <v>9</v>
      </c>
      <c r="V16" s="5" t="e">
        <f>NA()</f>
        <v>#N/A</v>
      </c>
      <c r="W16" s="5" t="e">
        <f>NA()</f>
        <v>#N/A</v>
      </c>
      <c r="X16" s="5">
        <f>F16*100</f>
        <v>7.0000000000000009</v>
      </c>
    </row>
    <row r="17" spans="1:24" x14ac:dyDescent="0.25">
      <c r="A17" s="1" t="s">
        <v>140</v>
      </c>
      <c r="B17" s="1" t="s">
        <v>106</v>
      </c>
      <c r="C17" s="1" t="s">
        <v>55</v>
      </c>
      <c r="D17" s="1" t="s">
        <v>43</v>
      </c>
      <c r="E17" s="1" t="s">
        <v>16</v>
      </c>
      <c r="F17" s="1" t="s">
        <v>72</v>
      </c>
      <c r="G17" s="1" t="s">
        <v>68</v>
      </c>
      <c r="H17" s="1" t="s">
        <v>69</v>
      </c>
      <c r="J17" s="2">
        <f>ROUNDUP((IFERROR(LEFT(A17,FIND("–",A17)-1),LEFT(A17,FIND(" ",A17)-1))+IFERROR(MID(A17,FIND("–",A17)+1,FIND(" ",A17)-FIND("–",A17)-1),LEFT(A17,FIND(" ",A17)-1)))/2,0)</f>
        <v>24</v>
      </c>
      <c r="K17" s="2" t="str">
        <f>MID(A17,FIND(" ",A17)+1,FIND(" ",MID(A17,FIND(" ",A17)+1,100))-1)</f>
        <v>Aug</v>
      </c>
      <c r="L17">
        <f>VLOOKUP(K17,Months!$A$1:$B$50,2,FALSE)</f>
        <v>8</v>
      </c>
      <c r="M17" t="str">
        <f>MID(MID(A17,FIND(" ",A17)+1,100),FIND(" ",MID(A17,FIND(" ",A17)+1,100))+1,100)</f>
        <v>2013</v>
      </c>
      <c r="N17" s="3">
        <f t="shared" si="0"/>
        <v>41510</v>
      </c>
      <c r="P17" s="3">
        <f t="shared" si="1"/>
        <v>41510</v>
      </c>
      <c r="Q17" s="3" t="str">
        <f>IFERROR(LEFT(B17,FIND("[",B17)-1),B17)</f>
        <v>Morgan (multi)</v>
      </c>
      <c r="R17" s="5">
        <f t="shared" si="2"/>
        <v>52.5</v>
      </c>
      <c r="S17" s="5">
        <f>C17*100</f>
        <v>34.5</v>
      </c>
      <c r="T17" s="5">
        <f>D17*100</f>
        <v>45</v>
      </c>
      <c r="U17" s="5">
        <f>E17*100</f>
        <v>11</v>
      </c>
      <c r="V17" s="5" t="e">
        <f>NA()</f>
        <v>#N/A</v>
      </c>
      <c r="W17" s="5" t="e">
        <f>NA()</f>
        <v>#N/A</v>
      </c>
      <c r="X17" s="5">
        <f>F17*100</f>
        <v>9.5</v>
      </c>
    </row>
    <row r="18" spans="1:24" x14ac:dyDescent="0.25">
      <c r="A18" s="1" t="s">
        <v>141</v>
      </c>
      <c r="B18" s="1" t="s">
        <v>142</v>
      </c>
      <c r="C18" s="1" t="s">
        <v>6</v>
      </c>
      <c r="D18" s="1" t="s">
        <v>17</v>
      </c>
      <c r="E18" s="1" t="s">
        <v>2</v>
      </c>
      <c r="F18" s="1" t="s">
        <v>14</v>
      </c>
      <c r="G18" s="1" t="s">
        <v>17</v>
      </c>
      <c r="H18" s="1" t="s">
        <v>18</v>
      </c>
      <c r="J18" s="2">
        <f>ROUNDUP((IFERROR(LEFT(A18,FIND("–",A18)-1),LEFT(A18,FIND(" ",A18)-1))+IFERROR(MID(A18,FIND("–",A18)+1,FIND(" ",A18)-FIND("–",A18)-1),LEFT(A18,FIND(" ",A18)-1)))/2,0)</f>
        <v>20</v>
      </c>
      <c r="K18" s="2" t="str">
        <f>MID(A18,FIND(" ",A18)+1,FIND(" ",MID(A18,FIND(" ",A18)+1,100))-1)</f>
        <v>Aug</v>
      </c>
      <c r="L18">
        <f>VLOOKUP(K18,Months!$A$1:$B$50,2,FALSE)</f>
        <v>8</v>
      </c>
      <c r="M18" t="str">
        <f>MID(MID(A18,FIND(" ",A18)+1,100),FIND(" ",MID(A18,FIND(" ",A18)+1,100))+1,100)</f>
        <v>2013</v>
      </c>
      <c r="N18" s="3">
        <f t="shared" si="0"/>
        <v>41506</v>
      </c>
      <c r="P18" s="3">
        <f t="shared" si="1"/>
        <v>41506</v>
      </c>
      <c r="Q18" s="3" t="str">
        <f>IFERROR(LEFT(B18,FIND("[",B18)-1),B18)</f>
        <v>Nielsen</v>
      </c>
      <c r="R18" s="5">
        <f t="shared" si="2"/>
        <v>53</v>
      </c>
      <c r="S18" s="5">
        <f>C18*100</f>
        <v>35</v>
      </c>
      <c r="T18" s="5">
        <f>D18*100</f>
        <v>47</v>
      </c>
      <c r="U18" s="5">
        <f>E18*100</f>
        <v>10</v>
      </c>
      <c r="V18" s="5" t="e">
        <f>NA()</f>
        <v>#N/A</v>
      </c>
      <c r="W18" s="5" t="e">
        <f>NA()</f>
        <v>#N/A</v>
      </c>
      <c r="X18" s="5">
        <f>F18*100</f>
        <v>7.0000000000000009</v>
      </c>
    </row>
    <row r="19" spans="1:24" x14ac:dyDescent="0.25">
      <c r="A19" s="1" t="s">
        <v>143</v>
      </c>
      <c r="B19" s="1" t="s">
        <v>100</v>
      </c>
      <c r="C19" s="1" t="s">
        <v>0</v>
      </c>
      <c r="D19" s="1" t="s">
        <v>17</v>
      </c>
      <c r="E19" s="1" t="s">
        <v>8</v>
      </c>
      <c r="F19" s="1" t="s">
        <v>2</v>
      </c>
      <c r="G19" s="1" t="s">
        <v>9</v>
      </c>
      <c r="H19" s="1" t="s">
        <v>10</v>
      </c>
      <c r="J19" s="2">
        <f>ROUNDUP((IFERROR(LEFT(A19,FIND("–",A19)-1),LEFT(A19,FIND(" ",A19)-1))+IFERROR(MID(A19,FIND("–",A19)+1,FIND(" ",A19)-FIND("–",A19)-1),LEFT(A19,FIND(" ",A19)-1)))/2,0)</f>
        <v>17</v>
      </c>
      <c r="K19" s="2" t="str">
        <f>MID(A19,FIND(" ",A19)+1,FIND(" ",MID(A19,FIND(" ",A19)+1,100))-1)</f>
        <v>Aug</v>
      </c>
      <c r="L19">
        <f>VLOOKUP(K19,Months!$A$1:$B$50,2,FALSE)</f>
        <v>8</v>
      </c>
      <c r="M19" t="str">
        <f>MID(MID(A19,FIND(" ",A19)+1,100),FIND(" ",MID(A19,FIND(" ",A19)+1,100))+1,100)</f>
        <v>2013</v>
      </c>
      <c r="N19" s="3">
        <f t="shared" ref="N19:N38" si="3">DATE(M19,L19,J19)</f>
        <v>41503</v>
      </c>
      <c r="P19" s="3">
        <f t="shared" ref="P19:P38" si="4">IFERROR(N19,O19)</f>
        <v>41503</v>
      </c>
      <c r="Q19" s="3" t="str">
        <f>IFERROR(LEFT(B19,FIND("[",B19)-1),B19)</f>
        <v>Newspoll</v>
      </c>
      <c r="R19" s="5">
        <f t="shared" ref="R19:R38" si="5">H19*100</f>
        <v>54</v>
      </c>
      <c r="S19" s="5">
        <f>C19*100</f>
        <v>34</v>
      </c>
      <c r="T19" s="5">
        <f>D19*100</f>
        <v>47</v>
      </c>
      <c r="U19" s="5">
        <f>E19*100</f>
        <v>9</v>
      </c>
      <c r="V19" s="5" t="e">
        <f>NA()</f>
        <v>#N/A</v>
      </c>
      <c r="W19" s="5" t="e">
        <f>NA()</f>
        <v>#N/A</v>
      </c>
      <c r="X19" s="5">
        <f>F19*100</f>
        <v>10</v>
      </c>
    </row>
    <row r="20" spans="1:24" x14ac:dyDescent="0.25">
      <c r="A20" s="1" t="s">
        <v>143</v>
      </c>
      <c r="B20" s="1" t="s">
        <v>106</v>
      </c>
      <c r="C20" s="1" t="s">
        <v>67</v>
      </c>
      <c r="D20" s="1" t="s">
        <v>102</v>
      </c>
      <c r="E20" s="1" t="s">
        <v>72</v>
      </c>
      <c r="F20" s="1" t="s">
        <v>72</v>
      </c>
      <c r="G20" s="1" t="s">
        <v>19</v>
      </c>
      <c r="H20" s="1" t="s">
        <v>20</v>
      </c>
      <c r="J20" s="2">
        <f>ROUNDUP((IFERROR(LEFT(A20,FIND("–",A20)-1),LEFT(A20,FIND(" ",A20)-1))+IFERROR(MID(A20,FIND("–",A20)+1,FIND(" ",A20)-FIND("–",A20)-1),LEFT(A20,FIND(" ",A20)-1)))/2,0)</f>
        <v>17</v>
      </c>
      <c r="K20" s="2" t="str">
        <f>MID(A20,FIND(" ",A20)+1,FIND(" ",MID(A20,FIND(" ",A20)+1,100))-1)</f>
        <v>Aug</v>
      </c>
      <c r="L20">
        <f>VLOOKUP(K20,Months!$A$1:$B$50,2,FALSE)</f>
        <v>8</v>
      </c>
      <c r="M20" t="str">
        <f>MID(MID(A20,FIND(" ",A20)+1,100),FIND(" ",MID(A20,FIND(" ",A20)+1,100))+1,100)</f>
        <v>2013</v>
      </c>
      <c r="N20" s="3">
        <f t="shared" si="3"/>
        <v>41503</v>
      </c>
      <c r="P20" s="3">
        <f t="shared" si="4"/>
        <v>41503</v>
      </c>
      <c r="Q20" s="3" t="str">
        <f>IFERROR(LEFT(B20,FIND("[",B20)-1),B20)</f>
        <v>Morgan (multi)</v>
      </c>
      <c r="R20" s="5">
        <f t="shared" si="5"/>
        <v>52</v>
      </c>
      <c r="S20" s="5">
        <f>C20*100</f>
        <v>36.5</v>
      </c>
      <c r="T20" s="5">
        <f>D20*100</f>
        <v>44.5</v>
      </c>
      <c r="U20" s="5">
        <f>E20*100</f>
        <v>9.5</v>
      </c>
      <c r="V20" s="5" t="e">
        <f>NA()</f>
        <v>#N/A</v>
      </c>
      <c r="W20" s="5" t="e">
        <f>NA()</f>
        <v>#N/A</v>
      </c>
      <c r="X20" s="5">
        <f>F20*100</f>
        <v>9.5</v>
      </c>
    </row>
    <row r="21" spans="1:24" x14ac:dyDescent="0.25">
      <c r="A21" s="1" t="s">
        <v>143</v>
      </c>
      <c r="B21" s="1" t="s">
        <v>144</v>
      </c>
      <c r="C21" s="1" t="s">
        <v>7</v>
      </c>
      <c r="D21" s="1" t="s">
        <v>48</v>
      </c>
      <c r="E21" s="1" t="s">
        <v>2</v>
      </c>
      <c r="F21" s="1" t="s">
        <v>16</v>
      </c>
      <c r="G21" s="1" t="s">
        <v>21</v>
      </c>
      <c r="H21" s="1" t="s">
        <v>21</v>
      </c>
      <c r="J21" s="2">
        <f>ROUNDUP((IFERROR(LEFT(A21,FIND("–",A21)-1),LEFT(A21,FIND(" ",A21)-1))+IFERROR(MID(A21,FIND("–",A21)+1,FIND(" ",A21)-FIND("–",A21)-1),LEFT(A21,FIND(" ",A21)-1)))/2,0)</f>
        <v>17</v>
      </c>
      <c r="K21" s="2" t="str">
        <f>MID(A21,FIND(" ",A21)+1,FIND(" ",MID(A21,FIND(" ",A21)+1,100))-1)</f>
        <v>Aug</v>
      </c>
      <c r="L21">
        <f>VLOOKUP(K21,Months!$A$1:$B$50,2,FALSE)</f>
        <v>8</v>
      </c>
      <c r="M21" t="str">
        <f>MID(MID(A21,FIND(" ",A21)+1,100),FIND(" ",MID(A21,FIND(" ",A21)+1,100))+1,100)</f>
        <v>2013</v>
      </c>
      <c r="N21" s="3">
        <f t="shared" si="3"/>
        <v>41503</v>
      </c>
      <c r="P21" s="3">
        <f t="shared" si="4"/>
        <v>41503</v>
      </c>
      <c r="Q21" s="3" t="str">
        <f>IFERROR(LEFT(B21,FIND("[",B21)-1),B21)</f>
        <v>AMR</v>
      </c>
      <c r="R21" s="5">
        <f t="shared" si="5"/>
        <v>50</v>
      </c>
      <c r="S21" s="5">
        <f>C21*100</f>
        <v>38</v>
      </c>
      <c r="T21" s="5">
        <f>D21*100</f>
        <v>41</v>
      </c>
      <c r="U21" s="5">
        <f>E21*100</f>
        <v>10</v>
      </c>
      <c r="V21" s="5" t="e">
        <f>NA()</f>
        <v>#N/A</v>
      </c>
      <c r="W21" s="5" t="e">
        <f>NA()</f>
        <v>#N/A</v>
      </c>
      <c r="X21" s="5">
        <f>F21*100</f>
        <v>11</v>
      </c>
    </row>
    <row r="22" spans="1:24" x14ac:dyDescent="0.25">
      <c r="A22" s="1" t="s">
        <v>145</v>
      </c>
      <c r="B22" s="1" t="s">
        <v>146</v>
      </c>
      <c r="C22" s="1" t="s">
        <v>49</v>
      </c>
      <c r="D22" s="1" t="s">
        <v>71</v>
      </c>
      <c r="E22" s="1" t="s">
        <v>13</v>
      </c>
      <c r="F22" s="1" t="s">
        <v>13</v>
      </c>
      <c r="G22" s="1" t="s">
        <v>21</v>
      </c>
      <c r="H22" s="1" t="s">
        <v>21</v>
      </c>
      <c r="J22" s="2">
        <f>ROUNDUP((IFERROR(LEFT(A22,FIND("–",A22)-1),LEFT(A22,FIND(" ",A22)-1))+IFERROR(MID(A22,FIND("–",A22)+1,FIND(" ",A22)-FIND("–",A22)-1),LEFT(A22,FIND(" ",A22)-1)))/2,0)</f>
        <v>16</v>
      </c>
      <c r="K22" s="2" t="str">
        <f>MID(A22,FIND(" ",A22)+1,FIND(" ",MID(A22,FIND(" ",A22)+1,100))-1)</f>
        <v>Aug</v>
      </c>
      <c r="L22">
        <f>VLOOKUP(K22,Months!$A$1:$B$50,2,FALSE)</f>
        <v>8</v>
      </c>
      <c r="M22" t="str">
        <f>MID(MID(A22,FIND(" ",A22)+1,100),FIND(" ",MID(A22,FIND(" ",A22)+1,100))+1,100)</f>
        <v>2013</v>
      </c>
      <c r="N22" s="3">
        <f t="shared" si="3"/>
        <v>41502</v>
      </c>
      <c r="P22" s="3">
        <f t="shared" si="4"/>
        <v>41502</v>
      </c>
      <c r="Q22" s="3" t="str">
        <f>IFERROR(LEFT(B22,FIND("[",B22)-1),B22)</f>
        <v>Essential</v>
      </c>
      <c r="R22" s="5">
        <f t="shared" si="5"/>
        <v>50</v>
      </c>
      <c r="S22" s="5">
        <f>C22*100</f>
        <v>40</v>
      </c>
      <c r="T22" s="5">
        <f>D22*100</f>
        <v>44</v>
      </c>
      <c r="U22" s="5">
        <f>E22*100</f>
        <v>8</v>
      </c>
      <c r="V22" s="5" t="e">
        <f>NA()</f>
        <v>#N/A</v>
      </c>
      <c r="W22" s="5" t="e">
        <f>NA()</f>
        <v>#N/A</v>
      </c>
      <c r="X22" s="5">
        <f>F22*100</f>
        <v>8</v>
      </c>
    </row>
    <row r="23" spans="1:24" x14ac:dyDescent="0.25">
      <c r="A23" s="1" t="s">
        <v>147</v>
      </c>
      <c r="B23" s="1" t="s">
        <v>148</v>
      </c>
      <c r="C23" s="1" t="s">
        <v>15</v>
      </c>
      <c r="D23" s="1" t="s">
        <v>43</v>
      </c>
      <c r="E23" s="1" t="s">
        <v>2</v>
      </c>
      <c r="F23" s="1" t="s">
        <v>8</v>
      </c>
      <c r="G23" s="1" t="s">
        <v>19</v>
      </c>
      <c r="H23" s="1" t="s">
        <v>20</v>
      </c>
      <c r="J23" s="2">
        <f>ROUNDUP((IFERROR(LEFT(A23,FIND("–",A23)-1),LEFT(A23,FIND(" ",A23)-1))+IFERROR(MID(A23,FIND("–",A23)+1,FIND(" ",A23)-FIND("–",A23)-1),LEFT(A23,FIND(" ",A23)-1)))/2,0)</f>
        <v>15</v>
      </c>
      <c r="K23" s="2" t="str">
        <f>MID(A23,FIND(" ",A23)+1,FIND(" ",MID(A23,FIND(" ",A23)+1,100))-1)</f>
        <v>Aug</v>
      </c>
      <c r="L23">
        <f>VLOOKUP(K23,Months!$A$1:$B$50,2,FALSE)</f>
        <v>8</v>
      </c>
      <c r="M23" t="str">
        <f>MID(MID(A23,FIND(" ",A23)+1,100),FIND(" ",MID(A23,FIND(" ",A23)+1,100))+1,100)</f>
        <v>2013</v>
      </c>
      <c r="N23" s="3">
        <f t="shared" si="3"/>
        <v>41501</v>
      </c>
      <c r="P23" s="3">
        <f t="shared" si="4"/>
        <v>41501</v>
      </c>
      <c r="Q23" s="3" t="str">
        <f>IFERROR(LEFT(B23,FIND("[",B23)-1),B23)</f>
        <v>Galaxy</v>
      </c>
      <c r="R23" s="5">
        <f t="shared" si="5"/>
        <v>52</v>
      </c>
      <c r="S23" s="5">
        <f>C23*100</f>
        <v>36</v>
      </c>
      <c r="T23" s="5">
        <f>D23*100</f>
        <v>45</v>
      </c>
      <c r="U23" s="5">
        <f>E23*100</f>
        <v>10</v>
      </c>
      <c r="V23" s="5" t="e">
        <f>NA()</f>
        <v>#N/A</v>
      </c>
      <c r="W23" s="5" t="e">
        <f>NA()</f>
        <v>#N/A</v>
      </c>
      <c r="X23" s="5">
        <f>F23*100</f>
        <v>9</v>
      </c>
    </row>
    <row r="24" spans="1:24" x14ac:dyDescent="0.25">
      <c r="A24" s="1" t="s">
        <v>149</v>
      </c>
      <c r="B24" s="1" t="s">
        <v>150</v>
      </c>
      <c r="C24" s="1" t="s">
        <v>75</v>
      </c>
      <c r="D24" s="1" t="s">
        <v>20</v>
      </c>
      <c r="E24" s="1" t="s">
        <v>8</v>
      </c>
      <c r="F24" s="1" t="s">
        <v>13</v>
      </c>
      <c r="G24" s="1" t="s">
        <v>57</v>
      </c>
      <c r="H24" s="1" t="s">
        <v>87</v>
      </c>
      <c r="J24" s="2">
        <f>ROUNDUP((IFERROR(LEFT(A24,FIND("–",A24)-1),LEFT(A24,FIND(" ",A24)-1))+IFERROR(MID(A24,FIND("–",A24)+1,FIND(" ",A24)-FIND("–",A24)-1),LEFT(A24,FIND(" ",A24)-1)))/2,0)</f>
        <v>13</v>
      </c>
      <c r="K24" s="2" t="str">
        <f>MID(A24,FIND(" ",A24)+1,FIND(" ",MID(A24,FIND(" ",A24)+1,100))-1)</f>
        <v>Aug</v>
      </c>
      <c r="L24">
        <f>VLOOKUP(K24,Months!$A$1:$B$50,2,FALSE)</f>
        <v>8</v>
      </c>
      <c r="M24" t="str">
        <f>MID(MID(A24,FIND(" ",A24)+1,100),FIND(" ",MID(A24,FIND(" ",A24)+1,100))+1,100)</f>
        <v>2013</v>
      </c>
      <c r="N24" s="3">
        <f t="shared" si="3"/>
        <v>41499</v>
      </c>
      <c r="P24" s="3">
        <f t="shared" si="4"/>
        <v>41499</v>
      </c>
      <c r="Q24" s="3" t="str">
        <f>IFERROR(LEFT(B24,FIND("[",B24)-1),B24)</f>
        <v>Morgan (phone)</v>
      </c>
      <c r="R24" s="5">
        <f t="shared" si="5"/>
        <v>56.999999999999993</v>
      </c>
      <c r="S24" s="5">
        <f>C24*100</f>
        <v>31</v>
      </c>
      <c r="T24" s="5">
        <f>D24*100</f>
        <v>52</v>
      </c>
      <c r="U24" s="5">
        <f>E24*100</f>
        <v>9</v>
      </c>
      <c r="V24" s="5" t="e">
        <f>NA()</f>
        <v>#N/A</v>
      </c>
      <c r="W24" s="5" t="e">
        <f>NA()</f>
        <v>#N/A</v>
      </c>
      <c r="X24" s="5">
        <f>F24*100</f>
        <v>8</v>
      </c>
    </row>
    <row r="25" spans="1:24" x14ac:dyDescent="0.25">
      <c r="A25" s="1" t="s">
        <v>151</v>
      </c>
      <c r="B25" s="1" t="s">
        <v>152</v>
      </c>
      <c r="C25" s="1" t="s">
        <v>12</v>
      </c>
      <c r="D25" s="1" t="s">
        <v>57</v>
      </c>
      <c r="E25" s="1" t="s">
        <v>13</v>
      </c>
      <c r="F25" s="1" t="s">
        <v>2</v>
      </c>
      <c r="G25" s="1" t="s">
        <v>5</v>
      </c>
      <c r="H25" s="1" t="s">
        <v>4</v>
      </c>
      <c r="J25" s="2">
        <f>ROUNDUP((IFERROR(LEFT(A25,FIND("–",A25)-1),LEFT(A25,FIND(" ",A25)-1))+IFERROR(MID(A25,FIND("–",A25)+1,FIND(" ",A25)-FIND("–",A25)-1),LEFT(A25,FIND(" ",A25)-1)))/2,0)</f>
        <v>11</v>
      </c>
      <c r="K25" s="2" t="str">
        <f>MID(A25,FIND(" ",A25)+1,FIND(" ",MID(A25,FIND(" ",A25)+1,100))-1)</f>
        <v>Aug</v>
      </c>
      <c r="L25">
        <f>VLOOKUP(K25,Months!$A$1:$B$50,2,FALSE)</f>
        <v>8</v>
      </c>
      <c r="M25" t="str">
        <f>MID(MID(A25,FIND(" ",A25)+1,100),FIND(" ",MID(A25,FIND(" ",A25)+1,100))+1,100)</f>
        <v>2013</v>
      </c>
      <c r="N25" s="3">
        <f t="shared" si="3"/>
        <v>41497</v>
      </c>
      <c r="P25" s="3">
        <f t="shared" si="4"/>
        <v>41497</v>
      </c>
      <c r="Q25" s="3" t="str">
        <f>IFERROR(LEFT(B25,FIND("[",B25)-1),B25)</f>
        <v>Essential</v>
      </c>
      <c r="R25" s="5">
        <f t="shared" si="5"/>
        <v>51</v>
      </c>
      <c r="S25" s="5">
        <f>C25*100</f>
        <v>39</v>
      </c>
      <c r="T25" s="5">
        <f>D25*100</f>
        <v>43</v>
      </c>
      <c r="U25" s="5">
        <f>E25*100</f>
        <v>8</v>
      </c>
      <c r="V25" s="5" t="e">
        <f>NA()</f>
        <v>#N/A</v>
      </c>
      <c r="W25" s="5" t="e">
        <f>NA()</f>
        <v>#N/A</v>
      </c>
      <c r="X25" s="5">
        <f>F25*100</f>
        <v>10</v>
      </c>
    </row>
    <row r="26" spans="1:24" x14ac:dyDescent="0.25">
      <c r="A26" s="1" t="s">
        <v>153</v>
      </c>
      <c r="B26" s="1" t="s">
        <v>100</v>
      </c>
      <c r="C26" s="1" t="s">
        <v>6</v>
      </c>
      <c r="D26" s="1" t="s">
        <v>9</v>
      </c>
      <c r="E26" s="1" t="s">
        <v>16</v>
      </c>
      <c r="F26" s="1" t="s">
        <v>13</v>
      </c>
      <c r="G26" s="1" t="s">
        <v>19</v>
      </c>
      <c r="H26" s="1" t="s">
        <v>20</v>
      </c>
      <c r="J26" s="2">
        <f>ROUNDUP((IFERROR(LEFT(A26,FIND("–",A26)-1),LEFT(A26,FIND(" ",A26)-1))+IFERROR(MID(A26,FIND("–",A26)+1,FIND(" ",A26)-FIND("–",A26)-1),LEFT(A26,FIND(" ",A26)-1)))/2,0)</f>
        <v>10</v>
      </c>
      <c r="K26" s="2" t="str">
        <f>MID(A26,FIND(" ",A26)+1,FIND(" ",MID(A26,FIND(" ",A26)+1,100))-1)</f>
        <v>Aug</v>
      </c>
      <c r="L26">
        <f>VLOOKUP(K26,Months!$A$1:$B$50,2,FALSE)</f>
        <v>8</v>
      </c>
      <c r="M26" t="str">
        <f>MID(MID(A26,FIND(" ",A26)+1,100),FIND(" ",MID(A26,FIND(" ",A26)+1,100))+1,100)</f>
        <v>2013</v>
      </c>
      <c r="N26" s="3">
        <f t="shared" si="3"/>
        <v>41496</v>
      </c>
      <c r="P26" s="3">
        <f t="shared" si="4"/>
        <v>41496</v>
      </c>
      <c r="Q26" s="3" t="str">
        <f>IFERROR(LEFT(B26,FIND("[",B26)-1),B26)</f>
        <v>Newspoll</v>
      </c>
      <c r="R26" s="5">
        <f t="shared" si="5"/>
        <v>52</v>
      </c>
      <c r="S26" s="5">
        <f>C26*100</f>
        <v>35</v>
      </c>
      <c r="T26" s="5">
        <f>D26*100</f>
        <v>46</v>
      </c>
      <c r="U26" s="5">
        <f>E26*100</f>
        <v>11</v>
      </c>
      <c r="V26" s="5" t="e">
        <f>NA()</f>
        <v>#N/A</v>
      </c>
      <c r="W26" s="5" t="e">
        <f>NA()</f>
        <v>#N/A</v>
      </c>
      <c r="X26" s="5">
        <f>F26*100</f>
        <v>8</v>
      </c>
    </row>
    <row r="27" spans="1:24" x14ac:dyDescent="0.25">
      <c r="A27" s="1" t="s">
        <v>153</v>
      </c>
      <c r="B27" s="1" t="s">
        <v>106</v>
      </c>
      <c r="C27" s="1" t="s">
        <v>67</v>
      </c>
      <c r="D27" s="1" t="s">
        <v>71</v>
      </c>
      <c r="E27" s="1" t="s">
        <v>59</v>
      </c>
      <c r="F27" s="1" t="s">
        <v>8</v>
      </c>
      <c r="G27" s="1" t="s">
        <v>81</v>
      </c>
      <c r="H27" s="1" t="s">
        <v>104</v>
      </c>
      <c r="J27" s="2">
        <f>ROUNDUP((IFERROR(LEFT(A27,FIND("–",A27)-1),LEFT(A27,FIND(" ",A27)-1))+IFERROR(MID(A27,FIND("–",A27)+1,FIND(" ",A27)-FIND("–",A27)-1),LEFT(A27,FIND(" ",A27)-1)))/2,0)</f>
        <v>10</v>
      </c>
      <c r="K27" s="2" t="str">
        <f>MID(A27,FIND(" ",A27)+1,FIND(" ",MID(A27,FIND(" ",A27)+1,100))-1)</f>
        <v>Aug</v>
      </c>
      <c r="L27">
        <f>VLOOKUP(K27,Months!$A$1:$B$50,2,FALSE)</f>
        <v>8</v>
      </c>
      <c r="M27" t="str">
        <f>MID(MID(A27,FIND(" ",A27)+1,100),FIND(" ",MID(A27,FIND(" ",A27)+1,100))+1,100)</f>
        <v>2013</v>
      </c>
      <c r="N27" s="3">
        <f t="shared" si="3"/>
        <v>41496</v>
      </c>
      <c r="P27" s="3">
        <f t="shared" si="4"/>
        <v>41496</v>
      </c>
      <c r="Q27" s="3" t="str">
        <f>IFERROR(LEFT(B27,FIND("[",B27)-1),B27)</f>
        <v>Morgan (multi)</v>
      </c>
      <c r="R27" s="5">
        <f t="shared" si="5"/>
        <v>51.5</v>
      </c>
      <c r="S27" s="5">
        <f>C27*100</f>
        <v>36.5</v>
      </c>
      <c r="T27" s="5">
        <f>D27*100</f>
        <v>44</v>
      </c>
      <c r="U27" s="5">
        <f>E27*100</f>
        <v>10.5</v>
      </c>
      <c r="V27" s="5" t="e">
        <f>NA()</f>
        <v>#N/A</v>
      </c>
      <c r="W27" s="5" t="e">
        <f>NA()</f>
        <v>#N/A</v>
      </c>
      <c r="X27" s="5">
        <f>F27*100</f>
        <v>9</v>
      </c>
    </row>
    <row r="28" spans="1:24" x14ac:dyDescent="0.25">
      <c r="A28" s="1" t="s">
        <v>154</v>
      </c>
      <c r="B28" s="1" t="s">
        <v>155</v>
      </c>
      <c r="C28" s="1" t="s">
        <v>156</v>
      </c>
      <c r="D28" s="1" t="s">
        <v>157</v>
      </c>
      <c r="E28" s="1" t="s">
        <v>86</v>
      </c>
      <c r="F28" s="1" t="s">
        <v>158</v>
      </c>
      <c r="G28" s="1" t="s">
        <v>17</v>
      </c>
      <c r="H28" s="1" t="s">
        <v>18</v>
      </c>
      <c r="J28" s="2">
        <f>ROUNDUP((IFERROR(LEFT(A28,FIND("–",A28)-1),LEFT(A28,FIND(" ",A28)-1))+IFERROR(MID(A28,FIND("–",A28)+1,FIND(" ",A28)-FIND("–",A28)-1),LEFT(A28,FIND(" ",A28)-1)))/2,0)</f>
        <v>10</v>
      </c>
      <c r="K28" s="2" t="str">
        <f>MID(A28,FIND(" ",A28)+1,FIND(" ",MID(A28,FIND(" ",A28)+1,100))-1)</f>
        <v>Aug</v>
      </c>
      <c r="L28">
        <f>VLOOKUP(K28,Months!$A$1:$B$50,2,FALSE)</f>
        <v>8</v>
      </c>
      <c r="M28" t="str">
        <f>MID(MID(A28,FIND(" ",A28)+1,100),FIND(" ",MID(A28,FIND(" ",A28)+1,100))+1,100)</f>
        <v>2013</v>
      </c>
      <c r="N28" s="3">
        <f t="shared" si="3"/>
        <v>41496</v>
      </c>
      <c r="P28" s="3">
        <f t="shared" si="4"/>
        <v>41496</v>
      </c>
      <c r="Q28" s="3" t="str">
        <f>IFERROR(LEFT(B28,FIND("[",B28)-1),B28)</f>
        <v>ReachTEL</v>
      </c>
      <c r="R28" s="5">
        <f t="shared" si="5"/>
        <v>53</v>
      </c>
      <c r="S28" s="5">
        <f>C28*100</f>
        <v>36.9</v>
      </c>
      <c r="T28" s="5">
        <f>D28*100</f>
        <v>46.9</v>
      </c>
      <c r="U28" s="5">
        <f>E28*100</f>
        <v>8.9</v>
      </c>
      <c r="V28" s="5" t="e">
        <f>NA()</f>
        <v>#N/A</v>
      </c>
      <c r="W28" s="5" t="e">
        <f>NA()</f>
        <v>#N/A</v>
      </c>
      <c r="X28" s="5">
        <f>F28*100</f>
        <v>7.3999999999999995</v>
      </c>
    </row>
    <row r="29" spans="1:24" x14ac:dyDescent="0.25">
      <c r="A29" s="1" t="s">
        <v>159</v>
      </c>
      <c r="B29" s="1" t="s">
        <v>160</v>
      </c>
      <c r="C29" s="1" t="s">
        <v>7</v>
      </c>
      <c r="D29" s="1" t="s">
        <v>43</v>
      </c>
      <c r="E29" s="1" t="s">
        <v>2</v>
      </c>
      <c r="F29" s="1" t="s">
        <v>14</v>
      </c>
      <c r="G29" s="1" t="s">
        <v>5</v>
      </c>
      <c r="H29" s="1" t="s">
        <v>4</v>
      </c>
      <c r="J29" s="2">
        <f>ROUNDUP((IFERROR(LEFT(A29,FIND("–",A29)-1),LEFT(A29,FIND(" ",A29)-1))+IFERROR(MID(A29,FIND("–",A29)+1,FIND(" ",A29)-FIND("–",A29)-1),LEFT(A29,FIND(" ",A29)-1)))/2,0)</f>
        <v>8</v>
      </c>
      <c r="K29" s="2" t="str">
        <f>MID(A29,FIND(" ",A29)+1,FIND(" ",MID(A29,FIND(" ",A29)+1,100))-1)</f>
        <v>Aug</v>
      </c>
      <c r="L29">
        <f>VLOOKUP(K29,Months!$A$1:$B$50,2,FALSE)</f>
        <v>8</v>
      </c>
      <c r="M29" t="str">
        <f>MID(MID(A29,FIND(" ",A29)+1,100),FIND(" ",MID(A29,FIND(" ",A29)+1,100))+1,100)</f>
        <v>2013</v>
      </c>
      <c r="N29" s="3">
        <f t="shared" si="3"/>
        <v>41494</v>
      </c>
      <c r="P29" s="3">
        <f t="shared" si="4"/>
        <v>41494</v>
      </c>
      <c r="Q29" s="3" t="str">
        <f>IFERROR(LEFT(B29,FIND("[",B29)-1),B29)</f>
        <v>Galaxy</v>
      </c>
      <c r="R29" s="5">
        <f t="shared" si="5"/>
        <v>51</v>
      </c>
      <c r="S29" s="5">
        <f>C29*100</f>
        <v>38</v>
      </c>
      <c r="T29" s="5">
        <f>D29*100</f>
        <v>45</v>
      </c>
      <c r="U29" s="5">
        <f>E29*100</f>
        <v>10</v>
      </c>
      <c r="V29" s="5" t="e">
        <f>NA()</f>
        <v>#N/A</v>
      </c>
      <c r="W29" s="5" t="e">
        <f>NA()</f>
        <v>#N/A</v>
      </c>
      <c r="X29" s="5">
        <f>F29*100</f>
        <v>7.0000000000000009</v>
      </c>
    </row>
    <row r="30" spans="1:24" x14ac:dyDescent="0.25">
      <c r="A30" s="1" t="s">
        <v>161</v>
      </c>
      <c r="B30" s="1" t="s">
        <v>162</v>
      </c>
      <c r="C30" s="1" t="s">
        <v>11</v>
      </c>
      <c r="D30" s="1" t="s">
        <v>9</v>
      </c>
      <c r="E30" s="1" t="s">
        <v>2</v>
      </c>
      <c r="F30" s="1" t="s">
        <v>13</v>
      </c>
      <c r="G30" s="1" t="s">
        <v>19</v>
      </c>
      <c r="H30" s="1" t="s">
        <v>20</v>
      </c>
      <c r="J30" s="2">
        <f>ROUNDUP((IFERROR(LEFT(A30,FIND("–",A30)-1),LEFT(A30,FIND(" ",A30)-1))+IFERROR(MID(A30,FIND("–",A30)+1,FIND(" ",A30)-FIND("–",A30)-1),LEFT(A30,FIND(" ",A30)-1)))/2,0)</f>
        <v>7</v>
      </c>
      <c r="K30" s="2" t="str">
        <f>MID(A30,FIND(" ",A30)+1,FIND(" ",MID(A30,FIND(" ",A30)+1,100))-1)</f>
        <v>Aug</v>
      </c>
      <c r="L30">
        <f>VLOOKUP(K30,Months!$A$1:$B$50,2,FALSE)</f>
        <v>8</v>
      </c>
      <c r="M30" t="str">
        <f>MID(MID(A30,FIND(" ",A30)+1,100),FIND(" ",MID(A30,FIND(" ",A30)+1,100))+1,100)</f>
        <v>2013</v>
      </c>
      <c r="N30" s="3">
        <f t="shared" si="3"/>
        <v>41493</v>
      </c>
      <c r="P30" s="3">
        <f t="shared" si="4"/>
        <v>41493</v>
      </c>
      <c r="Q30" s="3" t="str">
        <f>IFERROR(LEFT(B30,FIND("[",B30)-1),B30)</f>
        <v>Nielsen</v>
      </c>
      <c r="R30" s="5">
        <f t="shared" si="5"/>
        <v>52</v>
      </c>
      <c r="S30" s="5">
        <f>C30*100</f>
        <v>37</v>
      </c>
      <c r="T30" s="5">
        <f>D30*100</f>
        <v>46</v>
      </c>
      <c r="U30" s="5">
        <f>E30*100</f>
        <v>10</v>
      </c>
      <c r="V30" s="5" t="e">
        <f>NA()</f>
        <v>#N/A</v>
      </c>
      <c r="W30" s="5" t="e">
        <f>NA()</f>
        <v>#N/A</v>
      </c>
      <c r="X30" s="5">
        <f>F30*100</f>
        <v>8</v>
      </c>
    </row>
    <row r="31" spans="1:24" x14ac:dyDescent="0.25">
      <c r="A31" s="1" t="s">
        <v>163</v>
      </c>
      <c r="B31" s="1" t="s">
        <v>164</v>
      </c>
      <c r="C31" s="1" t="s">
        <v>65</v>
      </c>
      <c r="D31" s="1" t="s">
        <v>165</v>
      </c>
      <c r="E31" s="1" t="s">
        <v>166</v>
      </c>
      <c r="F31" s="1" t="s">
        <v>76</v>
      </c>
      <c r="G31" s="1" t="s">
        <v>19</v>
      </c>
      <c r="H31" s="1" t="s">
        <v>20</v>
      </c>
      <c r="J31" s="2">
        <f>ROUNDUP((IFERROR(LEFT(A31,FIND("–",A31)-1),LEFT(A31,FIND(" ",A31)-1))+IFERROR(MID(A31,FIND("–",A31)+1,FIND(" ",A31)-FIND("–",A31)-1),LEFT(A31,FIND(" ",A31)-1)))/2,0)</f>
        <v>4</v>
      </c>
      <c r="K31" s="2" t="str">
        <f>MID(A31,FIND(" ",A31)+1,FIND(" ",MID(A31,FIND(" ",A31)+1,100))-1)</f>
        <v>Aug</v>
      </c>
      <c r="L31">
        <f>VLOOKUP(K31,Months!$A$1:$B$50,2,FALSE)</f>
        <v>8</v>
      </c>
      <c r="M31" t="str">
        <f>MID(MID(A31,FIND(" ",A31)+1,100),FIND(" ",MID(A31,FIND(" ",A31)+1,100))+1,100)</f>
        <v>2013</v>
      </c>
      <c r="N31" s="3">
        <f t="shared" si="3"/>
        <v>41490</v>
      </c>
      <c r="P31" s="3">
        <f t="shared" si="4"/>
        <v>41490</v>
      </c>
      <c r="Q31" s="3" t="str">
        <f>IFERROR(LEFT(B31,FIND("[",B31)-1),B31)</f>
        <v>ReachTEL</v>
      </c>
      <c r="R31" s="5">
        <f t="shared" si="5"/>
        <v>52</v>
      </c>
      <c r="S31" s="5">
        <f>C31*100</f>
        <v>37.5</v>
      </c>
      <c r="T31" s="5">
        <f>D31*100</f>
        <v>45.7</v>
      </c>
      <c r="U31" s="5">
        <f>E31*100</f>
        <v>8.2000000000000011</v>
      </c>
      <c r="V31" s="5" t="e">
        <f>NA()</f>
        <v>#N/A</v>
      </c>
      <c r="W31" s="5" t="e">
        <f>NA()</f>
        <v>#N/A</v>
      </c>
      <c r="X31" s="5">
        <f>F31*100</f>
        <v>8.6</v>
      </c>
    </row>
    <row r="32" spans="1:24" x14ac:dyDescent="0.25">
      <c r="A32" s="1" t="s">
        <v>167</v>
      </c>
      <c r="B32" s="1" t="s">
        <v>106</v>
      </c>
      <c r="C32" s="1" t="s">
        <v>7</v>
      </c>
      <c r="D32" s="1" t="s">
        <v>57</v>
      </c>
      <c r="E32" s="1" t="s">
        <v>72</v>
      </c>
      <c r="F32" s="1" t="s">
        <v>72</v>
      </c>
      <c r="G32" s="1" t="s">
        <v>52</v>
      </c>
      <c r="H32" s="1" t="s">
        <v>51</v>
      </c>
      <c r="J32" s="2">
        <f>ROUNDUP((IFERROR(LEFT(A32,FIND("–",A32)-1),LEFT(A32,FIND(" ",A32)-1))+IFERROR(MID(A32,FIND("–",A32)+1,FIND(" ",A32)-FIND("–",A32)-1),LEFT(A32,FIND(" ",A32)-1)))/2,0)</f>
        <v>3</v>
      </c>
      <c r="K32" s="2" t="str">
        <f>MID(A32,FIND(" ",A32)+1,FIND(" ",MID(A32,FIND(" ",A32)+1,100))-1)</f>
        <v>Aug</v>
      </c>
      <c r="L32">
        <f>VLOOKUP(K32,Months!$A$1:$B$50,2,FALSE)</f>
        <v>8</v>
      </c>
      <c r="M32" t="str">
        <f>MID(MID(A32,FIND(" ",A32)+1,100),FIND(" ",MID(A32,FIND(" ",A32)+1,100))+1,100)</f>
        <v>2013</v>
      </c>
      <c r="N32" s="3">
        <f t="shared" si="3"/>
        <v>41489</v>
      </c>
      <c r="P32" s="3">
        <f t="shared" si="4"/>
        <v>41489</v>
      </c>
      <c r="Q32" s="3" t="str">
        <f>IFERROR(LEFT(B32,FIND("[",B32)-1),B32)</f>
        <v>Morgan (multi)</v>
      </c>
      <c r="R32" s="5">
        <f t="shared" si="5"/>
        <v>50.5</v>
      </c>
      <c r="S32" s="5">
        <f>C32*100</f>
        <v>38</v>
      </c>
      <c r="T32" s="5">
        <f>D32*100</f>
        <v>43</v>
      </c>
      <c r="U32" s="5">
        <f>E32*100</f>
        <v>9.5</v>
      </c>
      <c r="V32" s="5" t="e">
        <f>NA()</f>
        <v>#N/A</v>
      </c>
      <c r="W32" s="5" t="e">
        <f>NA()</f>
        <v>#N/A</v>
      </c>
      <c r="X32" s="5">
        <f>F32*100</f>
        <v>9.5</v>
      </c>
    </row>
    <row r="33" spans="1:24" x14ac:dyDescent="0.25">
      <c r="A33" s="1" t="s">
        <v>167</v>
      </c>
      <c r="B33" s="1" t="s">
        <v>100</v>
      </c>
      <c r="C33" s="1" t="s">
        <v>11</v>
      </c>
      <c r="D33" s="1" t="s">
        <v>71</v>
      </c>
      <c r="E33" s="1" t="s">
        <v>8</v>
      </c>
      <c r="F33" s="1" t="s">
        <v>2</v>
      </c>
      <c r="G33" s="1" t="s">
        <v>19</v>
      </c>
      <c r="H33" s="1" t="s">
        <v>20</v>
      </c>
      <c r="J33" s="2">
        <f>ROUNDUP((IFERROR(LEFT(A33,FIND("–",A33)-1),LEFT(A33,FIND(" ",A33)-1))+IFERROR(MID(A33,FIND("–",A33)+1,FIND(" ",A33)-FIND("–",A33)-1),LEFT(A33,FIND(" ",A33)-1)))/2,0)</f>
        <v>3</v>
      </c>
      <c r="K33" s="2" t="str">
        <f>MID(A33,FIND(" ",A33)+1,FIND(" ",MID(A33,FIND(" ",A33)+1,100))-1)</f>
        <v>Aug</v>
      </c>
      <c r="L33">
        <f>VLOOKUP(K33,Months!$A$1:$B$50,2,FALSE)</f>
        <v>8</v>
      </c>
      <c r="M33" t="str">
        <f>MID(MID(A33,FIND(" ",A33)+1,100),FIND(" ",MID(A33,FIND(" ",A33)+1,100))+1,100)</f>
        <v>2013</v>
      </c>
      <c r="N33" s="3">
        <f t="shared" si="3"/>
        <v>41489</v>
      </c>
      <c r="P33" s="3">
        <f t="shared" si="4"/>
        <v>41489</v>
      </c>
      <c r="Q33" s="3" t="str">
        <f>IFERROR(LEFT(B33,FIND("[",B33)-1),B33)</f>
        <v>Newspoll</v>
      </c>
      <c r="R33" s="5">
        <f t="shared" si="5"/>
        <v>52</v>
      </c>
      <c r="S33" s="5">
        <f>C33*100</f>
        <v>37</v>
      </c>
      <c r="T33" s="5">
        <f>D33*100</f>
        <v>44</v>
      </c>
      <c r="U33" s="5">
        <f>E33*100</f>
        <v>9</v>
      </c>
      <c r="V33" s="5" t="e">
        <f>NA()</f>
        <v>#N/A</v>
      </c>
      <c r="W33" s="5" t="e">
        <f>NA()</f>
        <v>#N/A</v>
      </c>
      <c r="X33" s="5">
        <f>F33*100</f>
        <v>10</v>
      </c>
    </row>
    <row r="34" spans="1:24" x14ac:dyDescent="0.25">
      <c r="A34" s="1" t="s">
        <v>168</v>
      </c>
      <c r="B34" s="1" t="s">
        <v>169</v>
      </c>
      <c r="C34" s="1" t="s">
        <v>7</v>
      </c>
      <c r="D34" s="1" t="s">
        <v>57</v>
      </c>
      <c r="E34" s="1" t="s">
        <v>8</v>
      </c>
      <c r="F34" s="1" t="s">
        <v>2</v>
      </c>
      <c r="G34" s="1" t="s">
        <v>5</v>
      </c>
      <c r="H34" s="1" t="s">
        <v>4</v>
      </c>
      <c r="J34" s="2">
        <f>ROUNDUP((IFERROR(LEFT(A34,FIND("–",A34)-1),LEFT(A34,FIND(" ",A34)-1))+IFERROR(MID(A34,FIND("–",A34)+1,FIND(" ",A34)-FIND("–",A34)-1),LEFT(A34,FIND(" ",A34)-1)))/2,0)</f>
        <v>3</v>
      </c>
      <c r="K34" s="2" t="str">
        <f>MID(A34,FIND(" ",A34)+1,FIND(" ",MID(A34,FIND(" ",A34)+1,100))-1)</f>
        <v>Aug</v>
      </c>
      <c r="L34">
        <f>VLOOKUP(K34,Months!$A$1:$B$50,2,FALSE)</f>
        <v>8</v>
      </c>
      <c r="M34" t="str">
        <f>MID(MID(A34,FIND(" ",A34)+1,100),FIND(" ",MID(A34,FIND(" ",A34)+1,100))+1,100)</f>
        <v>2013</v>
      </c>
      <c r="N34" s="3">
        <f t="shared" si="3"/>
        <v>41489</v>
      </c>
      <c r="P34" s="3">
        <f t="shared" si="4"/>
        <v>41489</v>
      </c>
      <c r="Q34" s="3" t="str">
        <f>IFERROR(LEFT(B34,FIND("[",B34)-1),B34)</f>
        <v>Essential</v>
      </c>
      <c r="R34" s="5">
        <f t="shared" si="5"/>
        <v>51</v>
      </c>
      <c r="S34" s="5">
        <f>C34*100</f>
        <v>38</v>
      </c>
      <c r="T34" s="5">
        <f>D34*100</f>
        <v>43</v>
      </c>
      <c r="U34" s="5">
        <f>E34*100</f>
        <v>9</v>
      </c>
      <c r="V34" s="5" t="e">
        <f>NA()</f>
        <v>#N/A</v>
      </c>
      <c r="W34" s="5" t="e">
        <f>NA()</f>
        <v>#N/A</v>
      </c>
      <c r="X34" s="5">
        <f>F34*100</f>
        <v>10</v>
      </c>
    </row>
    <row r="35" spans="1:24" x14ac:dyDescent="0.25">
      <c r="A35" s="1" t="s">
        <v>170</v>
      </c>
      <c r="B35" s="1" t="s">
        <v>106</v>
      </c>
      <c r="C35" s="1" t="s">
        <v>93</v>
      </c>
      <c r="D35" s="1" t="s">
        <v>62</v>
      </c>
      <c r="E35" s="1" t="s">
        <v>59</v>
      </c>
      <c r="F35" s="1" t="s">
        <v>72</v>
      </c>
      <c r="G35" s="1" t="s">
        <v>51</v>
      </c>
      <c r="H35" s="1" t="s">
        <v>52</v>
      </c>
      <c r="J35" s="2">
        <f>ROUNDUP((IFERROR(LEFT(A35,FIND("–",A35)-1),LEFT(A35,FIND(" ",A35)-1))+IFERROR(MID(A35,FIND("–",A35)+1,FIND(" ",A35)-FIND("–",A35)-1),LEFT(A35,FIND(" ",A35)-1)))/2,0)</f>
        <v>27</v>
      </c>
      <c r="K35" s="2" t="str">
        <f>MID(A35,FIND(" ",A35)+1,FIND(" ",MID(A35,FIND(" ",A35)+1,100))-1)</f>
        <v>Jul</v>
      </c>
      <c r="L35">
        <f>VLOOKUP(K35,Months!$A$1:$B$50,2,FALSE)</f>
        <v>7</v>
      </c>
      <c r="M35" t="str">
        <f>MID(MID(A35,FIND(" ",A35)+1,100),FIND(" ",MID(A35,FIND(" ",A35)+1,100))+1,100)</f>
        <v>2013</v>
      </c>
      <c r="N35" s="3">
        <f t="shared" si="3"/>
        <v>41482</v>
      </c>
      <c r="P35" s="3">
        <f t="shared" si="4"/>
        <v>41482</v>
      </c>
      <c r="Q35" s="3" t="str">
        <f>IFERROR(LEFT(B35,FIND("[",B35)-1),B35)</f>
        <v>Morgan (multi)</v>
      </c>
      <c r="R35" s="5">
        <f t="shared" si="5"/>
        <v>49.5</v>
      </c>
      <c r="S35" s="5">
        <f>C35*100</f>
        <v>38.5</v>
      </c>
      <c r="T35" s="5">
        <f>D35*100</f>
        <v>41.5</v>
      </c>
      <c r="U35" s="5">
        <f>E35*100</f>
        <v>10.5</v>
      </c>
      <c r="V35" s="5" t="e">
        <f>NA()</f>
        <v>#N/A</v>
      </c>
      <c r="W35" s="5" t="e">
        <f>NA()</f>
        <v>#N/A</v>
      </c>
      <c r="X35" s="5">
        <f>F35*100</f>
        <v>9.5</v>
      </c>
    </row>
    <row r="36" spans="1:24" x14ac:dyDescent="0.25">
      <c r="A36" s="1" t="s">
        <v>171</v>
      </c>
      <c r="B36" s="1" t="s">
        <v>172</v>
      </c>
      <c r="C36" s="1" t="s">
        <v>12</v>
      </c>
      <c r="D36" s="1" t="s">
        <v>71</v>
      </c>
      <c r="E36" s="1" t="s">
        <v>8</v>
      </c>
      <c r="F36" s="1" t="s">
        <v>13</v>
      </c>
      <c r="G36" s="1" t="s">
        <v>5</v>
      </c>
      <c r="H36" s="1" t="s">
        <v>4</v>
      </c>
      <c r="J36" s="2">
        <f>ROUNDUP((IFERROR(LEFT(A36,FIND("–",A36)-1),LEFT(A36,FIND(" ",A36)-1))+IFERROR(MID(A36,FIND("–",A36)+1,FIND(" ",A36)-FIND("–",A36)-1),LEFT(A36,FIND(" ",A36)-1)))/2,0)</f>
        <v>27</v>
      </c>
      <c r="K36" s="2" t="str">
        <f>MID(A36,FIND(" ",A36)+1,FIND(" ",MID(A36,FIND(" ",A36)+1,100))-1)</f>
        <v>Jul</v>
      </c>
      <c r="L36">
        <f>VLOOKUP(K36,Months!$A$1:$B$50,2,FALSE)</f>
        <v>7</v>
      </c>
      <c r="M36" t="str">
        <f>MID(MID(A36,FIND(" ",A36)+1,100),FIND(" ",MID(A36,FIND(" ",A36)+1,100))+1,100)</f>
        <v>2013</v>
      </c>
      <c r="N36" s="3">
        <f t="shared" si="3"/>
        <v>41482</v>
      </c>
      <c r="P36" s="3">
        <f t="shared" si="4"/>
        <v>41482</v>
      </c>
      <c r="Q36" s="3" t="str">
        <f>IFERROR(LEFT(B36,FIND("[",B36)-1),B36)</f>
        <v>Essential</v>
      </c>
      <c r="R36" s="5">
        <f t="shared" si="5"/>
        <v>51</v>
      </c>
      <c r="S36" s="5">
        <f>C36*100</f>
        <v>39</v>
      </c>
      <c r="T36" s="5">
        <f>D36*100</f>
        <v>44</v>
      </c>
      <c r="U36" s="5">
        <f>E36*100</f>
        <v>9</v>
      </c>
      <c r="V36" s="5" t="e">
        <f>NA()</f>
        <v>#N/A</v>
      </c>
      <c r="W36" s="5" t="e">
        <f>NA()</f>
        <v>#N/A</v>
      </c>
      <c r="X36" s="5">
        <f>F36*100</f>
        <v>8</v>
      </c>
    </row>
    <row r="37" spans="1:24" x14ac:dyDescent="0.25">
      <c r="A37" s="1" t="s">
        <v>173</v>
      </c>
      <c r="B37" s="1" t="s">
        <v>174</v>
      </c>
      <c r="C37" s="1" t="s">
        <v>49</v>
      </c>
      <c r="D37" s="1" t="s">
        <v>71</v>
      </c>
      <c r="E37" s="1" t="s">
        <v>8</v>
      </c>
      <c r="F37" s="1" t="s">
        <v>14</v>
      </c>
      <c r="G37" s="1" t="s">
        <v>21</v>
      </c>
      <c r="H37" s="1" t="s">
        <v>21</v>
      </c>
      <c r="J37" s="2">
        <f>ROUNDUP((IFERROR(LEFT(A37,FIND("–",A37)-1),LEFT(A37,FIND(" ",A37)-1))+IFERROR(MID(A37,FIND("–",A37)+1,FIND(" ",A37)-FIND("–",A37)-1),LEFT(A37,FIND(" ",A37)-1)))/2,0)</f>
        <v>24</v>
      </c>
      <c r="K37" s="2" t="str">
        <f>MID(A37,FIND(" ",A37)+1,FIND(" ",MID(A37,FIND(" ",A37)+1,100))-1)</f>
        <v>Jul</v>
      </c>
      <c r="L37">
        <f>VLOOKUP(K37,Months!$A$1:$B$50,2,FALSE)</f>
        <v>7</v>
      </c>
      <c r="M37" t="str">
        <f>MID(MID(A37,FIND(" ",A37)+1,100),FIND(" ",MID(A37,FIND(" ",A37)+1,100))+1,100)</f>
        <v>2013</v>
      </c>
      <c r="N37" s="3">
        <f t="shared" si="3"/>
        <v>41479</v>
      </c>
      <c r="P37" s="3">
        <f t="shared" si="4"/>
        <v>41479</v>
      </c>
      <c r="Q37" s="3" t="str">
        <f>IFERROR(LEFT(B37,FIND("[",B37)-1),B37)</f>
        <v>Galaxy</v>
      </c>
      <c r="R37" s="5">
        <f t="shared" si="5"/>
        <v>50</v>
      </c>
      <c r="S37" s="5">
        <f>C37*100</f>
        <v>40</v>
      </c>
      <c r="T37" s="5">
        <f>D37*100</f>
        <v>44</v>
      </c>
      <c r="U37" s="5">
        <f>E37*100</f>
        <v>9</v>
      </c>
      <c r="V37" s="5" t="e">
        <f>NA()</f>
        <v>#N/A</v>
      </c>
      <c r="W37" s="5" t="e">
        <f>NA()</f>
        <v>#N/A</v>
      </c>
      <c r="X37" s="5">
        <f>F37*100</f>
        <v>7.0000000000000009</v>
      </c>
    </row>
    <row r="38" spans="1:24" x14ac:dyDescent="0.25">
      <c r="A38" s="1" t="s">
        <v>175</v>
      </c>
      <c r="B38" s="1" t="s">
        <v>176</v>
      </c>
      <c r="C38" s="1" t="s">
        <v>12</v>
      </c>
      <c r="D38" s="1" t="s">
        <v>43</v>
      </c>
      <c r="E38" s="1" t="s">
        <v>14</v>
      </c>
      <c r="F38" s="1" t="s">
        <v>8</v>
      </c>
      <c r="G38" s="1" t="s">
        <v>5</v>
      </c>
      <c r="H38" s="1" t="s">
        <v>4</v>
      </c>
      <c r="J38" s="2">
        <f>ROUNDUP((IFERROR(LEFT(A38,FIND("–",A38)-1),LEFT(A38,FIND(" ",A38)-1))+IFERROR(MID(A38,FIND("–",A38)+1,FIND(" ",A38)-FIND("–",A38)-1),LEFT(A38,FIND(" ",A38)-1)))/2,0)</f>
        <v>20</v>
      </c>
      <c r="K38" s="2" t="str">
        <f>MID(A38,FIND(" ",A38)+1,FIND(" ",MID(A38,FIND(" ",A38)+1,100))-1)</f>
        <v>Jul</v>
      </c>
      <c r="L38">
        <f>VLOOKUP(K38,Months!$A$1:$B$50,2,FALSE)</f>
        <v>7</v>
      </c>
      <c r="M38" t="str">
        <f>MID(MID(A38,FIND(" ",A38)+1,100),FIND(" ",MID(A38,FIND(" ",A38)+1,100))+1,100)</f>
        <v>2013</v>
      </c>
      <c r="N38" s="3">
        <f t="shared" si="3"/>
        <v>41475</v>
      </c>
      <c r="P38" s="3">
        <f t="shared" si="4"/>
        <v>41475</v>
      </c>
      <c r="Q38" s="3" t="str">
        <f>IFERROR(LEFT(B38,FIND("[",B38)-1),B38)</f>
        <v>Essential</v>
      </c>
      <c r="R38" s="5">
        <f t="shared" si="5"/>
        <v>51</v>
      </c>
      <c r="S38" s="5">
        <f>C38*100</f>
        <v>39</v>
      </c>
      <c r="T38" s="5">
        <f>D38*100</f>
        <v>45</v>
      </c>
      <c r="U38" s="5">
        <f>E38*100</f>
        <v>7.0000000000000009</v>
      </c>
      <c r="V38" s="5" t="e">
        <f>NA()</f>
        <v>#N/A</v>
      </c>
      <c r="W38" s="5" t="e">
        <f>NA()</f>
        <v>#N/A</v>
      </c>
      <c r="X38" s="5">
        <f>F38*100</f>
        <v>9</v>
      </c>
    </row>
    <row r="39" spans="1:24" x14ac:dyDescent="0.25">
      <c r="A39" s="1" t="s">
        <v>177</v>
      </c>
      <c r="B39" s="1" t="s">
        <v>106</v>
      </c>
      <c r="C39" s="1" t="s">
        <v>62</v>
      </c>
      <c r="D39" s="1" t="s">
        <v>48</v>
      </c>
      <c r="E39" s="1" t="s">
        <v>8</v>
      </c>
      <c r="F39" s="1" t="s">
        <v>99</v>
      </c>
      <c r="G39" s="1" t="s">
        <v>20</v>
      </c>
      <c r="H39" s="1" t="s">
        <v>19</v>
      </c>
      <c r="J39" s="2">
        <f>ROUNDUP((IFERROR(LEFT(A39,FIND("–",A39)-1),LEFT(A39,FIND(" ",A39)-1))+IFERROR(MID(A39,FIND("–",A39)+1,FIND(" ",A39)-FIND("–",A39)-1),LEFT(A39,FIND(" ",A39)-1)))/2,0)</f>
        <v>20</v>
      </c>
      <c r="K39" s="2" t="str">
        <f>MID(A39,FIND(" ",A39)+1,FIND(" ",MID(A39,FIND(" ",A39)+1,100))-1)</f>
        <v>Jul</v>
      </c>
      <c r="L39">
        <f>VLOOKUP(K39,Months!$A$1:$B$50,2,FALSE)</f>
        <v>7</v>
      </c>
      <c r="M39" t="str">
        <f>MID(MID(A39,FIND(" ",A39)+1,100),FIND(" ",MID(A39,FIND(" ",A39)+1,100))+1,100)</f>
        <v>2013</v>
      </c>
      <c r="N39" s="3">
        <f t="shared" ref="N39:N47" si="6">DATE(M39,L39,J39)</f>
        <v>41475</v>
      </c>
      <c r="P39" s="3">
        <f t="shared" ref="P39:P47" si="7">IFERROR(N39,O39)</f>
        <v>41475</v>
      </c>
      <c r="Q39" s="3" t="str">
        <f>IFERROR(LEFT(B39,FIND("[",B39)-1),B39)</f>
        <v>Morgan (multi)</v>
      </c>
      <c r="R39" s="5">
        <f t="shared" ref="R39:R47" si="8">H39*100</f>
        <v>48</v>
      </c>
      <c r="S39" s="5">
        <f>C39*100</f>
        <v>41.5</v>
      </c>
      <c r="T39" s="5">
        <f>D39*100</f>
        <v>41</v>
      </c>
      <c r="U39" s="5">
        <f>E39*100</f>
        <v>9</v>
      </c>
      <c r="V39" s="5" t="e">
        <f>NA()</f>
        <v>#N/A</v>
      </c>
      <c r="W39" s="5" t="e">
        <f>NA()</f>
        <v>#N/A</v>
      </c>
      <c r="X39" s="5">
        <f>F39*100</f>
        <v>8.5</v>
      </c>
    </row>
    <row r="40" spans="1:24" x14ac:dyDescent="0.25">
      <c r="A40" s="1" t="s">
        <v>177</v>
      </c>
      <c r="B40" s="1" t="s">
        <v>100</v>
      </c>
      <c r="C40" s="1" t="s">
        <v>11</v>
      </c>
      <c r="D40" s="1" t="s">
        <v>43</v>
      </c>
      <c r="E40" s="1" t="s">
        <v>2</v>
      </c>
      <c r="F40" s="1" t="s">
        <v>13</v>
      </c>
      <c r="G40" s="1" t="s">
        <v>19</v>
      </c>
      <c r="H40" s="1" t="s">
        <v>20</v>
      </c>
      <c r="J40" s="2">
        <f>ROUNDUP((IFERROR(LEFT(A40,FIND("–",A40)-1),LEFT(A40,FIND(" ",A40)-1))+IFERROR(MID(A40,FIND("–",A40)+1,FIND(" ",A40)-FIND("–",A40)-1),LEFT(A40,FIND(" ",A40)-1)))/2,0)</f>
        <v>20</v>
      </c>
      <c r="K40" s="2" t="str">
        <f>MID(A40,FIND(" ",A40)+1,FIND(" ",MID(A40,FIND(" ",A40)+1,100))-1)</f>
        <v>Jul</v>
      </c>
      <c r="L40">
        <f>VLOOKUP(K40,Months!$A$1:$B$50,2,FALSE)</f>
        <v>7</v>
      </c>
      <c r="M40" t="str">
        <f>MID(MID(A40,FIND(" ",A40)+1,100),FIND(" ",MID(A40,FIND(" ",A40)+1,100))+1,100)</f>
        <v>2013</v>
      </c>
      <c r="N40" s="3">
        <f t="shared" si="6"/>
        <v>41475</v>
      </c>
      <c r="P40" s="3">
        <f t="shared" si="7"/>
        <v>41475</v>
      </c>
      <c r="Q40" s="3" t="str">
        <f>IFERROR(LEFT(B40,FIND("[",B40)-1),B40)</f>
        <v>Newspoll</v>
      </c>
      <c r="R40" s="5">
        <f t="shared" si="8"/>
        <v>52</v>
      </c>
      <c r="S40" s="5">
        <f>C40*100</f>
        <v>37</v>
      </c>
      <c r="T40" s="5">
        <f>D40*100</f>
        <v>45</v>
      </c>
      <c r="U40" s="5">
        <f>E40*100</f>
        <v>10</v>
      </c>
      <c r="V40" s="5" t="e">
        <f>NA()</f>
        <v>#N/A</v>
      </c>
      <c r="W40" s="5" t="e">
        <f>NA()</f>
        <v>#N/A</v>
      </c>
      <c r="X40" s="5">
        <f>F40*100</f>
        <v>8</v>
      </c>
    </row>
    <row r="41" spans="1:24" x14ac:dyDescent="0.25">
      <c r="A41" s="1" t="s">
        <v>178</v>
      </c>
      <c r="B41" s="1" t="s">
        <v>164</v>
      </c>
      <c r="C41" s="1" t="s">
        <v>179</v>
      </c>
      <c r="D41" s="1" t="s">
        <v>180</v>
      </c>
      <c r="E41" s="1" t="s">
        <v>26</v>
      </c>
      <c r="F41" s="1" t="s">
        <v>181</v>
      </c>
      <c r="G41" s="1" t="s">
        <v>5</v>
      </c>
      <c r="H41" s="1" t="s">
        <v>4</v>
      </c>
      <c r="J41" s="2">
        <f>ROUNDUP((IFERROR(LEFT(A41,FIND("–",A41)-1),LEFT(A41,FIND(" ",A41)-1))+IFERROR(MID(A41,FIND("–",A41)+1,FIND(" ",A41)-FIND("–",A41)-1),LEFT(A41,FIND(" ",A41)-1)))/2,0)</f>
        <v>18</v>
      </c>
      <c r="K41" s="2" t="str">
        <f>MID(A41,FIND(" ",A41)+1,FIND(" ",MID(A41,FIND(" ",A41)+1,100))-1)</f>
        <v>Jul</v>
      </c>
      <c r="L41">
        <f>VLOOKUP(K41,Months!$A$1:$B$50,2,FALSE)</f>
        <v>7</v>
      </c>
      <c r="M41" t="str">
        <f>MID(MID(A41,FIND(" ",A41)+1,100),FIND(" ",MID(A41,FIND(" ",A41)+1,100))+1,100)</f>
        <v>2013</v>
      </c>
      <c r="N41" s="3">
        <f t="shared" si="6"/>
        <v>41473</v>
      </c>
      <c r="P41" s="3">
        <f t="shared" si="7"/>
        <v>41473</v>
      </c>
      <c r="Q41" s="3" t="str">
        <f>IFERROR(LEFT(B41,FIND("[",B41)-1),B41)</f>
        <v>ReachTEL</v>
      </c>
      <c r="R41" s="5">
        <f t="shared" si="8"/>
        <v>51</v>
      </c>
      <c r="S41" s="5">
        <f>C41*100</f>
        <v>39.300000000000004</v>
      </c>
      <c r="T41" s="5">
        <f>D41*100</f>
        <v>45.4</v>
      </c>
      <c r="U41" s="5">
        <f>E41*100</f>
        <v>8.3000000000000007</v>
      </c>
      <c r="V41" s="5" t="e">
        <f>NA()</f>
        <v>#N/A</v>
      </c>
      <c r="W41" s="5" t="e">
        <f>NA()</f>
        <v>#N/A</v>
      </c>
      <c r="X41" s="5">
        <f>F41*100</f>
        <v>7.0000000000000009</v>
      </c>
    </row>
    <row r="42" spans="1:24" x14ac:dyDescent="0.25">
      <c r="A42" s="1" t="s">
        <v>182</v>
      </c>
      <c r="B42" s="1" t="s">
        <v>106</v>
      </c>
      <c r="C42" s="1" t="s">
        <v>50</v>
      </c>
      <c r="D42" s="1" t="s">
        <v>48</v>
      </c>
      <c r="E42" s="1" t="s">
        <v>14</v>
      </c>
      <c r="F42" s="1" t="s">
        <v>2</v>
      </c>
      <c r="G42" s="1" t="s">
        <v>104</v>
      </c>
      <c r="H42" s="1" t="s">
        <v>81</v>
      </c>
      <c r="J42" s="2">
        <f>ROUNDUP((IFERROR(LEFT(A42,FIND("–",A42)-1),LEFT(A42,FIND(" ",A42)-1))+IFERROR(MID(A42,FIND("–",A42)+1,FIND(" ",A42)-FIND("–",A42)-1),LEFT(A42,FIND(" ",A42)-1)))/2,0)</f>
        <v>13</v>
      </c>
      <c r="K42" s="2" t="str">
        <f>MID(A42,FIND(" ",A42)+1,FIND(" ",MID(A42,FIND(" ",A42)+1,100))-1)</f>
        <v>Jul</v>
      </c>
      <c r="L42">
        <f>VLOOKUP(K42,Months!$A$1:$B$50,2,FALSE)</f>
        <v>7</v>
      </c>
      <c r="M42" t="str">
        <f>MID(MID(A42,FIND(" ",A42)+1,100),FIND(" ",MID(A42,FIND(" ",A42)+1,100))+1,100)</f>
        <v>2013</v>
      </c>
      <c r="N42" s="3">
        <f t="shared" si="6"/>
        <v>41468</v>
      </c>
      <c r="P42" s="3">
        <f t="shared" si="7"/>
        <v>41468</v>
      </c>
      <c r="Q42" s="3" t="str">
        <f>IFERROR(LEFT(B42,FIND("[",B42)-1),B42)</f>
        <v>Morgan (multi)</v>
      </c>
      <c r="R42" s="5">
        <f t="shared" si="8"/>
        <v>48.5</v>
      </c>
      <c r="S42" s="5">
        <f>C42*100</f>
        <v>42</v>
      </c>
      <c r="T42" s="5">
        <f>D42*100</f>
        <v>41</v>
      </c>
      <c r="U42" s="5">
        <f>E42*100</f>
        <v>7.0000000000000009</v>
      </c>
      <c r="V42" s="5" t="e">
        <f>NA()</f>
        <v>#N/A</v>
      </c>
      <c r="W42" s="5" t="e">
        <f>NA()</f>
        <v>#N/A</v>
      </c>
      <c r="X42" s="5">
        <f>F42*100</f>
        <v>10</v>
      </c>
    </row>
    <row r="43" spans="1:24" x14ac:dyDescent="0.25">
      <c r="A43" s="1" t="s">
        <v>183</v>
      </c>
      <c r="B43" s="1" t="s">
        <v>184</v>
      </c>
      <c r="C43" s="1" t="s">
        <v>12</v>
      </c>
      <c r="D43" s="1" t="s">
        <v>9</v>
      </c>
      <c r="E43" s="1" t="s">
        <v>14</v>
      </c>
      <c r="F43" s="1" t="s">
        <v>13</v>
      </c>
      <c r="G43" s="1" t="s">
        <v>19</v>
      </c>
      <c r="H43" s="1" t="s">
        <v>20</v>
      </c>
      <c r="J43" s="2">
        <f>ROUNDUP((IFERROR(LEFT(A43,FIND("–",A43)-1),LEFT(A43,FIND(" ",A43)-1))+IFERROR(MID(A43,FIND("–",A43)+1,FIND(" ",A43)-FIND("–",A43)-1),LEFT(A43,FIND(" ",A43)-1)))/2,0)</f>
        <v>13</v>
      </c>
      <c r="K43" s="2" t="str">
        <f>MID(A43,FIND(" ",A43)+1,FIND(" ",MID(A43,FIND(" ",A43)+1,100))-1)</f>
        <v>Jul</v>
      </c>
      <c r="L43">
        <f>VLOOKUP(K43,Months!$A$1:$B$50,2,FALSE)</f>
        <v>7</v>
      </c>
      <c r="M43" t="str">
        <f>MID(MID(A43,FIND(" ",A43)+1,100),FIND(" ",MID(A43,FIND(" ",A43)+1,100))+1,100)</f>
        <v>2013</v>
      </c>
      <c r="N43" s="3">
        <f t="shared" si="6"/>
        <v>41468</v>
      </c>
      <c r="P43" s="3">
        <f t="shared" si="7"/>
        <v>41468</v>
      </c>
      <c r="Q43" s="3" t="str">
        <f>IFERROR(LEFT(B43,FIND("[",B43)-1),B43)</f>
        <v>Essential</v>
      </c>
      <c r="R43" s="5">
        <f t="shared" si="8"/>
        <v>52</v>
      </c>
      <c r="S43" s="5">
        <f>C43*100</f>
        <v>39</v>
      </c>
      <c r="T43" s="5">
        <f>D43*100</f>
        <v>46</v>
      </c>
      <c r="U43" s="5">
        <f>E43*100</f>
        <v>7.0000000000000009</v>
      </c>
      <c r="V43" s="5" t="e">
        <f>NA()</f>
        <v>#N/A</v>
      </c>
      <c r="W43" s="5" t="e">
        <f>NA()</f>
        <v>#N/A</v>
      </c>
      <c r="X43" s="5">
        <f>F43*100</f>
        <v>8</v>
      </c>
    </row>
    <row r="44" spans="1:24" x14ac:dyDescent="0.25">
      <c r="A44" s="1" t="s">
        <v>185</v>
      </c>
      <c r="B44" s="1" t="s">
        <v>186</v>
      </c>
      <c r="C44" s="1" t="s">
        <v>12</v>
      </c>
      <c r="D44" s="1" t="s">
        <v>71</v>
      </c>
      <c r="E44" s="1" t="s">
        <v>8</v>
      </c>
      <c r="F44" s="1" t="s">
        <v>13</v>
      </c>
      <c r="G44" s="1" t="s">
        <v>21</v>
      </c>
      <c r="H44" s="1" t="s">
        <v>21</v>
      </c>
      <c r="J44" s="2">
        <f>ROUNDUP((IFERROR(LEFT(A44,FIND("–",A44)-1),LEFT(A44,FIND(" ",A44)-1))+IFERROR(MID(A44,FIND("–",A44)+1,FIND(" ",A44)-FIND("–",A44)-1),LEFT(A44,FIND(" ",A44)-1)))/2,0)</f>
        <v>12</v>
      </c>
      <c r="K44" s="2" t="str">
        <f>MID(A44,FIND(" ",A44)+1,FIND(" ",MID(A44,FIND(" ",A44)+1,100))-1)</f>
        <v>Jul</v>
      </c>
      <c r="L44">
        <f>VLOOKUP(K44,Months!$A$1:$B$50,2,FALSE)</f>
        <v>7</v>
      </c>
      <c r="M44" t="str">
        <f>MID(MID(A44,FIND(" ",A44)+1,100),FIND(" ",MID(A44,FIND(" ",A44)+1,100))+1,100)</f>
        <v>2013</v>
      </c>
      <c r="N44" s="3">
        <f t="shared" si="6"/>
        <v>41467</v>
      </c>
      <c r="P44" s="3">
        <f t="shared" si="7"/>
        <v>41467</v>
      </c>
      <c r="Q44" s="3" t="str">
        <f>IFERROR(LEFT(B44,FIND("[",B44)-1),B44)</f>
        <v>Nielsen</v>
      </c>
      <c r="R44" s="5">
        <f t="shared" si="8"/>
        <v>50</v>
      </c>
      <c r="S44" s="5">
        <f>C44*100</f>
        <v>39</v>
      </c>
      <c r="T44" s="5">
        <f>D44*100</f>
        <v>44</v>
      </c>
      <c r="U44" s="5">
        <f>E44*100</f>
        <v>9</v>
      </c>
      <c r="V44" s="5" t="e">
        <f>NA()</f>
        <v>#N/A</v>
      </c>
      <c r="W44" s="5" t="e">
        <f>NA()</f>
        <v>#N/A</v>
      </c>
      <c r="X44" s="5">
        <f>F44*100</f>
        <v>8</v>
      </c>
    </row>
    <row r="45" spans="1:24" x14ac:dyDescent="0.25">
      <c r="A45" s="1" t="s">
        <v>187</v>
      </c>
      <c r="B45" s="1" t="s">
        <v>144</v>
      </c>
      <c r="C45" s="1" t="s">
        <v>50</v>
      </c>
      <c r="D45" s="1" t="s">
        <v>57</v>
      </c>
      <c r="E45" s="1" t="s">
        <v>14</v>
      </c>
      <c r="F45" s="1" t="s">
        <v>13</v>
      </c>
      <c r="G45" s="1" t="s">
        <v>4</v>
      </c>
      <c r="H45" s="1" t="s">
        <v>5</v>
      </c>
      <c r="J45" s="2">
        <f>ROUNDUP((IFERROR(LEFT(A45,FIND("–",A45)-1),LEFT(A45,FIND(" ",A45)-1))+IFERROR(MID(A45,FIND("–",A45)+1,FIND(" ",A45)-FIND("–",A45)-1),LEFT(A45,FIND(" ",A45)-1)))/2,0)</f>
        <v>7</v>
      </c>
      <c r="K45" s="2" t="str">
        <f>MID(A45,FIND(" ",A45)+1,FIND(" ",MID(A45,FIND(" ",A45)+1,100))-1)</f>
        <v>Jul</v>
      </c>
      <c r="L45">
        <f>VLOOKUP(K45,Months!$A$1:$B$50,2,FALSE)</f>
        <v>7</v>
      </c>
      <c r="M45" t="str">
        <f>MID(MID(A45,FIND(" ",A45)+1,100),FIND(" ",MID(A45,FIND(" ",A45)+1,100))+1,100)</f>
        <v>2013</v>
      </c>
      <c r="N45" s="3">
        <f t="shared" si="6"/>
        <v>41462</v>
      </c>
      <c r="P45" s="3">
        <f t="shared" si="7"/>
        <v>41462</v>
      </c>
      <c r="Q45" s="3" t="str">
        <f>IFERROR(LEFT(B45,FIND("[",B45)-1),B45)</f>
        <v>AMR</v>
      </c>
      <c r="R45" s="5">
        <f t="shared" si="8"/>
        <v>49</v>
      </c>
      <c r="S45" s="5">
        <f>C45*100</f>
        <v>42</v>
      </c>
      <c r="T45" s="5">
        <f>D45*100</f>
        <v>43</v>
      </c>
      <c r="U45" s="5">
        <f>E45*100</f>
        <v>7.0000000000000009</v>
      </c>
      <c r="V45" s="5" t="e">
        <f>NA()</f>
        <v>#N/A</v>
      </c>
      <c r="W45" s="5" t="e">
        <f>NA()</f>
        <v>#N/A</v>
      </c>
      <c r="X45" s="5">
        <f>F45*100</f>
        <v>8</v>
      </c>
    </row>
    <row r="46" spans="1:24" x14ac:dyDescent="0.25">
      <c r="A46" s="1" t="s">
        <v>188</v>
      </c>
      <c r="B46" s="1" t="s">
        <v>100</v>
      </c>
      <c r="C46" s="1" t="s">
        <v>7</v>
      </c>
      <c r="D46" s="1" t="s">
        <v>50</v>
      </c>
      <c r="E46" s="1" t="s">
        <v>8</v>
      </c>
      <c r="F46" s="1" t="s">
        <v>16</v>
      </c>
      <c r="G46" s="1" t="s">
        <v>21</v>
      </c>
      <c r="H46" s="1" t="s">
        <v>21</v>
      </c>
      <c r="J46" s="2">
        <f>ROUNDUP((IFERROR(LEFT(A46,FIND("–",A46)-1),LEFT(A46,FIND(" ",A46)-1))+IFERROR(MID(A46,FIND("–",A46)+1,FIND(" ",A46)-FIND("–",A46)-1),LEFT(A46,FIND(" ",A46)-1)))/2,0)</f>
        <v>6</v>
      </c>
      <c r="K46" s="2" t="str">
        <f>MID(A46,FIND(" ",A46)+1,FIND(" ",MID(A46,FIND(" ",A46)+1,100))-1)</f>
        <v>Jul</v>
      </c>
      <c r="L46">
        <f>VLOOKUP(K46,Months!$A$1:$B$50,2,FALSE)</f>
        <v>7</v>
      </c>
      <c r="M46" t="str">
        <f>MID(MID(A46,FIND(" ",A46)+1,100),FIND(" ",MID(A46,FIND(" ",A46)+1,100))+1,100)</f>
        <v>2013</v>
      </c>
      <c r="N46" s="3">
        <f t="shared" si="6"/>
        <v>41461</v>
      </c>
      <c r="P46" s="3">
        <f t="shared" si="7"/>
        <v>41461</v>
      </c>
      <c r="Q46" s="3" t="str">
        <f>IFERROR(LEFT(B46,FIND("[",B46)-1),B46)</f>
        <v>Newspoll</v>
      </c>
      <c r="R46" s="5">
        <f t="shared" si="8"/>
        <v>50</v>
      </c>
      <c r="S46" s="5">
        <f>C46*100</f>
        <v>38</v>
      </c>
      <c r="T46" s="5">
        <f>D46*100</f>
        <v>42</v>
      </c>
      <c r="U46" s="5">
        <f>E46*100</f>
        <v>9</v>
      </c>
      <c r="V46" s="5" t="e">
        <f>NA()</f>
        <v>#N/A</v>
      </c>
      <c r="W46" s="5" t="e">
        <f>NA()</f>
        <v>#N/A</v>
      </c>
      <c r="X46" s="5">
        <f>F46*100</f>
        <v>11</v>
      </c>
    </row>
    <row r="47" spans="1:24" x14ac:dyDescent="0.25">
      <c r="A47" s="1" t="s">
        <v>188</v>
      </c>
      <c r="B47" s="1" t="s">
        <v>106</v>
      </c>
      <c r="C47" s="1" t="s">
        <v>62</v>
      </c>
      <c r="D47" s="1" t="s">
        <v>101</v>
      </c>
      <c r="E47" s="1" t="s">
        <v>99</v>
      </c>
      <c r="F47" s="1" t="s">
        <v>59</v>
      </c>
      <c r="G47" s="1" t="s">
        <v>69</v>
      </c>
      <c r="H47" s="1" t="s">
        <v>68</v>
      </c>
      <c r="J47" s="2">
        <f>ROUNDUP((IFERROR(LEFT(A47,FIND("–",A47)-1),LEFT(A47,FIND(" ",A47)-1))+IFERROR(MID(A47,FIND("–",A47)+1,FIND(" ",A47)-FIND("–",A47)-1),LEFT(A47,FIND(" ",A47)-1)))/2,0)</f>
        <v>6</v>
      </c>
      <c r="K47" s="2" t="str">
        <f>MID(A47,FIND(" ",A47)+1,FIND(" ",MID(A47,FIND(" ",A47)+1,100))-1)</f>
        <v>Jul</v>
      </c>
      <c r="L47">
        <f>VLOOKUP(K47,Months!$A$1:$B$50,2,FALSE)</f>
        <v>7</v>
      </c>
      <c r="M47" t="str">
        <f>MID(MID(A47,FIND(" ",A47)+1,100),FIND(" ",MID(A47,FIND(" ",A47)+1,100))+1,100)</f>
        <v>2013</v>
      </c>
      <c r="N47" s="3">
        <f t="shared" si="6"/>
        <v>41461</v>
      </c>
      <c r="P47" s="3">
        <f t="shared" si="7"/>
        <v>41461</v>
      </c>
      <c r="Q47" s="3" t="str">
        <f>IFERROR(LEFT(B47,FIND("[",B47)-1),B47)</f>
        <v>Morgan (multi)</v>
      </c>
      <c r="R47" s="5">
        <f t="shared" si="8"/>
        <v>47.5</v>
      </c>
      <c r="S47" s="5">
        <f>C47*100</f>
        <v>41.5</v>
      </c>
      <c r="T47" s="5">
        <f>D47*100</f>
        <v>39.5</v>
      </c>
      <c r="U47" s="5">
        <f>E47*100</f>
        <v>8.5</v>
      </c>
      <c r="V47" s="5" t="e">
        <f>NA()</f>
        <v>#N/A</v>
      </c>
      <c r="W47" s="5" t="e">
        <f>NA()</f>
        <v>#N/A</v>
      </c>
      <c r="X47" s="5">
        <f>F47*100</f>
        <v>10.5</v>
      </c>
    </row>
    <row r="48" spans="1:24" x14ac:dyDescent="0.25">
      <c r="A48" s="1" t="s">
        <v>189</v>
      </c>
      <c r="B48" s="1" t="s">
        <v>190</v>
      </c>
      <c r="C48" s="1" t="s">
        <v>7</v>
      </c>
      <c r="D48" s="1" t="s">
        <v>9</v>
      </c>
      <c r="E48" s="1" t="s">
        <v>13</v>
      </c>
      <c r="F48" s="1" t="s">
        <v>14</v>
      </c>
      <c r="G48" s="1" t="s">
        <v>19</v>
      </c>
      <c r="H48" s="1" t="s">
        <v>20</v>
      </c>
      <c r="J48" s="2">
        <f t="shared" ref="J48:J111" si="9">ROUNDUP((IFERROR(LEFT(A48,FIND("–",A48)-1),LEFT(A48,FIND(" ",A48)-1))+IFERROR(MID(A48,FIND("–",A48)+1,FIND(" ",A48)-FIND("–",A48)-1),LEFT(A48,FIND(" ",A48)-1)))/2,0)</f>
        <v>6</v>
      </c>
      <c r="K48" s="2" t="str">
        <f t="shared" ref="K48:K111" si="10">MID(A48,FIND(" ",A48)+1,FIND(" ",MID(A48,FIND(" ",A48)+1,100))-1)</f>
        <v>Jul</v>
      </c>
      <c r="L48">
        <f>VLOOKUP(K48,Months!$A$1:$B$50,2,FALSE)</f>
        <v>7</v>
      </c>
      <c r="M48" t="str">
        <f t="shared" ref="M48:M111" si="11">MID(MID(A48,FIND(" ",A48)+1,100),FIND(" ",MID(A48,FIND(" ",A48)+1,100))+1,100)</f>
        <v>2013</v>
      </c>
      <c r="N48" s="3">
        <f t="shared" ref="N48:N111" si="12">DATE(M48,L48,J48)</f>
        <v>41461</v>
      </c>
      <c r="P48" s="3">
        <f t="shared" ref="P48:P111" si="13">IFERROR(N48,O48)</f>
        <v>41461</v>
      </c>
      <c r="Q48" s="3" t="str">
        <f t="shared" ref="Q48:Q111" si="14">IFERROR(LEFT(B48,FIND("[",B48)-1),B48)</f>
        <v>Essential</v>
      </c>
      <c r="R48" s="5">
        <f t="shared" ref="R48:R111" si="15">H48*100</f>
        <v>52</v>
      </c>
      <c r="S48" s="5">
        <f t="shared" ref="S48:S111" si="16">C48*100</f>
        <v>38</v>
      </c>
      <c r="T48" s="5">
        <f t="shared" ref="T48:T111" si="17">D48*100</f>
        <v>46</v>
      </c>
      <c r="U48" s="5">
        <f t="shared" ref="U48:U111" si="18">E48*100</f>
        <v>8</v>
      </c>
      <c r="V48" s="5" t="e">
        <f>NA()</f>
        <v>#N/A</v>
      </c>
      <c r="W48" s="5" t="e">
        <f>NA()</f>
        <v>#N/A</v>
      </c>
      <c r="X48" s="5">
        <f t="shared" ref="X48:X111" si="19">F48*100</f>
        <v>7.0000000000000009</v>
      </c>
    </row>
    <row r="49" spans="1:24" x14ac:dyDescent="0.25">
      <c r="A49" s="1" t="s">
        <v>191</v>
      </c>
      <c r="B49" s="1" t="s">
        <v>100</v>
      </c>
      <c r="C49" s="1" t="s">
        <v>6</v>
      </c>
      <c r="D49" s="1" t="s">
        <v>57</v>
      </c>
      <c r="E49" s="1" t="s">
        <v>16</v>
      </c>
      <c r="F49" s="1" t="s">
        <v>16</v>
      </c>
      <c r="G49" s="1" t="s">
        <v>5</v>
      </c>
      <c r="H49" s="1" t="s">
        <v>4</v>
      </c>
      <c r="J49" s="2">
        <f t="shared" si="9"/>
        <v>29</v>
      </c>
      <c r="K49" s="2" t="str">
        <f t="shared" si="10"/>
        <v>Jun</v>
      </c>
      <c r="L49">
        <f>VLOOKUP(K49,Months!$A$1:$B$50,2,FALSE)</f>
        <v>6</v>
      </c>
      <c r="M49" t="str">
        <f t="shared" si="11"/>
        <v>2013</v>
      </c>
      <c r="N49" s="3">
        <f t="shared" si="12"/>
        <v>41454</v>
      </c>
      <c r="P49" s="3">
        <f t="shared" si="13"/>
        <v>41454</v>
      </c>
      <c r="Q49" s="3" t="str">
        <f t="shared" si="14"/>
        <v>Newspoll</v>
      </c>
      <c r="R49" s="5">
        <f t="shared" si="15"/>
        <v>51</v>
      </c>
      <c r="S49" s="5">
        <f t="shared" si="16"/>
        <v>35</v>
      </c>
      <c r="T49" s="5">
        <f t="shared" si="17"/>
        <v>43</v>
      </c>
      <c r="U49" s="5">
        <f t="shared" si="18"/>
        <v>11</v>
      </c>
      <c r="V49" s="5" t="e">
        <f>NA()</f>
        <v>#N/A</v>
      </c>
      <c r="W49" s="5" t="e">
        <f>NA()</f>
        <v>#N/A</v>
      </c>
      <c r="X49" s="5">
        <f t="shared" si="19"/>
        <v>11</v>
      </c>
    </row>
    <row r="50" spans="1:24" x14ac:dyDescent="0.25">
      <c r="A50" s="1" t="s">
        <v>191</v>
      </c>
      <c r="B50" s="1" t="s">
        <v>106</v>
      </c>
      <c r="C50" s="1" t="s">
        <v>101</v>
      </c>
      <c r="D50" s="1" t="s">
        <v>73</v>
      </c>
      <c r="E50" s="1" t="s">
        <v>99</v>
      </c>
      <c r="F50" s="1" t="s">
        <v>56</v>
      </c>
      <c r="G50" s="1" t="s">
        <v>4</v>
      </c>
      <c r="H50" s="1" t="s">
        <v>5</v>
      </c>
      <c r="J50" s="2">
        <f t="shared" si="9"/>
        <v>29</v>
      </c>
      <c r="K50" s="2" t="str">
        <f t="shared" si="10"/>
        <v>Jun</v>
      </c>
      <c r="L50">
        <f>VLOOKUP(K50,Months!$A$1:$B$50,2,FALSE)</f>
        <v>6</v>
      </c>
      <c r="M50" t="str">
        <f t="shared" si="11"/>
        <v>2013</v>
      </c>
      <c r="N50" s="3">
        <f t="shared" si="12"/>
        <v>41454</v>
      </c>
      <c r="P50" s="3">
        <f t="shared" si="13"/>
        <v>41454</v>
      </c>
      <c r="Q50" s="3" t="str">
        <f t="shared" si="14"/>
        <v>Morgan (multi)</v>
      </c>
      <c r="R50" s="5">
        <f t="shared" si="15"/>
        <v>49</v>
      </c>
      <c r="S50" s="5">
        <f t="shared" si="16"/>
        <v>39.5</v>
      </c>
      <c r="T50" s="5">
        <f t="shared" si="17"/>
        <v>40.5</v>
      </c>
      <c r="U50" s="5">
        <f t="shared" si="18"/>
        <v>8.5</v>
      </c>
      <c r="V50" s="5" t="e">
        <f>NA()</f>
        <v>#N/A</v>
      </c>
      <c r="W50" s="5" t="e">
        <f>NA()</f>
        <v>#N/A</v>
      </c>
      <c r="X50" s="5">
        <f t="shared" si="19"/>
        <v>11.5</v>
      </c>
    </row>
    <row r="51" spans="1:24" x14ac:dyDescent="0.25">
      <c r="A51" s="1" t="s">
        <v>192</v>
      </c>
      <c r="B51" s="1" t="s">
        <v>193</v>
      </c>
      <c r="C51" s="1" t="s">
        <v>15</v>
      </c>
      <c r="D51" s="1" t="s">
        <v>9</v>
      </c>
      <c r="E51" s="1" t="s">
        <v>8</v>
      </c>
      <c r="F51" s="1" t="s">
        <v>8</v>
      </c>
      <c r="G51" s="1" t="s">
        <v>17</v>
      </c>
      <c r="H51" s="1" t="s">
        <v>18</v>
      </c>
      <c r="J51" s="2">
        <f t="shared" si="9"/>
        <v>29</v>
      </c>
      <c r="K51" s="2" t="str">
        <f t="shared" si="10"/>
        <v>Jun</v>
      </c>
      <c r="L51">
        <f>VLOOKUP(K51,Months!$A$1:$B$50,2,FALSE)</f>
        <v>6</v>
      </c>
      <c r="M51" t="str">
        <f t="shared" si="11"/>
        <v>2013</v>
      </c>
      <c r="N51" s="3">
        <f t="shared" si="12"/>
        <v>41454</v>
      </c>
      <c r="P51" s="3">
        <f t="shared" si="13"/>
        <v>41454</v>
      </c>
      <c r="Q51" s="3" t="str">
        <f t="shared" si="14"/>
        <v>Essential</v>
      </c>
      <c r="R51" s="5">
        <f t="shared" si="15"/>
        <v>53</v>
      </c>
      <c r="S51" s="5">
        <f t="shared" si="16"/>
        <v>36</v>
      </c>
      <c r="T51" s="5">
        <f t="shared" si="17"/>
        <v>46</v>
      </c>
      <c r="U51" s="5">
        <f t="shared" si="18"/>
        <v>9</v>
      </c>
      <c r="V51" s="5" t="e">
        <f>NA()</f>
        <v>#N/A</v>
      </c>
      <c r="W51" s="5" t="e">
        <f>NA()</f>
        <v>#N/A</v>
      </c>
      <c r="X51" s="5">
        <f t="shared" si="19"/>
        <v>9</v>
      </c>
    </row>
    <row r="52" spans="1:24" x14ac:dyDescent="0.25">
      <c r="A52" s="1" t="s">
        <v>194</v>
      </c>
      <c r="B52" s="1" t="s">
        <v>195</v>
      </c>
      <c r="C52" s="1" t="s">
        <v>7</v>
      </c>
      <c r="D52" s="1" t="s">
        <v>71</v>
      </c>
      <c r="E52" s="1" t="s">
        <v>2</v>
      </c>
      <c r="F52" s="1" t="s">
        <v>13</v>
      </c>
      <c r="G52" s="1" t="s">
        <v>5</v>
      </c>
      <c r="H52" s="1" t="s">
        <v>4</v>
      </c>
      <c r="J52" s="2">
        <f t="shared" si="9"/>
        <v>28</v>
      </c>
      <c r="K52" s="2" t="str">
        <f t="shared" si="10"/>
        <v>Jun</v>
      </c>
      <c r="L52">
        <f>VLOOKUP(K52,Months!$A$1:$B$50,2,FALSE)</f>
        <v>6</v>
      </c>
      <c r="M52" t="str">
        <f t="shared" si="11"/>
        <v>2013</v>
      </c>
      <c r="N52" s="3">
        <f t="shared" si="12"/>
        <v>41453</v>
      </c>
      <c r="P52" s="3">
        <f t="shared" si="13"/>
        <v>41453</v>
      </c>
      <c r="Q52" s="3" t="str">
        <f t="shared" si="14"/>
        <v>Galaxy</v>
      </c>
      <c r="R52" s="5">
        <f t="shared" si="15"/>
        <v>51</v>
      </c>
      <c r="S52" s="5">
        <f t="shared" si="16"/>
        <v>38</v>
      </c>
      <c r="T52" s="5">
        <f t="shared" si="17"/>
        <v>44</v>
      </c>
      <c r="U52" s="5">
        <f t="shared" si="18"/>
        <v>10</v>
      </c>
      <c r="V52" s="5" t="e">
        <f>NA()</f>
        <v>#N/A</v>
      </c>
      <c r="W52" s="5" t="e">
        <f>NA()</f>
        <v>#N/A</v>
      </c>
      <c r="X52" s="5">
        <f t="shared" si="19"/>
        <v>8</v>
      </c>
    </row>
    <row r="53" spans="1:24" x14ac:dyDescent="0.25">
      <c r="A53" s="1" t="s">
        <v>196</v>
      </c>
      <c r="B53" s="1" t="s">
        <v>164</v>
      </c>
      <c r="C53" s="1" t="s">
        <v>96</v>
      </c>
      <c r="D53" s="1" t="s">
        <v>197</v>
      </c>
      <c r="E53" s="1" t="s">
        <v>97</v>
      </c>
      <c r="F53" s="1" t="s">
        <v>198</v>
      </c>
      <c r="G53" s="1" t="s">
        <v>19</v>
      </c>
      <c r="H53" s="1" t="s">
        <v>20</v>
      </c>
      <c r="J53" s="2">
        <f t="shared" si="9"/>
        <v>27</v>
      </c>
      <c r="K53" s="2" t="str">
        <f t="shared" si="10"/>
        <v>Jun</v>
      </c>
      <c r="L53">
        <f>VLOOKUP(K53,Months!$A$1:$B$50,2,FALSE)</f>
        <v>6</v>
      </c>
      <c r="M53" t="str">
        <f t="shared" si="11"/>
        <v>2013</v>
      </c>
      <c r="N53" s="3">
        <f t="shared" si="12"/>
        <v>41452</v>
      </c>
      <c r="P53" s="3">
        <f t="shared" si="13"/>
        <v>41452</v>
      </c>
      <c r="Q53" s="3" t="str">
        <f t="shared" si="14"/>
        <v>ReachTEL</v>
      </c>
      <c r="R53" s="5">
        <f t="shared" si="15"/>
        <v>52</v>
      </c>
      <c r="S53" s="5">
        <f t="shared" si="16"/>
        <v>38.299999999999997</v>
      </c>
      <c r="T53" s="5">
        <f t="shared" si="17"/>
        <v>45.1</v>
      </c>
      <c r="U53" s="5">
        <f t="shared" si="18"/>
        <v>8.6999999999999993</v>
      </c>
      <c r="V53" s="5" t="e">
        <f>NA()</f>
        <v>#N/A</v>
      </c>
      <c r="W53" s="5" t="e">
        <f>NA()</f>
        <v>#N/A</v>
      </c>
      <c r="X53" s="5">
        <f t="shared" si="19"/>
        <v>7.8</v>
      </c>
    </row>
    <row r="54" spans="1:24" x14ac:dyDescent="0.25">
      <c r="A54" s="1" t="s">
        <v>199</v>
      </c>
      <c r="B54" s="1" t="s">
        <v>100</v>
      </c>
      <c r="C54" s="1" t="s">
        <v>79</v>
      </c>
      <c r="D54" s="1" t="s">
        <v>19</v>
      </c>
      <c r="E54" s="1" t="s">
        <v>8</v>
      </c>
      <c r="F54" s="1" t="s">
        <v>27</v>
      </c>
      <c r="G54" s="1" t="s">
        <v>57</v>
      </c>
      <c r="H54" s="1" t="s">
        <v>87</v>
      </c>
      <c r="J54" s="2">
        <f t="shared" si="9"/>
        <v>22</v>
      </c>
      <c r="K54" s="2" t="str">
        <f t="shared" si="10"/>
        <v>Jun</v>
      </c>
      <c r="L54">
        <f>VLOOKUP(K54,Months!$A$1:$B$50,2,FALSE)</f>
        <v>6</v>
      </c>
      <c r="M54" t="str">
        <f t="shared" si="11"/>
        <v>2013</v>
      </c>
      <c r="N54" s="3">
        <f t="shared" si="12"/>
        <v>41447</v>
      </c>
      <c r="P54" s="3">
        <f t="shared" si="13"/>
        <v>41447</v>
      </c>
      <c r="Q54" s="3" t="str">
        <f t="shared" si="14"/>
        <v>Newspoll</v>
      </c>
      <c r="R54" s="5">
        <f t="shared" si="15"/>
        <v>56.999999999999993</v>
      </c>
      <c r="S54" s="5">
        <f t="shared" si="16"/>
        <v>28.999999999999996</v>
      </c>
      <c r="T54" s="5">
        <f t="shared" si="17"/>
        <v>48</v>
      </c>
      <c r="U54" s="5">
        <f t="shared" si="18"/>
        <v>9</v>
      </c>
      <c r="V54" s="5" t="e">
        <f>NA()</f>
        <v>#N/A</v>
      </c>
      <c r="W54" s="5" t="e">
        <f>NA()</f>
        <v>#N/A</v>
      </c>
      <c r="X54" s="5">
        <f t="shared" si="19"/>
        <v>14.000000000000002</v>
      </c>
    </row>
    <row r="55" spans="1:24" x14ac:dyDescent="0.25">
      <c r="A55" s="1" t="s">
        <v>199</v>
      </c>
      <c r="B55" s="1" t="s">
        <v>106</v>
      </c>
      <c r="C55" s="1" t="s">
        <v>133</v>
      </c>
      <c r="D55" s="1" t="s">
        <v>17</v>
      </c>
      <c r="E55" s="1" t="s">
        <v>8</v>
      </c>
      <c r="F55" s="1" t="s">
        <v>64</v>
      </c>
      <c r="G55" s="1" t="s">
        <v>60</v>
      </c>
      <c r="H55" s="1" t="s">
        <v>88</v>
      </c>
      <c r="J55" s="2">
        <f t="shared" si="9"/>
        <v>22</v>
      </c>
      <c r="K55" s="2" t="str">
        <f t="shared" si="10"/>
        <v>Jun</v>
      </c>
      <c r="L55">
        <f>VLOOKUP(K55,Months!$A$1:$B$50,2,FALSE)</f>
        <v>6</v>
      </c>
      <c r="M55" t="str">
        <f t="shared" si="11"/>
        <v>2013</v>
      </c>
      <c r="N55" s="3">
        <f t="shared" si="12"/>
        <v>41447</v>
      </c>
      <c r="P55" s="3">
        <f t="shared" si="13"/>
        <v>41447</v>
      </c>
      <c r="Q55" s="3" t="str">
        <f t="shared" si="14"/>
        <v>Morgan (multi)</v>
      </c>
      <c r="R55" s="5">
        <f t="shared" si="15"/>
        <v>56.499999999999993</v>
      </c>
      <c r="S55" s="5">
        <f t="shared" si="16"/>
        <v>30.5</v>
      </c>
      <c r="T55" s="5">
        <f t="shared" si="17"/>
        <v>47</v>
      </c>
      <c r="U55" s="5">
        <f t="shared" si="18"/>
        <v>9</v>
      </c>
      <c r="V55" s="5" t="e">
        <f>NA()</f>
        <v>#N/A</v>
      </c>
      <c r="W55" s="5" t="e">
        <f>NA()</f>
        <v>#N/A</v>
      </c>
      <c r="X55" s="5">
        <f t="shared" si="19"/>
        <v>13.5</v>
      </c>
    </row>
    <row r="56" spans="1:24" x14ac:dyDescent="0.25">
      <c r="A56" s="1" t="s">
        <v>200</v>
      </c>
      <c r="B56" s="1" t="s">
        <v>201</v>
      </c>
      <c r="C56" s="1" t="s">
        <v>0</v>
      </c>
      <c r="D56" s="1" t="s">
        <v>17</v>
      </c>
      <c r="E56" s="1" t="s">
        <v>13</v>
      </c>
      <c r="F56" s="1" t="s">
        <v>16</v>
      </c>
      <c r="G56" s="1" t="s">
        <v>43</v>
      </c>
      <c r="H56" s="1" t="s">
        <v>44</v>
      </c>
      <c r="J56" s="2">
        <f t="shared" si="9"/>
        <v>22</v>
      </c>
      <c r="K56" s="2" t="str">
        <f t="shared" si="10"/>
        <v>Jun</v>
      </c>
      <c r="L56">
        <f>VLOOKUP(K56,Months!$A$1:$B$50,2,FALSE)</f>
        <v>6</v>
      </c>
      <c r="M56" t="str">
        <f t="shared" si="11"/>
        <v>2013</v>
      </c>
      <c r="N56" s="3">
        <f t="shared" si="12"/>
        <v>41447</v>
      </c>
      <c r="P56" s="3">
        <f t="shared" si="13"/>
        <v>41447</v>
      </c>
      <c r="Q56" s="3" t="str">
        <f t="shared" si="14"/>
        <v>Essential</v>
      </c>
      <c r="R56" s="5">
        <f t="shared" si="15"/>
        <v>55.000000000000007</v>
      </c>
      <c r="S56" s="5">
        <f t="shared" si="16"/>
        <v>34</v>
      </c>
      <c r="T56" s="5">
        <f t="shared" si="17"/>
        <v>47</v>
      </c>
      <c r="U56" s="5">
        <f t="shared" si="18"/>
        <v>8</v>
      </c>
      <c r="V56" s="5" t="e">
        <f>NA()</f>
        <v>#N/A</v>
      </c>
      <c r="W56" s="5" t="e">
        <f>NA()</f>
        <v>#N/A</v>
      </c>
      <c r="X56" s="5">
        <f t="shared" si="19"/>
        <v>11</v>
      </c>
    </row>
    <row r="57" spans="1:24" x14ac:dyDescent="0.25">
      <c r="A57" s="1" t="s">
        <v>202</v>
      </c>
      <c r="B57" s="1" t="s">
        <v>106</v>
      </c>
      <c r="C57" s="1" t="s">
        <v>1</v>
      </c>
      <c r="D57" s="1" t="s">
        <v>102</v>
      </c>
      <c r="E57" s="1" t="s">
        <v>8</v>
      </c>
      <c r="F57" s="1" t="s">
        <v>64</v>
      </c>
      <c r="G57" s="1" t="s">
        <v>94</v>
      </c>
      <c r="H57" s="1" t="s">
        <v>95</v>
      </c>
      <c r="J57" s="2">
        <f t="shared" si="9"/>
        <v>15</v>
      </c>
      <c r="K57" s="2" t="str">
        <f t="shared" si="10"/>
        <v>Jun</v>
      </c>
      <c r="L57">
        <f>VLOOKUP(K57,Months!$A$1:$B$50,2,FALSE)</f>
        <v>6</v>
      </c>
      <c r="M57" t="str">
        <f t="shared" si="11"/>
        <v>2013</v>
      </c>
      <c r="N57" s="3">
        <f t="shared" si="12"/>
        <v>41440</v>
      </c>
      <c r="P57" s="3">
        <f t="shared" si="13"/>
        <v>41440</v>
      </c>
      <c r="Q57" s="3" t="str">
        <f t="shared" si="14"/>
        <v>Morgan (multi)</v>
      </c>
      <c r="R57" s="5">
        <f t="shared" si="15"/>
        <v>54.500000000000007</v>
      </c>
      <c r="S57" s="5">
        <f t="shared" si="16"/>
        <v>33</v>
      </c>
      <c r="T57" s="5">
        <f t="shared" si="17"/>
        <v>44.5</v>
      </c>
      <c r="U57" s="5">
        <f t="shared" si="18"/>
        <v>9</v>
      </c>
      <c r="V57" s="5" t="e">
        <f>NA()</f>
        <v>#N/A</v>
      </c>
      <c r="W57" s="5" t="e">
        <f>NA()</f>
        <v>#N/A</v>
      </c>
      <c r="X57" s="5">
        <f t="shared" si="19"/>
        <v>13.5</v>
      </c>
    </row>
    <row r="58" spans="1:24" x14ac:dyDescent="0.25">
      <c r="A58" s="1" t="s">
        <v>203</v>
      </c>
      <c r="B58" s="1" t="s">
        <v>204</v>
      </c>
      <c r="C58" s="1" t="s">
        <v>6</v>
      </c>
      <c r="D58" s="1" t="s">
        <v>17</v>
      </c>
      <c r="E58" s="1" t="s">
        <v>13</v>
      </c>
      <c r="F58" s="1" t="s">
        <v>8</v>
      </c>
      <c r="G58" s="1" t="s">
        <v>9</v>
      </c>
      <c r="H58" s="1" t="s">
        <v>10</v>
      </c>
      <c r="J58" s="2">
        <f t="shared" si="9"/>
        <v>15</v>
      </c>
      <c r="K58" s="2" t="str">
        <f t="shared" si="10"/>
        <v>Jun</v>
      </c>
      <c r="L58">
        <f>VLOOKUP(K58,Months!$A$1:$B$50,2,FALSE)</f>
        <v>6</v>
      </c>
      <c r="M58" t="str">
        <f t="shared" si="11"/>
        <v>2013</v>
      </c>
      <c r="N58" s="3">
        <f t="shared" si="12"/>
        <v>41440</v>
      </c>
      <c r="P58" s="3">
        <f t="shared" si="13"/>
        <v>41440</v>
      </c>
      <c r="Q58" s="3" t="str">
        <f t="shared" si="14"/>
        <v>Essential</v>
      </c>
      <c r="R58" s="5">
        <f t="shared" si="15"/>
        <v>54</v>
      </c>
      <c r="S58" s="5">
        <f t="shared" si="16"/>
        <v>35</v>
      </c>
      <c r="T58" s="5">
        <f t="shared" si="17"/>
        <v>47</v>
      </c>
      <c r="U58" s="5">
        <f t="shared" si="18"/>
        <v>8</v>
      </c>
      <c r="V58" s="5" t="e">
        <f>NA()</f>
        <v>#N/A</v>
      </c>
      <c r="W58" s="5" t="e">
        <f>NA()</f>
        <v>#N/A</v>
      </c>
      <c r="X58" s="5">
        <f t="shared" si="19"/>
        <v>9</v>
      </c>
    </row>
    <row r="59" spans="1:24" x14ac:dyDescent="0.25">
      <c r="A59" s="1" t="s">
        <v>205</v>
      </c>
      <c r="B59" s="1" t="s">
        <v>206</v>
      </c>
      <c r="C59" s="1" t="s">
        <v>79</v>
      </c>
      <c r="D59" s="1" t="s">
        <v>17</v>
      </c>
      <c r="E59" s="1" t="s">
        <v>16</v>
      </c>
      <c r="F59" s="1" t="s">
        <v>23</v>
      </c>
      <c r="G59" s="1" t="s">
        <v>57</v>
      </c>
      <c r="H59" s="1" t="s">
        <v>87</v>
      </c>
      <c r="J59" s="2">
        <f t="shared" si="9"/>
        <v>14</v>
      </c>
      <c r="K59" s="2" t="str">
        <f t="shared" si="10"/>
        <v>Jun</v>
      </c>
      <c r="L59">
        <f>VLOOKUP(K59,Months!$A$1:$B$50,2,FALSE)</f>
        <v>6</v>
      </c>
      <c r="M59" t="str">
        <f t="shared" si="11"/>
        <v>2013</v>
      </c>
      <c r="N59" s="3">
        <f t="shared" si="12"/>
        <v>41439</v>
      </c>
      <c r="P59" s="3">
        <f t="shared" si="13"/>
        <v>41439</v>
      </c>
      <c r="Q59" s="3" t="str">
        <f t="shared" si="14"/>
        <v>Nielsen</v>
      </c>
      <c r="R59" s="5">
        <f t="shared" si="15"/>
        <v>56.999999999999993</v>
      </c>
      <c r="S59" s="5">
        <f t="shared" si="16"/>
        <v>28.999999999999996</v>
      </c>
      <c r="T59" s="5">
        <f t="shared" si="17"/>
        <v>47</v>
      </c>
      <c r="U59" s="5">
        <f t="shared" si="18"/>
        <v>11</v>
      </c>
      <c r="V59" s="5" t="e">
        <f>NA()</f>
        <v>#N/A</v>
      </c>
      <c r="W59" s="5" t="e">
        <f>NA()</f>
        <v>#N/A</v>
      </c>
      <c r="X59" s="5">
        <f t="shared" si="19"/>
        <v>12</v>
      </c>
    </row>
    <row r="60" spans="1:24" x14ac:dyDescent="0.25">
      <c r="A60" s="1" t="s">
        <v>207</v>
      </c>
      <c r="B60" s="1" t="s">
        <v>208</v>
      </c>
      <c r="C60" s="1" t="s">
        <v>74</v>
      </c>
      <c r="D60" s="1" t="s">
        <v>17</v>
      </c>
      <c r="E60" s="1" t="s">
        <v>16</v>
      </c>
      <c r="F60" s="1" t="s">
        <v>2</v>
      </c>
      <c r="G60" s="1" t="s">
        <v>43</v>
      </c>
      <c r="H60" s="1" t="s">
        <v>44</v>
      </c>
      <c r="J60" s="2">
        <f t="shared" si="9"/>
        <v>12</v>
      </c>
      <c r="K60" s="2" t="str">
        <f t="shared" si="10"/>
        <v>Jun</v>
      </c>
      <c r="L60">
        <f>VLOOKUP(K60,Months!$A$1:$B$50,2,FALSE)</f>
        <v>6</v>
      </c>
      <c r="M60" t="str">
        <f t="shared" si="11"/>
        <v>2013</v>
      </c>
      <c r="N60" s="3">
        <f t="shared" si="12"/>
        <v>41437</v>
      </c>
      <c r="P60" s="3">
        <f t="shared" si="13"/>
        <v>41437</v>
      </c>
      <c r="Q60" s="3" t="str">
        <f t="shared" si="14"/>
        <v>Galaxy</v>
      </c>
      <c r="R60" s="5">
        <f t="shared" si="15"/>
        <v>55.000000000000007</v>
      </c>
      <c r="S60" s="5">
        <f t="shared" si="16"/>
        <v>32</v>
      </c>
      <c r="T60" s="5">
        <f t="shared" si="17"/>
        <v>47</v>
      </c>
      <c r="U60" s="5">
        <f t="shared" si="18"/>
        <v>11</v>
      </c>
      <c r="V60" s="5" t="e">
        <f>NA()</f>
        <v>#N/A</v>
      </c>
      <c r="W60" s="5" t="e">
        <f>NA()</f>
        <v>#N/A</v>
      </c>
      <c r="X60" s="5">
        <f t="shared" si="19"/>
        <v>10</v>
      </c>
    </row>
    <row r="61" spans="1:24" x14ac:dyDescent="0.25">
      <c r="A61" s="1" t="s">
        <v>209</v>
      </c>
      <c r="B61" s="1" t="s">
        <v>106</v>
      </c>
      <c r="C61" s="1" t="s">
        <v>75</v>
      </c>
      <c r="D61" s="1" t="s">
        <v>9</v>
      </c>
      <c r="E61" s="1" t="s">
        <v>72</v>
      </c>
      <c r="F61" s="1" t="s">
        <v>64</v>
      </c>
      <c r="G61" s="1" t="s">
        <v>71</v>
      </c>
      <c r="H61" s="1" t="s">
        <v>82</v>
      </c>
      <c r="J61" s="2">
        <f t="shared" si="9"/>
        <v>9</v>
      </c>
      <c r="K61" s="2" t="str">
        <f t="shared" si="10"/>
        <v>Jun</v>
      </c>
      <c r="L61">
        <f>VLOOKUP(K61,Months!$A$1:$B$50,2,FALSE)</f>
        <v>6</v>
      </c>
      <c r="M61" t="str">
        <f t="shared" si="11"/>
        <v>2013</v>
      </c>
      <c r="N61" s="3">
        <f t="shared" si="12"/>
        <v>41434</v>
      </c>
      <c r="P61" s="3">
        <f t="shared" si="13"/>
        <v>41434</v>
      </c>
      <c r="Q61" s="3" t="str">
        <f t="shared" si="14"/>
        <v>Morgan (multi)</v>
      </c>
      <c r="R61" s="5">
        <f t="shared" si="15"/>
        <v>56.000000000000007</v>
      </c>
      <c r="S61" s="5">
        <f t="shared" si="16"/>
        <v>31</v>
      </c>
      <c r="T61" s="5">
        <f t="shared" si="17"/>
        <v>46</v>
      </c>
      <c r="U61" s="5">
        <f t="shared" si="18"/>
        <v>9.5</v>
      </c>
      <c r="V61" s="5" t="e">
        <f>NA()</f>
        <v>#N/A</v>
      </c>
      <c r="W61" s="5" t="e">
        <f>NA()</f>
        <v>#N/A</v>
      </c>
      <c r="X61" s="5">
        <f t="shared" si="19"/>
        <v>13.5</v>
      </c>
    </row>
    <row r="62" spans="1:24" x14ac:dyDescent="0.25">
      <c r="A62" s="1" t="s">
        <v>210</v>
      </c>
      <c r="B62" s="1" t="s">
        <v>211</v>
      </c>
      <c r="C62" s="1" t="s">
        <v>15</v>
      </c>
      <c r="D62" s="1" t="s">
        <v>17</v>
      </c>
      <c r="E62" s="1" t="s">
        <v>13</v>
      </c>
      <c r="F62" s="1" t="s">
        <v>8</v>
      </c>
      <c r="G62" s="1" t="s">
        <v>9</v>
      </c>
      <c r="H62" s="1" t="s">
        <v>10</v>
      </c>
      <c r="J62" s="2">
        <f t="shared" si="9"/>
        <v>8</v>
      </c>
      <c r="K62" s="2" t="str">
        <f t="shared" si="10"/>
        <v>Jun</v>
      </c>
      <c r="L62">
        <f>VLOOKUP(K62,Months!$A$1:$B$50,2,FALSE)</f>
        <v>6</v>
      </c>
      <c r="M62" t="str">
        <f t="shared" si="11"/>
        <v>2013</v>
      </c>
      <c r="N62" s="3">
        <f t="shared" si="12"/>
        <v>41433</v>
      </c>
      <c r="P62" s="3">
        <f t="shared" si="13"/>
        <v>41433</v>
      </c>
      <c r="Q62" s="3" t="str">
        <f t="shared" si="14"/>
        <v>Essential</v>
      </c>
      <c r="R62" s="5">
        <f t="shared" si="15"/>
        <v>54</v>
      </c>
      <c r="S62" s="5">
        <f t="shared" si="16"/>
        <v>36</v>
      </c>
      <c r="T62" s="5">
        <f t="shared" si="17"/>
        <v>47</v>
      </c>
      <c r="U62" s="5">
        <f t="shared" si="18"/>
        <v>8</v>
      </c>
      <c r="V62" s="5" t="e">
        <f>NA()</f>
        <v>#N/A</v>
      </c>
      <c r="W62" s="5" t="e">
        <f>NA()</f>
        <v>#N/A</v>
      </c>
      <c r="X62" s="5">
        <f t="shared" si="19"/>
        <v>9</v>
      </c>
    </row>
    <row r="63" spans="1:24" x14ac:dyDescent="0.25">
      <c r="A63" s="1" t="s">
        <v>212</v>
      </c>
      <c r="B63" s="1" t="s">
        <v>100</v>
      </c>
      <c r="C63" s="1" t="s">
        <v>47</v>
      </c>
      <c r="D63" s="1" t="s">
        <v>5</v>
      </c>
      <c r="E63" s="1" t="s">
        <v>8</v>
      </c>
      <c r="F63" s="1" t="s">
        <v>23</v>
      </c>
      <c r="G63" s="1" t="s">
        <v>50</v>
      </c>
      <c r="H63" s="1" t="s">
        <v>213</v>
      </c>
      <c r="J63" s="2">
        <f t="shared" si="9"/>
        <v>22007</v>
      </c>
      <c r="K63" s="2" t="str">
        <f t="shared" si="10"/>
        <v>May–2</v>
      </c>
      <c r="L63" t="e">
        <f>VLOOKUP(K63,Months!$A$1:$B$50,2,FALSE)</f>
        <v>#N/A</v>
      </c>
      <c r="M63" t="str">
        <f t="shared" si="11"/>
        <v>Jun 2013</v>
      </c>
      <c r="N63" s="3" t="e">
        <f t="shared" si="12"/>
        <v>#N/A</v>
      </c>
      <c r="O63" s="3">
        <v>41426</v>
      </c>
      <c r="P63" s="3">
        <f t="shared" si="13"/>
        <v>41426</v>
      </c>
      <c r="Q63" s="3" t="str">
        <f t="shared" si="14"/>
        <v>Newspoll</v>
      </c>
      <c r="R63" s="5">
        <f t="shared" si="15"/>
        <v>57.999999999999993</v>
      </c>
      <c r="S63" s="5">
        <f t="shared" si="16"/>
        <v>30</v>
      </c>
      <c r="T63" s="5">
        <f t="shared" si="17"/>
        <v>49</v>
      </c>
      <c r="U63" s="5">
        <f t="shared" si="18"/>
        <v>9</v>
      </c>
      <c r="V63" s="5" t="e">
        <f>NA()</f>
        <v>#N/A</v>
      </c>
      <c r="W63" s="5" t="e">
        <f>NA()</f>
        <v>#N/A</v>
      </c>
      <c r="X63" s="5">
        <f t="shared" si="19"/>
        <v>12</v>
      </c>
    </row>
    <row r="64" spans="1:24" x14ac:dyDescent="0.25">
      <c r="A64" s="1" t="s">
        <v>212</v>
      </c>
      <c r="B64" s="1" t="s">
        <v>106</v>
      </c>
      <c r="C64" s="1" t="s">
        <v>107</v>
      </c>
      <c r="D64" s="1" t="s">
        <v>94</v>
      </c>
      <c r="E64" s="1" t="s">
        <v>72</v>
      </c>
      <c r="F64" s="1" t="s">
        <v>64</v>
      </c>
      <c r="G64" s="1" t="s">
        <v>102</v>
      </c>
      <c r="H64" s="1" t="s">
        <v>103</v>
      </c>
      <c r="J64" s="2">
        <f t="shared" si="9"/>
        <v>22007</v>
      </c>
      <c r="K64" s="2" t="str">
        <f t="shared" si="10"/>
        <v>May–2</v>
      </c>
      <c r="L64" t="e">
        <f>VLOOKUP(K64,Months!$A$1:$B$50,2,FALSE)</f>
        <v>#N/A</v>
      </c>
      <c r="M64" t="str">
        <f t="shared" si="11"/>
        <v>Jun 2013</v>
      </c>
      <c r="N64" s="3" t="e">
        <f t="shared" si="12"/>
        <v>#N/A</v>
      </c>
      <c r="O64" s="3">
        <v>41426</v>
      </c>
      <c r="P64" s="3">
        <f t="shared" si="13"/>
        <v>41426</v>
      </c>
      <c r="Q64" s="3" t="str">
        <f t="shared" si="14"/>
        <v>Morgan (multi)</v>
      </c>
      <c r="R64" s="5">
        <f t="shared" si="15"/>
        <v>55.500000000000007</v>
      </c>
      <c r="S64" s="5">
        <f t="shared" si="16"/>
        <v>31.5</v>
      </c>
      <c r="T64" s="5">
        <f t="shared" si="17"/>
        <v>45.5</v>
      </c>
      <c r="U64" s="5">
        <f t="shared" si="18"/>
        <v>9.5</v>
      </c>
      <c r="V64" s="5" t="e">
        <f>NA()</f>
        <v>#N/A</v>
      </c>
      <c r="W64" s="5" t="e">
        <f>NA()</f>
        <v>#N/A</v>
      </c>
      <c r="X64" s="5">
        <f t="shared" si="19"/>
        <v>13.5</v>
      </c>
    </row>
    <row r="65" spans="1:24" x14ac:dyDescent="0.25">
      <c r="A65" s="1" t="s">
        <v>214</v>
      </c>
      <c r="B65" s="1" t="s">
        <v>215</v>
      </c>
      <c r="C65" s="1" t="s">
        <v>6</v>
      </c>
      <c r="D65" s="1" t="s">
        <v>19</v>
      </c>
      <c r="E65" s="1" t="s">
        <v>13</v>
      </c>
      <c r="F65" s="1" t="s">
        <v>8</v>
      </c>
      <c r="G65" s="1" t="s">
        <v>43</v>
      </c>
      <c r="H65" s="1" t="s">
        <v>44</v>
      </c>
      <c r="J65" s="2">
        <f t="shared" si="9"/>
        <v>22006</v>
      </c>
      <c r="K65" s="2" t="str">
        <f t="shared" si="10"/>
        <v>May–2</v>
      </c>
      <c r="L65" t="e">
        <f>VLOOKUP(K65,Months!$A$1:$B$50,2,FALSE)</f>
        <v>#N/A</v>
      </c>
      <c r="M65" t="str">
        <f t="shared" si="11"/>
        <v>Jun 2013</v>
      </c>
      <c r="N65" s="3" t="e">
        <f t="shared" si="12"/>
        <v>#N/A</v>
      </c>
      <c r="O65" s="3">
        <v>41426</v>
      </c>
      <c r="P65" s="3">
        <f t="shared" si="13"/>
        <v>41426</v>
      </c>
      <c r="Q65" s="3" t="str">
        <f t="shared" si="14"/>
        <v>Essential</v>
      </c>
      <c r="R65" s="5">
        <f t="shared" si="15"/>
        <v>55.000000000000007</v>
      </c>
      <c r="S65" s="5">
        <f t="shared" si="16"/>
        <v>35</v>
      </c>
      <c r="T65" s="5">
        <f t="shared" si="17"/>
        <v>48</v>
      </c>
      <c r="U65" s="5">
        <f t="shared" si="18"/>
        <v>8</v>
      </c>
      <c r="V65" s="5" t="e">
        <f>NA()</f>
        <v>#N/A</v>
      </c>
      <c r="W65" s="5" t="e">
        <f>NA()</f>
        <v>#N/A</v>
      </c>
      <c r="X65" s="5">
        <f t="shared" si="19"/>
        <v>9</v>
      </c>
    </row>
    <row r="66" spans="1:24" x14ac:dyDescent="0.25">
      <c r="A66" s="1" t="s">
        <v>216</v>
      </c>
      <c r="B66" s="1" t="s">
        <v>106</v>
      </c>
      <c r="C66" s="1" t="s">
        <v>217</v>
      </c>
      <c r="D66" s="1" t="s">
        <v>94</v>
      </c>
      <c r="E66" s="1" t="s">
        <v>72</v>
      </c>
      <c r="F66" s="1" t="s">
        <v>56</v>
      </c>
      <c r="G66" s="1" t="s">
        <v>94</v>
      </c>
      <c r="H66" s="1" t="s">
        <v>95</v>
      </c>
      <c r="J66" s="2">
        <f t="shared" si="9"/>
        <v>25</v>
      </c>
      <c r="K66" s="2" t="str">
        <f t="shared" si="10"/>
        <v>May</v>
      </c>
      <c r="L66">
        <f>VLOOKUP(K66,Months!$A$1:$B$50,2,FALSE)</f>
        <v>5</v>
      </c>
      <c r="M66" t="str">
        <f t="shared" si="11"/>
        <v>2013</v>
      </c>
      <c r="N66" s="3">
        <f t="shared" si="12"/>
        <v>41419</v>
      </c>
      <c r="P66" s="3">
        <f t="shared" si="13"/>
        <v>41419</v>
      </c>
      <c r="Q66" s="3" t="str">
        <f t="shared" si="14"/>
        <v>Morgan (multi)</v>
      </c>
      <c r="R66" s="5">
        <f t="shared" si="15"/>
        <v>54.500000000000007</v>
      </c>
      <c r="S66" s="5">
        <f t="shared" si="16"/>
        <v>33.5</v>
      </c>
      <c r="T66" s="5">
        <f t="shared" si="17"/>
        <v>45.5</v>
      </c>
      <c r="U66" s="5">
        <f t="shared" si="18"/>
        <v>9.5</v>
      </c>
      <c r="V66" s="5" t="e">
        <f>NA()</f>
        <v>#N/A</v>
      </c>
      <c r="W66" s="5" t="e">
        <f>NA()</f>
        <v>#N/A</v>
      </c>
      <c r="X66" s="5">
        <f t="shared" si="19"/>
        <v>11.5</v>
      </c>
    </row>
    <row r="67" spans="1:24" x14ac:dyDescent="0.25">
      <c r="A67" s="1" t="s">
        <v>218</v>
      </c>
      <c r="B67" s="1" t="s">
        <v>219</v>
      </c>
      <c r="C67" s="1" t="s">
        <v>0</v>
      </c>
      <c r="D67" s="1" t="s">
        <v>19</v>
      </c>
      <c r="E67" s="1" t="s">
        <v>13</v>
      </c>
      <c r="F67" s="1" t="s">
        <v>2</v>
      </c>
      <c r="G67" s="1" t="s">
        <v>43</v>
      </c>
      <c r="H67" s="1" t="s">
        <v>44</v>
      </c>
      <c r="J67" s="2">
        <f t="shared" si="9"/>
        <v>25</v>
      </c>
      <c r="K67" s="2" t="str">
        <f t="shared" si="10"/>
        <v>May</v>
      </c>
      <c r="L67">
        <f>VLOOKUP(K67,Months!$A$1:$B$50,2,FALSE)</f>
        <v>5</v>
      </c>
      <c r="M67" t="str">
        <f t="shared" si="11"/>
        <v>2013</v>
      </c>
      <c r="N67" s="3">
        <f t="shared" si="12"/>
        <v>41419</v>
      </c>
      <c r="P67" s="3">
        <f t="shared" si="13"/>
        <v>41419</v>
      </c>
      <c r="Q67" s="3" t="str">
        <f t="shared" si="14"/>
        <v>Essential</v>
      </c>
      <c r="R67" s="5">
        <f t="shared" si="15"/>
        <v>55.000000000000007</v>
      </c>
      <c r="S67" s="5">
        <f t="shared" si="16"/>
        <v>34</v>
      </c>
      <c r="T67" s="5">
        <f t="shared" si="17"/>
        <v>48</v>
      </c>
      <c r="U67" s="5">
        <f t="shared" si="18"/>
        <v>8</v>
      </c>
      <c r="V67" s="5" t="e">
        <f>NA()</f>
        <v>#N/A</v>
      </c>
      <c r="W67" s="5" t="e">
        <f>NA()</f>
        <v>#N/A</v>
      </c>
      <c r="X67" s="5">
        <f t="shared" si="19"/>
        <v>10</v>
      </c>
    </row>
    <row r="68" spans="1:24" x14ac:dyDescent="0.25">
      <c r="A68" s="1" t="s">
        <v>220</v>
      </c>
      <c r="B68" s="1" t="s">
        <v>100</v>
      </c>
      <c r="C68" s="1" t="s">
        <v>75</v>
      </c>
      <c r="D68" s="1" t="s">
        <v>9</v>
      </c>
      <c r="E68" s="1" t="s">
        <v>8</v>
      </c>
      <c r="F68" s="1" t="s">
        <v>27</v>
      </c>
      <c r="G68" s="1" t="s">
        <v>71</v>
      </c>
      <c r="H68" s="1" t="s">
        <v>82</v>
      </c>
      <c r="J68" s="2">
        <f t="shared" si="9"/>
        <v>18</v>
      </c>
      <c r="K68" s="2" t="str">
        <f t="shared" si="10"/>
        <v>May</v>
      </c>
      <c r="L68">
        <f>VLOOKUP(K68,Months!$A$1:$B$50,2,FALSE)</f>
        <v>5</v>
      </c>
      <c r="M68" t="str">
        <f t="shared" si="11"/>
        <v>2013</v>
      </c>
      <c r="N68" s="3">
        <f t="shared" si="12"/>
        <v>41412</v>
      </c>
      <c r="P68" s="3">
        <f t="shared" si="13"/>
        <v>41412</v>
      </c>
      <c r="Q68" s="3" t="str">
        <f t="shared" si="14"/>
        <v>Newspoll</v>
      </c>
      <c r="R68" s="5">
        <f t="shared" si="15"/>
        <v>56.000000000000007</v>
      </c>
      <c r="S68" s="5">
        <f t="shared" si="16"/>
        <v>31</v>
      </c>
      <c r="T68" s="5">
        <f t="shared" si="17"/>
        <v>46</v>
      </c>
      <c r="U68" s="5">
        <f t="shared" si="18"/>
        <v>9</v>
      </c>
      <c r="V68" s="5" t="e">
        <f>NA()</f>
        <v>#N/A</v>
      </c>
      <c r="W68" s="5" t="e">
        <f>NA()</f>
        <v>#N/A</v>
      </c>
      <c r="X68" s="5">
        <f t="shared" si="19"/>
        <v>14.000000000000002</v>
      </c>
    </row>
    <row r="69" spans="1:24" x14ac:dyDescent="0.25">
      <c r="A69" s="1" t="s">
        <v>220</v>
      </c>
      <c r="B69" s="1" t="s">
        <v>106</v>
      </c>
      <c r="C69" s="1" t="s">
        <v>74</v>
      </c>
      <c r="D69" s="1" t="s">
        <v>94</v>
      </c>
      <c r="E69" s="1" t="s">
        <v>2</v>
      </c>
      <c r="F69" s="1" t="s">
        <v>91</v>
      </c>
      <c r="G69" s="1" t="s">
        <v>43</v>
      </c>
      <c r="H69" s="1" t="s">
        <v>44</v>
      </c>
      <c r="J69" s="2">
        <f t="shared" si="9"/>
        <v>18</v>
      </c>
      <c r="K69" s="2" t="str">
        <f t="shared" si="10"/>
        <v>May</v>
      </c>
      <c r="L69">
        <f>VLOOKUP(K69,Months!$A$1:$B$50,2,FALSE)</f>
        <v>5</v>
      </c>
      <c r="M69" t="str">
        <f t="shared" si="11"/>
        <v>2013</v>
      </c>
      <c r="N69" s="3">
        <f t="shared" si="12"/>
        <v>41412</v>
      </c>
      <c r="P69" s="3">
        <f t="shared" si="13"/>
        <v>41412</v>
      </c>
      <c r="Q69" s="3" t="str">
        <f t="shared" si="14"/>
        <v>Morgan (multi)</v>
      </c>
      <c r="R69" s="5">
        <f t="shared" si="15"/>
        <v>55.000000000000007</v>
      </c>
      <c r="S69" s="5">
        <f t="shared" si="16"/>
        <v>32</v>
      </c>
      <c r="T69" s="5">
        <f t="shared" si="17"/>
        <v>45.5</v>
      </c>
      <c r="U69" s="5">
        <f t="shared" si="18"/>
        <v>10</v>
      </c>
      <c r="V69" s="5" t="e">
        <f>NA()</f>
        <v>#N/A</v>
      </c>
      <c r="W69" s="5" t="e">
        <f>NA()</f>
        <v>#N/A</v>
      </c>
      <c r="X69" s="5">
        <f t="shared" si="19"/>
        <v>12.5</v>
      </c>
    </row>
    <row r="70" spans="1:24" x14ac:dyDescent="0.25">
      <c r="A70" s="1" t="s">
        <v>221</v>
      </c>
      <c r="B70" s="1" t="s">
        <v>222</v>
      </c>
      <c r="C70" s="1" t="s">
        <v>6</v>
      </c>
      <c r="D70" s="1" t="s">
        <v>19</v>
      </c>
      <c r="E70" s="1" t="s">
        <v>13</v>
      </c>
      <c r="F70" s="1" t="s">
        <v>8</v>
      </c>
      <c r="G70" s="1" t="s">
        <v>43</v>
      </c>
      <c r="H70" s="1" t="s">
        <v>44</v>
      </c>
      <c r="J70" s="2">
        <f t="shared" si="9"/>
        <v>18</v>
      </c>
      <c r="K70" s="2" t="str">
        <f t="shared" si="10"/>
        <v>May</v>
      </c>
      <c r="L70">
        <f>VLOOKUP(K70,Months!$A$1:$B$50,2,FALSE)</f>
        <v>5</v>
      </c>
      <c r="M70" t="str">
        <f t="shared" si="11"/>
        <v>2013</v>
      </c>
      <c r="N70" s="3">
        <f t="shared" si="12"/>
        <v>41412</v>
      </c>
      <c r="P70" s="3">
        <f t="shared" si="13"/>
        <v>41412</v>
      </c>
      <c r="Q70" s="3" t="str">
        <f t="shared" si="14"/>
        <v>Essential</v>
      </c>
      <c r="R70" s="5">
        <f t="shared" si="15"/>
        <v>55.000000000000007</v>
      </c>
      <c r="S70" s="5">
        <f t="shared" si="16"/>
        <v>35</v>
      </c>
      <c r="T70" s="5">
        <f t="shared" si="17"/>
        <v>48</v>
      </c>
      <c r="U70" s="5">
        <f t="shared" si="18"/>
        <v>8</v>
      </c>
      <c r="V70" s="5" t="e">
        <f>NA()</f>
        <v>#N/A</v>
      </c>
      <c r="W70" s="5" t="e">
        <f>NA()</f>
        <v>#N/A</v>
      </c>
      <c r="X70" s="5">
        <f t="shared" si="19"/>
        <v>9</v>
      </c>
    </row>
    <row r="71" spans="1:24" x14ac:dyDescent="0.25">
      <c r="A71" s="1" t="s">
        <v>223</v>
      </c>
      <c r="B71" s="1" t="s">
        <v>224</v>
      </c>
      <c r="C71" s="1" t="s">
        <v>74</v>
      </c>
      <c r="D71" s="1" t="s">
        <v>71</v>
      </c>
      <c r="E71" s="1" t="s">
        <v>16</v>
      </c>
      <c r="F71" s="1" t="s">
        <v>3</v>
      </c>
      <c r="G71" s="1" t="s">
        <v>9</v>
      </c>
      <c r="H71" s="1" t="s">
        <v>10</v>
      </c>
      <c r="J71" s="2">
        <f t="shared" si="9"/>
        <v>17</v>
      </c>
      <c r="K71" s="2" t="str">
        <f t="shared" si="10"/>
        <v>May</v>
      </c>
      <c r="L71">
        <f>VLOOKUP(K71,Months!$A$1:$B$50,2,FALSE)</f>
        <v>5</v>
      </c>
      <c r="M71" t="str">
        <f t="shared" si="11"/>
        <v>2013</v>
      </c>
      <c r="N71" s="3">
        <f t="shared" si="12"/>
        <v>41411</v>
      </c>
      <c r="P71" s="3">
        <f t="shared" si="13"/>
        <v>41411</v>
      </c>
      <c r="Q71" s="3" t="str">
        <f t="shared" si="14"/>
        <v>Nielsen</v>
      </c>
      <c r="R71" s="5">
        <f t="shared" si="15"/>
        <v>54</v>
      </c>
      <c r="S71" s="5">
        <f t="shared" si="16"/>
        <v>32</v>
      </c>
      <c r="T71" s="5">
        <f t="shared" si="17"/>
        <v>44</v>
      </c>
      <c r="U71" s="5">
        <f t="shared" si="18"/>
        <v>11</v>
      </c>
      <c r="V71" s="5" t="e">
        <f>NA()</f>
        <v>#N/A</v>
      </c>
      <c r="W71" s="5" t="e">
        <f>NA()</f>
        <v>#N/A</v>
      </c>
      <c r="X71" s="5">
        <f t="shared" si="19"/>
        <v>13</v>
      </c>
    </row>
    <row r="72" spans="1:24" x14ac:dyDescent="0.25">
      <c r="A72" s="1" t="s">
        <v>225</v>
      </c>
      <c r="B72" s="1" t="s">
        <v>226</v>
      </c>
      <c r="C72" s="1" t="s">
        <v>0</v>
      </c>
      <c r="D72" s="1" t="s">
        <v>9</v>
      </c>
      <c r="E72" s="1" t="s">
        <v>2</v>
      </c>
      <c r="F72" s="1" t="s">
        <v>2</v>
      </c>
      <c r="G72" s="1" t="s">
        <v>9</v>
      </c>
      <c r="H72" s="1" t="s">
        <v>10</v>
      </c>
      <c r="J72" s="2">
        <f t="shared" si="9"/>
        <v>16</v>
      </c>
      <c r="K72" s="2" t="str">
        <f t="shared" si="10"/>
        <v>May</v>
      </c>
      <c r="L72">
        <f>VLOOKUP(K72,Months!$A$1:$B$50,2,FALSE)</f>
        <v>5</v>
      </c>
      <c r="M72" t="str">
        <f t="shared" si="11"/>
        <v>2013</v>
      </c>
      <c r="N72" s="3">
        <f t="shared" si="12"/>
        <v>41410</v>
      </c>
      <c r="P72" s="3">
        <f t="shared" si="13"/>
        <v>41410</v>
      </c>
      <c r="Q72" s="3" t="str">
        <f t="shared" si="14"/>
        <v>Galaxy</v>
      </c>
      <c r="R72" s="5">
        <f t="shared" si="15"/>
        <v>54</v>
      </c>
      <c r="S72" s="5">
        <f t="shared" si="16"/>
        <v>34</v>
      </c>
      <c r="T72" s="5">
        <f t="shared" si="17"/>
        <v>46</v>
      </c>
      <c r="U72" s="5">
        <f t="shared" si="18"/>
        <v>10</v>
      </c>
      <c r="V72" s="5" t="e">
        <f>NA()</f>
        <v>#N/A</v>
      </c>
      <c r="W72" s="5" t="e">
        <f>NA()</f>
        <v>#N/A</v>
      </c>
      <c r="X72" s="5">
        <f t="shared" si="19"/>
        <v>10</v>
      </c>
    </row>
    <row r="73" spans="1:24" x14ac:dyDescent="0.25">
      <c r="A73" s="1" t="s">
        <v>227</v>
      </c>
      <c r="B73" s="1" t="s">
        <v>106</v>
      </c>
      <c r="C73" s="1" t="s">
        <v>74</v>
      </c>
      <c r="D73" s="1" t="s">
        <v>85</v>
      </c>
      <c r="E73" s="1" t="s">
        <v>72</v>
      </c>
      <c r="F73" s="1" t="s">
        <v>23</v>
      </c>
      <c r="G73" s="1" t="s">
        <v>71</v>
      </c>
      <c r="H73" s="1" t="s">
        <v>82</v>
      </c>
      <c r="J73" s="2">
        <f t="shared" si="9"/>
        <v>11</v>
      </c>
      <c r="K73" s="2" t="str">
        <f t="shared" si="10"/>
        <v>May</v>
      </c>
      <c r="L73">
        <f>VLOOKUP(K73,Months!$A$1:$B$50,2,FALSE)</f>
        <v>5</v>
      </c>
      <c r="M73" t="str">
        <f t="shared" si="11"/>
        <v>2013</v>
      </c>
      <c r="N73" s="3">
        <f t="shared" si="12"/>
        <v>41405</v>
      </c>
      <c r="P73" s="3">
        <f t="shared" si="13"/>
        <v>41405</v>
      </c>
      <c r="Q73" s="3" t="str">
        <f t="shared" si="14"/>
        <v>Morgan (multi)</v>
      </c>
      <c r="R73" s="5">
        <f t="shared" si="15"/>
        <v>56.000000000000007</v>
      </c>
      <c r="S73" s="5">
        <f t="shared" si="16"/>
        <v>32</v>
      </c>
      <c r="T73" s="5">
        <f t="shared" si="17"/>
        <v>46.5</v>
      </c>
      <c r="U73" s="5">
        <f t="shared" si="18"/>
        <v>9.5</v>
      </c>
      <c r="V73" s="5" t="e">
        <f>NA()</f>
        <v>#N/A</v>
      </c>
      <c r="W73" s="5" t="e">
        <f>NA()</f>
        <v>#N/A</v>
      </c>
      <c r="X73" s="5">
        <f t="shared" si="19"/>
        <v>12</v>
      </c>
    </row>
    <row r="74" spans="1:24" x14ac:dyDescent="0.25">
      <c r="A74" s="1" t="s">
        <v>228</v>
      </c>
      <c r="B74" s="1" t="s">
        <v>229</v>
      </c>
      <c r="C74" s="1" t="s">
        <v>0</v>
      </c>
      <c r="D74" s="1" t="s">
        <v>19</v>
      </c>
      <c r="E74" s="1" t="s">
        <v>8</v>
      </c>
      <c r="F74" s="1" t="s">
        <v>2</v>
      </c>
      <c r="G74" s="1" t="s">
        <v>43</v>
      </c>
      <c r="H74" s="1" t="s">
        <v>44</v>
      </c>
      <c r="J74" s="2">
        <f t="shared" si="9"/>
        <v>11</v>
      </c>
      <c r="K74" s="2" t="str">
        <f t="shared" si="10"/>
        <v>May</v>
      </c>
      <c r="L74">
        <f>VLOOKUP(K74,Months!$A$1:$B$50,2,FALSE)</f>
        <v>5</v>
      </c>
      <c r="M74" t="str">
        <f t="shared" si="11"/>
        <v>2013</v>
      </c>
      <c r="N74" s="3">
        <f t="shared" si="12"/>
        <v>41405</v>
      </c>
      <c r="P74" s="3">
        <f t="shared" si="13"/>
        <v>41405</v>
      </c>
      <c r="Q74" s="3" t="str">
        <f t="shared" si="14"/>
        <v>Essential</v>
      </c>
      <c r="R74" s="5">
        <f t="shared" si="15"/>
        <v>55.000000000000007</v>
      </c>
      <c r="S74" s="5">
        <f t="shared" si="16"/>
        <v>34</v>
      </c>
      <c r="T74" s="5">
        <f t="shared" si="17"/>
        <v>48</v>
      </c>
      <c r="U74" s="5">
        <f t="shared" si="18"/>
        <v>9</v>
      </c>
      <c r="V74" s="5" t="e">
        <f>NA()</f>
        <v>#N/A</v>
      </c>
      <c r="W74" s="5" t="e">
        <f>NA()</f>
        <v>#N/A</v>
      </c>
      <c r="X74" s="5">
        <f t="shared" si="19"/>
        <v>10</v>
      </c>
    </row>
    <row r="75" spans="1:24" x14ac:dyDescent="0.25">
      <c r="A75" s="1" t="s">
        <v>230</v>
      </c>
      <c r="B75" s="1" t="s">
        <v>100</v>
      </c>
      <c r="C75" s="1" t="s">
        <v>75</v>
      </c>
      <c r="D75" s="1" t="s">
        <v>17</v>
      </c>
      <c r="E75" s="1" t="s">
        <v>2</v>
      </c>
      <c r="F75" s="1" t="s">
        <v>23</v>
      </c>
      <c r="G75" s="1" t="s">
        <v>71</v>
      </c>
      <c r="H75" s="1" t="s">
        <v>82</v>
      </c>
      <c r="J75" s="2">
        <f t="shared" si="9"/>
        <v>4</v>
      </c>
      <c r="K75" s="2" t="str">
        <f t="shared" si="10"/>
        <v>May</v>
      </c>
      <c r="L75">
        <f>VLOOKUP(K75,Months!$A$1:$B$50,2,FALSE)</f>
        <v>5</v>
      </c>
      <c r="M75" t="str">
        <f t="shared" si="11"/>
        <v>2013</v>
      </c>
      <c r="N75" s="3">
        <f t="shared" si="12"/>
        <v>41398</v>
      </c>
      <c r="P75" s="3">
        <f t="shared" si="13"/>
        <v>41398</v>
      </c>
      <c r="Q75" s="3" t="str">
        <f t="shared" si="14"/>
        <v>Newspoll</v>
      </c>
      <c r="R75" s="5">
        <f t="shared" si="15"/>
        <v>56.000000000000007</v>
      </c>
      <c r="S75" s="5">
        <f t="shared" si="16"/>
        <v>31</v>
      </c>
      <c r="T75" s="5">
        <f t="shared" si="17"/>
        <v>47</v>
      </c>
      <c r="U75" s="5">
        <f t="shared" si="18"/>
        <v>10</v>
      </c>
      <c r="V75" s="5" t="e">
        <f>NA()</f>
        <v>#N/A</v>
      </c>
      <c r="W75" s="5" t="e">
        <f>NA()</f>
        <v>#N/A</v>
      </c>
      <c r="X75" s="5">
        <f t="shared" si="19"/>
        <v>12</v>
      </c>
    </row>
    <row r="76" spans="1:24" x14ac:dyDescent="0.25">
      <c r="A76" s="1" t="s">
        <v>230</v>
      </c>
      <c r="B76" s="1" t="s">
        <v>106</v>
      </c>
      <c r="C76" s="1" t="s">
        <v>74</v>
      </c>
      <c r="D76" s="1" t="s">
        <v>9</v>
      </c>
      <c r="E76" s="1" t="s">
        <v>99</v>
      </c>
      <c r="F76" s="1" t="s">
        <v>64</v>
      </c>
      <c r="G76" s="1" t="s">
        <v>71</v>
      </c>
      <c r="H76" s="1" t="s">
        <v>82</v>
      </c>
      <c r="J76" s="2">
        <f t="shared" si="9"/>
        <v>4</v>
      </c>
      <c r="K76" s="2" t="str">
        <f t="shared" si="10"/>
        <v>May</v>
      </c>
      <c r="L76">
        <f>VLOOKUP(K76,Months!$A$1:$B$50,2,FALSE)</f>
        <v>5</v>
      </c>
      <c r="M76" t="str">
        <f t="shared" si="11"/>
        <v>2013</v>
      </c>
      <c r="N76" s="3">
        <f t="shared" si="12"/>
        <v>41398</v>
      </c>
      <c r="P76" s="3">
        <f t="shared" si="13"/>
        <v>41398</v>
      </c>
      <c r="Q76" s="3" t="str">
        <f t="shared" si="14"/>
        <v>Morgan (multi)</v>
      </c>
      <c r="R76" s="5">
        <f t="shared" si="15"/>
        <v>56.000000000000007</v>
      </c>
      <c r="S76" s="5">
        <f t="shared" si="16"/>
        <v>32</v>
      </c>
      <c r="T76" s="5">
        <f t="shared" si="17"/>
        <v>46</v>
      </c>
      <c r="U76" s="5">
        <f t="shared" si="18"/>
        <v>8.5</v>
      </c>
      <c r="V76" s="5" t="e">
        <f>NA()</f>
        <v>#N/A</v>
      </c>
      <c r="W76" s="5" t="e">
        <f>NA()</f>
        <v>#N/A</v>
      </c>
      <c r="X76" s="5">
        <f t="shared" si="19"/>
        <v>13.5</v>
      </c>
    </row>
    <row r="77" spans="1:24" x14ac:dyDescent="0.25">
      <c r="A77" s="1" t="s">
        <v>231</v>
      </c>
      <c r="B77" s="1" t="s">
        <v>232</v>
      </c>
      <c r="C77" s="1" t="s">
        <v>1</v>
      </c>
      <c r="D77" s="1" t="s">
        <v>19</v>
      </c>
      <c r="E77" s="1" t="s">
        <v>8</v>
      </c>
      <c r="F77" s="1" t="s">
        <v>2</v>
      </c>
      <c r="G77" s="1" t="s">
        <v>71</v>
      </c>
      <c r="H77" s="1" t="s">
        <v>82</v>
      </c>
      <c r="J77" s="2">
        <f t="shared" si="9"/>
        <v>4</v>
      </c>
      <c r="K77" s="2" t="str">
        <f t="shared" si="10"/>
        <v>May</v>
      </c>
      <c r="L77">
        <f>VLOOKUP(K77,Months!$A$1:$B$50,2,FALSE)</f>
        <v>5</v>
      </c>
      <c r="M77" t="str">
        <f t="shared" si="11"/>
        <v>2013</v>
      </c>
      <c r="N77" s="3">
        <f t="shared" si="12"/>
        <v>41398</v>
      </c>
      <c r="P77" s="3">
        <f t="shared" si="13"/>
        <v>41398</v>
      </c>
      <c r="Q77" s="3" t="str">
        <f t="shared" si="14"/>
        <v>Essential</v>
      </c>
      <c r="R77" s="5">
        <f t="shared" si="15"/>
        <v>56.000000000000007</v>
      </c>
      <c r="S77" s="5">
        <f t="shared" si="16"/>
        <v>33</v>
      </c>
      <c r="T77" s="5">
        <f t="shared" si="17"/>
        <v>48</v>
      </c>
      <c r="U77" s="5">
        <f t="shared" si="18"/>
        <v>9</v>
      </c>
      <c r="V77" s="5" t="e">
        <f>NA()</f>
        <v>#N/A</v>
      </c>
      <c r="W77" s="5" t="e">
        <f>NA()</f>
        <v>#N/A</v>
      </c>
      <c r="X77" s="5">
        <f t="shared" si="19"/>
        <v>10</v>
      </c>
    </row>
    <row r="78" spans="1:24" x14ac:dyDescent="0.25">
      <c r="A78" s="1" t="s">
        <v>233</v>
      </c>
      <c r="B78" s="1" t="s">
        <v>164</v>
      </c>
      <c r="C78" s="1" t="s">
        <v>234</v>
      </c>
      <c r="D78" s="1" t="s">
        <v>81</v>
      </c>
      <c r="E78" s="1" t="s">
        <v>24</v>
      </c>
      <c r="F78" s="1" t="s">
        <v>90</v>
      </c>
      <c r="G78" s="1" t="s">
        <v>50</v>
      </c>
      <c r="H78" s="1" t="s">
        <v>213</v>
      </c>
      <c r="J78" s="2">
        <f t="shared" si="9"/>
        <v>2</v>
      </c>
      <c r="K78" s="2" t="str">
        <f t="shared" si="10"/>
        <v>May</v>
      </c>
      <c r="L78">
        <f>VLOOKUP(K78,Months!$A$1:$B$50,2,FALSE)</f>
        <v>5</v>
      </c>
      <c r="M78" t="str">
        <f t="shared" si="11"/>
        <v>2013</v>
      </c>
      <c r="N78" s="3">
        <f t="shared" si="12"/>
        <v>41396</v>
      </c>
      <c r="P78" s="3">
        <f t="shared" si="13"/>
        <v>41396</v>
      </c>
      <c r="Q78" s="3" t="str">
        <f t="shared" si="14"/>
        <v>ReachTEL</v>
      </c>
      <c r="R78" s="5">
        <f t="shared" si="15"/>
        <v>57.999999999999993</v>
      </c>
      <c r="S78" s="5">
        <f t="shared" si="16"/>
        <v>29.299999999999997</v>
      </c>
      <c r="T78" s="5">
        <f t="shared" si="17"/>
        <v>48.5</v>
      </c>
      <c r="U78" s="5">
        <f t="shared" si="18"/>
        <v>10.199999999999999</v>
      </c>
      <c r="V78" s="5" t="e">
        <f>NA()</f>
        <v>#N/A</v>
      </c>
      <c r="W78" s="5" t="e">
        <f>NA()</f>
        <v>#N/A</v>
      </c>
      <c r="X78" s="5">
        <f t="shared" si="19"/>
        <v>11.899999999999999</v>
      </c>
    </row>
    <row r="79" spans="1:24" x14ac:dyDescent="0.25">
      <c r="A79" s="1" t="s">
        <v>235</v>
      </c>
      <c r="B79" s="1" t="s">
        <v>106</v>
      </c>
      <c r="C79" s="1" t="s">
        <v>133</v>
      </c>
      <c r="D79" s="1" t="s">
        <v>19</v>
      </c>
      <c r="E79" s="1" t="s">
        <v>16</v>
      </c>
      <c r="F79" s="1" t="s">
        <v>59</v>
      </c>
      <c r="G79" s="1" t="s">
        <v>60</v>
      </c>
      <c r="H79" s="1" t="s">
        <v>88</v>
      </c>
      <c r="J79" s="2">
        <f t="shared" si="9"/>
        <v>27</v>
      </c>
      <c r="K79" s="2" t="str">
        <f t="shared" si="10"/>
        <v>Apr</v>
      </c>
      <c r="L79">
        <f>VLOOKUP(K79,Months!$A$1:$B$50,2,FALSE)</f>
        <v>4</v>
      </c>
      <c r="M79" t="str">
        <f t="shared" si="11"/>
        <v>2013</v>
      </c>
      <c r="N79" s="3">
        <f t="shared" si="12"/>
        <v>41391</v>
      </c>
      <c r="P79" s="3">
        <f t="shared" si="13"/>
        <v>41391</v>
      </c>
      <c r="Q79" s="3" t="str">
        <f t="shared" si="14"/>
        <v>Morgan (multi)</v>
      </c>
      <c r="R79" s="5">
        <f t="shared" si="15"/>
        <v>56.499999999999993</v>
      </c>
      <c r="S79" s="5">
        <f t="shared" si="16"/>
        <v>30.5</v>
      </c>
      <c r="T79" s="5">
        <f t="shared" si="17"/>
        <v>48</v>
      </c>
      <c r="U79" s="5">
        <f t="shared" si="18"/>
        <v>11</v>
      </c>
      <c r="V79" s="5" t="e">
        <f>NA()</f>
        <v>#N/A</v>
      </c>
      <c r="W79" s="5" t="e">
        <f>NA()</f>
        <v>#N/A</v>
      </c>
      <c r="X79" s="5">
        <f t="shared" si="19"/>
        <v>10.5</v>
      </c>
    </row>
    <row r="80" spans="1:24" x14ac:dyDescent="0.25">
      <c r="A80" s="1" t="s">
        <v>236</v>
      </c>
      <c r="B80" s="1" t="s">
        <v>237</v>
      </c>
      <c r="C80" s="1" t="s">
        <v>0</v>
      </c>
      <c r="D80" s="1" t="s">
        <v>19</v>
      </c>
      <c r="E80" s="1" t="s">
        <v>8</v>
      </c>
      <c r="F80" s="1" t="s">
        <v>8</v>
      </c>
      <c r="G80" s="1" t="s">
        <v>43</v>
      </c>
      <c r="H80" s="1" t="s">
        <v>44</v>
      </c>
      <c r="J80" s="2">
        <f t="shared" si="9"/>
        <v>27</v>
      </c>
      <c r="K80" s="2" t="str">
        <f t="shared" si="10"/>
        <v>Apr</v>
      </c>
      <c r="L80">
        <f>VLOOKUP(K80,Months!$A$1:$B$50,2,FALSE)</f>
        <v>4</v>
      </c>
      <c r="M80" t="str">
        <f t="shared" si="11"/>
        <v>2013</v>
      </c>
      <c r="N80" s="3">
        <f t="shared" si="12"/>
        <v>41391</v>
      </c>
      <c r="P80" s="3">
        <f t="shared" si="13"/>
        <v>41391</v>
      </c>
      <c r="Q80" s="3" t="str">
        <f t="shared" si="14"/>
        <v>Essential</v>
      </c>
      <c r="R80" s="5">
        <f t="shared" si="15"/>
        <v>55.000000000000007</v>
      </c>
      <c r="S80" s="5">
        <f t="shared" si="16"/>
        <v>34</v>
      </c>
      <c r="T80" s="5">
        <f t="shared" si="17"/>
        <v>48</v>
      </c>
      <c r="U80" s="5">
        <f t="shared" si="18"/>
        <v>9</v>
      </c>
      <c r="V80" s="5" t="e">
        <f>NA()</f>
        <v>#N/A</v>
      </c>
      <c r="W80" s="5" t="e">
        <f>NA()</f>
        <v>#N/A</v>
      </c>
      <c r="X80" s="5">
        <f t="shared" si="19"/>
        <v>9</v>
      </c>
    </row>
    <row r="81" spans="1:24" x14ac:dyDescent="0.25">
      <c r="A81" s="1" t="s">
        <v>238</v>
      </c>
      <c r="B81" s="1" t="s">
        <v>106</v>
      </c>
      <c r="C81" s="1" t="s">
        <v>66</v>
      </c>
      <c r="D81" s="1" t="s">
        <v>71</v>
      </c>
      <c r="E81" s="1" t="s">
        <v>59</v>
      </c>
      <c r="F81" s="1" t="s">
        <v>3</v>
      </c>
      <c r="G81" s="1" t="s">
        <v>9</v>
      </c>
      <c r="H81" s="1" t="s">
        <v>10</v>
      </c>
      <c r="J81" s="2">
        <f t="shared" si="9"/>
        <v>20</v>
      </c>
      <c r="K81" s="2" t="str">
        <f t="shared" si="10"/>
        <v>Apr</v>
      </c>
      <c r="L81">
        <f>VLOOKUP(K81,Months!$A$1:$B$50,2,FALSE)</f>
        <v>4</v>
      </c>
      <c r="M81" t="str">
        <f t="shared" si="11"/>
        <v>2013</v>
      </c>
      <c r="N81" s="3">
        <f t="shared" si="12"/>
        <v>41384</v>
      </c>
      <c r="P81" s="3">
        <f t="shared" si="13"/>
        <v>41384</v>
      </c>
      <c r="Q81" s="3" t="str">
        <f t="shared" si="14"/>
        <v>Morgan (multi)</v>
      </c>
      <c r="R81" s="5">
        <f t="shared" si="15"/>
        <v>54</v>
      </c>
      <c r="S81" s="5">
        <f t="shared" si="16"/>
        <v>32.5</v>
      </c>
      <c r="T81" s="5">
        <f t="shared" si="17"/>
        <v>44</v>
      </c>
      <c r="U81" s="5">
        <f t="shared" si="18"/>
        <v>10.5</v>
      </c>
      <c r="V81" s="5" t="e">
        <f>NA()</f>
        <v>#N/A</v>
      </c>
      <c r="W81" s="5" t="e">
        <f>NA()</f>
        <v>#N/A</v>
      </c>
      <c r="X81" s="5">
        <f t="shared" si="19"/>
        <v>13</v>
      </c>
    </row>
    <row r="82" spans="1:24" x14ac:dyDescent="0.25">
      <c r="A82" s="1" t="s">
        <v>238</v>
      </c>
      <c r="B82" s="1" t="s">
        <v>239</v>
      </c>
      <c r="C82" s="1" t="s">
        <v>0</v>
      </c>
      <c r="D82" s="1" t="s">
        <v>19</v>
      </c>
      <c r="E82" s="1" t="s">
        <v>8</v>
      </c>
      <c r="F82" s="1" t="s">
        <v>8</v>
      </c>
      <c r="G82" s="1" t="s">
        <v>43</v>
      </c>
      <c r="H82" s="1" t="s">
        <v>44</v>
      </c>
      <c r="J82" s="2">
        <f t="shared" si="9"/>
        <v>20</v>
      </c>
      <c r="K82" s="2" t="str">
        <f t="shared" si="10"/>
        <v>Apr</v>
      </c>
      <c r="L82">
        <f>VLOOKUP(K82,Months!$A$1:$B$50,2,FALSE)</f>
        <v>4</v>
      </c>
      <c r="M82" t="str">
        <f t="shared" si="11"/>
        <v>2013</v>
      </c>
      <c r="N82" s="3">
        <f t="shared" si="12"/>
        <v>41384</v>
      </c>
      <c r="P82" s="3">
        <f t="shared" si="13"/>
        <v>41384</v>
      </c>
      <c r="Q82" s="3" t="str">
        <f t="shared" si="14"/>
        <v>Essential</v>
      </c>
      <c r="R82" s="5">
        <f t="shared" si="15"/>
        <v>55.000000000000007</v>
      </c>
      <c r="S82" s="5">
        <f t="shared" si="16"/>
        <v>34</v>
      </c>
      <c r="T82" s="5">
        <f t="shared" si="17"/>
        <v>48</v>
      </c>
      <c r="U82" s="5">
        <f t="shared" si="18"/>
        <v>9</v>
      </c>
      <c r="V82" s="5" t="e">
        <f>NA()</f>
        <v>#N/A</v>
      </c>
      <c r="W82" s="5" t="e">
        <f>NA()</f>
        <v>#N/A</v>
      </c>
      <c r="X82" s="5">
        <f t="shared" si="19"/>
        <v>9</v>
      </c>
    </row>
    <row r="83" spans="1:24" x14ac:dyDescent="0.25">
      <c r="A83" s="1" t="s">
        <v>240</v>
      </c>
      <c r="B83" s="1" t="s">
        <v>100</v>
      </c>
      <c r="C83" s="1" t="s">
        <v>74</v>
      </c>
      <c r="D83" s="1" t="s">
        <v>9</v>
      </c>
      <c r="E83" s="1" t="s">
        <v>2</v>
      </c>
      <c r="F83" s="1" t="s">
        <v>23</v>
      </c>
      <c r="G83" s="1" t="s">
        <v>43</v>
      </c>
      <c r="H83" s="1" t="s">
        <v>44</v>
      </c>
      <c r="J83" s="2">
        <f t="shared" si="9"/>
        <v>20</v>
      </c>
      <c r="K83" s="2" t="str">
        <f t="shared" si="10"/>
        <v>Apr</v>
      </c>
      <c r="L83">
        <f>VLOOKUP(K83,Months!$A$1:$B$50,2,FALSE)</f>
        <v>4</v>
      </c>
      <c r="M83" t="str">
        <f t="shared" si="11"/>
        <v>2013</v>
      </c>
      <c r="N83" s="3">
        <f t="shared" si="12"/>
        <v>41384</v>
      </c>
      <c r="P83" s="3">
        <f t="shared" si="13"/>
        <v>41384</v>
      </c>
      <c r="Q83" s="3" t="str">
        <f t="shared" si="14"/>
        <v>Newspoll</v>
      </c>
      <c r="R83" s="5">
        <f t="shared" si="15"/>
        <v>55.000000000000007</v>
      </c>
      <c r="S83" s="5">
        <f t="shared" si="16"/>
        <v>32</v>
      </c>
      <c r="T83" s="5">
        <f t="shared" si="17"/>
        <v>46</v>
      </c>
      <c r="U83" s="5">
        <f t="shared" si="18"/>
        <v>10</v>
      </c>
      <c r="V83" s="5" t="e">
        <f>NA()</f>
        <v>#N/A</v>
      </c>
      <c r="W83" s="5" t="e">
        <f>NA()</f>
        <v>#N/A</v>
      </c>
      <c r="X83" s="5">
        <f t="shared" si="19"/>
        <v>12</v>
      </c>
    </row>
    <row r="84" spans="1:24" x14ac:dyDescent="0.25">
      <c r="A84" s="1" t="s">
        <v>241</v>
      </c>
      <c r="B84" s="1" t="s">
        <v>106</v>
      </c>
      <c r="C84" s="1" t="s">
        <v>74</v>
      </c>
      <c r="D84" s="1" t="s">
        <v>68</v>
      </c>
      <c r="E84" s="1" t="s">
        <v>59</v>
      </c>
      <c r="F84" s="1" t="s">
        <v>2</v>
      </c>
      <c r="G84" s="1" t="s">
        <v>71</v>
      </c>
      <c r="H84" s="1" t="s">
        <v>82</v>
      </c>
      <c r="J84" s="2">
        <f t="shared" si="9"/>
        <v>13</v>
      </c>
      <c r="K84" s="2" t="str">
        <f t="shared" si="10"/>
        <v>Apr</v>
      </c>
      <c r="L84">
        <f>VLOOKUP(K84,Months!$A$1:$B$50,2,FALSE)</f>
        <v>4</v>
      </c>
      <c r="M84" t="str">
        <f t="shared" si="11"/>
        <v>2013</v>
      </c>
      <c r="N84" s="3">
        <f t="shared" si="12"/>
        <v>41377</v>
      </c>
      <c r="P84" s="3">
        <f t="shared" si="13"/>
        <v>41377</v>
      </c>
      <c r="Q84" s="3" t="str">
        <f t="shared" si="14"/>
        <v>Morgan (multi)</v>
      </c>
      <c r="R84" s="5">
        <f t="shared" si="15"/>
        <v>56.000000000000007</v>
      </c>
      <c r="S84" s="5">
        <f t="shared" si="16"/>
        <v>32</v>
      </c>
      <c r="T84" s="5">
        <f t="shared" si="17"/>
        <v>47.5</v>
      </c>
      <c r="U84" s="5">
        <f t="shared" si="18"/>
        <v>10.5</v>
      </c>
      <c r="V84" s="5" t="e">
        <f>NA()</f>
        <v>#N/A</v>
      </c>
      <c r="W84" s="5" t="e">
        <f>NA()</f>
        <v>#N/A</v>
      </c>
      <c r="X84" s="5">
        <f t="shared" si="19"/>
        <v>10</v>
      </c>
    </row>
    <row r="85" spans="1:24" x14ac:dyDescent="0.25">
      <c r="A85" s="1" t="s">
        <v>241</v>
      </c>
      <c r="B85" s="1" t="s">
        <v>242</v>
      </c>
      <c r="C85" s="1" t="s">
        <v>0</v>
      </c>
      <c r="D85" s="1" t="s">
        <v>19</v>
      </c>
      <c r="E85" s="1" t="s">
        <v>8</v>
      </c>
      <c r="F85" s="1" t="s">
        <v>8</v>
      </c>
      <c r="G85" s="1" t="s">
        <v>43</v>
      </c>
      <c r="H85" s="1" t="s">
        <v>44</v>
      </c>
      <c r="J85" s="2">
        <f t="shared" si="9"/>
        <v>13</v>
      </c>
      <c r="K85" s="2" t="str">
        <f t="shared" si="10"/>
        <v>Apr</v>
      </c>
      <c r="L85">
        <f>VLOOKUP(K85,Months!$A$1:$B$50,2,FALSE)</f>
        <v>4</v>
      </c>
      <c r="M85" t="str">
        <f t="shared" si="11"/>
        <v>2013</v>
      </c>
      <c r="N85" s="3">
        <f t="shared" si="12"/>
        <v>41377</v>
      </c>
      <c r="P85" s="3">
        <f t="shared" si="13"/>
        <v>41377</v>
      </c>
      <c r="Q85" s="3" t="str">
        <f t="shared" si="14"/>
        <v>Essential</v>
      </c>
      <c r="R85" s="5">
        <f t="shared" si="15"/>
        <v>55.000000000000007</v>
      </c>
      <c r="S85" s="5">
        <f t="shared" si="16"/>
        <v>34</v>
      </c>
      <c r="T85" s="5">
        <f t="shared" si="17"/>
        <v>48</v>
      </c>
      <c r="U85" s="5">
        <f t="shared" si="18"/>
        <v>9</v>
      </c>
      <c r="V85" s="5" t="e">
        <f>NA()</f>
        <v>#N/A</v>
      </c>
      <c r="W85" s="5" t="e">
        <f>NA()</f>
        <v>#N/A</v>
      </c>
      <c r="X85" s="5">
        <f t="shared" si="19"/>
        <v>9</v>
      </c>
    </row>
    <row r="86" spans="1:24" x14ac:dyDescent="0.25">
      <c r="A86" s="1" t="s">
        <v>243</v>
      </c>
      <c r="B86" s="1" t="s">
        <v>244</v>
      </c>
      <c r="C86" s="1" t="s">
        <v>79</v>
      </c>
      <c r="D86" s="1" t="s">
        <v>5</v>
      </c>
      <c r="E86" s="1" t="s">
        <v>23</v>
      </c>
      <c r="F86" s="1" t="s">
        <v>16</v>
      </c>
      <c r="G86" s="1" t="s">
        <v>57</v>
      </c>
      <c r="H86" s="1" t="s">
        <v>87</v>
      </c>
      <c r="J86" s="2">
        <f t="shared" si="9"/>
        <v>12</v>
      </c>
      <c r="K86" s="2" t="str">
        <f t="shared" si="10"/>
        <v>Apr</v>
      </c>
      <c r="L86">
        <f>VLOOKUP(K86,Months!$A$1:$B$50,2,FALSE)</f>
        <v>4</v>
      </c>
      <c r="M86" t="str">
        <f t="shared" si="11"/>
        <v>2013</v>
      </c>
      <c r="N86" s="3">
        <f t="shared" si="12"/>
        <v>41376</v>
      </c>
      <c r="P86" s="3">
        <f t="shared" si="13"/>
        <v>41376</v>
      </c>
      <c r="Q86" s="3" t="str">
        <f t="shared" si="14"/>
        <v>Nielsen</v>
      </c>
      <c r="R86" s="5">
        <f t="shared" si="15"/>
        <v>56.999999999999993</v>
      </c>
      <c r="S86" s="5">
        <f t="shared" si="16"/>
        <v>28.999999999999996</v>
      </c>
      <c r="T86" s="5">
        <f t="shared" si="17"/>
        <v>49</v>
      </c>
      <c r="U86" s="5">
        <f t="shared" si="18"/>
        <v>12</v>
      </c>
      <c r="V86" s="5" t="e">
        <f>NA()</f>
        <v>#N/A</v>
      </c>
      <c r="W86" s="5" t="e">
        <f>NA()</f>
        <v>#N/A</v>
      </c>
      <c r="X86" s="5">
        <f t="shared" si="19"/>
        <v>11</v>
      </c>
    </row>
    <row r="87" spans="1:24" x14ac:dyDescent="0.25">
      <c r="A87" s="1" t="s">
        <v>245</v>
      </c>
      <c r="B87" s="1" t="s">
        <v>246</v>
      </c>
      <c r="C87" s="1" t="s">
        <v>1</v>
      </c>
      <c r="D87" s="1" t="s">
        <v>17</v>
      </c>
      <c r="E87" s="1" t="s">
        <v>23</v>
      </c>
      <c r="F87" s="1" t="s">
        <v>13</v>
      </c>
      <c r="G87" s="1" t="s">
        <v>9</v>
      </c>
      <c r="H87" s="1" t="s">
        <v>10</v>
      </c>
      <c r="J87" s="2">
        <f t="shared" si="9"/>
        <v>10</v>
      </c>
      <c r="K87" s="2" t="str">
        <f t="shared" si="10"/>
        <v>Apr</v>
      </c>
      <c r="L87">
        <f>VLOOKUP(K87,Months!$A$1:$B$50,2,FALSE)</f>
        <v>4</v>
      </c>
      <c r="M87" t="str">
        <f t="shared" si="11"/>
        <v>2013</v>
      </c>
      <c r="N87" s="3">
        <f t="shared" si="12"/>
        <v>41374</v>
      </c>
      <c r="P87" s="3">
        <f t="shared" si="13"/>
        <v>41374</v>
      </c>
      <c r="Q87" s="3" t="str">
        <f t="shared" si="14"/>
        <v>Galaxy</v>
      </c>
      <c r="R87" s="5">
        <f t="shared" si="15"/>
        <v>54</v>
      </c>
      <c r="S87" s="5">
        <f t="shared" si="16"/>
        <v>33</v>
      </c>
      <c r="T87" s="5">
        <f t="shared" si="17"/>
        <v>47</v>
      </c>
      <c r="U87" s="5">
        <f t="shared" si="18"/>
        <v>12</v>
      </c>
      <c r="V87" s="5" t="e">
        <f>NA()</f>
        <v>#N/A</v>
      </c>
      <c r="W87" s="5" t="e">
        <f>NA()</f>
        <v>#N/A</v>
      </c>
      <c r="X87" s="5">
        <f t="shared" si="19"/>
        <v>8</v>
      </c>
    </row>
    <row r="88" spans="1:24" x14ac:dyDescent="0.25">
      <c r="A88" s="1" t="s">
        <v>233</v>
      </c>
      <c r="B88" s="1" t="s">
        <v>164</v>
      </c>
      <c r="C88" s="1" t="s">
        <v>247</v>
      </c>
      <c r="D88" s="1" t="s">
        <v>248</v>
      </c>
      <c r="E88" s="1" t="s">
        <v>24</v>
      </c>
      <c r="F88" s="1" t="s">
        <v>22</v>
      </c>
      <c r="G88" s="1" t="s">
        <v>57</v>
      </c>
      <c r="H88" s="1" t="s">
        <v>87</v>
      </c>
      <c r="J88" s="2">
        <f t="shared" si="9"/>
        <v>2</v>
      </c>
      <c r="K88" s="2" t="str">
        <f t="shared" si="10"/>
        <v>May</v>
      </c>
      <c r="L88">
        <f>VLOOKUP(K88,Months!$A$1:$B$50,2,FALSE)</f>
        <v>5</v>
      </c>
      <c r="M88" t="str">
        <f t="shared" si="11"/>
        <v>2013</v>
      </c>
      <c r="N88" s="3">
        <f t="shared" si="12"/>
        <v>41396</v>
      </c>
      <c r="P88" s="3">
        <f t="shared" si="13"/>
        <v>41396</v>
      </c>
      <c r="Q88" s="3" t="str">
        <f t="shared" si="14"/>
        <v>ReachTEL</v>
      </c>
      <c r="R88" s="5">
        <f t="shared" si="15"/>
        <v>56.999999999999993</v>
      </c>
      <c r="S88" s="5">
        <f t="shared" si="16"/>
        <v>31.3</v>
      </c>
      <c r="T88" s="5">
        <f t="shared" si="17"/>
        <v>49.8</v>
      </c>
      <c r="U88" s="5">
        <f t="shared" si="18"/>
        <v>10.199999999999999</v>
      </c>
      <c r="V88" s="5" t="e">
        <f>NA()</f>
        <v>#N/A</v>
      </c>
      <c r="W88" s="5" t="e">
        <f>NA()</f>
        <v>#N/A</v>
      </c>
      <c r="X88" s="5">
        <f t="shared" si="19"/>
        <v>8.7999999999999989</v>
      </c>
    </row>
    <row r="89" spans="1:24" x14ac:dyDescent="0.25">
      <c r="A89" s="1" t="s">
        <v>249</v>
      </c>
      <c r="B89" s="1" t="s">
        <v>100</v>
      </c>
      <c r="C89" s="1" t="s">
        <v>74</v>
      </c>
      <c r="D89" s="1" t="s">
        <v>19</v>
      </c>
      <c r="E89" s="1" t="s">
        <v>16</v>
      </c>
      <c r="F89" s="1" t="s">
        <v>8</v>
      </c>
      <c r="G89" s="1" t="s">
        <v>43</v>
      </c>
      <c r="H89" s="1" t="s">
        <v>44</v>
      </c>
      <c r="J89" s="2">
        <f t="shared" si="9"/>
        <v>6</v>
      </c>
      <c r="K89" s="2" t="str">
        <f t="shared" si="10"/>
        <v>Apr</v>
      </c>
      <c r="L89">
        <f>VLOOKUP(K89,Months!$A$1:$B$50,2,FALSE)</f>
        <v>4</v>
      </c>
      <c r="M89" t="str">
        <f t="shared" si="11"/>
        <v>2013</v>
      </c>
      <c r="N89" s="3">
        <f t="shared" si="12"/>
        <v>41370</v>
      </c>
      <c r="P89" s="3">
        <f t="shared" si="13"/>
        <v>41370</v>
      </c>
      <c r="Q89" s="3" t="str">
        <f t="shared" si="14"/>
        <v>Newspoll</v>
      </c>
      <c r="R89" s="5">
        <f t="shared" si="15"/>
        <v>55.000000000000007</v>
      </c>
      <c r="S89" s="5">
        <f t="shared" si="16"/>
        <v>32</v>
      </c>
      <c r="T89" s="5">
        <f t="shared" si="17"/>
        <v>48</v>
      </c>
      <c r="U89" s="5">
        <f t="shared" si="18"/>
        <v>11</v>
      </c>
      <c r="V89" s="5" t="e">
        <f>NA()</f>
        <v>#N/A</v>
      </c>
      <c r="W89" s="5" t="e">
        <f>NA()</f>
        <v>#N/A</v>
      </c>
      <c r="X89" s="5">
        <f t="shared" si="19"/>
        <v>9</v>
      </c>
    </row>
    <row r="90" spans="1:24" x14ac:dyDescent="0.25">
      <c r="A90" s="1" t="s">
        <v>250</v>
      </c>
      <c r="B90" s="1" t="s">
        <v>106</v>
      </c>
      <c r="C90" s="1" t="s">
        <v>75</v>
      </c>
      <c r="D90" s="1" t="s">
        <v>85</v>
      </c>
      <c r="E90" s="1" t="s">
        <v>2</v>
      </c>
      <c r="F90" s="1" t="s">
        <v>91</v>
      </c>
      <c r="G90" s="1" t="s">
        <v>71</v>
      </c>
      <c r="H90" s="1" t="s">
        <v>82</v>
      </c>
      <c r="J90" s="2">
        <f t="shared" si="9"/>
        <v>6</v>
      </c>
      <c r="K90" s="2" t="str">
        <f t="shared" si="10"/>
        <v>Apr</v>
      </c>
      <c r="L90">
        <f>VLOOKUP(K90,Months!$A$1:$B$50,2,FALSE)</f>
        <v>4</v>
      </c>
      <c r="M90" t="str">
        <f t="shared" si="11"/>
        <v>2013</v>
      </c>
      <c r="N90" s="3">
        <f t="shared" si="12"/>
        <v>41370</v>
      </c>
      <c r="P90" s="3">
        <f t="shared" si="13"/>
        <v>41370</v>
      </c>
      <c r="Q90" s="3" t="str">
        <f t="shared" si="14"/>
        <v>Morgan (multi)</v>
      </c>
      <c r="R90" s="5">
        <f t="shared" si="15"/>
        <v>56.000000000000007</v>
      </c>
      <c r="S90" s="5">
        <f t="shared" si="16"/>
        <v>31</v>
      </c>
      <c r="T90" s="5">
        <f t="shared" si="17"/>
        <v>46.5</v>
      </c>
      <c r="U90" s="5">
        <f t="shared" si="18"/>
        <v>10</v>
      </c>
      <c r="V90" s="5" t="e">
        <f>NA()</f>
        <v>#N/A</v>
      </c>
      <c r="W90" s="5" t="e">
        <f>NA()</f>
        <v>#N/A</v>
      </c>
      <c r="X90" s="5">
        <f t="shared" si="19"/>
        <v>12.5</v>
      </c>
    </row>
    <row r="91" spans="1:24" x14ac:dyDescent="0.25">
      <c r="A91" s="1" t="s">
        <v>250</v>
      </c>
      <c r="B91" s="1" t="s">
        <v>251</v>
      </c>
      <c r="C91" s="1" t="s">
        <v>74</v>
      </c>
      <c r="D91" s="1" t="s">
        <v>5</v>
      </c>
      <c r="E91" s="1" t="s">
        <v>8</v>
      </c>
      <c r="F91" s="1" t="s">
        <v>8</v>
      </c>
      <c r="G91" s="1" t="s">
        <v>71</v>
      </c>
      <c r="H91" s="1" t="s">
        <v>82</v>
      </c>
      <c r="J91" s="2">
        <f t="shared" si="9"/>
        <v>6</v>
      </c>
      <c r="K91" s="2" t="str">
        <f t="shared" si="10"/>
        <v>Apr</v>
      </c>
      <c r="L91">
        <f>VLOOKUP(K91,Months!$A$1:$B$50,2,FALSE)</f>
        <v>4</v>
      </c>
      <c r="M91" t="str">
        <f t="shared" si="11"/>
        <v>2013</v>
      </c>
      <c r="N91" s="3">
        <f t="shared" si="12"/>
        <v>41370</v>
      </c>
      <c r="P91" s="3">
        <f t="shared" si="13"/>
        <v>41370</v>
      </c>
      <c r="Q91" s="3" t="str">
        <f t="shared" si="14"/>
        <v>Essential</v>
      </c>
      <c r="R91" s="5">
        <f t="shared" si="15"/>
        <v>56.000000000000007</v>
      </c>
      <c r="S91" s="5">
        <f t="shared" si="16"/>
        <v>32</v>
      </c>
      <c r="T91" s="5">
        <f t="shared" si="17"/>
        <v>49</v>
      </c>
      <c r="U91" s="5">
        <f t="shared" si="18"/>
        <v>9</v>
      </c>
      <c r="V91" s="5" t="e">
        <f>NA()</f>
        <v>#N/A</v>
      </c>
      <c r="W91" s="5" t="e">
        <f>NA()</f>
        <v>#N/A</v>
      </c>
      <c r="X91" s="5">
        <f t="shared" si="19"/>
        <v>9</v>
      </c>
    </row>
    <row r="92" spans="1:24" x14ac:dyDescent="0.25">
      <c r="A92" s="1" t="s">
        <v>252</v>
      </c>
      <c r="B92" s="1" t="s">
        <v>106</v>
      </c>
      <c r="C92" s="1" t="s">
        <v>47</v>
      </c>
      <c r="D92" s="1" t="s">
        <v>5</v>
      </c>
      <c r="E92" s="1" t="s">
        <v>16</v>
      </c>
      <c r="F92" s="1" t="s">
        <v>2</v>
      </c>
      <c r="G92" s="1" t="s">
        <v>54</v>
      </c>
      <c r="H92" s="1" t="s">
        <v>84</v>
      </c>
      <c r="J92" s="2">
        <f t="shared" si="9"/>
        <v>21974</v>
      </c>
      <c r="K92" s="2" t="str">
        <f t="shared" si="10"/>
        <v>Mar–1</v>
      </c>
      <c r="L92" t="e">
        <f>VLOOKUP(K92,Months!$A$1:$B$50,2,FALSE)</f>
        <v>#N/A</v>
      </c>
      <c r="M92" t="str">
        <f t="shared" si="11"/>
        <v>Apr 2013</v>
      </c>
      <c r="N92" s="3" t="e">
        <f t="shared" si="12"/>
        <v>#N/A</v>
      </c>
      <c r="O92" s="3">
        <v>41364</v>
      </c>
      <c r="P92" s="3">
        <f t="shared" si="13"/>
        <v>41364</v>
      </c>
      <c r="Q92" s="3" t="str">
        <f t="shared" si="14"/>
        <v>Morgan (multi)</v>
      </c>
      <c r="R92" s="5">
        <f t="shared" si="15"/>
        <v>57.499999999999993</v>
      </c>
      <c r="S92" s="5">
        <f t="shared" si="16"/>
        <v>30</v>
      </c>
      <c r="T92" s="5">
        <f t="shared" si="17"/>
        <v>49</v>
      </c>
      <c r="U92" s="5">
        <f t="shared" si="18"/>
        <v>11</v>
      </c>
      <c r="V92" s="5" t="e">
        <f>NA()</f>
        <v>#N/A</v>
      </c>
      <c r="W92" s="5" t="e">
        <f>NA()</f>
        <v>#N/A</v>
      </c>
      <c r="X92" s="5">
        <f t="shared" si="19"/>
        <v>10</v>
      </c>
    </row>
    <row r="93" spans="1:24" x14ac:dyDescent="0.25">
      <c r="A93" s="1" t="s">
        <v>253</v>
      </c>
      <c r="B93" s="1" t="s">
        <v>254</v>
      </c>
      <c r="C93" s="1" t="s">
        <v>75</v>
      </c>
      <c r="D93" s="1" t="s">
        <v>5</v>
      </c>
      <c r="E93" s="1" t="s">
        <v>16</v>
      </c>
      <c r="F93" s="1" t="s">
        <v>8</v>
      </c>
      <c r="G93" s="1" t="s">
        <v>71</v>
      </c>
      <c r="H93" s="1" t="s">
        <v>82</v>
      </c>
      <c r="J93" s="2">
        <f t="shared" si="9"/>
        <v>21973</v>
      </c>
      <c r="K93" s="2" t="str">
        <f t="shared" si="10"/>
        <v>Mar–1</v>
      </c>
      <c r="L93" t="e">
        <f>VLOOKUP(K93,Months!$A$1:$B$50,2,FALSE)</f>
        <v>#N/A</v>
      </c>
      <c r="M93" t="str">
        <f t="shared" si="11"/>
        <v>Apr 2013</v>
      </c>
      <c r="N93" s="3" t="e">
        <f t="shared" si="12"/>
        <v>#N/A</v>
      </c>
      <c r="O93" s="3">
        <v>41363</v>
      </c>
      <c r="P93" s="3">
        <f t="shared" si="13"/>
        <v>41363</v>
      </c>
      <c r="Q93" s="3" t="str">
        <f t="shared" si="14"/>
        <v>Essential</v>
      </c>
      <c r="R93" s="5">
        <f t="shared" si="15"/>
        <v>56.000000000000007</v>
      </c>
      <c r="S93" s="5">
        <f t="shared" si="16"/>
        <v>31</v>
      </c>
      <c r="T93" s="5">
        <f t="shared" si="17"/>
        <v>49</v>
      </c>
      <c r="U93" s="5">
        <f t="shared" si="18"/>
        <v>11</v>
      </c>
      <c r="V93" s="5" t="e">
        <f>NA()</f>
        <v>#N/A</v>
      </c>
      <c r="W93" s="5" t="e">
        <f>NA()</f>
        <v>#N/A</v>
      </c>
      <c r="X93" s="5">
        <f t="shared" si="19"/>
        <v>9</v>
      </c>
    </row>
    <row r="94" spans="1:24" x14ac:dyDescent="0.25">
      <c r="A94" s="1" t="s">
        <v>255</v>
      </c>
      <c r="B94" s="1" t="s">
        <v>100</v>
      </c>
      <c r="C94" s="1" t="s">
        <v>47</v>
      </c>
      <c r="D94" s="1" t="s">
        <v>21</v>
      </c>
      <c r="E94" s="1" t="s">
        <v>2</v>
      </c>
      <c r="F94" s="1" t="s">
        <v>2</v>
      </c>
      <c r="G94" s="1" t="s">
        <v>50</v>
      </c>
      <c r="H94" s="1" t="s">
        <v>213</v>
      </c>
      <c r="J94" s="2">
        <f t="shared" si="9"/>
        <v>23</v>
      </c>
      <c r="K94" s="2" t="str">
        <f t="shared" si="10"/>
        <v>Mar</v>
      </c>
      <c r="L94">
        <f>VLOOKUP(K94,Months!$A$1:$B$50,2,FALSE)</f>
        <v>3</v>
      </c>
      <c r="M94" t="str">
        <f t="shared" si="11"/>
        <v>2013</v>
      </c>
      <c r="N94" s="3">
        <f t="shared" si="12"/>
        <v>41356</v>
      </c>
      <c r="P94" s="3">
        <f t="shared" si="13"/>
        <v>41356</v>
      </c>
      <c r="Q94" s="3" t="str">
        <f t="shared" si="14"/>
        <v>Newspoll</v>
      </c>
      <c r="R94" s="5">
        <f t="shared" si="15"/>
        <v>57.999999999999993</v>
      </c>
      <c r="S94" s="5">
        <f t="shared" si="16"/>
        <v>30</v>
      </c>
      <c r="T94" s="5">
        <f t="shared" si="17"/>
        <v>50</v>
      </c>
      <c r="U94" s="5">
        <f t="shared" si="18"/>
        <v>10</v>
      </c>
      <c r="V94" s="5" t="e">
        <f>NA()</f>
        <v>#N/A</v>
      </c>
      <c r="W94" s="5" t="e">
        <f>NA()</f>
        <v>#N/A</v>
      </c>
      <c r="X94" s="5">
        <f t="shared" si="19"/>
        <v>10</v>
      </c>
    </row>
    <row r="95" spans="1:24" x14ac:dyDescent="0.25">
      <c r="A95" s="1" t="s">
        <v>256</v>
      </c>
      <c r="B95" s="1" t="s">
        <v>257</v>
      </c>
      <c r="C95" s="1" t="s">
        <v>1</v>
      </c>
      <c r="D95" s="1" t="s">
        <v>17</v>
      </c>
      <c r="E95" s="1" t="s">
        <v>16</v>
      </c>
      <c r="F95" s="1" t="s">
        <v>8</v>
      </c>
      <c r="G95" s="1" t="s">
        <v>9</v>
      </c>
      <c r="H95" s="1" t="s">
        <v>10</v>
      </c>
      <c r="J95" s="2">
        <f t="shared" si="9"/>
        <v>23</v>
      </c>
      <c r="K95" s="2" t="str">
        <f t="shared" si="10"/>
        <v>Mar</v>
      </c>
      <c r="L95">
        <f>VLOOKUP(K95,Months!$A$1:$B$50,2,FALSE)</f>
        <v>3</v>
      </c>
      <c r="M95" t="str">
        <f t="shared" si="11"/>
        <v>2013</v>
      </c>
      <c r="N95" s="3">
        <f t="shared" si="12"/>
        <v>41356</v>
      </c>
      <c r="P95" s="3">
        <f t="shared" si="13"/>
        <v>41356</v>
      </c>
      <c r="Q95" s="3" t="str">
        <f t="shared" si="14"/>
        <v>Essential</v>
      </c>
      <c r="R95" s="5">
        <f t="shared" si="15"/>
        <v>54</v>
      </c>
      <c r="S95" s="5">
        <f t="shared" si="16"/>
        <v>33</v>
      </c>
      <c r="T95" s="5">
        <f t="shared" si="17"/>
        <v>47</v>
      </c>
      <c r="U95" s="5">
        <f t="shared" si="18"/>
        <v>11</v>
      </c>
      <c r="V95" s="5" t="e">
        <f>NA()</f>
        <v>#N/A</v>
      </c>
      <c r="W95" s="5" t="e">
        <f>NA()</f>
        <v>#N/A</v>
      </c>
      <c r="X95" s="5">
        <f t="shared" si="19"/>
        <v>9</v>
      </c>
    </row>
    <row r="96" spans="1:24" x14ac:dyDescent="0.25">
      <c r="A96" s="1" t="s">
        <v>258</v>
      </c>
      <c r="B96" s="1" t="s">
        <v>259</v>
      </c>
      <c r="C96" s="1" t="s">
        <v>74</v>
      </c>
      <c r="D96" s="1" t="s">
        <v>17</v>
      </c>
      <c r="E96" s="1" t="s">
        <v>23</v>
      </c>
      <c r="F96" s="1" t="s">
        <v>8</v>
      </c>
      <c r="G96" s="1" t="s">
        <v>43</v>
      </c>
      <c r="H96" s="1" t="s">
        <v>44</v>
      </c>
      <c r="J96" s="2">
        <f t="shared" si="9"/>
        <v>23</v>
      </c>
      <c r="K96" s="2" t="str">
        <f t="shared" si="10"/>
        <v>Mar</v>
      </c>
      <c r="L96">
        <f>VLOOKUP(K96,Months!$A$1:$B$50,2,FALSE)</f>
        <v>3</v>
      </c>
      <c r="M96" t="str">
        <f t="shared" si="11"/>
        <v>2013</v>
      </c>
      <c r="N96" s="3">
        <f t="shared" si="12"/>
        <v>41356</v>
      </c>
      <c r="P96" s="3">
        <f t="shared" si="13"/>
        <v>41356</v>
      </c>
      <c r="Q96" s="3" t="str">
        <f t="shared" si="14"/>
        <v>Galaxy</v>
      </c>
      <c r="R96" s="5">
        <f t="shared" si="15"/>
        <v>55.000000000000007</v>
      </c>
      <c r="S96" s="5">
        <f t="shared" si="16"/>
        <v>32</v>
      </c>
      <c r="T96" s="5">
        <f t="shared" si="17"/>
        <v>47</v>
      </c>
      <c r="U96" s="5">
        <f t="shared" si="18"/>
        <v>12</v>
      </c>
      <c r="V96" s="5" t="e">
        <f>NA()</f>
        <v>#N/A</v>
      </c>
      <c r="W96" s="5" t="e">
        <f>NA()</f>
        <v>#N/A</v>
      </c>
      <c r="X96" s="5">
        <f t="shared" si="19"/>
        <v>9</v>
      </c>
    </row>
    <row r="97" spans="1:24" x14ac:dyDescent="0.25">
      <c r="A97" s="1" t="s">
        <v>256</v>
      </c>
      <c r="B97" s="1" t="s">
        <v>106</v>
      </c>
      <c r="C97" s="1" t="s">
        <v>133</v>
      </c>
      <c r="D97" s="1" t="s">
        <v>85</v>
      </c>
      <c r="E97" s="1" t="s">
        <v>59</v>
      </c>
      <c r="F97" s="1" t="s">
        <v>91</v>
      </c>
      <c r="G97" s="1" t="s">
        <v>71</v>
      </c>
      <c r="H97" s="1" t="s">
        <v>82</v>
      </c>
      <c r="J97" s="2">
        <f t="shared" si="9"/>
        <v>23</v>
      </c>
      <c r="K97" s="2" t="str">
        <f t="shared" si="10"/>
        <v>Mar</v>
      </c>
      <c r="L97">
        <f>VLOOKUP(K97,Months!$A$1:$B$50,2,FALSE)</f>
        <v>3</v>
      </c>
      <c r="M97" t="str">
        <f t="shared" si="11"/>
        <v>2013</v>
      </c>
      <c r="N97" s="3">
        <f t="shared" si="12"/>
        <v>41356</v>
      </c>
      <c r="P97" s="3">
        <f t="shared" si="13"/>
        <v>41356</v>
      </c>
      <c r="Q97" s="3" t="str">
        <f t="shared" si="14"/>
        <v>Morgan (multi)</v>
      </c>
      <c r="R97" s="5">
        <f t="shared" si="15"/>
        <v>56.000000000000007</v>
      </c>
      <c r="S97" s="5">
        <f t="shared" si="16"/>
        <v>30.5</v>
      </c>
      <c r="T97" s="5">
        <f t="shared" si="17"/>
        <v>46.5</v>
      </c>
      <c r="U97" s="5">
        <f t="shared" si="18"/>
        <v>10.5</v>
      </c>
      <c r="V97" s="5" t="e">
        <f>NA()</f>
        <v>#N/A</v>
      </c>
      <c r="W97" s="5" t="e">
        <f>NA()</f>
        <v>#N/A</v>
      </c>
      <c r="X97" s="5">
        <f t="shared" si="19"/>
        <v>12.5</v>
      </c>
    </row>
    <row r="98" spans="1:24" x14ac:dyDescent="0.25">
      <c r="A98" s="1" t="s">
        <v>260</v>
      </c>
      <c r="B98" s="1" t="s">
        <v>144</v>
      </c>
      <c r="C98" s="1" t="s">
        <v>1</v>
      </c>
      <c r="D98" s="1" t="s">
        <v>5</v>
      </c>
      <c r="E98" s="1" t="s">
        <v>8</v>
      </c>
      <c r="F98" s="1" t="s">
        <v>8</v>
      </c>
      <c r="G98" s="1" t="s">
        <v>71</v>
      </c>
      <c r="H98" s="1" t="s">
        <v>82</v>
      </c>
      <c r="J98" s="2">
        <f t="shared" si="9"/>
        <v>24</v>
      </c>
      <c r="K98" s="2" t="str">
        <f t="shared" si="10"/>
        <v>Mar</v>
      </c>
      <c r="L98">
        <f>VLOOKUP(K98,Months!$A$1:$B$50,2,FALSE)</f>
        <v>3</v>
      </c>
      <c r="M98" t="str">
        <f t="shared" si="11"/>
        <v>2013</v>
      </c>
      <c r="N98" s="3">
        <f t="shared" si="12"/>
        <v>41357</v>
      </c>
      <c r="P98" s="3">
        <f t="shared" si="13"/>
        <v>41357</v>
      </c>
      <c r="Q98" s="3" t="str">
        <f t="shared" si="14"/>
        <v>AMR</v>
      </c>
      <c r="R98" s="5">
        <f t="shared" si="15"/>
        <v>56.000000000000007</v>
      </c>
      <c r="S98" s="5">
        <f t="shared" si="16"/>
        <v>33</v>
      </c>
      <c r="T98" s="5">
        <f t="shared" si="17"/>
        <v>49</v>
      </c>
      <c r="U98" s="5">
        <f t="shared" si="18"/>
        <v>9</v>
      </c>
      <c r="V98" s="5" t="e">
        <f>NA()</f>
        <v>#N/A</v>
      </c>
      <c r="W98" s="5" t="e">
        <f>NA()</f>
        <v>#N/A</v>
      </c>
      <c r="X98" s="5">
        <f t="shared" si="19"/>
        <v>9</v>
      </c>
    </row>
    <row r="99" spans="1:24" x14ac:dyDescent="0.25">
      <c r="A99" s="1" t="s">
        <v>261</v>
      </c>
      <c r="B99" s="1" t="s">
        <v>262</v>
      </c>
      <c r="C99" s="1" t="s">
        <v>6</v>
      </c>
      <c r="D99" s="1" t="s">
        <v>17</v>
      </c>
      <c r="E99" s="1" t="s">
        <v>8</v>
      </c>
      <c r="F99" s="1" t="s">
        <v>13</v>
      </c>
      <c r="G99" s="1" t="s">
        <v>9</v>
      </c>
      <c r="H99" s="1" t="s">
        <v>10</v>
      </c>
      <c r="J99" s="2">
        <f t="shared" si="9"/>
        <v>16</v>
      </c>
      <c r="K99" s="2" t="str">
        <f t="shared" si="10"/>
        <v>Mar</v>
      </c>
      <c r="L99">
        <f>VLOOKUP(K99,Months!$A$1:$B$50,2,FALSE)</f>
        <v>3</v>
      </c>
      <c r="M99" t="str">
        <f t="shared" si="11"/>
        <v>2013</v>
      </c>
      <c r="N99" s="3">
        <f t="shared" si="12"/>
        <v>41349</v>
      </c>
      <c r="P99" s="3">
        <f t="shared" si="13"/>
        <v>41349</v>
      </c>
      <c r="Q99" s="3" t="str">
        <f t="shared" si="14"/>
        <v>Essential</v>
      </c>
      <c r="R99" s="5">
        <f t="shared" si="15"/>
        <v>54</v>
      </c>
      <c r="S99" s="5">
        <f t="shared" si="16"/>
        <v>35</v>
      </c>
      <c r="T99" s="5">
        <f t="shared" si="17"/>
        <v>47</v>
      </c>
      <c r="U99" s="5">
        <f t="shared" si="18"/>
        <v>9</v>
      </c>
      <c r="V99" s="5" t="e">
        <f>NA()</f>
        <v>#N/A</v>
      </c>
      <c r="W99" s="5" t="e">
        <f>NA()</f>
        <v>#N/A</v>
      </c>
      <c r="X99" s="5">
        <f t="shared" si="19"/>
        <v>8</v>
      </c>
    </row>
    <row r="100" spans="1:24" x14ac:dyDescent="0.25">
      <c r="A100" s="1" t="s">
        <v>261</v>
      </c>
      <c r="B100" s="1" t="s">
        <v>106</v>
      </c>
      <c r="C100" s="1" t="s">
        <v>1</v>
      </c>
      <c r="D100" s="1" t="s">
        <v>9</v>
      </c>
      <c r="E100" s="1" t="s">
        <v>16</v>
      </c>
      <c r="F100" s="1" t="s">
        <v>59</v>
      </c>
      <c r="G100" s="1" t="s">
        <v>9</v>
      </c>
      <c r="H100" s="1" t="s">
        <v>10</v>
      </c>
      <c r="J100" s="2">
        <f t="shared" si="9"/>
        <v>16</v>
      </c>
      <c r="K100" s="2" t="str">
        <f t="shared" si="10"/>
        <v>Mar</v>
      </c>
      <c r="L100">
        <f>VLOOKUP(K100,Months!$A$1:$B$50,2,FALSE)</f>
        <v>3</v>
      </c>
      <c r="M100" t="str">
        <f t="shared" si="11"/>
        <v>2013</v>
      </c>
      <c r="N100" s="3">
        <f t="shared" si="12"/>
        <v>41349</v>
      </c>
      <c r="P100" s="3">
        <f t="shared" si="13"/>
        <v>41349</v>
      </c>
      <c r="Q100" s="3" t="str">
        <f t="shared" si="14"/>
        <v>Morgan (multi)</v>
      </c>
      <c r="R100" s="5">
        <f t="shared" si="15"/>
        <v>54</v>
      </c>
      <c r="S100" s="5">
        <f t="shared" si="16"/>
        <v>33</v>
      </c>
      <c r="T100" s="5">
        <f t="shared" si="17"/>
        <v>46</v>
      </c>
      <c r="U100" s="5">
        <f t="shared" si="18"/>
        <v>11</v>
      </c>
      <c r="V100" s="5" t="e">
        <f>NA()</f>
        <v>#N/A</v>
      </c>
      <c r="W100" s="5" t="e">
        <f>NA()</f>
        <v>#N/A</v>
      </c>
      <c r="X100" s="5">
        <f t="shared" si="19"/>
        <v>10.5</v>
      </c>
    </row>
    <row r="101" spans="1:24" x14ac:dyDescent="0.25">
      <c r="A101" s="1" t="s">
        <v>263</v>
      </c>
      <c r="B101" s="1" t="s">
        <v>264</v>
      </c>
      <c r="C101" s="1" t="s">
        <v>75</v>
      </c>
      <c r="D101" s="1" t="s">
        <v>17</v>
      </c>
      <c r="E101" s="1" t="s">
        <v>2</v>
      </c>
      <c r="F101" s="1" t="s">
        <v>23</v>
      </c>
      <c r="G101" s="1" t="s">
        <v>71</v>
      </c>
      <c r="H101" s="1" t="s">
        <v>82</v>
      </c>
      <c r="J101" s="2">
        <f t="shared" si="9"/>
        <v>15</v>
      </c>
      <c r="K101" s="2" t="str">
        <f t="shared" si="10"/>
        <v>Mar</v>
      </c>
      <c r="L101">
        <f>VLOOKUP(K101,Months!$A$1:$B$50,2,FALSE)</f>
        <v>3</v>
      </c>
      <c r="M101" t="str">
        <f t="shared" si="11"/>
        <v>2013</v>
      </c>
      <c r="N101" s="3">
        <f t="shared" si="12"/>
        <v>41348</v>
      </c>
      <c r="P101" s="3">
        <f t="shared" si="13"/>
        <v>41348</v>
      </c>
      <c r="Q101" s="3" t="str">
        <f t="shared" si="14"/>
        <v>Nielsen</v>
      </c>
      <c r="R101" s="5">
        <f t="shared" si="15"/>
        <v>56.000000000000007</v>
      </c>
      <c r="S101" s="5">
        <f t="shared" si="16"/>
        <v>31</v>
      </c>
      <c r="T101" s="5">
        <f t="shared" si="17"/>
        <v>47</v>
      </c>
      <c r="U101" s="5">
        <f t="shared" si="18"/>
        <v>10</v>
      </c>
      <c r="V101" s="5" t="e">
        <f>NA()</f>
        <v>#N/A</v>
      </c>
      <c r="W101" s="5" t="e">
        <f>NA()</f>
        <v>#N/A</v>
      </c>
      <c r="X101" s="5">
        <f t="shared" si="19"/>
        <v>12</v>
      </c>
    </row>
    <row r="102" spans="1:24" x14ac:dyDescent="0.25">
      <c r="A102" s="1" t="s">
        <v>265</v>
      </c>
      <c r="B102" s="1" t="s">
        <v>266</v>
      </c>
      <c r="C102" s="1" t="s">
        <v>0</v>
      </c>
      <c r="D102" s="1" t="s">
        <v>19</v>
      </c>
      <c r="E102" s="1" t="s">
        <v>8</v>
      </c>
      <c r="F102" s="1" t="s">
        <v>8</v>
      </c>
      <c r="G102" s="1" t="s">
        <v>43</v>
      </c>
      <c r="H102" s="1" t="s">
        <v>44</v>
      </c>
      <c r="J102" s="2">
        <f t="shared" si="9"/>
        <v>9</v>
      </c>
      <c r="K102" s="2" t="str">
        <f t="shared" si="10"/>
        <v>Mar</v>
      </c>
      <c r="L102">
        <f>VLOOKUP(K102,Months!$A$1:$B$50,2,FALSE)</f>
        <v>3</v>
      </c>
      <c r="M102" t="str">
        <f t="shared" si="11"/>
        <v>2013</v>
      </c>
      <c r="N102" s="3">
        <f t="shared" si="12"/>
        <v>41342</v>
      </c>
      <c r="P102" s="3">
        <f t="shared" si="13"/>
        <v>41342</v>
      </c>
      <c r="Q102" s="3" t="str">
        <f t="shared" si="14"/>
        <v>Essential</v>
      </c>
      <c r="R102" s="5">
        <f t="shared" si="15"/>
        <v>55.000000000000007</v>
      </c>
      <c r="S102" s="5">
        <f t="shared" si="16"/>
        <v>34</v>
      </c>
      <c r="T102" s="5">
        <f t="shared" si="17"/>
        <v>48</v>
      </c>
      <c r="U102" s="5">
        <f t="shared" si="18"/>
        <v>9</v>
      </c>
      <c r="V102" s="5" t="e">
        <f>NA()</f>
        <v>#N/A</v>
      </c>
      <c r="W102" s="5" t="e">
        <f>NA()</f>
        <v>#N/A</v>
      </c>
      <c r="X102" s="5">
        <f t="shared" si="19"/>
        <v>9</v>
      </c>
    </row>
    <row r="103" spans="1:24" x14ac:dyDescent="0.25">
      <c r="A103" s="1" t="s">
        <v>265</v>
      </c>
      <c r="B103" s="1" t="s">
        <v>106</v>
      </c>
      <c r="C103" s="1" t="s">
        <v>107</v>
      </c>
      <c r="D103" s="1" t="s">
        <v>17</v>
      </c>
      <c r="E103" s="1" t="s">
        <v>16</v>
      </c>
      <c r="F103" s="1" t="s">
        <v>59</v>
      </c>
      <c r="G103" s="1" t="s">
        <v>102</v>
      </c>
      <c r="H103" s="1" t="s">
        <v>103</v>
      </c>
      <c r="J103" s="2">
        <f t="shared" si="9"/>
        <v>9</v>
      </c>
      <c r="K103" s="2" t="str">
        <f t="shared" si="10"/>
        <v>Mar</v>
      </c>
      <c r="L103">
        <f>VLOOKUP(K103,Months!$A$1:$B$50,2,FALSE)</f>
        <v>3</v>
      </c>
      <c r="M103" t="str">
        <f t="shared" si="11"/>
        <v>2013</v>
      </c>
      <c r="N103" s="3">
        <f t="shared" si="12"/>
        <v>41342</v>
      </c>
      <c r="P103" s="3">
        <f t="shared" si="13"/>
        <v>41342</v>
      </c>
      <c r="Q103" s="3" t="str">
        <f t="shared" si="14"/>
        <v>Morgan (multi)</v>
      </c>
      <c r="R103" s="5">
        <f t="shared" si="15"/>
        <v>55.500000000000007</v>
      </c>
      <c r="S103" s="5">
        <f t="shared" si="16"/>
        <v>31.5</v>
      </c>
      <c r="T103" s="5">
        <f t="shared" si="17"/>
        <v>47</v>
      </c>
      <c r="U103" s="5">
        <f t="shared" si="18"/>
        <v>11</v>
      </c>
      <c r="V103" s="5" t="e">
        <f>NA()</f>
        <v>#N/A</v>
      </c>
      <c r="W103" s="5" t="e">
        <f>NA()</f>
        <v>#N/A</v>
      </c>
      <c r="X103" s="5">
        <f t="shared" si="19"/>
        <v>10.5</v>
      </c>
    </row>
    <row r="104" spans="1:24" x14ac:dyDescent="0.25">
      <c r="A104" s="1" t="s">
        <v>267</v>
      </c>
      <c r="B104" s="1" t="s">
        <v>100</v>
      </c>
      <c r="C104" s="1" t="s">
        <v>0</v>
      </c>
      <c r="D104" s="1" t="s">
        <v>71</v>
      </c>
      <c r="E104" s="1" t="s">
        <v>16</v>
      </c>
      <c r="F104" s="1" t="s">
        <v>16</v>
      </c>
      <c r="G104" s="1" t="s">
        <v>19</v>
      </c>
      <c r="H104" s="1" t="s">
        <v>20</v>
      </c>
      <c r="J104" s="2">
        <f t="shared" si="9"/>
        <v>9</v>
      </c>
      <c r="K104" s="2" t="str">
        <f t="shared" si="10"/>
        <v>Mar</v>
      </c>
      <c r="L104">
        <f>VLOOKUP(K104,Months!$A$1:$B$50,2,FALSE)</f>
        <v>3</v>
      </c>
      <c r="M104" t="str">
        <f t="shared" si="11"/>
        <v>2013</v>
      </c>
      <c r="N104" s="3">
        <f t="shared" si="12"/>
        <v>41342</v>
      </c>
      <c r="P104" s="3">
        <f t="shared" si="13"/>
        <v>41342</v>
      </c>
      <c r="Q104" s="3" t="str">
        <f t="shared" si="14"/>
        <v>Newspoll</v>
      </c>
      <c r="R104" s="5">
        <f t="shared" si="15"/>
        <v>52</v>
      </c>
      <c r="S104" s="5">
        <f t="shared" si="16"/>
        <v>34</v>
      </c>
      <c r="T104" s="5">
        <f t="shared" si="17"/>
        <v>44</v>
      </c>
      <c r="U104" s="5">
        <f t="shared" si="18"/>
        <v>11</v>
      </c>
      <c r="V104" s="5" t="e">
        <f>NA()</f>
        <v>#N/A</v>
      </c>
      <c r="W104" s="5" t="e">
        <f>NA()</f>
        <v>#N/A</v>
      </c>
      <c r="X104" s="5">
        <f t="shared" si="19"/>
        <v>11</v>
      </c>
    </row>
    <row r="105" spans="1:24" x14ac:dyDescent="0.25">
      <c r="A105" s="1" t="s">
        <v>268</v>
      </c>
      <c r="B105" s="1" t="s">
        <v>269</v>
      </c>
      <c r="C105" s="1" t="s">
        <v>74</v>
      </c>
      <c r="D105" s="1" t="s">
        <v>19</v>
      </c>
      <c r="E105" s="1" t="s">
        <v>16</v>
      </c>
      <c r="F105" s="1" t="s">
        <v>8</v>
      </c>
      <c r="G105" s="1" t="s">
        <v>43</v>
      </c>
      <c r="H105" s="1" t="s">
        <v>44</v>
      </c>
      <c r="J105" s="2">
        <f t="shared" si="9"/>
        <v>6</v>
      </c>
      <c r="K105" s="2" t="str">
        <f t="shared" si="10"/>
        <v>Mar</v>
      </c>
      <c r="L105">
        <f>VLOOKUP(K105,Months!$A$1:$B$50,2,FALSE)</f>
        <v>3</v>
      </c>
      <c r="M105" t="str">
        <f t="shared" si="11"/>
        <v>2013</v>
      </c>
      <c r="N105" s="3">
        <f t="shared" si="12"/>
        <v>41339</v>
      </c>
      <c r="P105" s="3">
        <f t="shared" si="13"/>
        <v>41339</v>
      </c>
      <c r="Q105" s="3" t="str">
        <f t="shared" si="14"/>
        <v>Galaxy</v>
      </c>
      <c r="R105" s="5">
        <f t="shared" si="15"/>
        <v>55.000000000000007</v>
      </c>
      <c r="S105" s="5">
        <f t="shared" si="16"/>
        <v>32</v>
      </c>
      <c r="T105" s="5">
        <f t="shared" si="17"/>
        <v>48</v>
      </c>
      <c r="U105" s="5">
        <f t="shared" si="18"/>
        <v>11</v>
      </c>
      <c r="V105" s="5" t="e">
        <f>NA()</f>
        <v>#N/A</v>
      </c>
      <c r="W105" s="5" t="e">
        <f>NA()</f>
        <v>#N/A</v>
      </c>
      <c r="X105" s="5">
        <f t="shared" si="19"/>
        <v>9</v>
      </c>
    </row>
    <row r="106" spans="1:24" x14ac:dyDescent="0.25">
      <c r="A106" s="1" t="s">
        <v>270</v>
      </c>
      <c r="B106" s="1" t="s">
        <v>271</v>
      </c>
      <c r="C106" s="1" t="s">
        <v>74</v>
      </c>
      <c r="D106" s="1" t="s">
        <v>5</v>
      </c>
      <c r="E106" s="1" t="s">
        <v>2</v>
      </c>
      <c r="F106" s="1" t="s">
        <v>13</v>
      </c>
      <c r="G106" s="1" t="s">
        <v>71</v>
      </c>
      <c r="H106" s="1" t="s">
        <v>82</v>
      </c>
      <c r="J106" s="2">
        <f t="shared" si="9"/>
        <v>21959</v>
      </c>
      <c r="K106" s="2" t="str">
        <f t="shared" si="10"/>
        <v>Feb–3</v>
      </c>
      <c r="L106" t="e">
        <f>VLOOKUP(K106,Months!$A$1:$B$50,2,FALSE)</f>
        <v>#N/A</v>
      </c>
      <c r="M106" t="str">
        <f t="shared" si="11"/>
        <v>Mar 2013</v>
      </c>
      <c r="N106" s="3" t="e">
        <f t="shared" si="12"/>
        <v>#N/A</v>
      </c>
      <c r="O106" s="3">
        <v>41335</v>
      </c>
      <c r="P106" s="3">
        <f t="shared" si="13"/>
        <v>41335</v>
      </c>
      <c r="Q106" s="3" t="str">
        <f t="shared" si="14"/>
        <v>Essential</v>
      </c>
      <c r="R106" s="5">
        <f t="shared" si="15"/>
        <v>56.000000000000007</v>
      </c>
      <c r="S106" s="5">
        <f t="shared" si="16"/>
        <v>32</v>
      </c>
      <c r="T106" s="5">
        <f t="shared" si="17"/>
        <v>49</v>
      </c>
      <c r="U106" s="5">
        <f t="shared" si="18"/>
        <v>10</v>
      </c>
      <c r="V106" s="5" t="e">
        <f>NA()</f>
        <v>#N/A</v>
      </c>
      <c r="W106" s="5" t="e">
        <f>NA()</f>
        <v>#N/A</v>
      </c>
      <c r="X106" s="5">
        <f t="shared" si="19"/>
        <v>8</v>
      </c>
    </row>
    <row r="107" spans="1:24" x14ac:dyDescent="0.25">
      <c r="A107" s="1" t="s">
        <v>270</v>
      </c>
      <c r="B107" s="1" t="s">
        <v>106</v>
      </c>
      <c r="C107" s="1" t="s">
        <v>1</v>
      </c>
      <c r="D107" s="1" t="s">
        <v>43</v>
      </c>
      <c r="E107" s="1" t="s">
        <v>59</v>
      </c>
      <c r="F107" s="1" t="s">
        <v>56</v>
      </c>
      <c r="G107" s="1" t="s">
        <v>9</v>
      </c>
      <c r="H107" s="1" t="s">
        <v>10</v>
      </c>
      <c r="J107" s="2">
        <f t="shared" si="9"/>
        <v>21959</v>
      </c>
      <c r="K107" s="2" t="str">
        <f t="shared" si="10"/>
        <v>Feb–3</v>
      </c>
      <c r="L107" t="e">
        <f>VLOOKUP(K107,Months!$A$1:$B$50,2,FALSE)</f>
        <v>#N/A</v>
      </c>
      <c r="M107" t="str">
        <f t="shared" si="11"/>
        <v>Mar 2013</v>
      </c>
      <c r="N107" s="3" t="e">
        <f t="shared" si="12"/>
        <v>#N/A</v>
      </c>
      <c r="O107" s="3">
        <v>41335</v>
      </c>
      <c r="P107" s="3">
        <f t="shared" si="13"/>
        <v>41335</v>
      </c>
      <c r="Q107" s="3" t="str">
        <f t="shared" si="14"/>
        <v>Morgan (multi)</v>
      </c>
      <c r="R107" s="5">
        <f t="shared" si="15"/>
        <v>54</v>
      </c>
      <c r="S107" s="5">
        <f t="shared" si="16"/>
        <v>33</v>
      </c>
      <c r="T107" s="5">
        <f t="shared" si="17"/>
        <v>45</v>
      </c>
      <c r="U107" s="5">
        <f t="shared" si="18"/>
        <v>10.5</v>
      </c>
      <c r="V107" s="5" t="e">
        <f>NA()</f>
        <v>#N/A</v>
      </c>
      <c r="W107" s="5" t="e">
        <f>NA()</f>
        <v>#N/A</v>
      </c>
      <c r="X107" s="5">
        <f t="shared" si="19"/>
        <v>11.5</v>
      </c>
    </row>
    <row r="108" spans="1:24" x14ac:dyDescent="0.25">
      <c r="A108" s="1" t="s">
        <v>272</v>
      </c>
      <c r="B108" s="1" t="s">
        <v>273</v>
      </c>
      <c r="C108" s="1" t="s">
        <v>74</v>
      </c>
      <c r="D108" s="1" t="s">
        <v>5</v>
      </c>
      <c r="E108" s="1" t="s">
        <v>2</v>
      </c>
      <c r="F108" s="1" t="s">
        <v>13</v>
      </c>
      <c r="G108" s="1" t="s">
        <v>71</v>
      </c>
      <c r="H108" s="1" t="s">
        <v>82</v>
      </c>
      <c r="J108" s="2">
        <f t="shared" si="9"/>
        <v>23</v>
      </c>
      <c r="K108" s="2" t="str">
        <f t="shared" si="10"/>
        <v>Feb</v>
      </c>
      <c r="L108">
        <f>VLOOKUP(K108,Months!$A$1:$B$50,2,FALSE)</f>
        <v>2</v>
      </c>
      <c r="M108" t="str">
        <f t="shared" si="11"/>
        <v>2013</v>
      </c>
      <c r="N108" s="3">
        <f t="shared" si="12"/>
        <v>41328</v>
      </c>
      <c r="P108" s="3">
        <f t="shared" si="13"/>
        <v>41328</v>
      </c>
      <c r="Q108" s="3" t="str">
        <f t="shared" si="14"/>
        <v>Essential</v>
      </c>
      <c r="R108" s="5">
        <f t="shared" si="15"/>
        <v>56.000000000000007</v>
      </c>
      <c r="S108" s="5">
        <f t="shared" si="16"/>
        <v>32</v>
      </c>
      <c r="T108" s="5">
        <f t="shared" si="17"/>
        <v>49</v>
      </c>
      <c r="U108" s="5">
        <f t="shared" si="18"/>
        <v>10</v>
      </c>
      <c r="V108" s="5" t="e">
        <f>NA()</f>
        <v>#N/A</v>
      </c>
      <c r="W108" s="5" t="e">
        <f>NA()</f>
        <v>#N/A</v>
      </c>
      <c r="X108" s="5">
        <f t="shared" si="19"/>
        <v>8</v>
      </c>
    </row>
    <row r="109" spans="1:24" x14ac:dyDescent="0.25">
      <c r="A109" s="1" t="s">
        <v>274</v>
      </c>
      <c r="B109" s="1" t="s">
        <v>275</v>
      </c>
      <c r="C109" s="1" t="s">
        <v>217</v>
      </c>
      <c r="D109" s="1" t="s">
        <v>71</v>
      </c>
      <c r="E109" s="1" t="s">
        <v>2</v>
      </c>
      <c r="F109" s="1" t="s">
        <v>91</v>
      </c>
      <c r="G109" s="1" t="s">
        <v>85</v>
      </c>
      <c r="H109" s="1" t="s">
        <v>98</v>
      </c>
      <c r="J109" s="2" t="e">
        <f t="shared" si="9"/>
        <v>#VALUE!</v>
      </c>
      <c r="K109" s="2" t="str">
        <f t="shared" si="10"/>
        <v>Feb</v>
      </c>
      <c r="L109">
        <f>VLOOKUP(K109,Months!$A$1:$B$50,2,FALSE)</f>
        <v>2</v>
      </c>
      <c r="M109" t="str">
        <f t="shared" si="11"/>
        <v>2013</v>
      </c>
      <c r="N109" s="3" t="e">
        <f t="shared" si="12"/>
        <v>#VALUE!</v>
      </c>
      <c r="O109" s="3">
        <v>41325</v>
      </c>
      <c r="P109" s="3">
        <f t="shared" si="13"/>
        <v>41325</v>
      </c>
      <c r="Q109" s="3" t="str">
        <f t="shared" si="14"/>
        <v>Morgan (face)</v>
      </c>
      <c r="R109" s="5">
        <f t="shared" si="15"/>
        <v>53.5</v>
      </c>
      <c r="S109" s="5">
        <f t="shared" si="16"/>
        <v>33.5</v>
      </c>
      <c r="T109" s="5">
        <f t="shared" si="17"/>
        <v>44</v>
      </c>
      <c r="U109" s="5">
        <f t="shared" si="18"/>
        <v>10</v>
      </c>
      <c r="V109" s="5" t="e">
        <f>NA()</f>
        <v>#N/A</v>
      </c>
      <c r="W109" s="5" t="e">
        <f>NA()</f>
        <v>#N/A</v>
      </c>
      <c r="X109" s="5">
        <f t="shared" si="19"/>
        <v>12.5</v>
      </c>
    </row>
    <row r="110" spans="1:24" x14ac:dyDescent="0.25">
      <c r="A110" s="1" t="s">
        <v>276</v>
      </c>
      <c r="B110" s="1" t="s">
        <v>100</v>
      </c>
      <c r="C110" s="1" t="s">
        <v>75</v>
      </c>
      <c r="D110" s="1" t="s">
        <v>17</v>
      </c>
      <c r="E110" s="1" t="s">
        <v>16</v>
      </c>
      <c r="F110" s="1" t="s">
        <v>16</v>
      </c>
      <c r="G110" s="1" t="s">
        <v>43</v>
      </c>
      <c r="H110" s="1" t="s">
        <v>44</v>
      </c>
      <c r="J110" s="2">
        <f t="shared" si="9"/>
        <v>23</v>
      </c>
      <c r="K110" s="2" t="str">
        <f t="shared" si="10"/>
        <v>Feb</v>
      </c>
      <c r="L110">
        <f>VLOOKUP(K110,Months!$A$1:$B$50,2,FALSE)</f>
        <v>2</v>
      </c>
      <c r="M110" t="str">
        <f t="shared" si="11"/>
        <v>2013</v>
      </c>
      <c r="N110" s="3">
        <f t="shared" si="12"/>
        <v>41328</v>
      </c>
      <c r="P110" s="3">
        <f t="shared" si="13"/>
        <v>41328</v>
      </c>
      <c r="Q110" s="3" t="str">
        <f t="shared" si="14"/>
        <v>Newspoll</v>
      </c>
      <c r="R110" s="5">
        <f t="shared" si="15"/>
        <v>55.000000000000007</v>
      </c>
      <c r="S110" s="5">
        <f t="shared" si="16"/>
        <v>31</v>
      </c>
      <c r="T110" s="5">
        <f t="shared" si="17"/>
        <v>47</v>
      </c>
      <c r="U110" s="5">
        <f t="shared" si="18"/>
        <v>11</v>
      </c>
      <c r="V110" s="5" t="e">
        <f>NA()</f>
        <v>#N/A</v>
      </c>
      <c r="W110" s="5" t="e">
        <f>NA()</f>
        <v>#N/A</v>
      </c>
      <c r="X110" s="5">
        <f t="shared" si="19"/>
        <v>11</v>
      </c>
    </row>
    <row r="111" spans="1:24" x14ac:dyDescent="0.25">
      <c r="A111" s="1" t="s">
        <v>277</v>
      </c>
      <c r="B111" s="1" t="s">
        <v>278</v>
      </c>
      <c r="C111" s="1" t="s">
        <v>6</v>
      </c>
      <c r="D111" s="1" t="s">
        <v>17</v>
      </c>
      <c r="E111" s="1" t="s">
        <v>2</v>
      </c>
      <c r="F111" s="1" t="s">
        <v>13</v>
      </c>
      <c r="G111" s="1" t="s">
        <v>9</v>
      </c>
      <c r="H111" s="1" t="s">
        <v>10</v>
      </c>
      <c r="J111" s="2">
        <f t="shared" si="9"/>
        <v>16</v>
      </c>
      <c r="K111" s="2" t="str">
        <f t="shared" si="10"/>
        <v>Feb</v>
      </c>
      <c r="L111">
        <f>VLOOKUP(K111,Months!$A$1:$B$50,2,FALSE)</f>
        <v>2</v>
      </c>
      <c r="M111" t="str">
        <f t="shared" si="11"/>
        <v>2013</v>
      </c>
      <c r="N111" s="3">
        <f t="shared" si="12"/>
        <v>41321</v>
      </c>
      <c r="P111" s="3">
        <f t="shared" si="13"/>
        <v>41321</v>
      </c>
      <c r="Q111" s="3" t="str">
        <f t="shared" si="14"/>
        <v>Essential</v>
      </c>
      <c r="R111" s="5">
        <f t="shared" si="15"/>
        <v>54</v>
      </c>
      <c r="S111" s="5">
        <f t="shared" si="16"/>
        <v>35</v>
      </c>
      <c r="T111" s="5">
        <f t="shared" si="17"/>
        <v>47</v>
      </c>
      <c r="U111" s="5">
        <f t="shared" si="18"/>
        <v>10</v>
      </c>
      <c r="V111" s="5" t="e">
        <f>NA()</f>
        <v>#N/A</v>
      </c>
      <c r="W111" s="5" t="e">
        <f>NA()</f>
        <v>#N/A</v>
      </c>
      <c r="X111" s="5">
        <f t="shared" si="19"/>
        <v>8</v>
      </c>
    </row>
    <row r="112" spans="1:24" x14ac:dyDescent="0.25">
      <c r="A112" s="1" t="s">
        <v>279</v>
      </c>
      <c r="B112" s="1" t="s">
        <v>264</v>
      </c>
      <c r="C112" s="1" t="s">
        <v>47</v>
      </c>
      <c r="D112" s="1" t="s">
        <v>17</v>
      </c>
      <c r="E112" s="1" t="s">
        <v>16</v>
      </c>
      <c r="F112" s="1" t="s">
        <v>23</v>
      </c>
      <c r="G112" s="1" t="s">
        <v>71</v>
      </c>
      <c r="H112" s="1" t="s">
        <v>82</v>
      </c>
      <c r="J112" s="2">
        <f t="shared" ref="J112:J175" si="20">ROUNDUP((IFERROR(LEFT(A112,FIND("–",A112)-1),LEFT(A112,FIND(" ",A112)-1))+IFERROR(MID(A112,FIND("–",A112)+1,FIND(" ",A112)-FIND("–",A112)-1),LEFT(A112,FIND(" ",A112)-1)))/2,0)</f>
        <v>15</v>
      </c>
      <c r="K112" s="2" t="str">
        <f t="shared" ref="K112:K175" si="21">MID(A112,FIND(" ",A112)+1,FIND(" ",MID(A112,FIND(" ",A112)+1,100))-1)</f>
        <v>Feb</v>
      </c>
      <c r="L112">
        <f>VLOOKUP(K112,Months!$A$1:$B$50,2,FALSE)</f>
        <v>2</v>
      </c>
      <c r="M112" t="str">
        <f t="shared" ref="M112:M175" si="22">MID(MID(A112,FIND(" ",A112)+1,100),FIND(" ",MID(A112,FIND(" ",A112)+1,100))+1,100)</f>
        <v>2013</v>
      </c>
      <c r="N112" s="3">
        <f t="shared" ref="N112:N175" si="23">DATE(M112,L112,J112)</f>
        <v>41320</v>
      </c>
      <c r="P112" s="3">
        <f t="shared" ref="P112:P175" si="24">IFERROR(N112,O112)</f>
        <v>41320</v>
      </c>
      <c r="Q112" s="3" t="str">
        <f t="shared" ref="Q112:Q175" si="25">IFERROR(LEFT(B112,FIND("[",B112)-1),B112)</f>
        <v>Nielsen</v>
      </c>
      <c r="R112" s="5">
        <f t="shared" ref="R112:R175" si="26">H112*100</f>
        <v>56.000000000000007</v>
      </c>
      <c r="S112" s="5">
        <f t="shared" ref="S112:S175" si="27">C112*100</f>
        <v>30</v>
      </c>
      <c r="T112" s="5">
        <f t="shared" ref="T112:T175" si="28">D112*100</f>
        <v>47</v>
      </c>
      <c r="U112" s="5">
        <f t="shared" ref="U112:U175" si="29">E112*100</f>
        <v>11</v>
      </c>
      <c r="V112" s="5" t="e">
        <f>NA()</f>
        <v>#N/A</v>
      </c>
      <c r="W112" s="5" t="e">
        <f>NA()</f>
        <v>#N/A</v>
      </c>
      <c r="X112" s="5">
        <f t="shared" ref="X112:X175" si="30">F112*100</f>
        <v>12</v>
      </c>
    </row>
    <row r="113" spans="1:24" x14ac:dyDescent="0.25">
      <c r="A113" s="1" t="s">
        <v>280</v>
      </c>
      <c r="B113" s="1" t="s">
        <v>281</v>
      </c>
      <c r="C113" s="1" t="s">
        <v>0</v>
      </c>
      <c r="D113" s="1" t="s">
        <v>19</v>
      </c>
      <c r="E113" s="1" t="s">
        <v>8</v>
      </c>
      <c r="F113" s="1" t="s">
        <v>8</v>
      </c>
      <c r="G113" s="1" t="s">
        <v>43</v>
      </c>
      <c r="H113" s="1" t="s">
        <v>44</v>
      </c>
      <c r="J113" s="2">
        <f t="shared" si="20"/>
        <v>9</v>
      </c>
      <c r="K113" s="2" t="str">
        <f t="shared" si="21"/>
        <v>Feb</v>
      </c>
      <c r="L113">
        <f>VLOOKUP(K113,Months!$A$1:$B$50,2,FALSE)</f>
        <v>2</v>
      </c>
      <c r="M113" t="str">
        <f t="shared" si="22"/>
        <v>2013</v>
      </c>
      <c r="N113" s="3">
        <f t="shared" si="23"/>
        <v>41314</v>
      </c>
      <c r="P113" s="3">
        <f t="shared" si="24"/>
        <v>41314</v>
      </c>
      <c r="Q113" s="3" t="str">
        <f t="shared" si="25"/>
        <v>Essential</v>
      </c>
      <c r="R113" s="5">
        <f t="shared" si="26"/>
        <v>55.000000000000007</v>
      </c>
      <c r="S113" s="5">
        <f t="shared" si="27"/>
        <v>34</v>
      </c>
      <c r="T113" s="5">
        <f t="shared" si="28"/>
        <v>48</v>
      </c>
      <c r="U113" s="5">
        <f t="shared" si="29"/>
        <v>9</v>
      </c>
      <c r="V113" s="5" t="e">
        <f>NA()</f>
        <v>#N/A</v>
      </c>
      <c r="W113" s="5" t="e">
        <f>NA()</f>
        <v>#N/A</v>
      </c>
      <c r="X113" s="5">
        <f t="shared" si="30"/>
        <v>9</v>
      </c>
    </row>
    <row r="114" spans="1:24" x14ac:dyDescent="0.25">
      <c r="A114" s="1" t="s">
        <v>282</v>
      </c>
      <c r="B114" s="1" t="s">
        <v>275</v>
      </c>
      <c r="C114" s="1" t="s">
        <v>217</v>
      </c>
      <c r="D114" s="1" t="s">
        <v>43</v>
      </c>
      <c r="E114" s="1" t="s">
        <v>8</v>
      </c>
      <c r="F114" s="1" t="s">
        <v>91</v>
      </c>
      <c r="G114" s="1" t="s">
        <v>94</v>
      </c>
      <c r="H114" s="1" t="s">
        <v>95</v>
      </c>
      <c r="J114" s="2">
        <f t="shared" si="20"/>
        <v>10</v>
      </c>
      <c r="K114" s="2" t="str">
        <f t="shared" si="21"/>
        <v>Feb</v>
      </c>
      <c r="L114">
        <f>VLOOKUP(K114,Months!$A$1:$B$50,2,FALSE)</f>
        <v>2</v>
      </c>
      <c r="M114" t="str">
        <f t="shared" si="22"/>
        <v>2013</v>
      </c>
      <c r="N114" s="3">
        <f t="shared" si="23"/>
        <v>41315</v>
      </c>
      <c r="P114" s="3">
        <f t="shared" si="24"/>
        <v>41315</v>
      </c>
      <c r="Q114" s="3" t="str">
        <f t="shared" si="25"/>
        <v>Morgan (face)</v>
      </c>
      <c r="R114" s="5">
        <f t="shared" si="26"/>
        <v>54.500000000000007</v>
      </c>
      <c r="S114" s="5">
        <f t="shared" si="27"/>
        <v>33.5</v>
      </c>
      <c r="T114" s="5">
        <f t="shared" si="28"/>
        <v>45</v>
      </c>
      <c r="U114" s="5">
        <f t="shared" si="29"/>
        <v>9</v>
      </c>
      <c r="V114" s="5" t="e">
        <f>NA()</f>
        <v>#N/A</v>
      </c>
      <c r="W114" s="5" t="e">
        <f>NA()</f>
        <v>#N/A</v>
      </c>
      <c r="X114" s="5">
        <f t="shared" si="30"/>
        <v>12.5</v>
      </c>
    </row>
    <row r="115" spans="1:24" x14ac:dyDescent="0.25">
      <c r="A115" s="1" t="s">
        <v>283</v>
      </c>
      <c r="B115" s="1" t="s">
        <v>284</v>
      </c>
      <c r="C115" s="1" t="s">
        <v>0</v>
      </c>
      <c r="D115" s="1" t="s">
        <v>19</v>
      </c>
      <c r="E115" s="1" t="s">
        <v>2</v>
      </c>
      <c r="F115" s="1" t="s">
        <v>13</v>
      </c>
      <c r="G115" s="1" t="s">
        <v>9</v>
      </c>
      <c r="H115" s="1" t="s">
        <v>10</v>
      </c>
      <c r="J115" s="2">
        <f t="shared" si="20"/>
        <v>3</v>
      </c>
      <c r="K115" s="2" t="str">
        <f t="shared" si="21"/>
        <v>Feb</v>
      </c>
      <c r="L115">
        <f>VLOOKUP(K115,Months!$A$1:$B$50,2,FALSE)</f>
        <v>2</v>
      </c>
      <c r="M115" t="str">
        <f t="shared" si="22"/>
        <v>2013</v>
      </c>
      <c r="N115" s="3">
        <f t="shared" si="23"/>
        <v>41308</v>
      </c>
      <c r="P115" s="3">
        <f t="shared" si="24"/>
        <v>41308</v>
      </c>
      <c r="Q115" s="3" t="str">
        <f t="shared" si="25"/>
        <v>Essential</v>
      </c>
      <c r="R115" s="5">
        <f t="shared" si="26"/>
        <v>54</v>
      </c>
      <c r="S115" s="5">
        <f t="shared" si="27"/>
        <v>34</v>
      </c>
      <c r="T115" s="5">
        <f t="shared" si="28"/>
        <v>48</v>
      </c>
      <c r="U115" s="5">
        <f t="shared" si="29"/>
        <v>10</v>
      </c>
      <c r="V115" s="5" t="e">
        <f>NA()</f>
        <v>#N/A</v>
      </c>
      <c r="W115" s="5" t="e">
        <f>NA()</f>
        <v>#N/A</v>
      </c>
      <c r="X115" s="5">
        <f t="shared" si="30"/>
        <v>8</v>
      </c>
    </row>
    <row r="116" spans="1:24" x14ac:dyDescent="0.25">
      <c r="A116" s="1" t="s">
        <v>285</v>
      </c>
      <c r="B116" s="1" t="s">
        <v>275</v>
      </c>
      <c r="C116" s="1" t="s">
        <v>93</v>
      </c>
      <c r="D116" s="1" t="s">
        <v>54</v>
      </c>
      <c r="E116" s="1" t="s">
        <v>99</v>
      </c>
      <c r="F116" s="1" t="s">
        <v>59</v>
      </c>
      <c r="G116" s="1" t="s">
        <v>81</v>
      </c>
      <c r="H116" s="1" t="s">
        <v>104</v>
      </c>
      <c r="J116" s="2">
        <f t="shared" si="20"/>
        <v>3</v>
      </c>
      <c r="K116" s="2" t="str">
        <f t="shared" si="21"/>
        <v>Feb</v>
      </c>
      <c r="L116">
        <f>VLOOKUP(K116,Months!$A$1:$B$50,2,FALSE)</f>
        <v>2</v>
      </c>
      <c r="M116" t="str">
        <f t="shared" si="22"/>
        <v>2013</v>
      </c>
      <c r="N116" s="3">
        <f t="shared" si="23"/>
        <v>41308</v>
      </c>
      <c r="P116" s="3">
        <f t="shared" si="24"/>
        <v>41308</v>
      </c>
      <c r="Q116" s="3" t="str">
        <f t="shared" si="25"/>
        <v>Morgan (face)</v>
      </c>
      <c r="R116" s="5">
        <f t="shared" si="26"/>
        <v>51.5</v>
      </c>
      <c r="S116" s="5">
        <f t="shared" si="27"/>
        <v>38.5</v>
      </c>
      <c r="T116" s="5">
        <f t="shared" si="28"/>
        <v>42.5</v>
      </c>
      <c r="U116" s="5">
        <f t="shared" si="29"/>
        <v>8.5</v>
      </c>
      <c r="V116" s="5" t="e">
        <f>NA()</f>
        <v>#N/A</v>
      </c>
      <c r="W116" s="5" t="e">
        <f>NA()</f>
        <v>#N/A</v>
      </c>
      <c r="X116" s="5">
        <f t="shared" si="30"/>
        <v>10.5</v>
      </c>
    </row>
    <row r="117" spans="1:24" x14ac:dyDescent="0.25">
      <c r="A117" s="1" t="s">
        <v>286</v>
      </c>
      <c r="B117" s="1" t="s">
        <v>100</v>
      </c>
      <c r="C117" s="1" t="s">
        <v>74</v>
      </c>
      <c r="D117" s="1" t="s">
        <v>19</v>
      </c>
      <c r="E117" s="1" t="s">
        <v>8</v>
      </c>
      <c r="F117" s="1" t="s">
        <v>16</v>
      </c>
      <c r="G117" s="1" t="s">
        <v>71</v>
      </c>
      <c r="H117" s="1" t="s">
        <v>82</v>
      </c>
      <c r="J117" s="2">
        <f t="shared" si="20"/>
        <v>2</v>
      </c>
      <c r="K117" s="2" t="str">
        <f t="shared" si="21"/>
        <v>Feb</v>
      </c>
      <c r="L117">
        <f>VLOOKUP(K117,Months!$A$1:$B$50,2,FALSE)</f>
        <v>2</v>
      </c>
      <c r="M117" t="str">
        <f t="shared" si="22"/>
        <v>2013</v>
      </c>
      <c r="N117" s="3">
        <f t="shared" si="23"/>
        <v>41307</v>
      </c>
      <c r="P117" s="3">
        <f t="shared" si="24"/>
        <v>41307</v>
      </c>
      <c r="Q117" s="3" t="str">
        <f t="shared" si="25"/>
        <v>Newspoll</v>
      </c>
      <c r="R117" s="5">
        <f t="shared" si="26"/>
        <v>56.000000000000007</v>
      </c>
      <c r="S117" s="5">
        <f t="shared" si="27"/>
        <v>32</v>
      </c>
      <c r="T117" s="5">
        <f t="shared" si="28"/>
        <v>48</v>
      </c>
      <c r="U117" s="5">
        <f t="shared" si="29"/>
        <v>9</v>
      </c>
      <c r="V117" s="5" t="e">
        <f>NA()</f>
        <v>#N/A</v>
      </c>
      <c r="W117" s="5" t="e">
        <f>NA()</f>
        <v>#N/A</v>
      </c>
      <c r="X117" s="5">
        <f t="shared" si="30"/>
        <v>11</v>
      </c>
    </row>
    <row r="118" spans="1:24" x14ac:dyDescent="0.25">
      <c r="A118" s="1" t="s">
        <v>286</v>
      </c>
      <c r="B118" s="1" t="s">
        <v>269</v>
      </c>
      <c r="C118" s="1" t="s">
        <v>6</v>
      </c>
      <c r="D118" s="1" t="s">
        <v>19</v>
      </c>
      <c r="E118" s="1" t="s">
        <v>2</v>
      </c>
      <c r="F118" s="1" t="s">
        <v>14</v>
      </c>
      <c r="G118" s="1" t="s">
        <v>9</v>
      </c>
      <c r="H118" s="1" t="s">
        <v>10</v>
      </c>
      <c r="J118" s="2">
        <f t="shared" si="20"/>
        <v>2</v>
      </c>
      <c r="K118" s="2" t="str">
        <f t="shared" si="21"/>
        <v>Feb</v>
      </c>
      <c r="L118">
        <f>VLOOKUP(K118,Months!$A$1:$B$50,2,FALSE)</f>
        <v>2</v>
      </c>
      <c r="M118" t="str">
        <f t="shared" si="22"/>
        <v>2013</v>
      </c>
      <c r="N118" s="3">
        <f t="shared" si="23"/>
        <v>41307</v>
      </c>
      <c r="P118" s="3">
        <f t="shared" si="24"/>
        <v>41307</v>
      </c>
      <c r="Q118" s="3" t="str">
        <f t="shared" si="25"/>
        <v>Galaxy</v>
      </c>
      <c r="R118" s="5">
        <f t="shared" si="26"/>
        <v>54</v>
      </c>
      <c r="S118" s="5">
        <f t="shared" si="27"/>
        <v>35</v>
      </c>
      <c r="T118" s="5">
        <f t="shared" si="28"/>
        <v>48</v>
      </c>
      <c r="U118" s="5">
        <f t="shared" si="29"/>
        <v>10</v>
      </c>
      <c r="V118" s="5" t="e">
        <f>NA()</f>
        <v>#N/A</v>
      </c>
      <c r="W118" s="5" t="e">
        <f>NA()</f>
        <v>#N/A</v>
      </c>
      <c r="X118" s="5">
        <f t="shared" si="30"/>
        <v>7.0000000000000009</v>
      </c>
    </row>
    <row r="119" spans="1:24" x14ac:dyDescent="0.25">
      <c r="A119" s="1" t="s">
        <v>287</v>
      </c>
      <c r="B119" s="1" t="s">
        <v>288</v>
      </c>
      <c r="C119" s="1" t="s">
        <v>6</v>
      </c>
      <c r="D119" s="1" t="s">
        <v>19</v>
      </c>
      <c r="E119" s="1" t="s">
        <v>2</v>
      </c>
      <c r="F119" s="1" t="s">
        <v>14</v>
      </c>
      <c r="G119" s="1" t="s">
        <v>9</v>
      </c>
      <c r="H119" s="1" t="s">
        <v>10</v>
      </c>
      <c r="J119" s="2">
        <f t="shared" si="20"/>
        <v>26</v>
      </c>
      <c r="K119" s="2" t="str">
        <f t="shared" si="21"/>
        <v>Jan</v>
      </c>
      <c r="L119">
        <f>VLOOKUP(K119,Months!$A$1:$B$50,2,FALSE)</f>
        <v>1</v>
      </c>
      <c r="M119" t="str">
        <f t="shared" si="22"/>
        <v>2013</v>
      </c>
      <c r="N119" s="3">
        <f t="shared" si="23"/>
        <v>41300</v>
      </c>
      <c r="P119" s="3">
        <f t="shared" si="24"/>
        <v>41300</v>
      </c>
      <c r="Q119" s="3" t="str">
        <f t="shared" si="25"/>
        <v>Essential</v>
      </c>
      <c r="R119" s="5">
        <f t="shared" si="26"/>
        <v>54</v>
      </c>
      <c r="S119" s="5">
        <f t="shared" si="27"/>
        <v>35</v>
      </c>
      <c r="T119" s="5">
        <f t="shared" si="28"/>
        <v>48</v>
      </c>
      <c r="U119" s="5">
        <f t="shared" si="29"/>
        <v>10</v>
      </c>
      <c r="V119" s="5" t="e">
        <f>NA()</f>
        <v>#N/A</v>
      </c>
      <c r="W119" s="5" t="e">
        <f>NA()</f>
        <v>#N/A</v>
      </c>
      <c r="X119" s="5">
        <f t="shared" si="30"/>
        <v>7.0000000000000009</v>
      </c>
    </row>
    <row r="120" spans="1:24" x14ac:dyDescent="0.25">
      <c r="A120" s="1" t="s">
        <v>289</v>
      </c>
      <c r="B120" s="1" t="s">
        <v>275</v>
      </c>
      <c r="C120" s="1" t="s">
        <v>15</v>
      </c>
      <c r="D120" s="1" t="s">
        <v>12</v>
      </c>
      <c r="E120" s="1" t="s">
        <v>23</v>
      </c>
      <c r="F120" s="1" t="s">
        <v>3</v>
      </c>
      <c r="G120" s="1" t="s">
        <v>52</v>
      </c>
      <c r="H120" s="1" t="s">
        <v>51</v>
      </c>
      <c r="J120" s="2" t="e">
        <f t="shared" si="20"/>
        <v>#VALUE!</v>
      </c>
      <c r="K120" s="2" t="str">
        <f t="shared" si="21"/>
        <v>Jan</v>
      </c>
      <c r="L120">
        <f>VLOOKUP(K120,Months!$A$1:$B$50,2,FALSE)</f>
        <v>1</v>
      </c>
      <c r="M120" t="str">
        <f t="shared" si="22"/>
        <v>2013</v>
      </c>
      <c r="N120" s="3" t="e">
        <f t="shared" si="23"/>
        <v>#VALUE!</v>
      </c>
      <c r="O120" s="3">
        <v>41297</v>
      </c>
      <c r="P120" s="3">
        <f t="shared" si="24"/>
        <v>41297</v>
      </c>
      <c r="Q120" s="3" t="str">
        <f t="shared" si="25"/>
        <v>Morgan (face)</v>
      </c>
      <c r="R120" s="5">
        <f t="shared" si="26"/>
        <v>50.5</v>
      </c>
      <c r="S120" s="5">
        <f t="shared" si="27"/>
        <v>36</v>
      </c>
      <c r="T120" s="5">
        <f t="shared" si="28"/>
        <v>39</v>
      </c>
      <c r="U120" s="5">
        <f t="shared" si="29"/>
        <v>12</v>
      </c>
      <c r="V120" s="5" t="e">
        <f>NA()</f>
        <v>#N/A</v>
      </c>
      <c r="W120" s="5" t="e">
        <f>NA()</f>
        <v>#N/A</v>
      </c>
      <c r="X120" s="5">
        <f t="shared" si="30"/>
        <v>13</v>
      </c>
    </row>
    <row r="121" spans="1:24" x14ac:dyDescent="0.25">
      <c r="A121" s="1" t="s">
        <v>290</v>
      </c>
      <c r="B121" s="1" t="s">
        <v>291</v>
      </c>
      <c r="C121" s="1" t="s">
        <v>15</v>
      </c>
      <c r="D121" s="1" t="s">
        <v>19</v>
      </c>
      <c r="E121" s="1" t="s">
        <v>8</v>
      </c>
      <c r="F121" s="1" t="s">
        <v>13</v>
      </c>
      <c r="G121" s="1" t="s">
        <v>9</v>
      </c>
      <c r="H121" s="1" t="s">
        <v>10</v>
      </c>
      <c r="J121" s="2">
        <f t="shared" si="20"/>
        <v>18</v>
      </c>
      <c r="K121" s="2" t="str">
        <f t="shared" si="21"/>
        <v>Jan</v>
      </c>
      <c r="L121">
        <f>VLOOKUP(K121,Months!$A$1:$B$50,2,FALSE)</f>
        <v>1</v>
      </c>
      <c r="M121" t="str">
        <f t="shared" si="22"/>
        <v>2013</v>
      </c>
      <c r="N121" s="3">
        <f t="shared" si="23"/>
        <v>41292</v>
      </c>
      <c r="P121" s="3">
        <f t="shared" si="24"/>
        <v>41292</v>
      </c>
      <c r="Q121" s="3" t="str">
        <f t="shared" si="25"/>
        <v>Essential</v>
      </c>
      <c r="R121" s="5">
        <f t="shared" si="26"/>
        <v>54</v>
      </c>
      <c r="S121" s="5">
        <f t="shared" si="27"/>
        <v>36</v>
      </c>
      <c r="T121" s="5">
        <f t="shared" si="28"/>
        <v>48</v>
      </c>
      <c r="U121" s="5">
        <f t="shared" si="29"/>
        <v>9</v>
      </c>
      <c r="V121" s="5" t="e">
        <f>NA()</f>
        <v>#N/A</v>
      </c>
      <c r="W121" s="5" t="e">
        <f>NA()</f>
        <v>#N/A</v>
      </c>
      <c r="X121" s="5">
        <f t="shared" si="30"/>
        <v>8</v>
      </c>
    </row>
    <row r="122" spans="1:24" x14ac:dyDescent="0.25">
      <c r="A122" s="1" t="s">
        <v>292</v>
      </c>
      <c r="B122" s="1" t="s">
        <v>293</v>
      </c>
      <c r="C122" s="1" t="s">
        <v>15</v>
      </c>
      <c r="D122" s="1" t="s">
        <v>19</v>
      </c>
      <c r="E122" s="1" t="s">
        <v>13</v>
      </c>
      <c r="F122" s="1" t="s">
        <v>13</v>
      </c>
      <c r="G122" s="1" t="s">
        <v>9</v>
      </c>
      <c r="H122" s="1" t="s">
        <v>10</v>
      </c>
      <c r="J122" s="2">
        <f t="shared" si="20"/>
        <v>11</v>
      </c>
      <c r="K122" s="2" t="str">
        <f t="shared" si="21"/>
        <v>Jan</v>
      </c>
      <c r="L122">
        <f>VLOOKUP(K122,Months!$A$1:$B$50,2,FALSE)</f>
        <v>1</v>
      </c>
      <c r="M122" t="str">
        <f t="shared" si="22"/>
        <v>2013</v>
      </c>
      <c r="N122" s="3">
        <f t="shared" si="23"/>
        <v>41285</v>
      </c>
      <c r="P122" s="3">
        <f t="shared" si="24"/>
        <v>41285</v>
      </c>
      <c r="Q122" s="3" t="str">
        <f t="shared" si="25"/>
        <v>Essential</v>
      </c>
      <c r="R122" s="5">
        <f t="shared" si="26"/>
        <v>54</v>
      </c>
      <c r="S122" s="5">
        <f t="shared" si="27"/>
        <v>36</v>
      </c>
      <c r="T122" s="5">
        <f t="shared" si="28"/>
        <v>48</v>
      </c>
      <c r="U122" s="5">
        <f t="shared" si="29"/>
        <v>8</v>
      </c>
      <c r="V122" s="5" t="e">
        <f>NA()</f>
        <v>#N/A</v>
      </c>
      <c r="W122" s="5" t="e">
        <f>NA()</f>
        <v>#N/A</v>
      </c>
      <c r="X122" s="5">
        <f t="shared" si="30"/>
        <v>8</v>
      </c>
    </row>
    <row r="123" spans="1:24" x14ac:dyDescent="0.25">
      <c r="A123" s="1" t="s">
        <v>294</v>
      </c>
      <c r="B123" s="1" t="s">
        <v>100</v>
      </c>
      <c r="C123" s="1" t="s">
        <v>7</v>
      </c>
      <c r="D123" s="1" t="s">
        <v>71</v>
      </c>
      <c r="E123" s="1" t="s">
        <v>8</v>
      </c>
      <c r="F123" s="1" t="s">
        <v>8</v>
      </c>
      <c r="G123" s="1" t="s">
        <v>5</v>
      </c>
      <c r="H123" s="1" t="s">
        <v>4</v>
      </c>
      <c r="J123" s="2">
        <f t="shared" si="20"/>
        <v>12</v>
      </c>
      <c r="K123" s="2" t="str">
        <f t="shared" si="21"/>
        <v>Jan</v>
      </c>
      <c r="L123">
        <f>VLOOKUP(K123,Months!$A$1:$B$50,2,FALSE)</f>
        <v>1</v>
      </c>
      <c r="M123" t="str">
        <f t="shared" si="22"/>
        <v>2013</v>
      </c>
      <c r="N123" s="3">
        <f t="shared" si="23"/>
        <v>41286</v>
      </c>
      <c r="P123" s="3">
        <f t="shared" si="24"/>
        <v>41286</v>
      </c>
      <c r="Q123" s="3" t="str">
        <f t="shared" si="25"/>
        <v>Newspoll</v>
      </c>
      <c r="R123" s="5">
        <f t="shared" si="26"/>
        <v>51</v>
      </c>
      <c r="S123" s="5">
        <f t="shared" si="27"/>
        <v>38</v>
      </c>
      <c r="T123" s="5">
        <f t="shared" si="28"/>
        <v>44</v>
      </c>
      <c r="U123" s="5">
        <f t="shared" si="29"/>
        <v>9</v>
      </c>
      <c r="V123" s="5" t="e">
        <f>NA()</f>
        <v>#N/A</v>
      </c>
      <c r="W123" s="5" t="e">
        <f>NA()</f>
        <v>#N/A</v>
      </c>
      <c r="X123" s="5">
        <f t="shared" si="30"/>
        <v>9</v>
      </c>
    </row>
    <row r="124" spans="1:24" x14ac:dyDescent="0.25">
      <c r="A124" s="1" t="s">
        <v>295</v>
      </c>
      <c r="B124" s="1" t="s">
        <v>275</v>
      </c>
      <c r="C124" s="1" t="s">
        <v>67</v>
      </c>
      <c r="D124" s="1" t="s">
        <v>62</v>
      </c>
      <c r="E124" s="1" t="s">
        <v>59</v>
      </c>
      <c r="F124" s="1" t="s">
        <v>56</v>
      </c>
      <c r="G124" s="1" t="s">
        <v>5</v>
      </c>
      <c r="H124" s="1" t="s">
        <v>4</v>
      </c>
      <c r="J124" s="2" t="e">
        <f t="shared" si="20"/>
        <v>#VALUE!</v>
      </c>
      <c r="K124" s="2" t="str">
        <f t="shared" si="21"/>
        <v>Jan</v>
      </c>
      <c r="L124">
        <f>VLOOKUP(K124,Months!$A$1:$B$50,2,FALSE)</f>
        <v>1</v>
      </c>
      <c r="M124" t="str">
        <f t="shared" si="22"/>
        <v>2013</v>
      </c>
      <c r="N124" s="3" t="e">
        <f t="shared" si="23"/>
        <v>#VALUE!</v>
      </c>
      <c r="O124" s="3">
        <v>41283</v>
      </c>
      <c r="P124" s="3">
        <f t="shared" si="24"/>
        <v>41283</v>
      </c>
      <c r="Q124" s="3" t="str">
        <f t="shared" si="25"/>
        <v>Morgan (face)</v>
      </c>
      <c r="R124" s="5">
        <f t="shared" si="26"/>
        <v>51</v>
      </c>
      <c r="S124" s="5">
        <f t="shared" si="27"/>
        <v>36.5</v>
      </c>
      <c r="T124" s="5">
        <f t="shared" si="28"/>
        <v>41.5</v>
      </c>
      <c r="U124" s="5">
        <f t="shared" si="29"/>
        <v>10.5</v>
      </c>
      <c r="V124" s="5" t="e">
        <f>NA()</f>
        <v>#N/A</v>
      </c>
      <c r="W124" s="5" t="e">
        <f>NA()</f>
        <v>#N/A</v>
      </c>
      <c r="X124" s="5">
        <f t="shared" si="30"/>
        <v>11.5</v>
      </c>
    </row>
    <row r="125" spans="1:24" x14ac:dyDescent="0.25">
      <c r="A125" s="1" t="s">
        <v>296</v>
      </c>
      <c r="B125" s="1" t="s">
        <v>297</v>
      </c>
      <c r="C125" s="1" t="s">
        <v>15</v>
      </c>
      <c r="D125" s="1" t="s">
        <v>19</v>
      </c>
      <c r="E125" s="1" t="s">
        <v>13</v>
      </c>
      <c r="F125" s="1" t="s">
        <v>13</v>
      </c>
      <c r="G125" s="1" t="s">
        <v>43</v>
      </c>
      <c r="H125" s="1" t="s">
        <v>44</v>
      </c>
      <c r="J125" s="2">
        <f t="shared" si="20"/>
        <v>14</v>
      </c>
      <c r="K125" s="2" t="str">
        <f t="shared" si="21"/>
        <v>Dec</v>
      </c>
      <c r="L125">
        <f>VLOOKUP(K125,Months!$A$1:$B$50,2,FALSE)</f>
        <v>12</v>
      </c>
      <c r="M125" t="str">
        <f t="shared" si="22"/>
        <v>2012</v>
      </c>
      <c r="N125" s="3">
        <f t="shared" si="23"/>
        <v>41257</v>
      </c>
      <c r="P125" s="3">
        <f t="shared" si="24"/>
        <v>41257</v>
      </c>
      <c r="Q125" s="3" t="str">
        <f t="shared" si="25"/>
        <v>Essential</v>
      </c>
      <c r="R125" s="5">
        <f t="shared" si="26"/>
        <v>55.000000000000007</v>
      </c>
      <c r="S125" s="5">
        <f t="shared" si="27"/>
        <v>36</v>
      </c>
      <c r="T125" s="5">
        <f t="shared" si="28"/>
        <v>48</v>
      </c>
      <c r="U125" s="5">
        <f t="shared" si="29"/>
        <v>8</v>
      </c>
      <c r="V125" s="5" t="e">
        <f>NA()</f>
        <v>#N/A</v>
      </c>
      <c r="W125" s="5" t="e">
        <f>NA()</f>
        <v>#N/A</v>
      </c>
      <c r="X125" s="5">
        <f t="shared" si="30"/>
        <v>8</v>
      </c>
    </row>
    <row r="126" spans="1:24" x14ac:dyDescent="0.25">
      <c r="A126" s="1" t="s">
        <v>298</v>
      </c>
      <c r="B126" s="1" t="s">
        <v>275</v>
      </c>
      <c r="C126" s="1" t="s">
        <v>49</v>
      </c>
      <c r="D126" s="1" t="s">
        <v>65</v>
      </c>
      <c r="E126" s="1" t="s">
        <v>23</v>
      </c>
      <c r="F126" s="1" t="s">
        <v>59</v>
      </c>
      <c r="G126" s="1" t="s">
        <v>98</v>
      </c>
      <c r="H126" s="1" t="s">
        <v>85</v>
      </c>
      <c r="J126" s="2" t="e">
        <f t="shared" si="20"/>
        <v>#VALUE!</v>
      </c>
      <c r="K126" s="2" t="str">
        <f t="shared" si="21"/>
        <v>Dec</v>
      </c>
      <c r="L126">
        <f>VLOOKUP(K126,Months!$A$1:$B$50,2,FALSE)</f>
        <v>12</v>
      </c>
      <c r="M126" t="str">
        <f t="shared" si="22"/>
        <v>2012</v>
      </c>
      <c r="N126" s="3" t="e">
        <f t="shared" si="23"/>
        <v>#VALUE!</v>
      </c>
      <c r="O126" s="3">
        <v>41245</v>
      </c>
      <c r="P126" s="3">
        <f t="shared" si="24"/>
        <v>41245</v>
      </c>
      <c r="Q126" s="3" t="str">
        <f t="shared" si="25"/>
        <v>Morgan (face)</v>
      </c>
      <c r="R126" s="5">
        <f t="shared" si="26"/>
        <v>46.5</v>
      </c>
      <c r="S126" s="5">
        <f t="shared" si="27"/>
        <v>40</v>
      </c>
      <c r="T126" s="5">
        <f t="shared" si="28"/>
        <v>37.5</v>
      </c>
      <c r="U126" s="5">
        <f t="shared" si="29"/>
        <v>12</v>
      </c>
      <c r="V126" s="5" t="e">
        <f>NA()</f>
        <v>#N/A</v>
      </c>
      <c r="W126" s="5" t="e">
        <f>NA()</f>
        <v>#N/A</v>
      </c>
      <c r="X126" s="5">
        <f t="shared" si="30"/>
        <v>10.5</v>
      </c>
    </row>
    <row r="127" spans="1:24" x14ac:dyDescent="0.25">
      <c r="A127" s="1" t="s">
        <v>299</v>
      </c>
      <c r="B127" s="1" t="s">
        <v>264</v>
      </c>
      <c r="C127" s="1" t="s">
        <v>6</v>
      </c>
      <c r="D127" s="1" t="s">
        <v>57</v>
      </c>
      <c r="E127" s="1" t="s">
        <v>2</v>
      </c>
      <c r="F127" s="1" t="s">
        <v>23</v>
      </c>
      <c r="G127" s="1" t="s">
        <v>19</v>
      </c>
      <c r="H127" s="1" t="s">
        <v>20</v>
      </c>
      <c r="J127" s="2">
        <f t="shared" si="20"/>
        <v>14</v>
      </c>
      <c r="K127" s="2" t="str">
        <f t="shared" si="21"/>
        <v>Dec</v>
      </c>
      <c r="L127">
        <f>VLOOKUP(K127,Months!$A$1:$B$50,2,FALSE)</f>
        <v>12</v>
      </c>
      <c r="M127" t="str">
        <f t="shared" si="22"/>
        <v>2012</v>
      </c>
      <c r="N127" s="3">
        <f t="shared" si="23"/>
        <v>41257</v>
      </c>
      <c r="P127" s="3">
        <f t="shared" si="24"/>
        <v>41257</v>
      </c>
      <c r="Q127" s="3" t="str">
        <f t="shared" si="25"/>
        <v>Nielsen</v>
      </c>
      <c r="R127" s="5">
        <f t="shared" si="26"/>
        <v>52</v>
      </c>
      <c r="S127" s="5">
        <f t="shared" si="27"/>
        <v>35</v>
      </c>
      <c r="T127" s="5">
        <f t="shared" si="28"/>
        <v>43</v>
      </c>
      <c r="U127" s="5">
        <f t="shared" si="29"/>
        <v>10</v>
      </c>
      <c r="V127" s="5" t="e">
        <f>NA()</f>
        <v>#N/A</v>
      </c>
      <c r="W127" s="5" t="e">
        <f>NA()</f>
        <v>#N/A</v>
      </c>
      <c r="X127" s="5">
        <f t="shared" si="30"/>
        <v>12</v>
      </c>
    </row>
    <row r="128" spans="1:24" x14ac:dyDescent="0.25">
      <c r="A128" s="1" t="s">
        <v>300</v>
      </c>
      <c r="B128" s="1" t="s">
        <v>301</v>
      </c>
      <c r="C128" s="1" t="s">
        <v>15</v>
      </c>
      <c r="D128" s="1" t="s">
        <v>19</v>
      </c>
      <c r="E128" s="1" t="s">
        <v>13</v>
      </c>
      <c r="F128" s="1" t="s">
        <v>13</v>
      </c>
      <c r="G128" s="1" t="s">
        <v>9</v>
      </c>
      <c r="H128" s="1" t="s">
        <v>10</v>
      </c>
      <c r="J128" s="2">
        <f t="shared" si="20"/>
        <v>7</v>
      </c>
      <c r="K128" s="2" t="str">
        <f t="shared" si="21"/>
        <v>Dec</v>
      </c>
      <c r="L128">
        <f>VLOOKUP(K128,Months!$A$1:$B$50,2,FALSE)</f>
        <v>12</v>
      </c>
      <c r="M128" t="str">
        <f t="shared" si="22"/>
        <v>2012</v>
      </c>
      <c r="N128" s="3">
        <f t="shared" si="23"/>
        <v>41250</v>
      </c>
      <c r="P128" s="3">
        <f t="shared" si="24"/>
        <v>41250</v>
      </c>
      <c r="Q128" s="3" t="str">
        <f t="shared" si="25"/>
        <v>Essential</v>
      </c>
      <c r="R128" s="5">
        <f t="shared" si="26"/>
        <v>54</v>
      </c>
      <c r="S128" s="5">
        <f t="shared" si="27"/>
        <v>36</v>
      </c>
      <c r="T128" s="5">
        <f t="shared" si="28"/>
        <v>48</v>
      </c>
      <c r="U128" s="5">
        <f t="shared" si="29"/>
        <v>8</v>
      </c>
      <c r="V128" s="5" t="e">
        <f>NA()</f>
        <v>#N/A</v>
      </c>
      <c r="W128" s="5" t="e">
        <f>NA()</f>
        <v>#N/A</v>
      </c>
      <c r="X128" s="5">
        <f t="shared" si="30"/>
        <v>8</v>
      </c>
    </row>
    <row r="129" spans="1:24" x14ac:dyDescent="0.25">
      <c r="A129" s="1" t="s">
        <v>302</v>
      </c>
      <c r="B129" s="1" t="s">
        <v>100</v>
      </c>
      <c r="C129" s="1" t="s">
        <v>74</v>
      </c>
      <c r="D129" s="1" t="s">
        <v>9</v>
      </c>
      <c r="E129" s="1" t="s">
        <v>16</v>
      </c>
      <c r="F129" s="1" t="s">
        <v>16</v>
      </c>
      <c r="G129" s="1" t="s">
        <v>9</v>
      </c>
      <c r="H129" s="1" t="s">
        <v>10</v>
      </c>
      <c r="J129" s="2">
        <f t="shared" si="20"/>
        <v>8</v>
      </c>
      <c r="K129" s="2" t="str">
        <f t="shared" si="21"/>
        <v>Dec</v>
      </c>
      <c r="L129">
        <f>VLOOKUP(K129,Months!$A$1:$B$50,2,FALSE)</f>
        <v>12</v>
      </c>
      <c r="M129" t="str">
        <f t="shared" si="22"/>
        <v>2012</v>
      </c>
      <c r="N129" s="3">
        <f t="shared" si="23"/>
        <v>41251</v>
      </c>
      <c r="P129" s="3">
        <f t="shared" si="24"/>
        <v>41251</v>
      </c>
      <c r="Q129" s="3" t="str">
        <f t="shared" si="25"/>
        <v>Newspoll</v>
      </c>
      <c r="R129" s="5">
        <f t="shared" si="26"/>
        <v>54</v>
      </c>
      <c r="S129" s="5">
        <f t="shared" si="27"/>
        <v>32</v>
      </c>
      <c r="T129" s="5">
        <f t="shared" si="28"/>
        <v>46</v>
      </c>
      <c r="U129" s="5">
        <f t="shared" si="29"/>
        <v>11</v>
      </c>
      <c r="V129" s="5" t="e">
        <f>NA()</f>
        <v>#N/A</v>
      </c>
      <c r="W129" s="5" t="e">
        <f>NA()</f>
        <v>#N/A</v>
      </c>
      <c r="X129" s="5">
        <f t="shared" si="30"/>
        <v>11</v>
      </c>
    </row>
    <row r="130" spans="1:24" x14ac:dyDescent="0.25">
      <c r="A130" s="1" t="s">
        <v>303</v>
      </c>
      <c r="B130" s="1" t="s">
        <v>304</v>
      </c>
      <c r="C130" s="1" t="s">
        <v>11</v>
      </c>
      <c r="D130" s="1" t="s">
        <v>17</v>
      </c>
      <c r="E130" s="1" t="s">
        <v>8</v>
      </c>
      <c r="F130" s="1" t="s">
        <v>14</v>
      </c>
      <c r="G130" s="1" t="s">
        <v>17</v>
      </c>
      <c r="H130" s="1" t="s">
        <v>18</v>
      </c>
      <c r="J130" s="2">
        <f t="shared" si="20"/>
        <v>22096</v>
      </c>
      <c r="K130" s="2" t="str">
        <f t="shared" si="21"/>
        <v>Nov–2</v>
      </c>
      <c r="L130" t="e">
        <f>VLOOKUP(K130,Months!$A$1:$B$50,2,FALSE)</f>
        <v>#N/A</v>
      </c>
      <c r="M130" t="str">
        <f t="shared" si="22"/>
        <v>Dec 2012</v>
      </c>
      <c r="N130" s="3" t="e">
        <f t="shared" si="23"/>
        <v>#N/A</v>
      </c>
      <c r="O130" s="3">
        <v>41243</v>
      </c>
      <c r="P130" s="3">
        <f t="shared" si="24"/>
        <v>41243</v>
      </c>
      <c r="Q130" s="3" t="str">
        <f t="shared" si="25"/>
        <v>Essential</v>
      </c>
      <c r="R130" s="5">
        <f t="shared" si="26"/>
        <v>53</v>
      </c>
      <c r="S130" s="5">
        <f t="shared" si="27"/>
        <v>37</v>
      </c>
      <c r="T130" s="5">
        <f t="shared" si="28"/>
        <v>47</v>
      </c>
      <c r="U130" s="5">
        <f t="shared" si="29"/>
        <v>9</v>
      </c>
      <c r="V130" s="5" t="e">
        <f>NA()</f>
        <v>#N/A</v>
      </c>
      <c r="W130" s="5" t="e">
        <f>NA()</f>
        <v>#N/A</v>
      </c>
      <c r="X130" s="5">
        <f t="shared" si="30"/>
        <v>7.0000000000000009</v>
      </c>
    </row>
    <row r="131" spans="1:24" x14ac:dyDescent="0.25">
      <c r="A131" s="1" t="s">
        <v>305</v>
      </c>
      <c r="B131" s="1" t="s">
        <v>275</v>
      </c>
      <c r="C131" s="1" t="s">
        <v>15</v>
      </c>
      <c r="D131" s="1" t="s">
        <v>73</v>
      </c>
      <c r="E131" s="1" t="s">
        <v>59</v>
      </c>
      <c r="F131" s="1" t="s">
        <v>3</v>
      </c>
      <c r="G131" s="1" t="s">
        <v>52</v>
      </c>
      <c r="H131" s="1" t="s">
        <v>51</v>
      </c>
      <c r="J131" s="2">
        <f t="shared" si="20"/>
        <v>25</v>
      </c>
      <c r="K131" s="2" t="str">
        <f t="shared" si="21"/>
        <v>Nov/1–2</v>
      </c>
      <c r="L131" t="e">
        <f>VLOOKUP(K131,Months!$A$1:$B$50,2,FALSE)</f>
        <v>#N/A</v>
      </c>
      <c r="M131" t="str">
        <f t="shared" si="22"/>
        <v>Dec 2012</v>
      </c>
      <c r="N131" s="3" t="e">
        <f t="shared" si="23"/>
        <v>#N/A</v>
      </c>
      <c r="O131" s="3">
        <v>41241</v>
      </c>
      <c r="P131" s="3">
        <f t="shared" si="24"/>
        <v>41241</v>
      </c>
      <c r="Q131" s="3" t="str">
        <f t="shared" si="25"/>
        <v>Morgan (face)</v>
      </c>
      <c r="R131" s="5">
        <f t="shared" si="26"/>
        <v>50.5</v>
      </c>
      <c r="S131" s="5">
        <f t="shared" si="27"/>
        <v>36</v>
      </c>
      <c r="T131" s="5">
        <f t="shared" si="28"/>
        <v>40.5</v>
      </c>
      <c r="U131" s="5">
        <f t="shared" si="29"/>
        <v>10.5</v>
      </c>
      <c r="V131" s="5" t="e">
        <f>NA()</f>
        <v>#N/A</v>
      </c>
      <c r="W131" s="5" t="e">
        <f>NA()</f>
        <v>#N/A</v>
      </c>
      <c r="X131" s="5">
        <f t="shared" si="30"/>
        <v>13</v>
      </c>
    </row>
    <row r="132" spans="1:24" x14ac:dyDescent="0.25">
      <c r="A132" s="1" t="s">
        <v>306</v>
      </c>
      <c r="B132" s="1" t="s">
        <v>269</v>
      </c>
      <c r="C132" s="1" t="s">
        <v>0</v>
      </c>
      <c r="D132" s="1" t="s">
        <v>19</v>
      </c>
      <c r="E132" s="1" t="s">
        <v>16</v>
      </c>
      <c r="F132" s="1" t="s">
        <v>14</v>
      </c>
      <c r="G132" s="1" t="s">
        <v>9</v>
      </c>
      <c r="H132" s="1" t="s">
        <v>10</v>
      </c>
      <c r="J132" s="2">
        <f t="shared" si="20"/>
        <v>30</v>
      </c>
      <c r="K132" s="2" t="str">
        <f t="shared" si="21"/>
        <v>Nov</v>
      </c>
      <c r="L132">
        <f>VLOOKUP(K132,Months!$A$1:$B$50,2,FALSE)</f>
        <v>11</v>
      </c>
      <c r="M132" t="str">
        <f t="shared" si="22"/>
        <v>2012</v>
      </c>
      <c r="N132" s="3">
        <f t="shared" si="23"/>
        <v>41243</v>
      </c>
      <c r="P132" s="3">
        <f t="shared" si="24"/>
        <v>41243</v>
      </c>
      <c r="Q132" s="3" t="str">
        <f t="shared" si="25"/>
        <v>Galaxy</v>
      </c>
      <c r="R132" s="5">
        <f t="shared" si="26"/>
        <v>54</v>
      </c>
      <c r="S132" s="5">
        <f t="shared" si="27"/>
        <v>34</v>
      </c>
      <c r="T132" s="5">
        <f t="shared" si="28"/>
        <v>48</v>
      </c>
      <c r="U132" s="5">
        <f t="shared" si="29"/>
        <v>11</v>
      </c>
      <c r="V132" s="5" t="e">
        <f>NA()</f>
        <v>#N/A</v>
      </c>
      <c r="W132" s="5" t="e">
        <f>NA()</f>
        <v>#N/A</v>
      </c>
      <c r="X132" s="5">
        <f t="shared" si="30"/>
        <v>7.0000000000000009</v>
      </c>
    </row>
    <row r="133" spans="1:24" x14ac:dyDescent="0.25">
      <c r="A133" s="1" t="s">
        <v>307</v>
      </c>
      <c r="B133" s="1" t="s">
        <v>308</v>
      </c>
      <c r="C133" s="1" t="s">
        <v>67</v>
      </c>
      <c r="D133" s="1" t="s">
        <v>102</v>
      </c>
      <c r="E133" s="1" t="s">
        <v>99</v>
      </c>
      <c r="F133" s="1" t="s">
        <v>59</v>
      </c>
      <c r="G133" s="1" t="s">
        <v>68</v>
      </c>
      <c r="H133" s="1" t="s">
        <v>69</v>
      </c>
      <c r="J133" s="2">
        <f t="shared" si="20"/>
        <v>28</v>
      </c>
      <c r="K133" s="2" t="str">
        <f t="shared" si="21"/>
        <v>Nov</v>
      </c>
      <c r="L133">
        <f>VLOOKUP(K133,Months!$A$1:$B$50,2,FALSE)</f>
        <v>11</v>
      </c>
      <c r="M133" t="str">
        <f t="shared" si="22"/>
        <v>2012</v>
      </c>
      <c r="N133" s="3">
        <f t="shared" si="23"/>
        <v>41241</v>
      </c>
      <c r="P133" s="3">
        <f t="shared" si="24"/>
        <v>41241</v>
      </c>
      <c r="Q133" s="3" t="str">
        <f t="shared" si="25"/>
        <v>Morgan (phone)</v>
      </c>
      <c r="R133" s="5">
        <f t="shared" si="26"/>
        <v>52.5</v>
      </c>
      <c r="S133" s="5">
        <f t="shared" si="27"/>
        <v>36.5</v>
      </c>
      <c r="T133" s="5">
        <f t="shared" si="28"/>
        <v>44.5</v>
      </c>
      <c r="U133" s="5">
        <f t="shared" si="29"/>
        <v>8.5</v>
      </c>
      <c r="V133" s="5" t="e">
        <f>NA()</f>
        <v>#N/A</v>
      </c>
      <c r="W133" s="5" t="e">
        <f>NA()</f>
        <v>#N/A</v>
      </c>
      <c r="X133" s="5">
        <f t="shared" si="30"/>
        <v>10.5</v>
      </c>
    </row>
    <row r="134" spans="1:24" x14ac:dyDescent="0.25">
      <c r="A134" s="1" t="s">
        <v>309</v>
      </c>
      <c r="B134" s="1" t="s">
        <v>100</v>
      </c>
      <c r="C134" s="1" t="s">
        <v>15</v>
      </c>
      <c r="D134" s="1" t="s">
        <v>57</v>
      </c>
      <c r="E134" s="1" t="s">
        <v>16</v>
      </c>
      <c r="F134" s="1" t="s">
        <v>2</v>
      </c>
      <c r="G134" s="1" t="s">
        <v>5</v>
      </c>
      <c r="H134" s="1" t="s">
        <v>4</v>
      </c>
      <c r="J134" s="2">
        <f t="shared" si="20"/>
        <v>24</v>
      </c>
      <c r="K134" s="2" t="str">
        <f t="shared" si="21"/>
        <v>Nov</v>
      </c>
      <c r="L134">
        <f>VLOOKUP(K134,Months!$A$1:$B$50,2,FALSE)</f>
        <v>11</v>
      </c>
      <c r="M134" t="str">
        <f t="shared" si="22"/>
        <v>2012</v>
      </c>
      <c r="N134" s="3">
        <f t="shared" si="23"/>
        <v>41237</v>
      </c>
      <c r="P134" s="3">
        <f t="shared" si="24"/>
        <v>41237</v>
      </c>
      <c r="Q134" s="3" t="str">
        <f t="shared" si="25"/>
        <v>Newspoll</v>
      </c>
      <c r="R134" s="5">
        <f t="shared" si="26"/>
        <v>51</v>
      </c>
      <c r="S134" s="5">
        <f t="shared" si="27"/>
        <v>36</v>
      </c>
      <c r="T134" s="5">
        <f t="shared" si="28"/>
        <v>43</v>
      </c>
      <c r="U134" s="5">
        <f t="shared" si="29"/>
        <v>11</v>
      </c>
      <c r="V134" s="5" t="e">
        <f>NA()</f>
        <v>#N/A</v>
      </c>
      <c r="W134" s="5" t="e">
        <f>NA()</f>
        <v>#N/A</v>
      </c>
      <c r="X134" s="5">
        <f t="shared" si="30"/>
        <v>10</v>
      </c>
    </row>
    <row r="135" spans="1:24" x14ac:dyDescent="0.25">
      <c r="A135" s="1" t="s">
        <v>310</v>
      </c>
      <c r="B135" s="1" t="s">
        <v>311</v>
      </c>
      <c r="C135" s="1" t="s">
        <v>15</v>
      </c>
      <c r="D135" s="1" t="s">
        <v>17</v>
      </c>
      <c r="E135" s="1" t="s">
        <v>2</v>
      </c>
      <c r="F135" s="1" t="s">
        <v>13</v>
      </c>
      <c r="G135" s="1" t="s">
        <v>17</v>
      </c>
      <c r="H135" s="1" t="s">
        <v>18</v>
      </c>
      <c r="J135" s="2">
        <f t="shared" si="20"/>
        <v>23</v>
      </c>
      <c r="K135" s="2" t="str">
        <f t="shared" si="21"/>
        <v>Nov</v>
      </c>
      <c r="L135">
        <f>VLOOKUP(K135,Months!$A$1:$B$50,2,FALSE)</f>
        <v>11</v>
      </c>
      <c r="M135" t="str">
        <f t="shared" si="22"/>
        <v>2012</v>
      </c>
      <c r="N135" s="3">
        <f t="shared" si="23"/>
        <v>41236</v>
      </c>
      <c r="P135" s="3">
        <f t="shared" si="24"/>
        <v>41236</v>
      </c>
      <c r="Q135" s="3" t="str">
        <f t="shared" si="25"/>
        <v>Essential</v>
      </c>
      <c r="R135" s="5">
        <f t="shared" si="26"/>
        <v>53</v>
      </c>
      <c r="S135" s="5">
        <f t="shared" si="27"/>
        <v>36</v>
      </c>
      <c r="T135" s="5">
        <f t="shared" si="28"/>
        <v>47</v>
      </c>
      <c r="U135" s="5">
        <f t="shared" si="29"/>
        <v>10</v>
      </c>
      <c r="V135" s="5" t="e">
        <f>NA()</f>
        <v>#N/A</v>
      </c>
      <c r="W135" s="5" t="e">
        <f>NA()</f>
        <v>#N/A</v>
      </c>
      <c r="X135" s="5">
        <f t="shared" si="30"/>
        <v>8</v>
      </c>
    </row>
    <row r="136" spans="1:24" x14ac:dyDescent="0.25">
      <c r="A136" s="1" t="s">
        <v>312</v>
      </c>
      <c r="B136" s="1" t="s">
        <v>313</v>
      </c>
      <c r="C136" s="1" t="s">
        <v>15</v>
      </c>
      <c r="D136" s="1" t="s">
        <v>9</v>
      </c>
      <c r="E136" s="1" t="s">
        <v>2</v>
      </c>
      <c r="F136" s="1" t="s">
        <v>8</v>
      </c>
      <c r="G136" s="1" t="s">
        <v>17</v>
      </c>
      <c r="H136" s="1" t="s">
        <v>18</v>
      </c>
      <c r="J136" s="2">
        <f t="shared" si="20"/>
        <v>16</v>
      </c>
      <c r="K136" s="2" t="str">
        <f t="shared" si="21"/>
        <v>Nov</v>
      </c>
      <c r="L136">
        <f>VLOOKUP(K136,Months!$A$1:$B$50,2,FALSE)</f>
        <v>11</v>
      </c>
      <c r="M136" t="str">
        <f t="shared" si="22"/>
        <v>2012</v>
      </c>
      <c r="N136" s="3">
        <f t="shared" si="23"/>
        <v>41229</v>
      </c>
      <c r="P136" s="3">
        <f t="shared" si="24"/>
        <v>41229</v>
      </c>
      <c r="Q136" s="3" t="str">
        <f t="shared" si="25"/>
        <v>Essential</v>
      </c>
      <c r="R136" s="5">
        <f t="shared" si="26"/>
        <v>53</v>
      </c>
      <c r="S136" s="5">
        <f t="shared" si="27"/>
        <v>36</v>
      </c>
      <c r="T136" s="5">
        <f t="shared" si="28"/>
        <v>46</v>
      </c>
      <c r="U136" s="5">
        <f t="shared" si="29"/>
        <v>10</v>
      </c>
      <c r="V136" s="5" t="e">
        <f>NA()</f>
        <v>#N/A</v>
      </c>
      <c r="W136" s="5" t="e">
        <f>NA()</f>
        <v>#N/A</v>
      </c>
      <c r="X136" s="5">
        <f t="shared" si="30"/>
        <v>9</v>
      </c>
    </row>
    <row r="137" spans="1:24" x14ac:dyDescent="0.25">
      <c r="A137" s="1" t="s">
        <v>314</v>
      </c>
      <c r="B137" s="1" t="s">
        <v>275</v>
      </c>
      <c r="C137" s="1" t="s">
        <v>67</v>
      </c>
      <c r="D137" s="1" t="s">
        <v>93</v>
      </c>
      <c r="E137" s="1" t="s">
        <v>56</v>
      </c>
      <c r="F137" s="1" t="s">
        <v>64</v>
      </c>
      <c r="G137" s="1" t="s">
        <v>5</v>
      </c>
      <c r="H137" s="1" t="s">
        <v>4</v>
      </c>
      <c r="J137" s="2" t="e">
        <f t="shared" si="20"/>
        <v>#VALUE!</v>
      </c>
      <c r="K137" s="2" t="str">
        <f t="shared" si="21"/>
        <v>Nov</v>
      </c>
      <c r="L137">
        <f>VLOOKUP(K137,Months!$A$1:$B$50,2,FALSE)</f>
        <v>11</v>
      </c>
      <c r="M137" t="str">
        <f t="shared" si="22"/>
        <v>2012</v>
      </c>
      <c r="N137" s="3" t="e">
        <f t="shared" si="23"/>
        <v>#VALUE!</v>
      </c>
      <c r="O137" s="3">
        <v>41227</v>
      </c>
      <c r="P137" s="3">
        <f t="shared" si="24"/>
        <v>41227</v>
      </c>
      <c r="Q137" s="3" t="str">
        <f t="shared" si="25"/>
        <v>Morgan (face)</v>
      </c>
      <c r="R137" s="5">
        <f t="shared" si="26"/>
        <v>51</v>
      </c>
      <c r="S137" s="5">
        <f t="shared" si="27"/>
        <v>36.5</v>
      </c>
      <c r="T137" s="5">
        <f t="shared" si="28"/>
        <v>38.5</v>
      </c>
      <c r="U137" s="5">
        <f t="shared" si="29"/>
        <v>11.5</v>
      </c>
      <c r="V137" s="5" t="e">
        <f>NA()</f>
        <v>#N/A</v>
      </c>
      <c r="W137" s="5" t="e">
        <f>NA()</f>
        <v>#N/A</v>
      </c>
      <c r="X137" s="5">
        <f t="shared" si="30"/>
        <v>13.5</v>
      </c>
    </row>
    <row r="138" spans="1:24" x14ac:dyDescent="0.25">
      <c r="A138" s="1" t="s">
        <v>315</v>
      </c>
      <c r="B138" s="1" t="s">
        <v>264</v>
      </c>
      <c r="C138" s="1" t="s">
        <v>0</v>
      </c>
      <c r="D138" s="1" t="s">
        <v>43</v>
      </c>
      <c r="E138" s="1" t="s">
        <v>23</v>
      </c>
      <c r="F138" s="1" t="s">
        <v>2</v>
      </c>
      <c r="G138" s="1" t="s">
        <v>17</v>
      </c>
      <c r="H138" s="1" t="s">
        <v>18</v>
      </c>
      <c r="J138" s="2">
        <f t="shared" si="20"/>
        <v>16</v>
      </c>
      <c r="K138" s="2" t="str">
        <f t="shared" si="21"/>
        <v>Nov</v>
      </c>
      <c r="L138">
        <f>VLOOKUP(K138,Months!$A$1:$B$50,2,FALSE)</f>
        <v>11</v>
      </c>
      <c r="M138" t="str">
        <f t="shared" si="22"/>
        <v>2012</v>
      </c>
      <c r="N138" s="3">
        <f t="shared" si="23"/>
        <v>41229</v>
      </c>
      <c r="P138" s="3">
        <f t="shared" si="24"/>
        <v>41229</v>
      </c>
      <c r="Q138" s="3" t="str">
        <f t="shared" si="25"/>
        <v>Nielsen</v>
      </c>
      <c r="R138" s="5">
        <f t="shared" si="26"/>
        <v>53</v>
      </c>
      <c r="S138" s="5">
        <f t="shared" si="27"/>
        <v>34</v>
      </c>
      <c r="T138" s="5">
        <f t="shared" si="28"/>
        <v>45</v>
      </c>
      <c r="U138" s="5">
        <f t="shared" si="29"/>
        <v>12</v>
      </c>
      <c r="V138" s="5" t="e">
        <f>NA()</f>
        <v>#N/A</v>
      </c>
      <c r="W138" s="5" t="e">
        <f>NA()</f>
        <v>#N/A</v>
      </c>
      <c r="X138" s="5">
        <f t="shared" si="30"/>
        <v>10</v>
      </c>
    </row>
    <row r="139" spans="1:24" x14ac:dyDescent="0.25">
      <c r="A139" s="1" t="s">
        <v>316</v>
      </c>
      <c r="B139" s="1" t="s">
        <v>100</v>
      </c>
      <c r="C139" s="1" t="s">
        <v>15</v>
      </c>
      <c r="D139" s="1" t="s">
        <v>57</v>
      </c>
      <c r="E139" s="1" t="s">
        <v>2</v>
      </c>
      <c r="F139" s="1" t="s">
        <v>16</v>
      </c>
      <c r="G139" s="1" t="s">
        <v>5</v>
      </c>
      <c r="H139" s="1" t="s">
        <v>4</v>
      </c>
      <c r="J139" s="2">
        <f t="shared" si="20"/>
        <v>10</v>
      </c>
      <c r="K139" s="2" t="str">
        <f t="shared" si="21"/>
        <v>Nov</v>
      </c>
      <c r="L139">
        <f>VLOOKUP(K139,Months!$A$1:$B$50,2,FALSE)</f>
        <v>11</v>
      </c>
      <c r="M139" t="str">
        <f t="shared" si="22"/>
        <v>2012</v>
      </c>
      <c r="N139" s="3">
        <f t="shared" si="23"/>
        <v>41223</v>
      </c>
      <c r="P139" s="3">
        <f t="shared" si="24"/>
        <v>41223</v>
      </c>
      <c r="Q139" s="3" t="str">
        <f t="shared" si="25"/>
        <v>Newspoll</v>
      </c>
      <c r="R139" s="5">
        <f t="shared" si="26"/>
        <v>51</v>
      </c>
      <c r="S139" s="5">
        <f t="shared" si="27"/>
        <v>36</v>
      </c>
      <c r="T139" s="5">
        <f t="shared" si="28"/>
        <v>43</v>
      </c>
      <c r="U139" s="5">
        <f t="shared" si="29"/>
        <v>10</v>
      </c>
      <c r="V139" s="5" t="e">
        <f>NA()</f>
        <v>#N/A</v>
      </c>
      <c r="W139" s="5" t="e">
        <f>NA()</f>
        <v>#N/A</v>
      </c>
      <c r="X139" s="5">
        <f t="shared" si="30"/>
        <v>11</v>
      </c>
    </row>
    <row r="140" spans="1:24" x14ac:dyDescent="0.25">
      <c r="A140" s="1" t="s">
        <v>317</v>
      </c>
      <c r="B140" s="1" t="s">
        <v>318</v>
      </c>
      <c r="C140" s="1" t="s">
        <v>11</v>
      </c>
      <c r="D140" s="1" t="s">
        <v>43</v>
      </c>
      <c r="E140" s="1" t="s">
        <v>8</v>
      </c>
      <c r="F140" s="1" t="s">
        <v>13</v>
      </c>
      <c r="G140" s="1" t="s">
        <v>19</v>
      </c>
      <c r="H140" s="1" t="s">
        <v>20</v>
      </c>
      <c r="J140" s="2">
        <f t="shared" si="20"/>
        <v>9</v>
      </c>
      <c r="K140" s="2" t="str">
        <f t="shared" si="21"/>
        <v>Nov</v>
      </c>
      <c r="L140">
        <f>VLOOKUP(K140,Months!$A$1:$B$50,2,FALSE)</f>
        <v>11</v>
      </c>
      <c r="M140" t="str">
        <f t="shared" si="22"/>
        <v>2012</v>
      </c>
      <c r="N140" s="3">
        <f t="shared" si="23"/>
        <v>41222</v>
      </c>
      <c r="P140" s="3">
        <f t="shared" si="24"/>
        <v>41222</v>
      </c>
      <c r="Q140" s="3" t="str">
        <f t="shared" si="25"/>
        <v>Essential</v>
      </c>
      <c r="R140" s="5">
        <f t="shared" si="26"/>
        <v>52</v>
      </c>
      <c r="S140" s="5">
        <f t="shared" si="27"/>
        <v>37</v>
      </c>
      <c r="T140" s="5">
        <f t="shared" si="28"/>
        <v>45</v>
      </c>
      <c r="U140" s="5">
        <f t="shared" si="29"/>
        <v>9</v>
      </c>
      <c r="V140" s="5" t="e">
        <f>NA()</f>
        <v>#N/A</v>
      </c>
      <c r="W140" s="5" t="e">
        <f>NA()</f>
        <v>#N/A</v>
      </c>
      <c r="X140" s="5">
        <f t="shared" si="30"/>
        <v>8</v>
      </c>
    </row>
    <row r="141" spans="1:24" x14ac:dyDescent="0.25">
      <c r="A141" s="1" t="s">
        <v>319</v>
      </c>
      <c r="B141" s="1" t="s">
        <v>320</v>
      </c>
      <c r="C141" s="1" t="s">
        <v>11</v>
      </c>
      <c r="D141" s="1" t="s">
        <v>9</v>
      </c>
      <c r="E141" s="1" t="s">
        <v>8</v>
      </c>
      <c r="F141" s="1" t="s">
        <v>13</v>
      </c>
      <c r="G141" s="1" t="s">
        <v>17</v>
      </c>
      <c r="H141" s="1" t="s">
        <v>18</v>
      </c>
      <c r="J141" s="2">
        <f t="shared" si="20"/>
        <v>4</v>
      </c>
      <c r="K141" s="2" t="str">
        <f t="shared" si="21"/>
        <v>Nov</v>
      </c>
      <c r="L141">
        <f>VLOOKUP(K141,Months!$A$1:$B$50,2,FALSE)</f>
        <v>11</v>
      </c>
      <c r="M141" t="str">
        <f t="shared" si="22"/>
        <v>2012</v>
      </c>
      <c r="N141" s="3">
        <f t="shared" si="23"/>
        <v>41217</v>
      </c>
      <c r="P141" s="3">
        <f t="shared" si="24"/>
        <v>41217</v>
      </c>
      <c r="Q141" s="3" t="str">
        <f t="shared" si="25"/>
        <v>Essential</v>
      </c>
      <c r="R141" s="5">
        <f t="shared" si="26"/>
        <v>53</v>
      </c>
      <c r="S141" s="5">
        <f t="shared" si="27"/>
        <v>37</v>
      </c>
      <c r="T141" s="5">
        <f t="shared" si="28"/>
        <v>46</v>
      </c>
      <c r="U141" s="5">
        <f t="shared" si="29"/>
        <v>9</v>
      </c>
      <c r="V141" s="5" t="e">
        <f>NA()</f>
        <v>#N/A</v>
      </c>
      <c r="W141" s="5" t="e">
        <f>NA()</f>
        <v>#N/A</v>
      </c>
      <c r="X141" s="5">
        <f t="shared" si="30"/>
        <v>8</v>
      </c>
    </row>
    <row r="142" spans="1:24" x14ac:dyDescent="0.25">
      <c r="A142" s="1" t="s">
        <v>321</v>
      </c>
      <c r="B142" s="1" t="s">
        <v>322</v>
      </c>
      <c r="C142" s="1" t="s">
        <v>6</v>
      </c>
      <c r="D142" s="1" t="s">
        <v>17</v>
      </c>
      <c r="E142" s="1" t="s">
        <v>16</v>
      </c>
      <c r="F142" s="1" t="s">
        <v>14</v>
      </c>
      <c r="G142" s="1" t="s">
        <v>17</v>
      </c>
      <c r="H142" s="1" t="s">
        <v>18</v>
      </c>
      <c r="J142" s="2">
        <f t="shared" si="20"/>
        <v>3</v>
      </c>
      <c r="K142" s="2" t="str">
        <f t="shared" si="21"/>
        <v>Nov</v>
      </c>
      <c r="L142">
        <f>VLOOKUP(K142,Months!$A$1:$B$50,2,FALSE)</f>
        <v>11</v>
      </c>
      <c r="M142" t="str">
        <f t="shared" si="22"/>
        <v>2012</v>
      </c>
      <c r="N142" s="3">
        <f t="shared" si="23"/>
        <v>41216</v>
      </c>
      <c r="P142" s="3">
        <f t="shared" si="24"/>
        <v>41216</v>
      </c>
      <c r="Q142" s="3" t="str">
        <f t="shared" si="25"/>
        <v>Galaxy</v>
      </c>
      <c r="R142" s="5">
        <f t="shared" si="26"/>
        <v>53</v>
      </c>
      <c r="S142" s="5">
        <f t="shared" si="27"/>
        <v>35</v>
      </c>
      <c r="T142" s="5">
        <f t="shared" si="28"/>
        <v>47</v>
      </c>
      <c r="U142" s="5">
        <f t="shared" si="29"/>
        <v>11</v>
      </c>
      <c r="V142" s="5" t="e">
        <f>NA()</f>
        <v>#N/A</v>
      </c>
      <c r="W142" s="5" t="e">
        <f>NA()</f>
        <v>#N/A</v>
      </c>
      <c r="X142" s="5">
        <f t="shared" si="30"/>
        <v>7.0000000000000009</v>
      </c>
    </row>
    <row r="143" spans="1:24" x14ac:dyDescent="0.25">
      <c r="A143" s="1" t="s">
        <v>323</v>
      </c>
      <c r="B143" s="1" t="s">
        <v>275</v>
      </c>
      <c r="C143" s="1" t="s">
        <v>92</v>
      </c>
      <c r="D143" s="1" t="s">
        <v>57</v>
      </c>
      <c r="E143" s="1" t="s">
        <v>2</v>
      </c>
      <c r="F143" s="1" t="s">
        <v>56</v>
      </c>
      <c r="G143" s="1" t="s">
        <v>19</v>
      </c>
      <c r="H143" s="1" t="s">
        <v>20</v>
      </c>
      <c r="J143" s="2">
        <f t="shared" si="20"/>
        <v>28</v>
      </c>
      <c r="K143" s="2" t="str">
        <f t="shared" si="21"/>
        <v>Oct/3–4</v>
      </c>
      <c r="L143" t="e">
        <f>VLOOKUP(K143,Months!$A$1:$B$50,2,FALSE)</f>
        <v>#N/A</v>
      </c>
      <c r="M143" t="str">
        <f t="shared" si="22"/>
        <v>Nov 2012</v>
      </c>
      <c r="N143" s="3" t="e">
        <f t="shared" si="23"/>
        <v>#N/A</v>
      </c>
      <c r="O143" s="3">
        <v>41213</v>
      </c>
      <c r="P143" s="3">
        <f t="shared" si="24"/>
        <v>41213</v>
      </c>
      <c r="Q143" s="3" t="str">
        <f t="shared" si="25"/>
        <v>Morgan (face)</v>
      </c>
      <c r="R143" s="5">
        <f t="shared" si="26"/>
        <v>52</v>
      </c>
      <c r="S143" s="5">
        <f t="shared" si="27"/>
        <v>35.5</v>
      </c>
      <c r="T143" s="5">
        <f t="shared" si="28"/>
        <v>43</v>
      </c>
      <c r="U143" s="5">
        <f t="shared" si="29"/>
        <v>10</v>
      </c>
      <c r="V143" s="5" t="e">
        <f>NA()</f>
        <v>#N/A</v>
      </c>
      <c r="W143" s="5" t="e">
        <f>NA()</f>
        <v>#N/A</v>
      </c>
      <c r="X143" s="5">
        <f t="shared" si="30"/>
        <v>11.5</v>
      </c>
    </row>
    <row r="144" spans="1:24" x14ac:dyDescent="0.25">
      <c r="A144" s="1" t="s">
        <v>324</v>
      </c>
      <c r="B144" s="1" t="s">
        <v>100</v>
      </c>
      <c r="C144" s="1" t="s">
        <v>15</v>
      </c>
      <c r="D144" s="1" t="s">
        <v>48</v>
      </c>
      <c r="E144" s="1" t="s">
        <v>2</v>
      </c>
      <c r="F144" s="1" t="s">
        <v>3</v>
      </c>
      <c r="G144" s="1" t="s">
        <v>21</v>
      </c>
      <c r="H144" s="1" t="s">
        <v>21</v>
      </c>
      <c r="J144" s="2">
        <f t="shared" si="20"/>
        <v>27</v>
      </c>
      <c r="K144" s="2" t="str">
        <f t="shared" si="21"/>
        <v>Oct</v>
      </c>
      <c r="L144">
        <f>VLOOKUP(K144,Months!$A$1:$B$50,2,FALSE)</f>
        <v>10</v>
      </c>
      <c r="M144" t="str">
        <f t="shared" si="22"/>
        <v>2012</v>
      </c>
      <c r="N144" s="3">
        <f t="shared" si="23"/>
        <v>41209</v>
      </c>
      <c r="P144" s="3">
        <f t="shared" si="24"/>
        <v>41209</v>
      </c>
      <c r="Q144" s="3" t="str">
        <f t="shared" si="25"/>
        <v>Newspoll</v>
      </c>
      <c r="R144" s="5">
        <f t="shared" si="26"/>
        <v>50</v>
      </c>
      <c r="S144" s="5">
        <f t="shared" si="27"/>
        <v>36</v>
      </c>
      <c r="T144" s="5">
        <f t="shared" si="28"/>
        <v>41</v>
      </c>
      <c r="U144" s="5">
        <f t="shared" si="29"/>
        <v>10</v>
      </c>
      <c r="V144" s="5" t="e">
        <f>NA()</f>
        <v>#N/A</v>
      </c>
      <c r="W144" s="5" t="e">
        <f>NA()</f>
        <v>#N/A</v>
      </c>
      <c r="X144" s="5">
        <f t="shared" si="30"/>
        <v>13</v>
      </c>
    </row>
    <row r="145" spans="1:24" x14ac:dyDescent="0.25">
      <c r="A145" s="1" t="s">
        <v>325</v>
      </c>
      <c r="B145" s="1" t="s">
        <v>326</v>
      </c>
      <c r="C145" s="1" t="s">
        <v>15</v>
      </c>
      <c r="D145" s="1" t="s">
        <v>19</v>
      </c>
      <c r="E145" s="1" t="s">
        <v>8</v>
      </c>
      <c r="F145" s="1" t="s">
        <v>14</v>
      </c>
      <c r="G145" s="1" t="s">
        <v>9</v>
      </c>
      <c r="H145" s="1" t="s">
        <v>10</v>
      </c>
      <c r="J145" s="2">
        <f t="shared" si="20"/>
        <v>27</v>
      </c>
      <c r="K145" s="2" t="str">
        <f t="shared" si="21"/>
        <v>Oct</v>
      </c>
      <c r="L145">
        <f>VLOOKUP(K145,Months!$A$1:$B$50,2,FALSE)</f>
        <v>10</v>
      </c>
      <c r="M145" t="str">
        <f t="shared" si="22"/>
        <v>2012</v>
      </c>
      <c r="N145" s="3">
        <f t="shared" si="23"/>
        <v>41209</v>
      </c>
      <c r="P145" s="3">
        <f t="shared" si="24"/>
        <v>41209</v>
      </c>
      <c r="Q145" s="3" t="str">
        <f t="shared" si="25"/>
        <v>Essential</v>
      </c>
      <c r="R145" s="5">
        <f t="shared" si="26"/>
        <v>54</v>
      </c>
      <c r="S145" s="5">
        <f t="shared" si="27"/>
        <v>36</v>
      </c>
      <c r="T145" s="5">
        <f t="shared" si="28"/>
        <v>48</v>
      </c>
      <c r="U145" s="5">
        <f t="shared" si="29"/>
        <v>9</v>
      </c>
      <c r="V145" s="5" t="e">
        <f>NA()</f>
        <v>#N/A</v>
      </c>
      <c r="W145" s="5" t="e">
        <f>NA()</f>
        <v>#N/A</v>
      </c>
      <c r="X145" s="5">
        <f t="shared" si="30"/>
        <v>7.0000000000000009</v>
      </c>
    </row>
    <row r="146" spans="1:24" x14ac:dyDescent="0.25">
      <c r="A146" s="1" t="s">
        <v>327</v>
      </c>
      <c r="B146" s="1" t="s">
        <v>275</v>
      </c>
      <c r="C146" s="1" t="s">
        <v>65</v>
      </c>
      <c r="D146" s="1" t="s">
        <v>93</v>
      </c>
      <c r="E146" s="1" t="s">
        <v>91</v>
      </c>
      <c r="F146" s="1" t="s">
        <v>56</v>
      </c>
      <c r="G146" s="1" t="s">
        <v>54</v>
      </c>
      <c r="H146" s="1" t="s">
        <v>84</v>
      </c>
      <c r="J146" s="2" t="e">
        <f t="shared" si="20"/>
        <v>#VALUE!</v>
      </c>
      <c r="K146" s="2" t="str">
        <f t="shared" si="21"/>
        <v>Oct</v>
      </c>
      <c r="L146">
        <f>VLOOKUP(K146,Months!$A$1:$B$50,2,FALSE)</f>
        <v>10</v>
      </c>
      <c r="M146" t="str">
        <f t="shared" si="22"/>
        <v>2012</v>
      </c>
      <c r="N146" s="3" t="e">
        <f t="shared" si="23"/>
        <v>#VALUE!</v>
      </c>
      <c r="O146" s="3">
        <v>41199</v>
      </c>
      <c r="P146" s="3">
        <f t="shared" si="24"/>
        <v>41199</v>
      </c>
      <c r="Q146" s="3" t="str">
        <f t="shared" si="25"/>
        <v>Morgan (face)</v>
      </c>
      <c r="R146" s="5">
        <f t="shared" si="26"/>
        <v>57.499999999999993</v>
      </c>
      <c r="S146" s="5">
        <f t="shared" si="27"/>
        <v>37.5</v>
      </c>
      <c r="T146" s="5">
        <f t="shared" si="28"/>
        <v>38.5</v>
      </c>
      <c r="U146" s="5">
        <f t="shared" si="29"/>
        <v>12.5</v>
      </c>
      <c r="V146" s="5" t="e">
        <f>NA()</f>
        <v>#N/A</v>
      </c>
      <c r="W146" s="5" t="e">
        <f>NA()</f>
        <v>#N/A</v>
      </c>
      <c r="X146" s="5">
        <f t="shared" si="30"/>
        <v>11.5</v>
      </c>
    </row>
    <row r="147" spans="1:24" x14ac:dyDescent="0.25">
      <c r="A147" s="1" t="s">
        <v>328</v>
      </c>
      <c r="B147" s="1" t="s">
        <v>329</v>
      </c>
      <c r="C147" s="1" t="s">
        <v>15</v>
      </c>
      <c r="D147" s="1" t="s">
        <v>17</v>
      </c>
      <c r="E147" s="1" t="s">
        <v>8</v>
      </c>
      <c r="F147" s="1" t="s">
        <v>14</v>
      </c>
      <c r="G147" s="1" t="s">
        <v>17</v>
      </c>
      <c r="H147" s="1" t="s">
        <v>18</v>
      </c>
      <c r="J147" s="2">
        <f t="shared" si="20"/>
        <v>19</v>
      </c>
      <c r="K147" s="2" t="str">
        <f t="shared" si="21"/>
        <v>Oct</v>
      </c>
      <c r="L147">
        <f>VLOOKUP(K147,Months!$A$1:$B$50,2,FALSE)</f>
        <v>10</v>
      </c>
      <c r="M147" t="str">
        <f t="shared" si="22"/>
        <v>2012</v>
      </c>
      <c r="N147" s="3">
        <f t="shared" si="23"/>
        <v>41201</v>
      </c>
      <c r="P147" s="3">
        <f t="shared" si="24"/>
        <v>41201</v>
      </c>
      <c r="Q147" s="3" t="str">
        <f t="shared" si="25"/>
        <v>Essential</v>
      </c>
      <c r="R147" s="5">
        <f t="shared" si="26"/>
        <v>53</v>
      </c>
      <c r="S147" s="5">
        <f t="shared" si="27"/>
        <v>36</v>
      </c>
      <c r="T147" s="5">
        <f t="shared" si="28"/>
        <v>47</v>
      </c>
      <c r="U147" s="5">
        <f t="shared" si="29"/>
        <v>9</v>
      </c>
      <c r="V147" s="5" t="e">
        <f>NA()</f>
        <v>#N/A</v>
      </c>
      <c r="W147" s="5" t="e">
        <f>NA()</f>
        <v>#N/A</v>
      </c>
      <c r="X147" s="5">
        <f t="shared" si="30"/>
        <v>7.0000000000000009</v>
      </c>
    </row>
    <row r="148" spans="1:24" x14ac:dyDescent="0.25">
      <c r="A148" s="1" t="s">
        <v>330</v>
      </c>
      <c r="B148" s="1" t="s">
        <v>331</v>
      </c>
      <c r="C148" s="1" t="s">
        <v>0</v>
      </c>
      <c r="D148" s="1" t="s">
        <v>57</v>
      </c>
      <c r="E148" s="1" t="s">
        <v>16</v>
      </c>
      <c r="F148" s="1" t="s">
        <v>23</v>
      </c>
      <c r="G148" s="1" t="s">
        <v>19</v>
      </c>
      <c r="H148" s="1" t="s">
        <v>20</v>
      </c>
      <c r="J148" s="2">
        <f t="shared" si="20"/>
        <v>19</v>
      </c>
      <c r="K148" s="2" t="str">
        <f t="shared" si="21"/>
        <v>Oct</v>
      </c>
      <c r="L148">
        <f>VLOOKUP(K148,Months!$A$1:$B$50,2,FALSE)</f>
        <v>10</v>
      </c>
      <c r="M148" t="str">
        <f t="shared" si="22"/>
        <v>2012</v>
      </c>
      <c r="N148" s="3">
        <f t="shared" si="23"/>
        <v>41201</v>
      </c>
      <c r="P148" s="3">
        <f t="shared" si="24"/>
        <v>41201</v>
      </c>
      <c r="Q148" s="3" t="str">
        <f t="shared" si="25"/>
        <v>Nielsen</v>
      </c>
      <c r="R148" s="5">
        <f t="shared" si="26"/>
        <v>52</v>
      </c>
      <c r="S148" s="5">
        <f t="shared" si="27"/>
        <v>34</v>
      </c>
      <c r="T148" s="5">
        <f t="shared" si="28"/>
        <v>43</v>
      </c>
      <c r="U148" s="5">
        <f t="shared" si="29"/>
        <v>11</v>
      </c>
      <c r="V148" s="5" t="e">
        <f>NA()</f>
        <v>#N/A</v>
      </c>
      <c r="W148" s="5" t="e">
        <f>NA()</f>
        <v>#N/A</v>
      </c>
      <c r="X148" s="5">
        <f t="shared" si="30"/>
        <v>12</v>
      </c>
    </row>
    <row r="149" spans="1:24" x14ac:dyDescent="0.25">
      <c r="A149" s="1" t="s">
        <v>332</v>
      </c>
      <c r="B149" s="1" t="s">
        <v>333</v>
      </c>
      <c r="C149" s="1" t="s">
        <v>15</v>
      </c>
      <c r="D149" s="1" t="s">
        <v>17</v>
      </c>
      <c r="E149" s="1" t="s">
        <v>8</v>
      </c>
      <c r="F149" s="1" t="s">
        <v>13</v>
      </c>
      <c r="G149" s="1" t="s">
        <v>17</v>
      </c>
      <c r="H149" s="1" t="s">
        <v>18</v>
      </c>
      <c r="J149" s="2">
        <f t="shared" si="20"/>
        <v>12</v>
      </c>
      <c r="K149" s="2" t="str">
        <f t="shared" si="21"/>
        <v>Oct</v>
      </c>
      <c r="L149">
        <f>VLOOKUP(K149,Months!$A$1:$B$50,2,FALSE)</f>
        <v>10</v>
      </c>
      <c r="M149" t="str">
        <f t="shared" si="22"/>
        <v>2012</v>
      </c>
      <c r="N149" s="3">
        <f t="shared" si="23"/>
        <v>41194</v>
      </c>
      <c r="P149" s="3">
        <f t="shared" si="24"/>
        <v>41194</v>
      </c>
      <c r="Q149" s="3" t="str">
        <f t="shared" si="25"/>
        <v>Essential</v>
      </c>
      <c r="R149" s="5">
        <f t="shared" si="26"/>
        <v>53</v>
      </c>
      <c r="S149" s="5">
        <f t="shared" si="27"/>
        <v>36</v>
      </c>
      <c r="T149" s="5">
        <f t="shared" si="28"/>
        <v>47</v>
      </c>
      <c r="U149" s="5">
        <f t="shared" si="29"/>
        <v>9</v>
      </c>
      <c r="V149" s="5" t="e">
        <f>NA()</f>
        <v>#N/A</v>
      </c>
      <c r="W149" s="5" t="e">
        <f>NA()</f>
        <v>#N/A</v>
      </c>
      <c r="X149" s="5">
        <f t="shared" si="30"/>
        <v>8</v>
      </c>
    </row>
    <row r="150" spans="1:24" x14ac:dyDescent="0.25">
      <c r="A150" s="1" t="s">
        <v>334</v>
      </c>
      <c r="B150" s="1" t="s">
        <v>100</v>
      </c>
      <c r="C150" s="1" t="s">
        <v>1</v>
      </c>
      <c r="D150" s="1" t="s">
        <v>43</v>
      </c>
      <c r="E150" s="1" t="s">
        <v>2</v>
      </c>
      <c r="F150" s="1" t="s">
        <v>23</v>
      </c>
      <c r="G150" s="1" t="s">
        <v>9</v>
      </c>
      <c r="H150" s="1" t="s">
        <v>10</v>
      </c>
      <c r="J150" s="2">
        <f t="shared" si="20"/>
        <v>6</v>
      </c>
      <c r="K150" s="2" t="str">
        <f t="shared" si="21"/>
        <v>Oct</v>
      </c>
      <c r="L150">
        <f>VLOOKUP(K150,Months!$A$1:$B$50,2,FALSE)</f>
        <v>10</v>
      </c>
      <c r="M150" t="str">
        <f t="shared" si="22"/>
        <v>2012</v>
      </c>
      <c r="N150" s="3">
        <f t="shared" si="23"/>
        <v>41188</v>
      </c>
      <c r="P150" s="3">
        <f t="shared" si="24"/>
        <v>41188</v>
      </c>
      <c r="Q150" s="3" t="str">
        <f t="shared" si="25"/>
        <v>Newspoll</v>
      </c>
      <c r="R150" s="5">
        <f t="shared" si="26"/>
        <v>54</v>
      </c>
      <c r="S150" s="5">
        <f t="shared" si="27"/>
        <v>33</v>
      </c>
      <c r="T150" s="5">
        <f t="shared" si="28"/>
        <v>45</v>
      </c>
      <c r="U150" s="5">
        <f t="shared" si="29"/>
        <v>10</v>
      </c>
      <c r="V150" s="5" t="e">
        <f>NA()</f>
        <v>#N/A</v>
      </c>
      <c r="W150" s="5" t="e">
        <f>NA()</f>
        <v>#N/A</v>
      </c>
      <c r="X150" s="5">
        <f t="shared" si="30"/>
        <v>12</v>
      </c>
    </row>
    <row r="151" spans="1:24" x14ac:dyDescent="0.25">
      <c r="A151" s="1" t="s">
        <v>335</v>
      </c>
      <c r="B151" s="1" t="s">
        <v>336</v>
      </c>
      <c r="C151" s="1" t="s">
        <v>11</v>
      </c>
      <c r="D151" s="1" t="s">
        <v>17</v>
      </c>
      <c r="E151" s="1" t="s">
        <v>8</v>
      </c>
      <c r="F151" s="1" t="s">
        <v>14</v>
      </c>
      <c r="G151" s="1" t="s">
        <v>17</v>
      </c>
      <c r="H151" s="1" t="s">
        <v>18</v>
      </c>
      <c r="J151" s="2">
        <f t="shared" si="20"/>
        <v>5</v>
      </c>
      <c r="K151" s="2" t="str">
        <f t="shared" si="21"/>
        <v>Oct</v>
      </c>
      <c r="L151">
        <f>VLOOKUP(K151,Months!$A$1:$B$50,2,FALSE)</f>
        <v>10</v>
      </c>
      <c r="M151" t="str">
        <f t="shared" si="22"/>
        <v>2012</v>
      </c>
      <c r="N151" s="3">
        <f t="shared" si="23"/>
        <v>41187</v>
      </c>
      <c r="P151" s="3">
        <f t="shared" si="24"/>
        <v>41187</v>
      </c>
      <c r="Q151" s="3" t="str">
        <f t="shared" si="25"/>
        <v>Essential</v>
      </c>
      <c r="R151" s="5">
        <f t="shared" si="26"/>
        <v>53</v>
      </c>
      <c r="S151" s="5">
        <f t="shared" si="27"/>
        <v>37</v>
      </c>
      <c r="T151" s="5">
        <f t="shared" si="28"/>
        <v>47</v>
      </c>
      <c r="U151" s="5">
        <f t="shared" si="29"/>
        <v>9</v>
      </c>
      <c r="V151" s="5" t="e">
        <f>NA()</f>
        <v>#N/A</v>
      </c>
      <c r="W151" s="5" t="e">
        <f>NA()</f>
        <v>#N/A</v>
      </c>
      <c r="X151" s="5">
        <f t="shared" si="30"/>
        <v>7.0000000000000009</v>
      </c>
    </row>
    <row r="152" spans="1:24" x14ac:dyDescent="0.25">
      <c r="A152" s="1" t="s">
        <v>337</v>
      </c>
      <c r="B152" s="1" t="s">
        <v>275</v>
      </c>
      <c r="C152" s="1" t="s">
        <v>11</v>
      </c>
      <c r="D152" s="1" t="s">
        <v>57</v>
      </c>
      <c r="E152" s="1" t="s">
        <v>59</v>
      </c>
      <c r="F152" s="1" t="s">
        <v>72</v>
      </c>
      <c r="G152" s="1" t="s">
        <v>5</v>
      </c>
      <c r="H152" s="1" t="s">
        <v>4</v>
      </c>
      <c r="J152" s="2">
        <f t="shared" si="20"/>
        <v>30</v>
      </c>
      <c r="K152" s="2" t="str">
        <f t="shared" si="21"/>
        <v>Sep/6–7</v>
      </c>
      <c r="L152" t="e">
        <f>VLOOKUP(K152,Months!$A$1:$B$50,2,FALSE)</f>
        <v>#N/A</v>
      </c>
      <c r="M152" t="str">
        <f t="shared" si="22"/>
        <v>Oct 2012</v>
      </c>
      <c r="N152" s="3" t="e">
        <f t="shared" si="23"/>
        <v>#N/A</v>
      </c>
      <c r="O152" s="3">
        <v>41185</v>
      </c>
      <c r="P152" s="3">
        <f t="shared" si="24"/>
        <v>41185</v>
      </c>
      <c r="Q152" s="3" t="str">
        <f t="shared" si="25"/>
        <v>Morgan (face)</v>
      </c>
      <c r="R152" s="5">
        <f t="shared" si="26"/>
        <v>51</v>
      </c>
      <c r="S152" s="5">
        <f t="shared" si="27"/>
        <v>37</v>
      </c>
      <c r="T152" s="5">
        <f t="shared" si="28"/>
        <v>43</v>
      </c>
      <c r="U152" s="5">
        <f t="shared" si="29"/>
        <v>10.5</v>
      </c>
      <c r="V152" s="5" t="e">
        <f>NA()</f>
        <v>#N/A</v>
      </c>
      <c r="W152" s="5" t="e">
        <f>NA()</f>
        <v>#N/A</v>
      </c>
      <c r="X152" s="5">
        <f t="shared" si="30"/>
        <v>9.5</v>
      </c>
    </row>
    <row r="153" spans="1:24" x14ac:dyDescent="0.25">
      <c r="A153" s="1" t="s">
        <v>338</v>
      </c>
      <c r="B153" s="1" t="s">
        <v>339</v>
      </c>
      <c r="C153" s="1" t="s">
        <v>15</v>
      </c>
      <c r="D153" s="1" t="s">
        <v>17</v>
      </c>
      <c r="E153" s="1" t="s">
        <v>8</v>
      </c>
      <c r="F153" s="1" t="s">
        <v>14</v>
      </c>
      <c r="G153" s="1" t="s">
        <v>17</v>
      </c>
      <c r="H153" s="1" t="s">
        <v>18</v>
      </c>
      <c r="J153" s="2">
        <f t="shared" si="20"/>
        <v>28</v>
      </c>
      <c r="K153" s="2" t="str">
        <f t="shared" si="21"/>
        <v>Sep</v>
      </c>
      <c r="L153">
        <f>VLOOKUP(K153,Months!$A$1:$B$50,2,FALSE)</f>
        <v>9</v>
      </c>
      <c r="M153" t="str">
        <f t="shared" si="22"/>
        <v>2012</v>
      </c>
      <c r="N153" s="3">
        <f t="shared" si="23"/>
        <v>41180</v>
      </c>
      <c r="P153" s="3">
        <f t="shared" si="24"/>
        <v>41180</v>
      </c>
      <c r="Q153" s="3" t="str">
        <f t="shared" si="25"/>
        <v>Essential</v>
      </c>
      <c r="R153" s="5">
        <f t="shared" si="26"/>
        <v>53</v>
      </c>
      <c r="S153" s="5">
        <f t="shared" si="27"/>
        <v>36</v>
      </c>
      <c r="T153" s="5">
        <f t="shared" si="28"/>
        <v>47</v>
      </c>
      <c r="U153" s="5">
        <f t="shared" si="29"/>
        <v>9</v>
      </c>
      <c r="V153" s="5" t="e">
        <f>NA()</f>
        <v>#N/A</v>
      </c>
      <c r="W153" s="5" t="e">
        <f>NA()</f>
        <v>#N/A</v>
      </c>
      <c r="X153" s="5">
        <f t="shared" si="30"/>
        <v>7.0000000000000009</v>
      </c>
    </row>
    <row r="154" spans="1:24" x14ac:dyDescent="0.25">
      <c r="A154" s="1" t="s">
        <v>340</v>
      </c>
      <c r="B154" s="1" t="s">
        <v>275</v>
      </c>
      <c r="C154" s="1" t="s">
        <v>65</v>
      </c>
      <c r="D154" s="1" t="s">
        <v>62</v>
      </c>
      <c r="E154" s="1" t="s">
        <v>2</v>
      </c>
      <c r="F154" s="1" t="s">
        <v>16</v>
      </c>
      <c r="G154" s="1" t="s">
        <v>21</v>
      </c>
      <c r="H154" s="1" t="s">
        <v>21</v>
      </c>
      <c r="J154" s="2">
        <f t="shared" si="20"/>
        <v>23</v>
      </c>
      <c r="K154" s="2" t="str">
        <f t="shared" si="21"/>
        <v>Sep</v>
      </c>
      <c r="L154">
        <f>VLOOKUP(K154,Months!$A$1:$B$50,2,FALSE)</f>
        <v>9</v>
      </c>
      <c r="M154" t="str">
        <f t="shared" si="22"/>
        <v>2012</v>
      </c>
      <c r="N154" s="3">
        <f t="shared" si="23"/>
        <v>41175</v>
      </c>
      <c r="P154" s="3">
        <f t="shared" si="24"/>
        <v>41175</v>
      </c>
      <c r="Q154" s="3" t="str">
        <f t="shared" si="25"/>
        <v>Morgan (face)</v>
      </c>
      <c r="R154" s="5">
        <f t="shared" si="26"/>
        <v>50</v>
      </c>
      <c r="S154" s="5">
        <f t="shared" si="27"/>
        <v>37.5</v>
      </c>
      <c r="T154" s="5">
        <f t="shared" si="28"/>
        <v>41.5</v>
      </c>
      <c r="U154" s="5">
        <f t="shared" si="29"/>
        <v>10</v>
      </c>
      <c r="V154" s="5" t="e">
        <f>NA()</f>
        <v>#N/A</v>
      </c>
      <c r="W154" s="5" t="e">
        <f>NA()</f>
        <v>#N/A</v>
      </c>
      <c r="X154" s="5">
        <f t="shared" si="30"/>
        <v>11</v>
      </c>
    </row>
    <row r="155" spans="1:24" x14ac:dyDescent="0.25">
      <c r="A155" s="1" t="s">
        <v>341</v>
      </c>
      <c r="B155" s="1" t="s">
        <v>342</v>
      </c>
      <c r="C155" s="1" t="s">
        <v>6</v>
      </c>
      <c r="D155" s="1" t="s">
        <v>19</v>
      </c>
      <c r="E155" s="1" t="s">
        <v>8</v>
      </c>
      <c r="F155" s="1" t="s">
        <v>8</v>
      </c>
      <c r="G155" s="1" t="s">
        <v>43</v>
      </c>
      <c r="H155" s="1" t="s">
        <v>44</v>
      </c>
      <c r="J155" s="2">
        <f t="shared" si="20"/>
        <v>21</v>
      </c>
      <c r="K155" s="2" t="str">
        <f t="shared" si="21"/>
        <v>Sep</v>
      </c>
      <c r="L155">
        <f>VLOOKUP(K155,Months!$A$1:$B$50,2,FALSE)</f>
        <v>9</v>
      </c>
      <c r="M155" t="str">
        <f t="shared" si="22"/>
        <v>2012</v>
      </c>
      <c r="N155" s="3">
        <f t="shared" si="23"/>
        <v>41173</v>
      </c>
      <c r="P155" s="3">
        <f t="shared" si="24"/>
        <v>41173</v>
      </c>
      <c r="Q155" s="3" t="str">
        <f t="shared" si="25"/>
        <v>Essential</v>
      </c>
      <c r="R155" s="5">
        <f t="shared" si="26"/>
        <v>55.000000000000007</v>
      </c>
      <c r="S155" s="5">
        <f t="shared" si="27"/>
        <v>35</v>
      </c>
      <c r="T155" s="5">
        <f t="shared" si="28"/>
        <v>48</v>
      </c>
      <c r="U155" s="5">
        <f t="shared" si="29"/>
        <v>9</v>
      </c>
      <c r="V155" s="5" t="e">
        <f>NA()</f>
        <v>#N/A</v>
      </c>
      <c r="W155" s="5" t="e">
        <f>NA()</f>
        <v>#N/A</v>
      </c>
      <c r="X155" s="5">
        <f t="shared" si="30"/>
        <v>9</v>
      </c>
    </row>
    <row r="156" spans="1:24" x14ac:dyDescent="0.25">
      <c r="A156" s="1" t="s">
        <v>343</v>
      </c>
      <c r="B156" s="1" t="s">
        <v>308</v>
      </c>
      <c r="C156" s="1" t="s">
        <v>101</v>
      </c>
      <c r="D156" s="1" t="s">
        <v>17</v>
      </c>
      <c r="E156" s="1" t="s">
        <v>13</v>
      </c>
      <c r="F156" s="1" t="s">
        <v>344</v>
      </c>
      <c r="G156" s="1" t="s">
        <v>68</v>
      </c>
      <c r="H156" s="1" t="s">
        <v>69</v>
      </c>
      <c r="J156" s="2">
        <f t="shared" si="20"/>
        <v>19</v>
      </c>
      <c r="K156" s="2" t="str">
        <f t="shared" si="21"/>
        <v>Sep</v>
      </c>
      <c r="L156">
        <f>VLOOKUP(K156,Months!$A$1:$B$50,2,FALSE)</f>
        <v>9</v>
      </c>
      <c r="M156" t="str">
        <f t="shared" si="22"/>
        <v>2012</v>
      </c>
      <c r="N156" s="3">
        <f t="shared" si="23"/>
        <v>41171</v>
      </c>
      <c r="P156" s="3">
        <f t="shared" si="24"/>
        <v>41171</v>
      </c>
      <c r="Q156" s="3" t="str">
        <f t="shared" si="25"/>
        <v>Morgan (phone)</v>
      </c>
      <c r="R156" s="5">
        <f t="shared" si="26"/>
        <v>52.5</v>
      </c>
      <c r="S156" s="5">
        <f t="shared" si="27"/>
        <v>39.5</v>
      </c>
      <c r="T156" s="5">
        <f t="shared" si="28"/>
        <v>47</v>
      </c>
      <c r="U156" s="5">
        <f t="shared" si="29"/>
        <v>8</v>
      </c>
      <c r="V156" s="5" t="e">
        <f>NA()</f>
        <v>#N/A</v>
      </c>
      <c r="W156" s="5" t="e">
        <f>NA()</f>
        <v>#N/A</v>
      </c>
      <c r="X156" s="5">
        <f t="shared" si="30"/>
        <v>5.5</v>
      </c>
    </row>
    <row r="157" spans="1:24" x14ac:dyDescent="0.25">
      <c r="A157" s="1" t="s">
        <v>345</v>
      </c>
      <c r="B157" s="1" t="s">
        <v>100</v>
      </c>
      <c r="C157" s="1" t="s">
        <v>15</v>
      </c>
      <c r="D157" s="1" t="s">
        <v>48</v>
      </c>
      <c r="E157" s="1" t="s">
        <v>23</v>
      </c>
      <c r="F157" s="1" t="s">
        <v>16</v>
      </c>
      <c r="G157" s="1" t="s">
        <v>21</v>
      </c>
      <c r="H157" s="1" t="s">
        <v>21</v>
      </c>
      <c r="J157" s="2">
        <f t="shared" si="20"/>
        <v>15</v>
      </c>
      <c r="K157" s="2" t="str">
        <f t="shared" si="21"/>
        <v>Sep</v>
      </c>
      <c r="L157">
        <f>VLOOKUP(K157,Months!$A$1:$B$50,2,FALSE)</f>
        <v>9</v>
      </c>
      <c r="M157" t="str">
        <f t="shared" si="22"/>
        <v>2012</v>
      </c>
      <c r="N157" s="3">
        <f t="shared" si="23"/>
        <v>41167</v>
      </c>
      <c r="P157" s="3">
        <f t="shared" si="24"/>
        <v>41167</v>
      </c>
      <c r="Q157" s="3" t="str">
        <f t="shared" si="25"/>
        <v>Newspoll</v>
      </c>
      <c r="R157" s="5">
        <f t="shared" si="26"/>
        <v>50</v>
      </c>
      <c r="S157" s="5">
        <f t="shared" si="27"/>
        <v>36</v>
      </c>
      <c r="T157" s="5">
        <f t="shared" si="28"/>
        <v>41</v>
      </c>
      <c r="U157" s="5">
        <f t="shared" si="29"/>
        <v>12</v>
      </c>
      <c r="V157" s="5" t="e">
        <f>NA()</f>
        <v>#N/A</v>
      </c>
      <c r="W157" s="5" t="e">
        <f>NA()</f>
        <v>#N/A</v>
      </c>
      <c r="X157" s="5">
        <f t="shared" si="30"/>
        <v>11</v>
      </c>
    </row>
    <row r="158" spans="1:24" x14ac:dyDescent="0.25">
      <c r="A158" s="1" t="s">
        <v>346</v>
      </c>
      <c r="B158" s="1" t="s">
        <v>347</v>
      </c>
      <c r="C158" s="1" t="s">
        <v>0</v>
      </c>
      <c r="D158" s="1" t="s">
        <v>19</v>
      </c>
      <c r="E158" s="1" t="s">
        <v>8</v>
      </c>
      <c r="F158" s="1" t="s">
        <v>8</v>
      </c>
      <c r="G158" s="1" t="s">
        <v>43</v>
      </c>
      <c r="H158" s="1" t="s">
        <v>44</v>
      </c>
      <c r="J158" s="2">
        <f t="shared" si="20"/>
        <v>14</v>
      </c>
      <c r="K158" s="2" t="str">
        <f t="shared" si="21"/>
        <v>Sep</v>
      </c>
      <c r="L158">
        <f>VLOOKUP(K158,Months!$A$1:$B$50,2,FALSE)</f>
        <v>9</v>
      </c>
      <c r="M158" t="str">
        <f t="shared" si="22"/>
        <v>2012</v>
      </c>
      <c r="N158" s="3">
        <f t="shared" si="23"/>
        <v>41166</v>
      </c>
      <c r="P158" s="3">
        <f t="shared" si="24"/>
        <v>41166</v>
      </c>
      <c r="Q158" s="3" t="str">
        <f t="shared" si="25"/>
        <v>Essential</v>
      </c>
      <c r="R158" s="5">
        <f t="shared" si="26"/>
        <v>55.000000000000007</v>
      </c>
      <c r="S158" s="5">
        <f t="shared" si="27"/>
        <v>34</v>
      </c>
      <c r="T158" s="5">
        <f t="shared" si="28"/>
        <v>48</v>
      </c>
      <c r="U158" s="5">
        <f t="shared" si="29"/>
        <v>9</v>
      </c>
      <c r="V158" s="5" t="e">
        <f>NA()</f>
        <v>#N/A</v>
      </c>
      <c r="W158" s="5" t="e">
        <f>NA()</f>
        <v>#N/A</v>
      </c>
      <c r="X158" s="5">
        <f t="shared" si="30"/>
        <v>9</v>
      </c>
    </row>
    <row r="159" spans="1:24" x14ac:dyDescent="0.25">
      <c r="A159" s="1" t="s">
        <v>348</v>
      </c>
      <c r="B159" s="1" t="s">
        <v>275</v>
      </c>
      <c r="C159" s="1" t="s">
        <v>6</v>
      </c>
      <c r="D159" s="1" t="s">
        <v>73</v>
      </c>
      <c r="E159" s="1" t="s">
        <v>23</v>
      </c>
      <c r="F159" s="1" t="s">
        <v>91</v>
      </c>
      <c r="G159" s="1" t="s">
        <v>52</v>
      </c>
      <c r="H159" s="1" t="s">
        <v>51</v>
      </c>
      <c r="J159" s="2" t="e">
        <f t="shared" si="20"/>
        <v>#VALUE!</v>
      </c>
      <c r="K159" s="2" t="str">
        <f t="shared" si="21"/>
        <v>Sep</v>
      </c>
      <c r="L159">
        <f>VLOOKUP(K159,Months!$A$1:$B$50,2,FALSE)</f>
        <v>9</v>
      </c>
      <c r="M159" t="str">
        <f t="shared" si="22"/>
        <v>2012</v>
      </c>
      <c r="N159" s="3" t="e">
        <f t="shared" si="23"/>
        <v>#VALUE!</v>
      </c>
      <c r="O159" s="3">
        <v>41164</v>
      </c>
      <c r="P159" s="3">
        <f t="shared" si="24"/>
        <v>41164</v>
      </c>
      <c r="Q159" s="3" t="str">
        <f t="shared" si="25"/>
        <v>Morgan (face)</v>
      </c>
      <c r="R159" s="5">
        <f t="shared" si="26"/>
        <v>50.5</v>
      </c>
      <c r="S159" s="5">
        <f t="shared" si="27"/>
        <v>35</v>
      </c>
      <c r="T159" s="5">
        <f t="shared" si="28"/>
        <v>40.5</v>
      </c>
      <c r="U159" s="5">
        <f t="shared" si="29"/>
        <v>12</v>
      </c>
      <c r="V159" s="5" t="e">
        <f>NA()</f>
        <v>#N/A</v>
      </c>
      <c r="W159" s="5" t="e">
        <f>NA()</f>
        <v>#N/A</v>
      </c>
      <c r="X159" s="5">
        <f t="shared" si="30"/>
        <v>12.5</v>
      </c>
    </row>
    <row r="160" spans="1:24" x14ac:dyDescent="0.25">
      <c r="A160" s="1" t="s">
        <v>349</v>
      </c>
      <c r="B160" s="1" t="s">
        <v>331</v>
      </c>
      <c r="C160" s="1" t="s">
        <v>0</v>
      </c>
      <c r="D160" s="1" t="s">
        <v>43</v>
      </c>
      <c r="E160" s="1" t="s">
        <v>2</v>
      </c>
      <c r="F160" s="1" t="s">
        <v>16</v>
      </c>
      <c r="G160" s="1" t="s">
        <v>17</v>
      </c>
      <c r="H160" s="1" t="s">
        <v>18</v>
      </c>
      <c r="J160" s="2">
        <f t="shared" si="20"/>
        <v>14</v>
      </c>
      <c r="K160" s="2" t="str">
        <f t="shared" si="21"/>
        <v>Sep</v>
      </c>
      <c r="L160">
        <f>VLOOKUP(K160,Months!$A$1:$B$50,2,FALSE)</f>
        <v>9</v>
      </c>
      <c r="M160" t="str">
        <f t="shared" si="22"/>
        <v>2012</v>
      </c>
      <c r="N160" s="3">
        <f t="shared" si="23"/>
        <v>41166</v>
      </c>
      <c r="P160" s="3">
        <f t="shared" si="24"/>
        <v>41166</v>
      </c>
      <c r="Q160" s="3" t="str">
        <f t="shared" si="25"/>
        <v>Nielsen</v>
      </c>
      <c r="R160" s="5">
        <f t="shared" si="26"/>
        <v>53</v>
      </c>
      <c r="S160" s="5">
        <f t="shared" si="27"/>
        <v>34</v>
      </c>
      <c r="T160" s="5">
        <f t="shared" si="28"/>
        <v>45</v>
      </c>
      <c r="U160" s="5">
        <f t="shared" si="29"/>
        <v>10</v>
      </c>
      <c r="V160" s="5" t="e">
        <f>NA()</f>
        <v>#N/A</v>
      </c>
      <c r="W160" s="5" t="e">
        <f>NA()</f>
        <v>#N/A</v>
      </c>
      <c r="X160" s="5">
        <f t="shared" si="30"/>
        <v>11</v>
      </c>
    </row>
    <row r="161" spans="1:24" x14ac:dyDescent="0.25">
      <c r="A161" s="1" t="s">
        <v>350</v>
      </c>
      <c r="B161" s="1" t="s">
        <v>351</v>
      </c>
      <c r="C161" s="1" t="s">
        <v>0</v>
      </c>
      <c r="D161" s="1" t="s">
        <v>19</v>
      </c>
      <c r="E161" s="1" t="s">
        <v>8</v>
      </c>
      <c r="F161" s="1" t="s">
        <v>8</v>
      </c>
      <c r="G161" s="1" t="s">
        <v>43</v>
      </c>
      <c r="H161" s="1" t="s">
        <v>44</v>
      </c>
      <c r="J161" s="2">
        <f t="shared" si="20"/>
        <v>22051</v>
      </c>
      <c r="K161" s="2" t="str">
        <f t="shared" si="21"/>
        <v>Aug–2</v>
      </c>
      <c r="L161" t="e">
        <f>VLOOKUP(K161,Months!$A$1:$B$50,2,FALSE)</f>
        <v>#N/A</v>
      </c>
      <c r="M161" t="str">
        <f t="shared" si="22"/>
        <v>Sep 2012</v>
      </c>
      <c r="N161" s="3" t="e">
        <f t="shared" si="23"/>
        <v>#N/A</v>
      </c>
      <c r="O161" s="3">
        <v>41152</v>
      </c>
      <c r="P161" s="3">
        <f t="shared" si="24"/>
        <v>41152</v>
      </c>
      <c r="Q161" s="3" t="str">
        <f t="shared" si="25"/>
        <v>Essential</v>
      </c>
      <c r="R161" s="5">
        <f t="shared" si="26"/>
        <v>55.000000000000007</v>
      </c>
      <c r="S161" s="5">
        <f t="shared" si="27"/>
        <v>34</v>
      </c>
      <c r="T161" s="5">
        <f t="shared" si="28"/>
        <v>48</v>
      </c>
      <c r="U161" s="5">
        <f t="shared" si="29"/>
        <v>9</v>
      </c>
      <c r="V161" s="5" t="e">
        <f>NA()</f>
        <v>#N/A</v>
      </c>
      <c r="W161" s="5" t="e">
        <f>NA()</f>
        <v>#N/A</v>
      </c>
      <c r="X161" s="5">
        <f t="shared" si="30"/>
        <v>9</v>
      </c>
    </row>
    <row r="162" spans="1:24" x14ac:dyDescent="0.25">
      <c r="A162" s="1" t="s">
        <v>352</v>
      </c>
      <c r="B162" s="1" t="s">
        <v>100</v>
      </c>
      <c r="C162" s="1" t="s">
        <v>1</v>
      </c>
      <c r="D162" s="1" t="s">
        <v>9</v>
      </c>
      <c r="E162" s="1" t="s">
        <v>13</v>
      </c>
      <c r="F162" s="1" t="s">
        <v>3</v>
      </c>
      <c r="G162" s="1" t="s">
        <v>43</v>
      </c>
      <c r="H162" s="1" t="s">
        <v>44</v>
      </c>
      <c r="J162" s="2">
        <f t="shared" si="20"/>
        <v>22053</v>
      </c>
      <c r="K162" s="2" t="str">
        <f t="shared" si="21"/>
        <v>Aug–2</v>
      </c>
      <c r="L162" t="e">
        <f>VLOOKUP(K162,Months!$A$1:$B$50,2,FALSE)</f>
        <v>#N/A</v>
      </c>
      <c r="M162" t="str">
        <f t="shared" si="22"/>
        <v>Sep 2012</v>
      </c>
      <c r="N162" s="3" t="e">
        <f t="shared" si="23"/>
        <v>#N/A</v>
      </c>
      <c r="O162" s="3">
        <v>41153</v>
      </c>
      <c r="P162" s="3">
        <f t="shared" si="24"/>
        <v>41153</v>
      </c>
      <c r="Q162" s="3" t="str">
        <f t="shared" si="25"/>
        <v>Newspoll</v>
      </c>
      <c r="R162" s="5">
        <f t="shared" si="26"/>
        <v>55.000000000000007</v>
      </c>
      <c r="S162" s="5">
        <f t="shared" si="27"/>
        <v>33</v>
      </c>
      <c r="T162" s="5">
        <f t="shared" si="28"/>
        <v>46</v>
      </c>
      <c r="U162" s="5">
        <f t="shared" si="29"/>
        <v>8</v>
      </c>
      <c r="V162" s="5" t="e">
        <f>NA()</f>
        <v>#N/A</v>
      </c>
      <c r="W162" s="5" t="e">
        <f>NA()</f>
        <v>#N/A</v>
      </c>
      <c r="X162" s="5">
        <f t="shared" si="30"/>
        <v>13</v>
      </c>
    </row>
    <row r="163" spans="1:24" x14ac:dyDescent="0.25">
      <c r="A163" s="1" t="s">
        <v>353</v>
      </c>
      <c r="B163" s="1" t="s">
        <v>275</v>
      </c>
      <c r="C163" s="1" t="s">
        <v>55</v>
      </c>
      <c r="D163" s="1" t="s">
        <v>62</v>
      </c>
      <c r="E163" s="1" t="s">
        <v>56</v>
      </c>
      <c r="F163" s="1" t="s">
        <v>91</v>
      </c>
      <c r="G163" s="1" t="s">
        <v>81</v>
      </c>
      <c r="H163" s="1" t="s">
        <v>104</v>
      </c>
      <c r="J163" s="2">
        <f t="shared" si="20"/>
        <v>2</v>
      </c>
      <c r="K163" s="2" t="str">
        <f t="shared" si="21"/>
        <v>Sep</v>
      </c>
      <c r="L163">
        <f>VLOOKUP(K163,Months!$A$1:$B$50,2,FALSE)</f>
        <v>9</v>
      </c>
      <c r="M163" t="str">
        <f t="shared" si="22"/>
        <v>2012</v>
      </c>
      <c r="N163" s="3">
        <f t="shared" si="23"/>
        <v>41154</v>
      </c>
      <c r="P163" s="3">
        <f t="shared" si="24"/>
        <v>41154</v>
      </c>
      <c r="Q163" s="3" t="str">
        <f t="shared" si="25"/>
        <v>Morgan (face)</v>
      </c>
      <c r="R163" s="5">
        <f t="shared" si="26"/>
        <v>51.5</v>
      </c>
      <c r="S163" s="5">
        <f t="shared" si="27"/>
        <v>34.5</v>
      </c>
      <c r="T163" s="5">
        <f t="shared" si="28"/>
        <v>41.5</v>
      </c>
      <c r="U163" s="5">
        <f t="shared" si="29"/>
        <v>11.5</v>
      </c>
      <c r="V163" s="5" t="e">
        <f>NA()</f>
        <v>#N/A</v>
      </c>
      <c r="W163" s="5" t="e">
        <f>NA()</f>
        <v>#N/A</v>
      </c>
      <c r="X163" s="5">
        <f t="shared" si="30"/>
        <v>12.5</v>
      </c>
    </row>
    <row r="164" spans="1:24" x14ac:dyDescent="0.25">
      <c r="A164" s="1" t="s">
        <v>354</v>
      </c>
      <c r="B164" s="1" t="s">
        <v>355</v>
      </c>
      <c r="C164" s="1" t="s">
        <v>74</v>
      </c>
      <c r="D164" s="1" t="s">
        <v>5</v>
      </c>
      <c r="E164" s="1" t="s">
        <v>2</v>
      </c>
      <c r="F164" s="1" t="s">
        <v>8</v>
      </c>
      <c r="G164" s="1" t="s">
        <v>71</v>
      </c>
      <c r="H164" s="1" t="s">
        <v>82</v>
      </c>
      <c r="J164" s="2">
        <f t="shared" si="20"/>
        <v>24</v>
      </c>
      <c r="K164" s="2" t="str">
        <f t="shared" si="21"/>
        <v>Aug</v>
      </c>
      <c r="L164">
        <f>VLOOKUP(K164,Months!$A$1:$B$50,2,FALSE)</f>
        <v>8</v>
      </c>
      <c r="M164" t="str">
        <f t="shared" si="22"/>
        <v>2012</v>
      </c>
      <c r="N164" s="3">
        <f t="shared" si="23"/>
        <v>41145</v>
      </c>
      <c r="P164" s="3">
        <f t="shared" si="24"/>
        <v>41145</v>
      </c>
      <c r="Q164" s="3" t="str">
        <f t="shared" si="25"/>
        <v>Essential</v>
      </c>
      <c r="R164" s="5">
        <f t="shared" si="26"/>
        <v>56.000000000000007</v>
      </c>
      <c r="S164" s="5">
        <f t="shared" si="27"/>
        <v>32</v>
      </c>
      <c r="T164" s="5">
        <f t="shared" si="28"/>
        <v>49</v>
      </c>
      <c r="U164" s="5">
        <f t="shared" si="29"/>
        <v>10</v>
      </c>
      <c r="V164" s="5" t="e">
        <f>NA()</f>
        <v>#N/A</v>
      </c>
      <c r="W164" s="5" t="e">
        <f>NA()</f>
        <v>#N/A</v>
      </c>
      <c r="X164" s="5">
        <f t="shared" si="30"/>
        <v>9</v>
      </c>
    </row>
    <row r="165" spans="1:24" x14ac:dyDescent="0.25">
      <c r="A165" s="1" t="s">
        <v>356</v>
      </c>
      <c r="B165" s="1" t="s">
        <v>331</v>
      </c>
      <c r="C165" s="1" t="s">
        <v>74</v>
      </c>
      <c r="D165" s="1" t="s">
        <v>43</v>
      </c>
      <c r="E165" s="1" t="s">
        <v>16</v>
      </c>
      <c r="F165" s="1" t="s">
        <v>3</v>
      </c>
      <c r="G165" s="1" t="s">
        <v>9</v>
      </c>
      <c r="H165" s="1" t="s">
        <v>10</v>
      </c>
      <c r="J165" s="2">
        <f t="shared" si="20"/>
        <v>24</v>
      </c>
      <c r="K165" s="2" t="str">
        <f t="shared" si="21"/>
        <v>Aug</v>
      </c>
      <c r="L165">
        <f>VLOOKUP(K165,Months!$A$1:$B$50,2,FALSE)</f>
        <v>8</v>
      </c>
      <c r="M165" t="str">
        <f t="shared" si="22"/>
        <v>2012</v>
      </c>
      <c r="N165" s="3">
        <f t="shared" si="23"/>
        <v>41145</v>
      </c>
      <c r="P165" s="3">
        <f t="shared" si="24"/>
        <v>41145</v>
      </c>
      <c r="Q165" s="3" t="str">
        <f t="shared" si="25"/>
        <v>Nielsen</v>
      </c>
      <c r="R165" s="5">
        <f t="shared" si="26"/>
        <v>54</v>
      </c>
      <c r="S165" s="5">
        <f t="shared" si="27"/>
        <v>32</v>
      </c>
      <c r="T165" s="5">
        <f t="shared" si="28"/>
        <v>45</v>
      </c>
      <c r="U165" s="5">
        <f t="shared" si="29"/>
        <v>11</v>
      </c>
      <c r="V165" s="5" t="e">
        <f>NA()</f>
        <v>#N/A</v>
      </c>
      <c r="W165" s="5" t="e">
        <f>NA()</f>
        <v>#N/A</v>
      </c>
      <c r="X165" s="5">
        <f t="shared" si="30"/>
        <v>13</v>
      </c>
    </row>
    <row r="166" spans="1:24" x14ac:dyDescent="0.25">
      <c r="A166" s="1" t="s">
        <v>357</v>
      </c>
      <c r="B166" s="1" t="s">
        <v>358</v>
      </c>
      <c r="C166" s="1" t="s">
        <v>74</v>
      </c>
      <c r="D166" s="1" t="s">
        <v>5</v>
      </c>
      <c r="E166" s="1" t="s">
        <v>2</v>
      </c>
      <c r="F166" s="1" t="s">
        <v>8</v>
      </c>
      <c r="G166" s="1" t="s">
        <v>57</v>
      </c>
      <c r="H166" s="1" t="s">
        <v>87</v>
      </c>
      <c r="J166" s="2">
        <f t="shared" si="20"/>
        <v>17</v>
      </c>
      <c r="K166" s="2" t="str">
        <f t="shared" si="21"/>
        <v>Aug</v>
      </c>
      <c r="L166">
        <f>VLOOKUP(K166,Months!$A$1:$B$50,2,FALSE)</f>
        <v>8</v>
      </c>
      <c r="M166" t="str">
        <f t="shared" si="22"/>
        <v>2012</v>
      </c>
      <c r="N166" s="3">
        <f t="shared" si="23"/>
        <v>41138</v>
      </c>
      <c r="P166" s="3">
        <f t="shared" si="24"/>
        <v>41138</v>
      </c>
      <c r="Q166" s="3" t="str">
        <f t="shared" si="25"/>
        <v>Essential</v>
      </c>
      <c r="R166" s="5">
        <f t="shared" si="26"/>
        <v>56.999999999999993</v>
      </c>
      <c r="S166" s="5">
        <f t="shared" si="27"/>
        <v>32</v>
      </c>
      <c r="T166" s="5">
        <f t="shared" si="28"/>
        <v>49</v>
      </c>
      <c r="U166" s="5">
        <f t="shared" si="29"/>
        <v>10</v>
      </c>
      <c r="V166" s="5" t="e">
        <f>NA()</f>
        <v>#N/A</v>
      </c>
      <c r="W166" s="5" t="e">
        <f>NA()</f>
        <v>#N/A</v>
      </c>
      <c r="X166" s="5">
        <f t="shared" si="30"/>
        <v>9</v>
      </c>
    </row>
    <row r="167" spans="1:24" x14ac:dyDescent="0.25">
      <c r="A167" s="1" t="s">
        <v>359</v>
      </c>
      <c r="B167" s="1" t="s">
        <v>100</v>
      </c>
      <c r="C167" s="1" t="s">
        <v>6</v>
      </c>
      <c r="D167" s="1" t="s">
        <v>43</v>
      </c>
      <c r="E167" s="1" t="s">
        <v>16</v>
      </c>
      <c r="F167" s="1" t="s">
        <v>8</v>
      </c>
      <c r="G167" s="1" t="s">
        <v>17</v>
      </c>
      <c r="H167" s="1" t="s">
        <v>18</v>
      </c>
      <c r="J167" s="2">
        <f t="shared" si="20"/>
        <v>18</v>
      </c>
      <c r="K167" s="2" t="str">
        <f t="shared" si="21"/>
        <v>Aug</v>
      </c>
      <c r="L167">
        <f>VLOOKUP(K167,Months!$A$1:$B$50,2,FALSE)</f>
        <v>8</v>
      </c>
      <c r="M167" t="str">
        <f t="shared" si="22"/>
        <v>2012</v>
      </c>
      <c r="N167" s="3">
        <f t="shared" si="23"/>
        <v>41139</v>
      </c>
      <c r="P167" s="3">
        <f t="shared" si="24"/>
        <v>41139</v>
      </c>
      <c r="Q167" s="3" t="str">
        <f t="shared" si="25"/>
        <v>Newspoll</v>
      </c>
      <c r="R167" s="5">
        <f t="shared" si="26"/>
        <v>53</v>
      </c>
      <c r="S167" s="5">
        <f t="shared" si="27"/>
        <v>35</v>
      </c>
      <c r="T167" s="5">
        <f t="shared" si="28"/>
        <v>45</v>
      </c>
      <c r="U167" s="5">
        <f t="shared" si="29"/>
        <v>11</v>
      </c>
      <c r="V167" s="5" t="e">
        <f>NA()</f>
        <v>#N/A</v>
      </c>
      <c r="W167" s="5" t="e">
        <f>NA()</f>
        <v>#N/A</v>
      </c>
      <c r="X167" s="5">
        <f t="shared" si="30"/>
        <v>9</v>
      </c>
    </row>
    <row r="168" spans="1:24" x14ac:dyDescent="0.25">
      <c r="A168" s="1" t="s">
        <v>360</v>
      </c>
      <c r="B168" s="1" t="s">
        <v>275</v>
      </c>
      <c r="C168" s="1" t="s">
        <v>55</v>
      </c>
      <c r="D168" s="1" t="s">
        <v>71</v>
      </c>
      <c r="E168" s="1" t="s">
        <v>2</v>
      </c>
      <c r="F168" s="1" t="s">
        <v>56</v>
      </c>
      <c r="G168" s="1" t="s">
        <v>17</v>
      </c>
      <c r="H168" s="1" t="s">
        <v>18</v>
      </c>
      <c r="J168" s="2" t="e">
        <f t="shared" si="20"/>
        <v>#VALUE!</v>
      </c>
      <c r="K168" s="2" t="str">
        <f t="shared" si="21"/>
        <v>Aug</v>
      </c>
      <c r="L168">
        <f>VLOOKUP(K168,Months!$A$1:$B$50,2,FALSE)</f>
        <v>8</v>
      </c>
      <c r="M168" t="str">
        <f t="shared" si="22"/>
        <v>2012</v>
      </c>
      <c r="N168" s="3" t="e">
        <f t="shared" si="23"/>
        <v>#VALUE!</v>
      </c>
      <c r="O168" s="3">
        <v>41136</v>
      </c>
      <c r="P168" s="3">
        <f t="shared" si="24"/>
        <v>41136</v>
      </c>
      <c r="Q168" s="3" t="str">
        <f t="shared" si="25"/>
        <v>Morgan (face)</v>
      </c>
      <c r="R168" s="5">
        <f t="shared" si="26"/>
        <v>53</v>
      </c>
      <c r="S168" s="5">
        <f t="shared" si="27"/>
        <v>34.5</v>
      </c>
      <c r="T168" s="5">
        <f t="shared" si="28"/>
        <v>44</v>
      </c>
      <c r="U168" s="5">
        <f t="shared" si="29"/>
        <v>10</v>
      </c>
      <c r="V168" s="5" t="e">
        <f>NA()</f>
        <v>#N/A</v>
      </c>
      <c r="W168" s="5" t="e">
        <f>NA()</f>
        <v>#N/A</v>
      </c>
      <c r="X168" s="5">
        <f t="shared" si="30"/>
        <v>11.5</v>
      </c>
    </row>
    <row r="169" spans="1:24" x14ac:dyDescent="0.25">
      <c r="A169" s="1" t="s">
        <v>361</v>
      </c>
      <c r="B169" s="1" t="s">
        <v>362</v>
      </c>
      <c r="C169" s="1" t="s">
        <v>74</v>
      </c>
      <c r="D169" s="1" t="s">
        <v>5</v>
      </c>
      <c r="E169" s="1" t="s">
        <v>2</v>
      </c>
      <c r="F169" s="1" t="s">
        <v>13</v>
      </c>
      <c r="G169" s="1" t="s">
        <v>71</v>
      </c>
      <c r="H169" s="1" t="s">
        <v>82</v>
      </c>
      <c r="J169" s="2">
        <f t="shared" si="20"/>
        <v>10</v>
      </c>
      <c r="K169" s="2" t="str">
        <f t="shared" si="21"/>
        <v>Aug</v>
      </c>
      <c r="L169">
        <f>VLOOKUP(K169,Months!$A$1:$B$50,2,FALSE)</f>
        <v>8</v>
      </c>
      <c r="M169" t="str">
        <f t="shared" si="22"/>
        <v>2012</v>
      </c>
      <c r="N169" s="3">
        <f t="shared" si="23"/>
        <v>41131</v>
      </c>
      <c r="P169" s="3">
        <f t="shared" si="24"/>
        <v>41131</v>
      </c>
      <c r="Q169" s="3" t="str">
        <f t="shared" si="25"/>
        <v>Essential</v>
      </c>
      <c r="R169" s="5">
        <f t="shared" si="26"/>
        <v>56.000000000000007</v>
      </c>
      <c r="S169" s="5">
        <f t="shared" si="27"/>
        <v>32</v>
      </c>
      <c r="T169" s="5">
        <f t="shared" si="28"/>
        <v>49</v>
      </c>
      <c r="U169" s="5">
        <f t="shared" si="29"/>
        <v>10</v>
      </c>
      <c r="V169" s="5" t="e">
        <f>NA()</f>
        <v>#N/A</v>
      </c>
      <c r="W169" s="5" t="e">
        <f>NA()</f>
        <v>#N/A</v>
      </c>
      <c r="X169" s="5">
        <f t="shared" si="30"/>
        <v>8</v>
      </c>
    </row>
    <row r="170" spans="1:24" x14ac:dyDescent="0.25">
      <c r="A170" s="1" t="s">
        <v>363</v>
      </c>
      <c r="B170" s="1" t="s">
        <v>100</v>
      </c>
      <c r="C170" s="1" t="s">
        <v>1</v>
      </c>
      <c r="D170" s="1" t="s">
        <v>43</v>
      </c>
      <c r="E170" s="1" t="s">
        <v>2</v>
      </c>
      <c r="F170" s="1" t="s">
        <v>23</v>
      </c>
      <c r="G170" s="1" t="s">
        <v>9</v>
      </c>
      <c r="H170" s="1" t="s">
        <v>10</v>
      </c>
      <c r="J170" s="2">
        <f t="shared" si="20"/>
        <v>4</v>
      </c>
      <c r="K170" s="2" t="str">
        <f t="shared" si="21"/>
        <v>Aug</v>
      </c>
      <c r="L170">
        <f>VLOOKUP(K170,Months!$A$1:$B$50,2,FALSE)</f>
        <v>8</v>
      </c>
      <c r="M170" t="str">
        <f t="shared" si="22"/>
        <v>2012</v>
      </c>
      <c r="N170" s="3">
        <f t="shared" si="23"/>
        <v>41125</v>
      </c>
      <c r="P170" s="3">
        <f t="shared" si="24"/>
        <v>41125</v>
      </c>
      <c r="Q170" s="3" t="str">
        <f t="shared" si="25"/>
        <v>Newspoll</v>
      </c>
      <c r="R170" s="5">
        <f t="shared" si="26"/>
        <v>54</v>
      </c>
      <c r="S170" s="5">
        <f t="shared" si="27"/>
        <v>33</v>
      </c>
      <c r="T170" s="5">
        <f t="shared" si="28"/>
        <v>45</v>
      </c>
      <c r="U170" s="5">
        <f t="shared" si="29"/>
        <v>10</v>
      </c>
      <c r="V170" s="5" t="e">
        <f>NA()</f>
        <v>#N/A</v>
      </c>
      <c r="W170" s="5" t="e">
        <f>NA()</f>
        <v>#N/A</v>
      </c>
      <c r="X170" s="5">
        <f t="shared" si="30"/>
        <v>12</v>
      </c>
    </row>
    <row r="171" spans="1:24" x14ac:dyDescent="0.25">
      <c r="A171" s="1" t="s">
        <v>364</v>
      </c>
      <c r="B171" s="1" t="s">
        <v>365</v>
      </c>
      <c r="C171" s="1" t="s">
        <v>1</v>
      </c>
      <c r="D171" s="1" t="s">
        <v>5</v>
      </c>
      <c r="E171" s="1" t="s">
        <v>2</v>
      </c>
      <c r="F171" s="1" t="s">
        <v>13</v>
      </c>
      <c r="G171" s="1" t="s">
        <v>71</v>
      </c>
      <c r="H171" s="1" t="s">
        <v>82</v>
      </c>
      <c r="J171" s="2">
        <f t="shared" si="20"/>
        <v>3</v>
      </c>
      <c r="K171" s="2" t="str">
        <f t="shared" si="21"/>
        <v>Aug</v>
      </c>
      <c r="L171">
        <f>VLOOKUP(K171,Months!$A$1:$B$50,2,FALSE)</f>
        <v>8</v>
      </c>
      <c r="M171" t="str">
        <f t="shared" si="22"/>
        <v>2012</v>
      </c>
      <c r="N171" s="3">
        <f t="shared" si="23"/>
        <v>41124</v>
      </c>
      <c r="P171" s="3">
        <f t="shared" si="24"/>
        <v>41124</v>
      </c>
      <c r="Q171" s="3" t="str">
        <f t="shared" si="25"/>
        <v>Essential</v>
      </c>
      <c r="R171" s="5">
        <f t="shared" si="26"/>
        <v>56.000000000000007</v>
      </c>
      <c r="S171" s="5">
        <f t="shared" si="27"/>
        <v>33</v>
      </c>
      <c r="T171" s="5">
        <f t="shared" si="28"/>
        <v>49</v>
      </c>
      <c r="U171" s="5">
        <f t="shared" si="29"/>
        <v>10</v>
      </c>
      <c r="V171" s="5" t="e">
        <f>NA()</f>
        <v>#N/A</v>
      </c>
      <c r="W171" s="5" t="e">
        <f>NA()</f>
        <v>#N/A</v>
      </c>
      <c r="X171" s="5">
        <f t="shared" si="30"/>
        <v>8</v>
      </c>
    </row>
    <row r="172" spans="1:24" x14ac:dyDescent="0.25">
      <c r="A172" s="1" t="s">
        <v>366</v>
      </c>
      <c r="B172" s="1" t="s">
        <v>275</v>
      </c>
      <c r="C172" s="1" t="s">
        <v>74</v>
      </c>
      <c r="D172" s="1" t="s">
        <v>60</v>
      </c>
      <c r="E172" s="1" t="s">
        <v>56</v>
      </c>
      <c r="F172" s="1" t="s">
        <v>3</v>
      </c>
      <c r="G172" s="1" t="s">
        <v>85</v>
      </c>
      <c r="H172" s="1" t="s">
        <v>98</v>
      </c>
      <c r="J172" s="2">
        <f t="shared" si="20"/>
        <v>29</v>
      </c>
      <c r="K172" s="2" t="str">
        <f t="shared" si="21"/>
        <v>Jul/4–5</v>
      </c>
      <c r="L172" t="e">
        <f>VLOOKUP(K172,Months!$A$1:$B$50,2,FALSE)</f>
        <v>#N/A</v>
      </c>
      <c r="M172" t="str">
        <f t="shared" si="22"/>
        <v>Aug 2012</v>
      </c>
      <c r="N172" s="3" t="e">
        <f t="shared" si="23"/>
        <v>#N/A</v>
      </c>
      <c r="O172" s="3">
        <v>41122</v>
      </c>
      <c r="P172" s="3">
        <f t="shared" si="24"/>
        <v>41122</v>
      </c>
      <c r="Q172" s="3" t="str">
        <f t="shared" si="25"/>
        <v>Morgan (face)</v>
      </c>
      <c r="R172" s="5">
        <f t="shared" si="26"/>
        <v>53.5</v>
      </c>
      <c r="S172" s="5">
        <f t="shared" si="27"/>
        <v>32</v>
      </c>
      <c r="T172" s="5">
        <f t="shared" si="28"/>
        <v>43.5</v>
      </c>
      <c r="U172" s="5">
        <f t="shared" si="29"/>
        <v>11.5</v>
      </c>
      <c r="V172" s="5" t="e">
        <f>NA()</f>
        <v>#N/A</v>
      </c>
      <c r="W172" s="5" t="e">
        <f>NA()</f>
        <v>#N/A</v>
      </c>
      <c r="X172" s="5">
        <f t="shared" si="30"/>
        <v>13</v>
      </c>
    </row>
    <row r="173" spans="1:24" x14ac:dyDescent="0.25">
      <c r="A173" s="1" t="s">
        <v>367</v>
      </c>
      <c r="B173" s="1" t="s">
        <v>368</v>
      </c>
      <c r="C173" s="1" t="s">
        <v>1</v>
      </c>
      <c r="D173" s="1" t="s">
        <v>5</v>
      </c>
      <c r="E173" s="1" t="s">
        <v>2</v>
      </c>
      <c r="F173" s="1" t="s">
        <v>13</v>
      </c>
      <c r="G173" s="1" t="s">
        <v>43</v>
      </c>
      <c r="H173" s="1" t="s">
        <v>44</v>
      </c>
      <c r="J173" s="2">
        <f t="shared" si="20"/>
        <v>27</v>
      </c>
      <c r="K173" s="2" t="str">
        <f t="shared" si="21"/>
        <v>Jul</v>
      </c>
      <c r="L173">
        <f>VLOOKUP(K173,Months!$A$1:$B$50,2,FALSE)</f>
        <v>7</v>
      </c>
      <c r="M173" t="str">
        <f t="shared" si="22"/>
        <v>2012</v>
      </c>
      <c r="N173" s="3">
        <f t="shared" si="23"/>
        <v>41117</v>
      </c>
      <c r="P173" s="3">
        <f t="shared" si="24"/>
        <v>41117</v>
      </c>
      <c r="Q173" s="3" t="str">
        <f t="shared" si="25"/>
        <v>Essential</v>
      </c>
      <c r="R173" s="5">
        <f t="shared" si="26"/>
        <v>55.000000000000007</v>
      </c>
      <c r="S173" s="5">
        <f t="shared" si="27"/>
        <v>33</v>
      </c>
      <c r="T173" s="5">
        <f t="shared" si="28"/>
        <v>49</v>
      </c>
      <c r="U173" s="5">
        <f t="shared" si="29"/>
        <v>10</v>
      </c>
      <c r="V173" s="5" t="e">
        <f>NA()</f>
        <v>#N/A</v>
      </c>
      <c r="W173" s="5" t="e">
        <f>NA()</f>
        <v>#N/A</v>
      </c>
      <c r="X173" s="5">
        <f t="shared" si="30"/>
        <v>8</v>
      </c>
    </row>
    <row r="174" spans="1:24" x14ac:dyDescent="0.25">
      <c r="A174" s="1" t="s">
        <v>369</v>
      </c>
      <c r="B174" s="1" t="s">
        <v>331</v>
      </c>
      <c r="C174" s="1" t="s">
        <v>47</v>
      </c>
      <c r="D174" s="1" t="s">
        <v>17</v>
      </c>
      <c r="E174" s="1" t="s">
        <v>23</v>
      </c>
      <c r="F174" s="1" t="s">
        <v>16</v>
      </c>
      <c r="G174" s="1" t="s">
        <v>71</v>
      </c>
      <c r="H174" s="1" t="s">
        <v>82</v>
      </c>
      <c r="J174" s="2">
        <f t="shared" si="20"/>
        <v>27</v>
      </c>
      <c r="K174" s="2" t="str">
        <f t="shared" si="21"/>
        <v>Jul</v>
      </c>
      <c r="L174">
        <f>VLOOKUP(K174,Months!$A$1:$B$50,2,FALSE)</f>
        <v>7</v>
      </c>
      <c r="M174" t="str">
        <f t="shared" si="22"/>
        <v>2012</v>
      </c>
      <c r="N174" s="3">
        <f t="shared" si="23"/>
        <v>41117</v>
      </c>
      <c r="P174" s="3">
        <f t="shared" si="24"/>
        <v>41117</v>
      </c>
      <c r="Q174" s="3" t="str">
        <f t="shared" si="25"/>
        <v>Nielsen</v>
      </c>
      <c r="R174" s="5">
        <f t="shared" si="26"/>
        <v>56.000000000000007</v>
      </c>
      <c r="S174" s="5">
        <f t="shared" si="27"/>
        <v>30</v>
      </c>
      <c r="T174" s="5">
        <f t="shared" si="28"/>
        <v>47</v>
      </c>
      <c r="U174" s="5">
        <f t="shared" si="29"/>
        <v>12</v>
      </c>
      <c r="V174" s="5" t="e">
        <f>NA()</f>
        <v>#N/A</v>
      </c>
      <c r="W174" s="5" t="e">
        <f>NA()</f>
        <v>#N/A</v>
      </c>
      <c r="X174" s="5">
        <f t="shared" si="30"/>
        <v>11</v>
      </c>
    </row>
    <row r="175" spans="1:24" x14ac:dyDescent="0.25">
      <c r="A175" s="1" t="s">
        <v>370</v>
      </c>
      <c r="B175" s="1" t="s">
        <v>100</v>
      </c>
      <c r="C175" s="1" t="s">
        <v>80</v>
      </c>
      <c r="D175" s="1" t="s">
        <v>9</v>
      </c>
      <c r="E175" s="1" t="s">
        <v>16</v>
      </c>
      <c r="F175" s="1" t="s">
        <v>42</v>
      </c>
      <c r="G175" s="1" t="s">
        <v>71</v>
      </c>
      <c r="H175" s="1" t="s">
        <v>82</v>
      </c>
      <c r="J175" s="2">
        <f t="shared" si="20"/>
        <v>21</v>
      </c>
      <c r="K175" s="2" t="str">
        <f t="shared" si="21"/>
        <v>Jul</v>
      </c>
      <c r="L175">
        <f>VLOOKUP(K175,Months!$A$1:$B$50,2,FALSE)</f>
        <v>7</v>
      </c>
      <c r="M175" t="str">
        <f t="shared" si="22"/>
        <v>2012</v>
      </c>
      <c r="N175" s="3">
        <f t="shared" si="23"/>
        <v>41111</v>
      </c>
      <c r="P175" s="3">
        <f t="shared" si="24"/>
        <v>41111</v>
      </c>
      <c r="Q175" s="3" t="str">
        <f t="shared" si="25"/>
        <v>Newspoll</v>
      </c>
      <c r="R175" s="5">
        <f t="shared" si="26"/>
        <v>56.000000000000007</v>
      </c>
      <c r="S175" s="5">
        <f t="shared" si="27"/>
        <v>28.000000000000004</v>
      </c>
      <c r="T175" s="5">
        <f t="shared" si="28"/>
        <v>46</v>
      </c>
      <c r="U175" s="5">
        <f t="shared" si="29"/>
        <v>11</v>
      </c>
      <c r="V175" s="5" t="e">
        <f>NA()</f>
        <v>#N/A</v>
      </c>
      <c r="W175" s="5" t="e">
        <f>NA()</f>
        <v>#N/A</v>
      </c>
      <c r="X175" s="5">
        <f t="shared" si="30"/>
        <v>15</v>
      </c>
    </row>
    <row r="176" spans="1:24" x14ac:dyDescent="0.25">
      <c r="A176" s="1" t="s">
        <v>371</v>
      </c>
      <c r="B176" s="1" t="s">
        <v>372</v>
      </c>
      <c r="C176" s="1" t="s">
        <v>1</v>
      </c>
      <c r="D176" s="1" t="s">
        <v>5</v>
      </c>
      <c r="E176" s="1" t="s">
        <v>2</v>
      </c>
      <c r="F176" s="1" t="s">
        <v>8</v>
      </c>
      <c r="G176" s="1" t="s">
        <v>71</v>
      </c>
      <c r="H176" s="1" t="s">
        <v>82</v>
      </c>
      <c r="J176" s="2">
        <f t="shared" ref="J176:J239" si="31">ROUNDUP((IFERROR(LEFT(A176,FIND("–",A176)-1),LEFT(A176,FIND(" ",A176)-1))+IFERROR(MID(A176,FIND("–",A176)+1,FIND(" ",A176)-FIND("–",A176)-1),LEFT(A176,FIND(" ",A176)-1)))/2,0)</f>
        <v>20</v>
      </c>
      <c r="K176" s="2" t="str">
        <f t="shared" ref="K176:K239" si="32">MID(A176,FIND(" ",A176)+1,FIND(" ",MID(A176,FIND(" ",A176)+1,100))-1)</f>
        <v>Jul</v>
      </c>
      <c r="L176">
        <f>VLOOKUP(K176,Months!$A$1:$B$50,2,FALSE)</f>
        <v>7</v>
      </c>
      <c r="M176" t="str">
        <f t="shared" ref="M176:M239" si="33">MID(MID(A176,FIND(" ",A176)+1,100),FIND(" ",MID(A176,FIND(" ",A176)+1,100))+1,100)</f>
        <v>2012</v>
      </c>
      <c r="N176" s="3">
        <f t="shared" ref="N176:N239" si="34">DATE(M176,L176,J176)</f>
        <v>41110</v>
      </c>
      <c r="P176" s="3">
        <f t="shared" ref="P176:P239" si="35">IFERROR(N176,O176)</f>
        <v>41110</v>
      </c>
      <c r="Q176" s="3" t="str">
        <f t="shared" ref="Q176:Q239" si="36">IFERROR(LEFT(B176,FIND("[",B176)-1),B176)</f>
        <v>Essential</v>
      </c>
      <c r="R176" s="5">
        <f t="shared" ref="R176:R239" si="37">H176*100</f>
        <v>56.000000000000007</v>
      </c>
      <c r="S176" s="5">
        <f t="shared" ref="S176:S239" si="38">C176*100</f>
        <v>33</v>
      </c>
      <c r="T176" s="5">
        <f t="shared" ref="T176:T239" si="39">D176*100</f>
        <v>49</v>
      </c>
      <c r="U176" s="5">
        <f t="shared" ref="U176:U239" si="40">E176*100</f>
        <v>10</v>
      </c>
      <c r="V176" s="5" t="e">
        <f>NA()</f>
        <v>#N/A</v>
      </c>
      <c r="W176" s="5" t="e">
        <f>NA()</f>
        <v>#N/A</v>
      </c>
      <c r="X176" s="5">
        <f t="shared" ref="X176:X239" si="41">F176*100</f>
        <v>9</v>
      </c>
    </row>
    <row r="177" spans="1:24" x14ac:dyDescent="0.25">
      <c r="A177" s="1" t="s">
        <v>373</v>
      </c>
      <c r="B177" s="1" t="s">
        <v>275</v>
      </c>
      <c r="C177" s="1" t="s">
        <v>107</v>
      </c>
      <c r="D177" s="1" t="s">
        <v>57</v>
      </c>
      <c r="E177" s="1" t="s">
        <v>23</v>
      </c>
      <c r="F177" s="1" t="s">
        <v>64</v>
      </c>
      <c r="G177" s="1" t="s">
        <v>9</v>
      </c>
      <c r="H177" s="1" t="s">
        <v>10</v>
      </c>
      <c r="J177" s="2" t="e">
        <f t="shared" si="31"/>
        <v>#VALUE!</v>
      </c>
      <c r="K177" s="2" t="str">
        <f t="shared" si="32"/>
        <v>Jul</v>
      </c>
      <c r="L177">
        <f>VLOOKUP(K177,Months!$A$1:$B$50,2,FALSE)</f>
        <v>7</v>
      </c>
      <c r="M177" t="str">
        <f t="shared" si="33"/>
        <v>2012</v>
      </c>
      <c r="N177" s="3" t="e">
        <f t="shared" si="34"/>
        <v>#VALUE!</v>
      </c>
      <c r="O177" s="3">
        <v>41108</v>
      </c>
      <c r="P177" s="3">
        <f t="shared" si="35"/>
        <v>41108</v>
      </c>
      <c r="Q177" s="3" t="str">
        <f t="shared" si="36"/>
        <v>Morgan (face)</v>
      </c>
      <c r="R177" s="5">
        <f t="shared" si="37"/>
        <v>54</v>
      </c>
      <c r="S177" s="5">
        <f t="shared" si="38"/>
        <v>31.5</v>
      </c>
      <c r="T177" s="5">
        <f t="shared" si="39"/>
        <v>43</v>
      </c>
      <c r="U177" s="5">
        <f t="shared" si="40"/>
        <v>12</v>
      </c>
      <c r="V177" s="5" t="e">
        <f>NA()</f>
        <v>#N/A</v>
      </c>
      <c r="W177" s="5" t="e">
        <f>NA()</f>
        <v>#N/A</v>
      </c>
      <c r="X177" s="5">
        <f t="shared" si="41"/>
        <v>13.5</v>
      </c>
    </row>
    <row r="178" spans="1:24" x14ac:dyDescent="0.25">
      <c r="A178" s="1" t="s">
        <v>374</v>
      </c>
      <c r="B178" s="1" t="s">
        <v>375</v>
      </c>
      <c r="C178" s="1" t="s">
        <v>75</v>
      </c>
      <c r="D178" s="1" t="s">
        <v>5</v>
      </c>
      <c r="E178" s="1" t="s">
        <v>2</v>
      </c>
      <c r="F178" s="1" t="s">
        <v>8</v>
      </c>
      <c r="G178" s="1" t="s">
        <v>57</v>
      </c>
      <c r="H178" s="1" t="s">
        <v>87</v>
      </c>
      <c r="J178" s="2">
        <f t="shared" si="31"/>
        <v>13</v>
      </c>
      <c r="K178" s="2" t="str">
        <f t="shared" si="32"/>
        <v>Jul</v>
      </c>
      <c r="L178">
        <f>VLOOKUP(K178,Months!$A$1:$B$50,2,FALSE)</f>
        <v>7</v>
      </c>
      <c r="M178" t="str">
        <f t="shared" si="33"/>
        <v>2012</v>
      </c>
      <c r="N178" s="3">
        <f t="shared" si="34"/>
        <v>41103</v>
      </c>
      <c r="P178" s="3">
        <f t="shared" si="35"/>
        <v>41103</v>
      </c>
      <c r="Q178" s="3" t="str">
        <f t="shared" si="36"/>
        <v>Essential</v>
      </c>
      <c r="R178" s="5">
        <f t="shared" si="37"/>
        <v>56.999999999999993</v>
      </c>
      <c r="S178" s="5">
        <f t="shared" si="38"/>
        <v>31</v>
      </c>
      <c r="T178" s="5">
        <f t="shared" si="39"/>
        <v>49</v>
      </c>
      <c r="U178" s="5">
        <f t="shared" si="40"/>
        <v>10</v>
      </c>
      <c r="V178" s="5" t="e">
        <f>NA()</f>
        <v>#N/A</v>
      </c>
      <c r="W178" s="5" t="e">
        <f>NA()</f>
        <v>#N/A</v>
      </c>
      <c r="X178" s="5">
        <f t="shared" si="41"/>
        <v>9</v>
      </c>
    </row>
    <row r="179" spans="1:24" x14ac:dyDescent="0.25">
      <c r="A179" s="1" t="s">
        <v>376</v>
      </c>
      <c r="B179" s="1" t="s">
        <v>100</v>
      </c>
      <c r="C179" s="1" t="s">
        <v>75</v>
      </c>
      <c r="D179" s="1" t="s">
        <v>19</v>
      </c>
      <c r="E179" s="1" t="s">
        <v>16</v>
      </c>
      <c r="F179" s="1" t="s">
        <v>2</v>
      </c>
      <c r="G179" s="1" t="s">
        <v>71</v>
      </c>
      <c r="H179" s="1" t="s">
        <v>82</v>
      </c>
      <c r="J179" s="2">
        <f t="shared" si="31"/>
        <v>7</v>
      </c>
      <c r="K179" s="2" t="str">
        <f t="shared" si="32"/>
        <v>Jul</v>
      </c>
      <c r="L179">
        <f>VLOOKUP(K179,Months!$A$1:$B$50,2,FALSE)</f>
        <v>7</v>
      </c>
      <c r="M179" t="str">
        <f t="shared" si="33"/>
        <v>2012</v>
      </c>
      <c r="N179" s="3">
        <f t="shared" si="34"/>
        <v>41097</v>
      </c>
      <c r="P179" s="3">
        <f t="shared" si="35"/>
        <v>41097</v>
      </c>
      <c r="Q179" s="3" t="str">
        <f t="shared" si="36"/>
        <v>Newspoll</v>
      </c>
      <c r="R179" s="5">
        <f t="shared" si="37"/>
        <v>56.000000000000007</v>
      </c>
      <c r="S179" s="5">
        <f t="shared" si="38"/>
        <v>31</v>
      </c>
      <c r="T179" s="5">
        <f t="shared" si="39"/>
        <v>48</v>
      </c>
      <c r="U179" s="5">
        <f t="shared" si="40"/>
        <v>11</v>
      </c>
      <c r="V179" s="5" t="e">
        <f>NA()</f>
        <v>#N/A</v>
      </c>
      <c r="W179" s="5" t="e">
        <f>NA()</f>
        <v>#N/A</v>
      </c>
      <c r="X179" s="5">
        <f t="shared" si="41"/>
        <v>10</v>
      </c>
    </row>
    <row r="180" spans="1:24" x14ac:dyDescent="0.25">
      <c r="A180" s="1" t="s">
        <v>377</v>
      </c>
      <c r="B180" s="1" t="s">
        <v>378</v>
      </c>
      <c r="C180" s="1" t="s">
        <v>75</v>
      </c>
      <c r="D180" s="1" t="s">
        <v>5</v>
      </c>
      <c r="E180" s="1" t="s">
        <v>16</v>
      </c>
      <c r="F180" s="1" t="s">
        <v>8</v>
      </c>
      <c r="G180" s="1" t="s">
        <v>71</v>
      </c>
      <c r="H180" s="1" t="s">
        <v>82</v>
      </c>
      <c r="J180" s="2">
        <f t="shared" si="31"/>
        <v>6</v>
      </c>
      <c r="K180" s="2" t="str">
        <f t="shared" si="32"/>
        <v>Jul</v>
      </c>
      <c r="L180">
        <f>VLOOKUP(K180,Months!$A$1:$B$50,2,FALSE)</f>
        <v>7</v>
      </c>
      <c r="M180" t="str">
        <f t="shared" si="33"/>
        <v>2012</v>
      </c>
      <c r="N180" s="3">
        <f t="shared" si="34"/>
        <v>41096</v>
      </c>
      <c r="P180" s="3">
        <f t="shared" si="35"/>
        <v>41096</v>
      </c>
      <c r="Q180" s="3" t="str">
        <f t="shared" si="36"/>
        <v>Essential</v>
      </c>
      <c r="R180" s="5">
        <f t="shared" si="37"/>
        <v>56.000000000000007</v>
      </c>
      <c r="S180" s="5">
        <f t="shared" si="38"/>
        <v>31</v>
      </c>
      <c r="T180" s="5">
        <f t="shared" si="39"/>
        <v>49</v>
      </c>
      <c r="U180" s="5">
        <f t="shared" si="40"/>
        <v>11</v>
      </c>
      <c r="V180" s="5" t="e">
        <f>NA()</f>
        <v>#N/A</v>
      </c>
      <c r="W180" s="5" t="e">
        <f>NA()</f>
        <v>#N/A</v>
      </c>
      <c r="X180" s="5">
        <f t="shared" si="41"/>
        <v>9</v>
      </c>
    </row>
    <row r="181" spans="1:24" x14ac:dyDescent="0.25">
      <c r="A181" s="1" t="s">
        <v>379</v>
      </c>
      <c r="B181" s="1" t="s">
        <v>275</v>
      </c>
      <c r="C181" s="1" t="s">
        <v>77</v>
      </c>
      <c r="D181" s="1" t="s">
        <v>57</v>
      </c>
      <c r="E181" s="1" t="s">
        <v>78</v>
      </c>
      <c r="F181" s="1" t="s">
        <v>3</v>
      </c>
      <c r="G181" s="1" t="s">
        <v>9</v>
      </c>
      <c r="H181" s="1" t="s">
        <v>10</v>
      </c>
      <c r="J181" s="2">
        <f t="shared" si="31"/>
        <v>22021</v>
      </c>
      <c r="K181" s="2" t="str">
        <f t="shared" si="32"/>
        <v>Jun–1/7–8</v>
      </c>
      <c r="L181" t="e">
        <f>VLOOKUP(K181,Months!$A$1:$B$50,2,FALSE)</f>
        <v>#N/A</v>
      </c>
      <c r="M181" t="str">
        <f t="shared" si="33"/>
        <v>Jul 2012</v>
      </c>
      <c r="N181" s="3" t="e">
        <f t="shared" si="34"/>
        <v>#N/A</v>
      </c>
      <c r="O181" s="3">
        <v>41094</v>
      </c>
      <c r="P181" s="3">
        <f>IFERROR(N181,O181)</f>
        <v>41094</v>
      </c>
      <c r="Q181" s="3" t="str">
        <f t="shared" si="36"/>
        <v>Morgan (face)</v>
      </c>
      <c r="R181" s="5">
        <f t="shared" si="37"/>
        <v>54</v>
      </c>
      <c r="S181" s="5">
        <f t="shared" si="38"/>
        <v>29.5</v>
      </c>
      <c r="T181" s="5">
        <f t="shared" si="39"/>
        <v>43</v>
      </c>
      <c r="U181" s="5">
        <f t="shared" si="40"/>
        <v>14.499999999999998</v>
      </c>
      <c r="V181" s="5" t="e">
        <f>NA()</f>
        <v>#N/A</v>
      </c>
      <c r="W181" s="5" t="e">
        <f>NA()</f>
        <v>#N/A</v>
      </c>
      <c r="X181" s="5">
        <f t="shared" si="41"/>
        <v>13</v>
      </c>
    </row>
    <row r="182" spans="1:24" x14ac:dyDescent="0.25">
      <c r="A182" s="1" t="s">
        <v>380</v>
      </c>
      <c r="B182" s="1" t="s">
        <v>381</v>
      </c>
      <c r="C182" s="1" t="s">
        <v>74</v>
      </c>
      <c r="D182" s="1" t="s">
        <v>5</v>
      </c>
      <c r="E182" s="1" t="s">
        <v>2</v>
      </c>
      <c r="F182" s="1" t="s">
        <v>8</v>
      </c>
      <c r="G182" s="1" t="s">
        <v>71</v>
      </c>
      <c r="H182" s="1" t="s">
        <v>82</v>
      </c>
      <c r="J182" s="2">
        <f t="shared" si="31"/>
        <v>22018</v>
      </c>
      <c r="K182" s="2" t="str">
        <f t="shared" si="32"/>
        <v>Jun–1</v>
      </c>
      <c r="L182" t="e">
        <f>VLOOKUP(K182,Months!$A$1:$B$50,2,FALSE)</f>
        <v>#N/A</v>
      </c>
      <c r="M182" t="str">
        <f t="shared" si="33"/>
        <v>Jul 2012</v>
      </c>
      <c r="N182" s="3" t="e">
        <f t="shared" si="34"/>
        <v>#N/A</v>
      </c>
      <c r="O182" s="3">
        <v>41089</v>
      </c>
      <c r="P182" s="3">
        <f>IFERROR(N182,O182)</f>
        <v>41089</v>
      </c>
      <c r="Q182" s="3" t="str">
        <f t="shared" si="36"/>
        <v>Essential</v>
      </c>
      <c r="R182" s="5">
        <f t="shared" si="37"/>
        <v>56.000000000000007</v>
      </c>
      <c r="S182" s="5">
        <f t="shared" si="38"/>
        <v>32</v>
      </c>
      <c r="T182" s="5">
        <f t="shared" si="39"/>
        <v>49</v>
      </c>
      <c r="U182" s="5">
        <f t="shared" si="40"/>
        <v>10</v>
      </c>
      <c r="V182" s="5" t="e">
        <f>NA()</f>
        <v>#N/A</v>
      </c>
      <c r="W182" s="5" t="e">
        <f>NA()</f>
        <v>#N/A</v>
      </c>
      <c r="X182" s="5">
        <f t="shared" si="41"/>
        <v>9</v>
      </c>
    </row>
    <row r="183" spans="1:24" x14ac:dyDescent="0.25">
      <c r="A183" s="1" t="s">
        <v>382</v>
      </c>
      <c r="B183" s="1" t="s">
        <v>100</v>
      </c>
      <c r="C183" s="1" t="s">
        <v>47</v>
      </c>
      <c r="D183" s="1" t="s">
        <v>9</v>
      </c>
      <c r="E183" s="1" t="s">
        <v>23</v>
      </c>
      <c r="F183" s="1" t="s">
        <v>23</v>
      </c>
      <c r="G183" s="1" t="s">
        <v>43</v>
      </c>
      <c r="H183" s="1" t="s">
        <v>44</v>
      </c>
      <c r="J183" s="2">
        <f t="shared" si="31"/>
        <v>23</v>
      </c>
      <c r="K183" s="2" t="str">
        <f t="shared" si="32"/>
        <v>Jun</v>
      </c>
      <c r="L183">
        <f>VLOOKUP(K183,Months!$A$1:$B$50,2,FALSE)</f>
        <v>6</v>
      </c>
      <c r="M183" t="str">
        <f t="shared" si="33"/>
        <v>2012</v>
      </c>
      <c r="N183" s="3">
        <f t="shared" si="34"/>
        <v>41083</v>
      </c>
      <c r="P183" s="3">
        <f>IFERROR(N183,O183)</f>
        <v>41083</v>
      </c>
      <c r="Q183" s="3" t="str">
        <f t="shared" si="36"/>
        <v>Newspoll</v>
      </c>
      <c r="R183" s="5">
        <f t="shared" si="37"/>
        <v>55.000000000000007</v>
      </c>
      <c r="S183" s="5">
        <f t="shared" si="38"/>
        <v>30</v>
      </c>
      <c r="T183" s="5">
        <f t="shared" si="39"/>
        <v>46</v>
      </c>
      <c r="U183" s="5">
        <f t="shared" si="40"/>
        <v>12</v>
      </c>
      <c r="V183" s="5" t="e">
        <f>NA()</f>
        <v>#N/A</v>
      </c>
      <c r="W183" s="5" t="e">
        <f>NA()</f>
        <v>#N/A</v>
      </c>
      <c r="X183" s="5">
        <f t="shared" si="41"/>
        <v>12</v>
      </c>
    </row>
    <row r="184" spans="1:24" x14ac:dyDescent="0.25">
      <c r="A184" s="1" t="s">
        <v>383</v>
      </c>
      <c r="B184" s="1" t="s">
        <v>384</v>
      </c>
      <c r="C184" s="1" t="s">
        <v>1</v>
      </c>
      <c r="D184" s="1" t="s">
        <v>5</v>
      </c>
      <c r="E184" s="1" t="s">
        <v>2</v>
      </c>
      <c r="F184" s="1" t="s">
        <v>13</v>
      </c>
      <c r="G184" s="1" t="s">
        <v>71</v>
      </c>
      <c r="H184" s="1" t="s">
        <v>82</v>
      </c>
      <c r="J184" s="2">
        <f t="shared" si="31"/>
        <v>22</v>
      </c>
      <c r="K184" s="2" t="str">
        <f t="shared" si="32"/>
        <v>Jun</v>
      </c>
      <c r="L184">
        <f>VLOOKUP(K184,Months!$A$1:$B$50,2,FALSE)</f>
        <v>6</v>
      </c>
      <c r="M184" t="str">
        <f t="shared" si="33"/>
        <v>2012</v>
      </c>
      <c r="N184" s="3">
        <f t="shared" si="34"/>
        <v>41082</v>
      </c>
      <c r="P184" s="3">
        <f t="shared" si="35"/>
        <v>41082</v>
      </c>
      <c r="Q184" s="3" t="str">
        <f t="shared" si="36"/>
        <v>Essential</v>
      </c>
      <c r="R184" s="5">
        <f t="shared" si="37"/>
        <v>56.000000000000007</v>
      </c>
      <c r="S184" s="5">
        <f t="shared" si="38"/>
        <v>33</v>
      </c>
      <c r="T184" s="5">
        <f t="shared" si="39"/>
        <v>49</v>
      </c>
      <c r="U184" s="5">
        <f t="shared" si="40"/>
        <v>10</v>
      </c>
      <c r="V184" s="5" t="e">
        <f>NA()</f>
        <v>#N/A</v>
      </c>
      <c r="W184" s="5" t="e">
        <f>NA()</f>
        <v>#N/A</v>
      </c>
      <c r="X184" s="5">
        <f t="shared" si="41"/>
        <v>8</v>
      </c>
    </row>
    <row r="185" spans="1:24" x14ac:dyDescent="0.25">
      <c r="A185" s="1" t="s">
        <v>385</v>
      </c>
      <c r="B185" s="1" t="s">
        <v>275</v>
      </c>
      <c r="C185" s="1" t="s">
        <v>77</v>
      </c>
      <c r="D185" s="1" t="s">
        <v>57</v>
      </c>
      <c r="E185" s="1" t="s">
        <v>78</v>
      </c>
      <c r="F185" s="1" t="s">
        <v>3</v>
      </c>
      <c r="G185" s="1" t="s">
        <v>9</v>
      </c>
      <c r="H185" s="1" t="s">
        <v>10</v>
      </c>
      <c r="J185" s="2" t="e">
        <f t="shared" si="31"/>
        <v>#VALUE!</v>
      </c>
      <c r="K185" s="2" t="str">
        <f t="shared" si="32"/>
        <v>Jun</v>
      </c>
      <c r="L185">
        <f>VLOOKUP(K185,Months!$A$1:$B$50,2,FALSE)</f>
        <v>6</v>
      </c>
      <c r="M185" t="str">
        <f t="shared" si="33"/>
        <v>2012</v>
      </c>
      <c r="N185" s="3" t="e">
        <f t="shared" si="34"/>
        <v>#VALUE!</v>
      </c>
      <c r="O185" s="3" t="s">
        <v>713</v>
      </c>
      <c r="P185" s="3" t="str">
        <f t="shared" si="35"/>
        <v>2012-6-2-</v>
      </c>
      <c r="Q185" s="3" t="str">
        <f t="shared" si="36"/>
        <v>Morgan (face)</v>
      </c>
      <c r="R185" s="5">
        <f t="shared" si="37"/>
        <v>54</v>
      </c>
      <c r="S185" s="5">
        <f t="shared" si="38"/>
        <v>29.5</v>
      </c>
      <c r="T185" s="5">
        <f t="shared" si="39"/>
        <v>43</v>
      </c>
      <c r="U185" s="5">
        <f t="shared" si="40"/>
        <v>14.499999999999998</v>
      </c>
      <c r="V185" s="5" t="e">
        <f>NA()</f>
        <v>#N/A</v>
      </c>
      <c r="W185" s="5" t="e">
        <f>NA()</f>
        <v>#N/A</v>
      </c>
      <c r="X185" s="5">
        <f t="shared" si="41"/>
        <v>13</v>
      </c>
    </row>
    <row r="186" spans="1:24" x14ac:dyDescent="0.25">
      <c r="A186" s="1" t="s">
        <v>386</v>
      </c>
      <c r="B186" s="1" t="s">
        <v>387</v>
      </c>
      <c r="C186" s="1" t="s">
        <v>1</v>
      </c>
      <c r="D186" s="1" t="s">
        <v>5</v>
      </c>
      <c r="E186" s="1" t="s">
        <v>2</v>
      </c>
      <c r="F186" s="1" t="s">
        <v>13</v>
      </c>
      <c r="G186" s="1" t="s">
        <v>71</v>
      </c>
      <c r="H186" s="1" t="s">
        <v>82</v>
      </c>
      <c r="J186" s="2">
        <f t="shared" si="31"/>
        <v>15</v>
      </c>
      <c r="K186" s="2" t="str">
        <f t="shared" si="32"/>
        <v>Jun</v>
      </c>
      <c r="L186">
        <f>VLOOKUP(K186,Months!$A$1:$B$50,2,FALSE)</f>
        <v>6</v>
      </c>
      <c r="M186" t="str">
        <f t="shared" si="33"/>
        <v>2012</v>
      </c>
      <c r="N186" s="3">
        <f t="shared" si="34"/>
        <v>41075</v>
      </c>
      <c r="P186" s="3">
        <f t="shared" si="35"/>
        <v>41075</v>
      </c>
      <c r="Q186" s="3" t="str">
        <f t="shared" si="36"/>
        <v>Essential</v>
      </c>
      <c r="R186" s="5">
        <f t="shared" si="37"/>
        <v>56.000000000000007</v>
      </c>
      <c r="S186" s="5">
        <f t="shared" si="38"/>
        <v>33</v>
      </c>
      <c r="T186" s="5">
        <f t="shared" si="39"/>
        <v>49</v>
      </c>
      <c r="U186" s="5">
        <f t="shared" si="40"/>
        <v>10</v>
      </c>
      <c r="V186" s="5" t="e">
        <f>NA()</f>
        <v>#N/A</v>
      </c>
      <c r="W186" s="5" t="e">
        <f>NA()</f>
        <v>#N/A</v>
      </c>
      <c r="X186" s="5">
        <f t="shared" si="41"/>
        <v>8</v>
      </c>
    </row>
    <row r="187" spans="1:24" x14ac:dyDescent="0.25">
      <c r="A187" s="1" t="s">
        <v>388</v>
      </c>
      <c r="B187" s="1" t="s">
        <v>322</v>
      </c>
      <c r="C187" s="1" t="s">
        <v>75</v>
      </c>
      <c r="D187" s="1" t="s">
        <v>5</v>
      </c>
      <c r="E187" s="1" t="s">
        <v>23</v>
      </c>
      <c r="F187" s="1" t="s">
        <v>13</v>
      </c>
      <c r="G187" s="1" t="s">
        <v>71</v>
      </c>
      <c r="H187" s="1" t="s">
        <v>82</v>
      </c>
      <c r="J187" s="2">
        <f t="shared" si="31"/>
        <v>16</v>
      </c>
      <c r="K187" s="2" t="str">
        <f t="shared" si="32"/>
        <v>Jun</v>
      </c>
      <c r="L187">
        <f>VLOOKUP(K187,Months!$A$1:$B$50,2,FALSE)</f>
        <v>6</v>
      </c>
      <c r="M187" t="str">
        <f t="shared" si="33"/>
        <v>2012</v>
      </c>
      <c r="N187" s="3">
        <f t="shared" si="34"/>
        <v>41076</v>
      </c>
      <c r="P187" s="3">
        <f t="shared" si="35"/>
        <v>41076</v>
      </c>
      <c r="Q187" s="3" t="str">
        <f t="shared" si="36"/>
        <v>Galaxy</v>
      </c>
      <c r="R187" s="5">
        <f t="shared" si="37"/>
        <v>56.000000000000007</v>
      </c>
      <c r="S187" s="5">
        <f t="shared" si="38"/>
        <v>31</v>
      </c>
      <c r="T187" s="5">
        <f t="shared" si="39"/>
        <v>49</v>
      </c>
      <c r="U187" s="5">
        <f t="shared" si="40"/>
        <v>12</v>
      </c>
      <c r="V187" s="5" t="e">
        <f>NA()</f>
        <v>#N/A</v>
      </c>
      <c r="W187" s="5" t="e">
        <f>NA()</f>
        <v>#N/A</v>
      </c>
      <c r="X187" s="5">
        <f t="shared" si="41"/>
        <v>8</v>
      </c>
    </row>
    <row r="188" spans="1:24" x14ac:dyDescent="0.25">
      <c r="A188" s="1" t="s">
        <v>389</v>
      </c>
      <c r="B188" s="1" t="s">
        <v>390</v>
      </c>
      <c r="C188" s="1" t="s">
        <v>74</v>
      </c>
      <c r="D188" s="1" t="s">
        <v>5</v>
      </c>
      <c r="E188" s="1" t="s">
        <v>2</v>
      </c>
      <c r="F188" s="1" t="s">
        <v>8</v>
      </c>
      <c r="G188" s="1" t="s">
        <v>71</v>
      </c>
      <c r="H188" s="1" t="s">
        <v>82</v>
      </c>
      <c r="J188" s="2">
        <f t="shared" si="31"/>
        <v>9</v>
      </c>
      <c r="K188" s="2" t="str">
        <f t="shared" si="32"/>
        <v>Jun</v>
      </c>
      <c r="L188">
        <f>VLOOKUP(K188,Months!$A$1:$B$50,2,FALSE)</f>
        <v>6</v>
      </c>
      <c r="M188" t="str">
        <f t="shared" si="33"/>
        <v>2012</v>
      </c>
      <c r="N188" s="3">
        <f t="shared" si="34"/>
        <v>41069</v>
      </c>
      <c r="P188" s="3">
        <f t="shared" si="35"/>
        <v>41069</v>
      </c>
      <c r="Q188" s="3" t="str">
        <f t="shared" si="36"/>
        <v>Essential</v>
      </c>
      <c r="R188" s="5">
        <f t="shared" si="37"/>
        <v>56.000000000000007</v>
      </c>
      <c r="S188" s="5">
        <f t="shared" si="38"/>
        <v>32</v>
      </c>
      <c r="T188" s="5">
        <f t="shared" si="39"/>
        <v>49</v>
      </c>
      <c r="U188" s="5">
        <f t="shared" si="40"/>
        <v>10</v>
      </c>
      <c r="V188" s="5" t="e">
        <f>NA()</f>
        <v>#N/A</v>
      </c>
      <c r="W188" s="5" t="e">
        <f>NA()</f>
        <v>#N/A</v>
      </c>
      <c r="X188" s="5">
        <f t="shared" si="41"/>
        <v>9</v>
      </c>
    </row>
    <row r="189" spans="1:24" x14ac:dyDescent="0.25">
      <c r="A189" s="1" t="s">
        <v>391</v>
      </c>
      <c r="B189" s="1" t="s">
        <v>275</v>
      </c>
      <c r="C189" s="1" t="s">
        <v>1</v>
      </c>
      <c r="D189" s="1" t="s">
        <v>54</v>
      </c>
      <c r="E189" s="1" t="s">
        <v>91</v>
      </c>
      <c r="F189" s="1" t="s">
        <v>23</v>
      </c>
      <c r="G189" s="1" t="s">
        <v>19</v>
      </c>
      <c r="H189" s="1" t="s">
        <v>20</v>
      </c>
      <c r="J189" s="2">
        <f t="shared" si="31"/>
        <v>10</v>
      </c>
      <c r="K189" s="2" t="str">
        <f t="shared" si="32"/>
        <v>Jun</v>
      </c>
      <c r="L189">
        <f>VLOOKUP(K189,Months!$A$1:$B$50,2,FALSE)</f>
        <v>6</v>
      </c>
      <c r="M189" t="str">
        <f t="shared" si="33"/>
        <v>2012</v>
      </c>
      <c r="N189" s="3">
        <f t="shared" si="34"/>
        <v>41070</v>
      </c>
      <c r="P189" s="3">
        <f t="shared" si="35"/>
        <v>41070</v>
      </c>
      <c r="Q189" s="3" t="str">
        <f t="shared" si="36"/>
        <v>Morgan (face)</v>
      </c>
      <c r="R189" s="5">
        <f t="shared" si="37"/>
        <v>52</v>
      </c>
      <c r="S189" s="5">
        <f t="shared" si="38"/>
        <v>33</v>
      </c>
      <c r="T189" s="5">
        <f t="shared" si="39"/>
        <v>42.5</v>
      </c>
      <c r="U189" s="5">
        <f t="shared" si="40"/>
        <v>12.5</v>
      </c>
      <c r="V189" s="5" t="e">
        <f>NA()</f>
        <v>#N/A</v>
      </c>
      <c r="W189" s="5" t="e">
        <f>NA()</f>
        <v>#N/A</v>
      </c>
      <c r="X189" s="5">
        <f t="shared" si="41"/>
        <v>12</v>
      </c>
    </row>
    <row r="190" spans="1:24" x14ac:dyDescent="0.25">
      <c r="A190" s="1" t="s">
        <v>392</v>
      </c>
      <c r="B190" s="1" t="s">
        <v>100</v>
      </c>
      <c r="C190" s="1" t="s">
        <v>75</v>
      </c>
      <c r="D190" s="1" t="s">
        <v>71</v>
      </c>
      <c r="E190" s="1" t="s">
        <v>27</v>
      </c>
      <c r="F190" s="1" t="s">
        <v>16</v>
      </c>
      <c r="G190" s="1" t="s">
        <v>9</v>
      </c>
      <c r="H190" s="1" t="s">
        <v>10</v>
      </c>
      <c r="J190" s="2">
        <f t="shared" si="31"/>
        <v>9</v>
      </c>
      <c r="K190" s="2" t="str">
        <f t="shared" si="32"/>
        <v>Jun</v>
      </c>
      <c r="L190">
        <f>VLOOKUP(K190,Months!$A$1:$B$50,2,FALSE)</f>
        <v>6</v>
      </c>
      <c r="M190" t="str">
        <f t="shared" si="33"/>
        <v>2012</v>
      </c>
      <c r="N190" s="3">
        <f t="shared" si="34"/>
        <v>41069</v>
      </c>
      <c r="P190" s="3">
        <f t="shared" si="35"/>
        <v>41069</v>
      </c>
      <c r="Q190" s="3" t="str">
        <f t="shared" si="36"/>
        <v>Newspoll</v>
      </c>
      <c r="R190" s="5">
        <f t="shared" si="37"/>
        <v>54</v>
      </c>
      <c r="S190" s="5">
        <f t="shared" si="38"/>
        <v>31</v>
      </c>
      <c r="T190" s="5">
        <f t="shared" si="39"/>
        <v>44</v>
      </c>
      <c r="U190" s="5">
        <f t="shared" si="40"/>
        <v>14.000000000000002</v>
      </c>
      <c r="V190" s="5" t="e">
        <f>NA()</f>
        <v>#N/A</v>
      </c>
      <c r="W190" s="5" t="e">
        <f>NA()</f>
        <v>#N/A</v>
      </c>
      <c r="X190" s="5">
        <f t="shared" si="41"/>
        <v>11</v>
      </c>
    </row>
    <row r="191" spans="1:24" x14ac:dyDescent="0.25">
      <c r="A191" s="1" t="s">
        <v>393</v>
      </c>
      <c r="B191" s="1" t="s">
        <v>275</v>
      </c>
      <c r="C191" s="1" t="s">
        <v>66</v>
      </c>
      <c r="D191" s="1" t="s">
        <v>43</v>
      </c>
      <c r="E191" s="1" t="s">
        <v>59</v>
      </c>
      <c r="F191" s="1" t="s">
        <v>23</v>
      </c>
      <c r="G191" s="1" t="s">
        <v>102</v>
      </c>
      <c r="H191" s="1" t="s">
        <v>103</v>
      </c>
      <c r="J191" s="2">
        <f t="shared" si="31"/>
        <v>3</v>
      </c>
      <c r="K191" s="2" t="str">
        <f t="shared" si="32"/>
        <v>Jun</v>
      </c>
      <c r="L191">
        <f>VLOOKUP(K191,Months!$A$1:$B$50,2,FALSE)</f>
        <v>6</v>
      </c>
      <c r="M191" t="str">
        <f t="shared" si="33"/>
        <v>2012</v>
      </c>
      <c r="N191" s="3">
        <f t="shared" si="34"/>
        <v>41063</v>
      </c>
      <c r="P191" s="3">
        <f t="shared" si="35"/>
        <v>41063</v>
      </c>
      <c r="Q191" s="3" t="str">
        <f t="shared" si="36"/>
        <v>Morgan (face)</v>
      </c>
      <c r="R191" s="5">
        <f t="shared" si="37"/>
        <v>55.500000000000007</v>
      </c>
      <c r="S191" s="5">
        <f t="shared" si="38"/>
        <v>32.5</v>
      </c>
      <c r="T191" s="5">
        <f t="shared" si="39"/>
        <v>45</v>
      </c>
      <c r="U191" s="5">
        <f t="shared" si="40"/>
        <v>10.5</v>
      </c>
      <c r="V191" s="5" t="e">
        <f>NA()</f>
        <v>#N/A</v>
      </c>
      <c r="W191" s="5" t="e">
        <f>NA()</f>
        <v>#N/A</v>
      </c>
      <c r="X191" s="5">
        <f t="shared" si="41"/>
        <v>12</v>
      </c>
    </row>
    <row r="192" spans="1:24" x14ac:dyDescent="0.25">
      <c r="A192" s="1" t="s">
        <v>394</v>
      </c>
      <c r="B192" s="1" t="s">
        <v>395</v>
      </c>
      <c r="C192" s="1" t="s">
        <v>396</v>
      </c>
      <c r="D192" s="1" t="s">
        <v>19</v>
      </c>
      <c r="E192" s="1" t="s">
        <v>27</v>
      </c>
      <c r="F192" s="1" t="s">
        <v>23</v>
      </c>
      <c r="G192" s="1" t="s">
        <v>57</v>
      </c>
      <c r="H192" s="1" t="s">
        <v>87</v>
      </c>
      <c r="J192" s="2">
        <f t="shared" si="31"/>
        <v>22007</v>
      </c>
      <c r="K192" s="2" t="str">
        <f t="shared" si="32"/>
        <v>May–2</v>
      </c>
      <c r="L192" t="e">
        <f>VLOOKUP(K192,Months!$A$1:$B$50,2,FALSE)</f>
        <v>#N/A</v>
      </c>
      <c r="M192" t="str">
        <f t="shared" si="33"/>
        <v>Jun 2012</v>
      </c>
      <c r="N192" s="3" t="e">
        <f t="shared" si="34"/>
        <v>#N/A</v>
      </c>
      <c r="O192" s="3">
        <v>41061</v>
      </c>
      <c r="P192" s="3">
        <f t="shared" si="35"/>
        <v>41061</v>
      </c>
      <c r="Q192" s="3" t="str">
        <f t="shared" si="36"/>
        <v>Nielsen</v>
      </c>
      <c r="R192" s="5">
        <f t="shared" si="37"/>
        <v>56.999999999999993</v>
      </c>
      <c r="S192" s="5">
        <f t="shared" si="38"/>
        <v>26</v>
      </c>
      <c r="T192" s="5">
        <f t="shared" si="39"/>
        <v>48</v>
      </c>
      <c r="U192" s="5">
        <f t="shared" si="40"/>
        <v>14.000000000000002</v>
      </c>
      <c r="V192" s="5" t="e">
        <f>NA()</f>
        <v>#N/A</v>
      </c>
      <c r="W192" s="5" t="e">
        <f>NA()</f>
        <v>#N/A</v>
      </c>
      <c r="X192" s="5">
        <f t="shared" si="41"/>
        <v>12</v>
      </c>
    </row>
    <row r="193" spans="1:24" x14ac:dyDescent="0.25">
      <c r="A193" s="1" t="s">
        <v>397</v>
      </c>
      <c r="B193" s="1" t="s">
        <v>398</v>
      </c>
      <c r="C193" s="1" t="s">
        <v>1</v>
      </c>
      <c r="D193" s="1" t="s">
        <v>21</v>
      </c>
      <c r="E193" s="1" t="s">
        <v>2</v>
      </c>
      <c r="F193" s="1" t="s">
        <v>14</v>
      </c>
      <c r="G193" s="1" t="s">
        <v>71</v>
      </c>
      <c r="H193" s="1" t="s">
        <v>82</v>
      </c>
      <c r="J193" s="2">
        <f t="shared" si="31"/>
        <v>22006</v>
      </c>
      <c r="K193" s="2" t="str">
        <f t="shared" si="32"/>
        <v>May–3</v>
      </c>
      <c r="L193" t="e">
        <f>VLOOKUP(K193,Months!$A$1:$B$50,2,FALSE)</f>
        <v>#N/A</v>
      </c>
      <c r="M193" t="str">
        <f t="shared" si="33"/>
        <v>Jun 2012</v>
      </c>
      <c r="N193" s="3" t="e">
        <f t="shared" si="34"/>
        <v>#N/A</v>
      </c>
      <c r="O193" s="3">
        <v>41061</v>
      </c>
      <c r="P193" s="3">
        <f t="shared" si="35"/>
        <v>41061</v>
      </c>
      <c r="Q193" s="3" t="str">
        <f t="shared" si="36"/>
        <v>Essential</v>
      </c>
      <c r="R193" s="5">
        <f t="shared" si="37"/>
        <v>56.000000000000007</v>
      </c>
      <c r="S193" s="5">
        <f t="shared" si="38"/>
        <v>33</v>
      </c>
      <c r="T193" s="5">
        <f t="shared" si="39"/>
        <v>50</v>
      </c>
      <c r="U193" s="5">
        <f t="shared" si="40"/>
        <v>10</v>
      </c>
      <c r="V193" s="5" t="e">
        <f>NA()</f>
        <v>#N/A</v>
      </c>
      <c r="W193" s="5" t="e">
        <f>NA()</f>
        <v>#N/A</v>
      </c>
      <c r="X193" s="5">
        <f t="shared" si="41"/>
        <v>7.0000000000000009</v>
      </c>
    </row>
    <row r="194" spans="1:24" x14ac:dyDescent="0.25">
      <c r="A194" s="1" t="s">
        <v>399</v>
      </c>
      <c r="B194" s="1" t="s">
        <v>275</v>
      </c>
      <c r="C194" s="1" t="s">
        <v>89</v>
      </c>
      <c r="D194" s="1" t="s">
        <v>5</v>
      </c>
      <c r="E194" s="1" t="s">
        <v>3</v>
      </c>
      <c r="F194" s="1" t="s">
        <v>59</v>
      </c>
      <c r="G194" s="1" t="s">
        <v>50</v>
      </c>
      <c r="H194" s="1" t="s">
        <v>213</v>
      </c>
      <c r="J194" s="2">
        <f t="shared" si="31"/>
        <v>27</v>
      </c>
      <c r="K194" s="2" t="str">
        <f t="shared" si="32"/>
        <v>May</v>
      </c>
      <c r="L194">
        <f>VLOOKUP(K194,Months!$A$1:$B$50,2,FALSE)</f>
        <v>5</v>
      </c>
      <c r="M194" t="str">
        <f t="shared" si="33"/>
        <v>2012</v>
      </c>
      <c r="N194" s="3">
        <f t="shared" si="34"/>
        <v>41056</v>
      </c>
      <c r="P194" s="3">
        <f t="shared" si="35"/>
        <v>41056</v>
      </c>
      <c r="Q194" s="3" t="str">
        <f t="shared" si="36"/>
        <v>Morgan (face)</v>
      </c>
      <c r="R194" s="5">
        <f t="shared" si="37"/>
        <v>57.999999999999993</v>
      </c>
      <c r="S194" s="5">
        <f t="shared" si="38"/>
        <v>27.500000000000004</v>
      </c>
      <c r="T194" s="5">
        <f t="shared" si="39"/>
        <v>49</v>
      </c>
      <c r="U194" s="5">
        <f t="shared" si="40"/>
        <v>13</v>
      </c>
      <c r="V194" s="5" t="e">
        <f>NA()</f>
        <v>#N/A</v>
      </c>
      <c r="W194" s="5" t="e">
        <f>NA()</f>
        <v>#N/A</v>
      </c>
      <c r="X194" s="5">
        <f t="shared" si="41"/>
        <v>10.5</v>
      </c>
    </row>
    <row r="195" spans="1:24" x14ac:dyDescent="0.25">
      <c r="A195" s="1" t="s">
        <v>400</v>
      </c>
      <c r="B195" s="1" t="s">
        <v>401</v>
      </c>
      <c r="C195" s="1" t="s">
        <v>1</v>
      </c>
      <c r="D195" s="1" t="s">
        <v>21</v>
      </c>
      <c r="E195" s="1" t="s">
        <v>2</v>
      </c>
      <c r="F195" s="1" t="s">
        <v>14</v>
      </c>
      <c r="G195" s="1" t="s">
        <v>57</v>
      </c>
      <c r="H195" s="1" t="s">
        <v>87</v>
      </c>
      <c r="J195" s="2">
        <f t="shared" si="31"/>
        <v>25</v>
      </c>
      <c r="K195" s="2" t="str">
        <f t="shared" si="32"/>
        <v>May</v>
      </c>
      <c r="L195">
        <f>VLOOKUP(K195,Months!$A$1:$B$50,2,FALSE)</f>
        <v>5</v>
      </c>
      <c r="M195" t="str">
        <f t="shared" si="33"/>
        <v>2012</v>
      </c>
      <c r="N195" s="3">
        <f t="shared" si="34"/>
        <v>41054</v>
      </c>
      <c r="P195" s="3">
        <f t="shared" si="35"/>
        <v>41054</v>
      </c>
      <c r="Q195" s="3" t="str">
        <f t="shared" si="36"/>
        <v>Essential</v>
      </c>
      <c r="R195" s="5">
        <f t="shared" si="37"/>
        <v>56.999999999999993</v>
      </c>
      <c r="S195" s="5">
        <f t="shared" si="38"/>
        <v>33</v>
      </c>
      <c r="T195" s="5">
        <f t="shared" si="39"/>
        <v>50</v>
      </c>
      <c r="U195" s="5">
        <f t="shared" si="40"/>
        <v>10</v>
      </c>
      <c r="V195" s="5" t="e">
        <f>NA()</f>
        <v>#N/A</v>
      </c>
      <c r="W195" s="5" t="e">
        <f>NA()</f>
        <v>#N/A</v>
      </c>
      <c r="X195" s="5">
        <f t="shared" si="41"/>
        <v>7.0000000000000009</v>
      </c>
    </row>
    <row r="196" spans="1:24" x14ac:dyDescent="0.25">
      <c r="A196" s="1" t="s">
        <v>402</v>
      </c>
      <c r="B196" s="1" t="s">
        <v>100</v>
      </c>
      <c r="C196" s="1" t="s">
        <v>74</v>
      </c>
      <c r="D196" s="1" t="s">
        <v>9</v>
      </c>
      <c r="E196" s="1" t="s">
        <v>23</v>
      </c>
      <c r="F196" s="1" t="s">
        <v>2</v>
      </c>
      <c r="G196" s="1" t="s">
        <v>9</v>
      </c>
      <c r="H196" s="1" t="s">
        <v>10</v>
      </c>
      <c r="J196" s="2">
        <f t="shared" si="31"/>
        <v>26</v>
      </c>
      <c r="K196" s="2" t="str">
        <f t="shared" si="32"/>
        <v>May</v>
      </c>
      <c r="L196">
        <f>VLOOKUP(K196,Months!$A$1:$B$50,2,FALSE)</f>
        <v>5</v>
      </c>
      <c r="M196" t="str">
        <f t="shared" si="33"/>
        <v>2012</v>
      </c>
      <c r="N196" s="3">
        <f t="shared" si="34"/>
        <v>41055</v>
      </c>
      <c r="P196" s="3">
        <f t="shared" si="35"/>
        <v>41055</v>
      </c>
      <c r="Q196" s="3" t="str">
        <f t="shared" si="36"/>
        <v>Newspoll</v>
      </c>
      <c r="R196" s="5">
        <f t="shared" si="37"/>
        <v>54</v>
      </c>
      <c r="S196" s="5">
        <f t="shared" si="38"/>
        <v>32</v>
      </c>
      <c r="T196" s="5">
        <f t="shared" si="39"/>
        <v>46</v>
      </c>
      <c r="U196" s="5">
        <f t="shared" si="40"/>
        <v>12</v>
      </c>
      <c r="V196" s="5" t="e">
        <f>NA()</f>
        <v>#N/A</v>
      </c>
      <c r="W196" s="5" t="e">
        <f>NA()</f>
        <v>#N/A</v>
      </c>
      <c r="X196" s="5">
        <f t="shared" si="41"/>
        <v>10</v>
      </c>
    </row>
    <row r="197" spans="1:24" x14ac:dyDescent="0.25">
      <c r="A197" s="1" t="s">
        <v>403</v>
      </c>
      <c r="B197" s="1" t="s">
        <v>404</v>
      </c>
      <c r="C197" s="1" t="s">
        <v>1</v>
      </c>
      <c r="D197" s="1" t="s">
        <v>5</v>
      </c>
      <c r="E197" s="1" t="s">
        <v>2</v>
      </c>
      <c r="F197" s="1" t="s">
        <v>13</v>
      </c>
      <c r="G197" s="1" t="s">
        <v>71</v>
      </c>
      <c r="H197" s="1" t="s">
        <v>82</v>
      </c>
      <c r="J197" s="2">
        <f t="shared" si="31"/>
        <v>18</v>
      </c>
      <c r="K197" s="2" t="str">
        <f t="shared" si="32"/>
        <v>May</v>
      </c>
      <c r="L197">
        <f>VLOOKUP(K197,Months!$A$1:$B$50,2,FALSE)</f>
        <v>5</v>
      </c>
      <c r="M197" t="str">
        <f t="shared" si="33"/>
        <v>2012</v>
      </c>
      <c r="N197" s="3">
        <f t="shared" si="34"/>
        <v>41047</v>
      </c>
      <c r="P197" s="3">
        <f t="shared" si="35"/>
        <v>41047</v>
      </c>
      <c r="Q197" s="3" t="str">
        <f t="shared" si="36"/>
        <v>Essential</v>
      </c>
      <c r="R197" s="5">
        <f t="shared" si="37"/>
        <v>56.000000000000007</v>
      </c>
      <c r="S197" s="5">
        <f t="shared" si="38"/>
        <v>33</v>
      </c>
      <c r="T197" s="5">
        <f t="shared" si="39"/>
        <v>49</v>
      </c>
      <c r="U197" s="5">
        <f t="shared" si="40"/>
        <v>10</v>
      </c>
      <c r="V197" s="5" t="e">
        <f>NA()</f>
        <v>#N/A</v>
      </c>
      <c r="W197" s="5" t="e">
        <f>NA()</f>
        <v>#N/A</v>
      </c>
      <c r="X197" s="5">
        <f t="shared" si="41"/>
        <v>8</v>
      </c>
    </row>
    <row r="198" spans="1:24" x14ac:dyDescent="0.25">
      <c r="A198" s="1" t="s">
        <v>405</v>
      </c>
      <c r="B198" s="1" t="s">
        <v>275</v>
      </c>
      <c r="C198" s="1" t="s">
        <v>74</v>
      </c>
      <c r="D198" s="1" t="s">
        <v>94</v>
      </c>
      <c r="E198" s="1" t="s">
        <v>59</v>
      </c>
      <c r="F198" s="1" t="s">
        <v>23</v>
      </c>
      <c r="G198" s="1" t="s">
        <v>43</v>
      </c>
      <c r="H198" s="1" t="s">
        <v>44</v>
      </c>
      <c r="J198" s="2">
        <f t="shared" si="31"/>
        <v>20</v>
      </c>
      <c r="K198" s="2" t="str">
        <f t="shared" si="32"/>
        <v>May</v>
      </c>
      <c r="L198">
        <f>VLOOKUP(K198,Months!$A$1:$B$50,2,FALSE)</f>
        <v>5</v>
      </c>
      <c r="M198" t="str">
        <f t="shared" si="33"/>
        <v>2012</v>
      </c>
      <c r="N198" s="3">
        <f t="shared" si="34"/>
        <v>41049</v>
      </c>
      <c r="P198" s="3">
        <f t="shared" si="35"/>
        <v>41049</v>
      </c>
      <c r="Q198" s="3" t="str">
        <f t="shared" si="36"/>
        <v>Morgan (face)</v>
      </c>
      <c r="R198" s="5">
        <f t="shared" si="37"/>
        <v>55.000000000000007</v>
      </c>
      <c r="S198" s="5">
        <f t="shared" si="38"/>
        <v>32</v>
      </c>
      <c r="T198" s="5">
        <f t="shared" si="39"/>
        <v>45.5</v>
      </c>
      <c r="U198" s="5">
        <f t="shared" si="40"/>
        <v>10.5</v>
      </c>
      <c r="V198" s="5" t="e">
        <f>NA()</f>
        <v>#N/A</v>
      </c>
      <c r="W198" s="5" t="e">
        <f>NA()</f>
        <v>#N/A</v>
      </c>
      <c r="X198" s="5">
        <f t="shared" si="41"/>
        <v>12</v>
      </c>
    </row>
    <row r="199" spans="1:24" x14ac:dyDescent="0.25">
      <c r="A199" s="1" t="s">
        <v>406</v>
      </c>
      <c r="B199" s="1" t="s">
        <v>275</v>
      </c>
      <c r="C199" s="1" t="s">
        <v>133</v>
      </c>
      <c r="D199" s="1" t="s">
        <v>9</v>
      </c>
      <c r="E199" s="1" t="s">
        <v>23</v>
      </c>
      <c r="F199" s="1" t="s">
        <v>56</v>
      </c>
      <c r="G199" s="1" t="s">
        <v>102</v>
      </c>
      <c r="H199" s="1" t="s">
        <v>103</v>
      </c>
      <c r="J199" s="2">
        <f t="shared" si="31"/>
        <v>13</v>
      </c>
      <c r="K199" s="2" t="str">
        <f t="shared" si="32"/>
        <v>May</v>
      </c>
      <c r="L199">
        <f>VLOOKUP(K199,Months!$A$1:$B$50,2,FALSE)</f>
        <v>5</v>
      </c>
      <c r="M199" t="str">
        <f t="shared" si="33"/>
        <v>2012</v>
      </c>
      <c r="N199" s="3">
        <f t="shared" si="34"/>
        <v>41042</v>
      </c>
      <c r="P199" s="3">
        <f t="shared" si="35"/>
        <v>41042</v>
      </c>
      <c r="Q199" s="3" t="str">
        <f t="shared" si="36"/>
        <v>Morgan (face)</v>
      </c>
      <c r="R199" s="5">
        <f t="shared" si="37"/>
        <v>55.500000000000007</v>
      </c>
      <c r="S199" s="5">
        <f t="shared" si="38"/>
        <v>30.5</v>
      </c>
      <c r="T199" s="5">
        <f t="shared" si="39"/>
        <v>46</v>
      </c>
      <c r="U199" s="5">
        <f t="shared" si="40"/>
        <v>12</v>
      </c>
      <c r="V199" s="5" t="e">
        <f>NA()</f>
        <v>#N/A</v>
      </c>
      <c r="W199" s="5" t="e">
        <f>NA()</f>
        <v>#N/A</v>
      </c>
      <c r="X199" s="5">
        <f t="shared" si="41"/>
        <v>11.5</v>
      </c>
    </row>
    <row r="200" spans="1:24" x14ac:dyDescent="0.25">
      <c r="A200" s="1" t="s">
        <v>407</v>
      </c>
      <c r="B200" s="1" t="s">
        <v>100</v>
      </c>
      <c r="C200" s="1" t="s">
        <v>47</v>
      </c>
      <c r="D200" s="1" t="s">
        <v>43</v>
      </c>
      <c r="E200" s="1" t="s">
        <v>23</v>
      </c>
      <c r="F200" s="1" t="s">
        <v>3</v>
      </c>
      <c r="G200" s="1" t="s">
        <v>43</v>
      </c>
      <c r="H200" s="1" t="s">
        <v>44</v>
      </c>
      <c r="J200" s="2">
        <f t="shared" si="31"/>
        <v>12</v>
      </c>
      <c r="K200" s="2" t="str">
        <f t="shared" si="32"/>
        <v>May</v>
      </c>
      <c r="L200">
        <f>VLOOKUP(K200,Months!$A$1:$B$50,2,FALSE)</f>
        <v>5</v>
      </c>
      <c r="M200" t="str">
        <f t="shared" si="33"/>
        <v>2012</v>
      </c>
      <c r="N200" s="3">
        <f t="shared" si="34"/>
        <v>41041</v>
      </c>
      <c r="P200" s="3">
        <f t="shared" si="35"/>
        <v>41041</v>
      </c>
      <c r="Q200" s="3" t="str">
        <f t="shared" si="36"/>
        <v>Newspoll</v>
      </c>
      <c r="R200" s="5">
        <f t="shared" si="37"/>
        <v>55.000000000000007</v>
      </c>
      <c r="S200" s="5">
        <f t="shared" si="38"/>
        <v>30</v>
      </c>
      <c r="T200" s="5">
        <f t="shared" si="39"/>
        <v>45</v>
      </c>
      <c r="U200" s="5">
        <f t="shared" si="40"/>
        <v>12</v>
      </c>
      <c r="V200" s="5" t="e">
        <f>NA()</f>
        <v>#N/A</v>
      </c>
      <c r="W200" s="5" t="e">
        <f>NA()</f>
        <v>#N/A</v>
      </c>
      <c r="X200" s="5">
        <f t="shared" si="41"/>
        <v>13</v>
      </c>
    </row>
    <row r="201" spans="1:24" x14ac:dyDescent="0.25">
      <c r="A201" s="1" t="s">
        <v>408</v>
      </c>
      <c r="B201" s="1" t="s">
        <v>409</v>
      </c>
      <c r="C201" s="1" t="s">
        <v>47</v>
      </c>
      <c r="D201" s="1" t="s">
        <v>21</v>
      </c>
      <c r="E201" s="1" t="s">
        <v>16</v>
      </c>
      <c r="F201" s="1" t="s">
        <v>8</v>
      </c>
      <c r="G201" s="1" t="s">
        <v>57</v>
      </c>
      <c r="H201" s="1" t="s">
        <v>87</v>
      </c>
      <c r="J201" s="2">
        <f t="shared" si="31"/>
        <v>11</v>
      </c>
      <c r="K201" s="2" t="str">
        <f t="shared" si="32"/>
        <v>May</v>
      </c>
      <c r="L201">
        <f>VLOOKUP(K201,Months!$A$1:$B$50,2,FALSE)</f>
        <v>5</v>
      </c>
      <c r="M201" t="str">
        <f t="shared" si="33"/>
        <v>2012</v>
      </c>
      <c r="N201" s="3">
        <f t="shared" si="34"/>
        <v>41040</v>
      </c>
      <c r="P201" s="3">
        <f t="shared" si="35"/>
        <v>41040</v>
      </c>
      <c r="Q201" s="3" t="str">
        <f t="shared" si="36"/>
        <v>Essential</v>
      </c>
      <c r="R201" s="5">
        <f t="shared" si="37"/>
        <v>56.999999999999993</v>
      </c>
      <c r="S201" s="5">
        <f t="shared" si="38"/>
        <v>30</v>
      </c>
      <c r="T201" s="5">
        <f t="shared" si="39"/>
        <v>50</v>
      </c>
      <c r="U201" s="5">
        <f t="shared" si="40"/>
        <v>11</v>
      </c>
      <c r="V201" s="5" t="e">
        <f>NA()</f>
        <v>#N/A</v>
      </c>
      <c r="W201" s="5" t="e">
        <f>NA()</f>
        <v>#N/A</v>
      </c>
      <c r="X201" s="5">
        <f t="shared" si="41"/>
        <v>9</v>
      </c>
    </row>
    <row r="202" spans="1:24" x14ac:dyDescent="0.25">
      <c r="A202" s="1" t="s">
        <v>410</v>
      </c>
      <c r="B202" s="1" t="s">
        <v>395</v>
      </c>
      <c r="C202" s="1" t="s">
        <v>80</v>
      </c>
      <c r="D202" s="1" t="s">
        <v>5</v>
      </c>
      <c r="E202" s="1" t="s">
        <v>23</v>
      </c>
      <c r="F202" s="1" t="s">
        <v>23</v>
      </c>
      <c r="G202" s="1" t="s">
        <v>50</v>
      </c>
      <c r="H202" s="1" t="s">
        <v>213</v>
      </c>
      <c r="J202" s="2">
        <f t="shared" si="31"/>
        <v>10</v>
      </c>
      <c r="K202" s="2" t="str">
        <f t="shared" si="32"/>
        <v>May</v>
      </c>
      <c r="L202">
        <f>VLOOKUP(K202,Months!$A$1:$B$50,2,FALSE)</f>
        <v>5</v>
      </c>
      <c r="M202" t="str">
        <f t="shared" si="33"/>
        <v>2012</v>
      </c>
      <c r="N202" s="3">
        <f t="shared" si="34"/>
        <v>41039</v>
      </c>
      <c r="P202" s="3">
        <f t="shared" si="35"/>
        <v>41039</v>
      </c>
      <c r="Q202" s="3" t="str">
        <f t="shared" si="36"/>
        <v>Nielsen</v>
      </c>
      <c r="R202" s="5">
        <f t="shared" si="37"/>
        <v>57.999999999999993</v>
      </c>
      <c r="S202" s="5">
        <f t="shared" si="38"/>
        <v>28.000000000000004</v>
      </c>
      <c r="T202" s="5">
        <f t="shared" si="39"/>
        <v>49</v>
      </c>
      <c r="U202" s="5">
        <f t="shared" si="40"/>
        <v>12</v>
      </c>
      <c r="V202" s="5" t="e">
        <f>NA()</f>
        <v>#N/A</v>
      </c>
      <c r="W202" s="5" t="e">
        <f>NA()</f>
        <v>#N/A</v>
      </c>
      <c r="X202" s="5">
        <f t="shared" si="41"/>
        <v>12</v>
      </c>
    </row>
    <row r="203" spans="1:24" x14ac:dyDescent="0.25">
      <c r="A203" s="1" t="s">
        <v>410</v>
      </c>
      <c r="B203" s="1" t="s">
        <v>308</v>
      </c>
      <c r="C203" s="1" t="s">
        <v>79</v>
      </c>
      <c r="D203" s="1" t="s">
        <v>51</v>
      </c>
      <c r="E203" s="1" t="s">
        <v>2</v>
      </c>
      <c r="F203" s="1" t="s">
        <v>59</v>
      </c>
      <c r="G203" s="1" t="s">
        <v>50</v>
      </c>
      <c r="H203" s="1" t="s">
        <v>213</v>
      </c>
      <c r="J203" s="2">
        <f t="shared" si="31"/>
        <v>10</v>
      </c>
      <c r="K203" s="2" t="str">
        <f t="shared" si="32"/>
        <v>May</v>
      </c>
      <c r="L203">
        <f>VLOOKUP(K203,Months!$A$1:$B$50,2,FALSE)</f>
        <v>5</v>
      </c>
      <c r="M203" t="str">
        <f t="shared" si="33"/>
        <v>2012</v>
      </c>
      <c r="N203" s="3">
        <f t="shared" si="34"/>
        <v>41039</v>
      </c>
      <c r="P203" s="3">
        <f t="shared" si="35"/>
        <v>41039</v>
      </c>
      <c r="Q203" s="3" t="str">
        <f t="shared" si="36"/>
        <v>Morgan (phone)</v>
      </c>
      <c r="R203" s="5">
        <f t="shared" si="37"/>
        <v>57.999999999999993</v>
      </c>
      <c r="S203" s="5">
        <f t="shared" si="38"/>
        <v>28.999999999999996</v>
      </c>
      <c r="T203" s="5">
        <f t="shared" si="39"/>
        <v>50.5</v>
      </c>
      <c r="U203" s="5">
        <f t="shared" si="40"/>
        <v>10</v>
      </c>
      <c r="V203" s="5" t="e">
        <f>NA()</f>
        <v>#N/A</v>
      </c>
      <c r="W203" s="5" t="e">
        <f>NA()</f>
        <v>#N/A</v>
      </c>
      <c r="X203" s="5">
        <f t="shared" si="41"/>
        <v>10.5</v>
      </c>
    </row>
    <row r="204" spans="1:24" x14ac:dyDescent="0.25">
      <c r="A204" s="1" t="s">
        <v>411</v>
      </c>
      <c r="B204" s="1" t="s">
        <v>275</v>
      </c>
      <c r="C204" s="1" t="s">
        <v>77</v>
      </c>
      <c r="D204" s="1" t="s">
        <v>94</v>
      </c>
      <c r="E204" s="1" t="s">
        <v>23</v>
      </c>
      <c r="F204" s="1" t="s">
        <v>3</v>
      </c>
      <c r="G204" s="1" t="s">
        <v>102</v>
      </c>
      <c r="H204" s="1" t="s">
        <v>103</v>
      </c>
      <c r="J204" s="2">
        <f t="shared" si="31"/>
        <v>6</v>
      </c>
      <c r="K204" s="2" t="str">
        <f t="shared" si="32"/>
        <v>May</v>
      </c>
      <c r="L204">
        <f>VLOOKUP(K204,Months!$A$1:$B$50,2,FALSE)</f>
        <v>5</v>
      </c>
      <c r="M204" t="str">
        <f t="shared" si="33"/>
        <v>2012</v>
      </c>
      <c r="N204" s="3">
        <f t="shared" si="34"/>
        <v>41035</v>
      </c>
      <c r="P204" s="3">
        <f t="shared" si="35"/>
        <v>41035</v>
      </c>
      <c r="Q204" s="3" t="str">
        <f t="shared" si="36"/>
        <v>Morgan (face)</v>
      </c>
      <c r="R204" s="5">
        <f t="shared" si="37"/>
        <v>55.500000000000007</v>
      </c>
      <c r="S204" s="5">
        <f t="shared" si="38"/>
        <v>29.5</v>
      </c>
      <c r="T204" s="5">
        <f t="shared" si="39"/>
        <v>45.5</v>
      </c>
      <c r="U204" s="5">
        <f t="shared" si="40"/>
        <v>12</v>
      </c>
      <c r="V204" s="5" t="e">
        <f>NA()</f>
        <v>#N/A</v>
      </c>
      <c r="W204" s="5" t="e">
        <f>NA()</f>
        <v>#N/A</v>
      </c>
      <c r="X204" s="5">
        <f t="shared" si="41"/>
        <v>13</v>
      </c>
    </row>
    <row r="205" spans="1:24" x14ac:dyDescent="0.25">
      <c r="A205" s="1" t="s">
        <v>412</v>
      </c>
      <c r="B205" s="1" t="s">
        <v>413</v>
      </c>
      <c r="C205" s="1" t="s">
        <v>79</v>
      </c>
      <c r="D205" s="1" t="s">
        <v>21</v>
      </c>
      <c r="E205" s="1" t="s">
        <v>16</v>
      </c>
      <c r="F205" s="1" t="s">
        <v>8</v>
      </c>
      <c r="G205" s="1" t="s">
        <v>50</v>
      </c>
      <c r="H205" s="1" t="s">
        <v>213</v>
      </c>
      <c r="J205" s="2">
        <f t="shared" si="31"/>
        <v>4</v>
      </c>
      <c r="K205" s="2" t="str">
        <f t="shared" si="32"/>
        <v>May</v>
      </c>
      <c r="L205">
        <f>VLOOKUP(K205,Months!$A$1:$B$50,2,FALSE)</f>
        <v>5</v>
      </c>
      <c r="M205" t="str">
        <f t="shared" si="33"/>
        <v>2012</v>
      </c>
      <c r="N205" s="3">
        <f t="shared" si="34"/>
        <v>41033</v>
      </c>
      <c r="P205" s="3">
        <f t="shared" si="35"/>
        <v>41033</v>
      </c>
      <c r="Q205" s="3" t="str">
        <f t="shared" si="36"/>
        <v>Essential</v>
      </c>
      <c r="R205" s="5">
        <f t="shared" si="37"/>
        <v>57.999999999999993</v>
      </c>
      <c r="S205" s="5">
        <f t="shared" si="38"/>
        <v>28.999999999999996</v>
      </c>
      <c r="T205" s="5">
        <f t="shared" si="39"/>
        <v>50</v>
      </c>
      <c r="U205" s="5">
        <f t="shared" si="40"/>
        <v>11</v>
      </c>
      <c r="V205" s="5" t="e">
        <f>NA()</f>
        <v>#N/A</v>
      </c>
      <c r="W205" s="5" t="e">
        <f>NA()</f>
        <v>#N/A</v>
      </c>
      <c r="X205" s="5">
        <f t="shared" si="41"/>
        <v>9</v>
      </c>
    </row>
    <row r="206" spans="1:24" x14ac:dyDescent="0.25">
      <c r="A206" s="1" t="s">
        <v>414</v>
      </c>
      <c r="B206" s="1" t="s">
        <v>100</v>
      </c>
      <c r="C206" s="1" t="s">
        <v>83</v>
      </c>
      <c r="D206" s="1" t="s">
        <v>4</v>
      </c>
      <c r="E206" s="1" t="s">
        <v>16</v>
      </c>
      <c r="F206" s="1" t="s">
        <v>16</v>
      </c>
      <c r="G206" s="1" t="s">
        <v>48</v>
      </c>
      <c r="H206" s="1" t="s">
        <v>415</v>
      </c>
      <c r="J206" s="2">
        <f t="shared" si="31"/>
        <v>28</v>
      </c>
      <c r="K206" s="2" t="str">
        <f t="shared" si="32"/>
        <v>Apr</v>
      </c>
      <c r="L206">
        <f>VLOOKUP(K206,Months!$A$1:$B$50,2,FALSE)</f>
        <v>4</v>
      </c>
      <c r="M206" t="str">
        <f t="shared" si="33"/>
        <v>2012</v>
      </c>
      <c r="N206" s="3">
        <f t="shared" si="34"/>
        <v>41027</v>
      </c>
      <c r="P206" s="3">
        <f t="shared" si="35"/>
        <v>41027</v>
      </c>
      <c r="Q206" s="3" t="str">
        <f t="shared" si="36"/>
        <v>Newspoll</v>
      </c>
      <c r="R206" s="5">
        <f t="shared" si="37"/>
        <v>59</v>
      </c>
      <c r="S206" s="5">
        <f t="shared" si="38"/>
        <v>27</v>
      </c>
      <c r="T206" s="5">
        <f t="shared" si="39"/>
        <v>51</v>
      </c>
      <c r="U206" s="5">
        <f t="shared" si="40"/>
        <v>11</v>
      </c>
      <c r="V206" s="5" t="e">
        <f>NA()</f>
        <v>#N/A</v>
      </c>
      <c r="W206" s="5" t="e">
        <f>NA()</f>
        <v>#N/A</v>
      </c>
      <c r="X206" s="5">
        <f t="shared" si="41"/>
        <v>11</v>
      </c>
    </row>
    <row r="207" spans="1:24" x14ac:dyDescent="0.25">
      <c r="A207" s="1" t="s">
        <v>414</v>
      </c>
      <c r="B207" s="1" t="s">
        <v>322</v>
      </c>
      <c r="C207" s="1" t="s">
        <v>47</v>
      </c>
      <c r="D207" s="1" t="s">
        <v>5</v>
      </c>
      <c r="E207" s="1" t="s">
        <v>3</v>
      </c>
      <c r="F207" s="1" t="s">
        <v>13</v>
      </c>
      <c r="G207" s="1" t="s">
        <v>71</v>
      </c>
      <c r="H207" s="1" t="s">
        <v>82</v>
      </c>
      <c r="J207" s="2">
        <f t="shared" si="31"/>
        <v>28</v>
      </c>
      <c r="K207" s="2" t="str">
        <f t="shared" si="32"/>
        <v>Apr</v>
      </c>
      <c r="L207">
        <f>VLOOKUP(K207,Months!$A$1:$B$50,2,FALSE)</f>
        <v>4</v>
      </c>
      <c r="M207" t="str">
        <f t="shared" si="33"/>
        <v>2012</v>
      </c>
      <c r="N207" s="3">
        <f t="shared" si="34"/>
        <v>41027</v>
      </c>
      <c r="P207" s="3">
        <f t="shared" si="35"/>
        <v>41027</v>
      </c>
      <c r="Q207" s="3" t="str">
        <f t="shared" si="36"/>
        <v>Galaxy</v>
      </c>
      <c r="R207" s="5">
        <f t="shared" si="37"/>
        <v>56.000000000000007</v>
      </c>
      <c r="S207" s="5">
        <f t="shared" si="38"/>
        <v>30</v>
      </c>
      <c r="T207" s="5">
        <f t="shared" si="39"/>
        <v>49</v>
      </c>
      <c r="U207" s="5">
        <f t="shared" si="40"/>
        <v>13</v>
      </c>
      <c r="V207" s="5" t="e">
        <f>NA()</f>
        <v>#N/A</v>
      </c>
      <c r="W207" s="5" t="e">
        <f>NA()</f>
        <v>#N/A</v>
      </c>
      <c r="X207" s="5">
        <f t="shared" si="41"/>
        <v>8</v>
      </c>
    </row>
    <row r="208" spans="1:24" x14ac:dyDescent="0.25">
      <c r="A208" s="1" t="s">
        <v>416</v>
      </c>
      <c r="B208" s="1" t="s">
        <v>417</v>
      </c>
      <c r="C208" s="1" t="s">
        <v>75</v>
      </c>
      <c r="D208" s="1" t="s">
        <v>21</v>
      </c>
      <c r="E208" s="1" t="s">
        <v>16</v>
      </c>
      <c r="F208" s="1" t="s">
        <v>8</v>
      </c>
      <c r="G208" s="1" t="s">
        <v>57</v>
      </c>
      <c r="H208" s="1" t="s">
        <v>87</v>
      </c>
      <c r="J208" s="2">
        <f t="shared" si="31"/>
        <v>27</v>
      </c>
      <c r="K208" s="2" t="str">
        <f t="shared" si="32"/>
        <v>Apr</v>
      </c>
      <c r="L208">
        <f>VLOOKUP(K208,Months!$A$1:$B$50,2,FALSE)</f>
        <v>4</v>
      </c>
      <c r="M208" t="str">
        <f t="shared" si="33"/>
        <v>2012</v>
      </c>
      <c r="N208" s="3">
        <f t="shared" si="34"/>
        <v>41026</v>
      </c>
      <c r="P208" s="3">
        <f t="shared" si="35"/>
        <v>41026</v>
      </c>
      <c r="Q208" s="3" t="str">
        <f t="shared" si="36"/>
        <v>Essential</v>
      </c>
      <c r="R208" s="5">
        <f t="shared" si="37"/>
        <v>56.999999999999993</v>
      </c>
      <c r="S208" s="5">
        <f t="shared" si="38"/>
        <v>31</v>
      </c>
      <c r="T208" s="5">
        <f t="shared" si="39"/>
        <v>50</v>
      </c>
      <c r="U208" s="5">
        <f t="shared" si="40"/>
        <v>11</v>
      </c>
      <c r="V208" s="5" t="e">
        <f>NA()</f>
        <v>#N/A</v>
      </c>
      <c r="W208" s="5" t="e">
        <f>NA()</f>
        <v>#N/A</v>
      </c>
      <c r="X208" s="5">
        <f t="shared" si="41"/>
        <v>9</v>
      </c>
    </row>
    <row r="209" spans="1:24" x14ac:dyDescent="0.25">
      <c r="A209" s="1" t="s">
        <v>418</v>
      </c>
      <c r="B209" s="1" t="s">
        <v>275</v>
      </c>
      <c r="C209" s="1" t="s">
        <v>47</v>
      </c>
      <c r="D209" s="1" t="s">
        <v>68</v>
      </c>
      <c r="E209" s="1" t="s">
        <v>23</v>
      </c>
      <c r="F209" s="1" t="s">
        <v>59</v>
      </c>
      <c r="G209" s="1" t="s">
        <v>71</v>
      </c>
      <c r="H209" s="1" t="s">
        <v>82</v>
      </c>
      <c r="J209" s="2">
        <f t="shared" si="31"/>
        <v>22</v>
      </c>
      <c r="K209" s="2" t="str">
        <f t="shared" si="32"/>
        <v>Apr</v>
      </c>
      <c r="L209">
        <f>VLOOKUP(K209,Months!$A$1:$B$50,2,FALSE)</f>
        <v>4</v>
      </c>
      <c r="M209" t="str">
        <f t="shared" si="33"/>
        <v>2012</v>
      </c>
      <c r="N209" s="3">
        <f t="shared" si="34"/>
        <v>41021</v>
      </c>
      <c r="P209" s="3">
        <f t="shared" si="35"/>
        <v>41021</v>
      </c>
      <c r="Q209" s="3" t="str">
        <f t="shared" si="36"/>
        <v>Morgan (face)</v>
      </c>
      <c r="R209" s="5">
        <f t="shared" si="37"/>
        <v>56.000000000000007</v>
      </c>
      <c r="S209" s="5">
        <f t="shared" si="38"/>
        <v>30</v>
      </c>
      <c r="T209" s="5">
        <f t="shared" si="39"/>
        <v>47.5</v>
      </c>
      <c r="U209" s="5">
        <f t="shared" si="40"/>
        <v>12</v>
      </c>
      <c r="V209" s="5" t="e">
        <f>NA()</f>
        <v>#N/A</v>
      </c>
      <c r="W209" s="5" t="e">
        <f>NA()</f>
        <v>#N/A</v>
      </c>
      <c r="X209" s="5">
        <f t="shared" si="41"/>
        <v>10.5</v>
      </c>
    </row>
    <row r="210" spans="1:24" x14ac:dyDescent="0.25">
      <c r="A210" s="1" t="s">
        <v>419</v>
      </c>
      <c r="B210" s="1" t="s">
        <v>420</v>
      </c>
      <c r="C210" s="1" t="s">
        <v>75</v>
      </c>
      <c r="D210" s="1" t="s">
        <v>5</v>
      </c>
      <c r="E210" s="1" t="s">
        <v>16</v>
      </c>
      <c r="F210" s="1" t="s">
        <v>8</v>
      </c>
      <c r="G210" s="1" t="s">
        <v>71</v>
      </c>
      <c r="H210" s="1" t="s">
        <v>82</v>
      </c>
      <c r="J210" s="2">
        <f t="shared" si="31"/>
        <v>20</v>
      </c>
      <c r="K210" s="2" t="str">
        <f t="shared" si="32"/>
        <v>Apr</v>
      </c>
      <c r="L210">
        <f>VLOOKUP(K210,Months!$A$1:$B$50,2,FALSE)</f>
        <v>4</v>
      </c>
      <c r="M210" t="str">
        <f t="shared" si="33"/>
        <v>2012</v>
      </c>
      <c r="N210" s="3">
        <f t="shared" si="34"/>
        <v>41019</v>
      </c>
      <c r="P210" s="3">
        <f t="shared" si="35"/>
        <v>41019</v>
      </c>
      <c r="Q210" s="3" t="str">
        <f t="shared" si="36"/>
        <v>Essential</v>
      </c>
      <c r="R210" s="5">
        <f t="shared" si="37"/>
        <v>56.000000000000007</v>
      </c>
      <c r="S210" s="5">
        <f t="shared" si="38"/>
        <v>31</v>
      </c>
      <c r="T210" s="5">
        <f t="shared" si="39"/>
        <v>49</v>
      </c>
      <c r="U210" s="5">
        <f t="shared" si="40"/>
        <v>11</v>
      </c>
      <c r="V210" s="5" t="e">
        <f>NA()</f>
        <v>#N/A</v>
      </c>
      <c r="W210" s="5" t="e">
        <f>NA()</f>
        <v>#N/A</v>
      </c>
      <c r="X210" s="5">
        <f t="shared" si="41"/>
        <v>9</v>
      </c>
    </row>
    <row r="211" spans="1:24" x14ac:dyDescent="0.25">
      <c r="A211" s="1" t="s">
        <v>421</v>
      </c>
      <c r="B211" s="1" t="s">
        <v>308</v>
      </c>
      <c r="C211" s="1" t="s">
        <v>47</v>
      </c>
      <c r="D211" s="1" t="s">
        <v>68</v>
      </c>
      <c r="E211" s="1" t="s">
        <v>56</v>
      </c>
      <c r="F211" s="1" t="s">
        <v>56</v>
      </c>
      <c r="G211" s="1" t="s">
        <v>71</v>
      </c>
      <c r="H211" s="1" t="s">
        <v>82</v>
      </c>
      <c r="J211" s="2">
        <f t="shared" si="31"/>
        <v>18</v>
      </c>
      <c r="K211" s="2" t="str">
        <f t="shared" si="32"/>
        <v>Apr</v>
      </c>
      <c r="L211">
        <f>VLOOKUP(K211,Months!$A$1:$B$50,2,FALSE)</f>
        <v>4</v>
      </c>
      <c r="M211" t="str">
        <f t="shared" si="33"/>
        <v>2012</v>
      </c>
      <c r="N211" s="3">
        <f t="shared" si="34"/>
        <v>41017</v>
      </c>
      <c r="P211" s="3">
        <f t="shared" si="35"/>
        <v>41017</v>
      </c>
      <c r="Q211" s="3" t="str">
        <f t="shared" si="36"/>
        <v>Morgan (phone)</v>
      </c>
      <c r="R211" s="5">
        <f t="shared" si="37"/>
        <v>56.000000000000007</v>
      </c>
      <c r="S211" s="5">
        <f t="shared" si="38"/>
        <v>30</v>
      </c>
      <c r="T211" s="5">
        <f t="shared" si="39"/>
        <v>47.5</v>
      </c>
      <c r="U211" s="5">
        <f t="shared" si="40"/>
        <v>11.5</v>
      </c>
      <c r="V211" s="5" t="e">
        <f>NA()</f>
        <v>#N/A</v>
      </c>
      <c r="W211" s="5" t="e">
        <f>NA()</f>
        <v>#N/A</v>
      </c>
      <c r="X211" s="5">
        <f t="shared" si="41"/>
        <v>11.5</v>
      </c>
    </row>
    <row r="212" spans="1:24" x14ac:dyDescent="0.25">
      <c r="A212" s="1" t="s">
        <v>422</v>
      </c>
      <c r="B212" s="1" t="s">
        <v>100</v>
      </c>
      <c r="C212" s="1" t="s">
        <v>79</v>
      </c>
      <c r="D212" s="1" t="s">
        <v>19</v>
      </c>
      <c r="E212" s="1" t="s">
        <v>23</v>
      </c>
      <c r="F212" s="1" t="s">
        <v>16</v>
      </c>
      <c r="G212" s="1" t="s">
        <v>71</v>
      </c>
      <c r="H212" s="1" t="s">
        <v>82</v>
      </c>
      <c r="J212" s="2">
        <f t="shared" si="31"/>
        <v>14</v>
      </c>
      <c r="K212" s="2" t="str">
        <f t="shared" si="32"/>
        <v>Apr</v>
      </c>
      <c r="L212">
        <f>VLOOKUP(K212,Months!$A$1:$B$50,2,FALSE)</f>
        <v>4</v>
      </c>
      <c r="M212" t="str">
        <f t="shared" si="33"/>
        <v>2012</v>
      </c>
      <c r="N212" s="3">
        <f t="shared" si="34"/>
        <v>41013</v>
      </c>
      <c r="P212" s="3">
        <f t="shared" si="35"/>
        <v>41013</v>
      </c>
      <c r="Q212" s="3" t="str">
        <f t="shared" si="36"/>
        <v>Newspoll</v>
      </c>
      <c r="R212" s="5">
        <f t="shared" si="37"/>
        <v>56.000000000000007</v>
      </c>
      <c r="S212" s="5">
        <f t="shared" si="38"/>
        <v>28.999999999999996</v>
      </c>
      <c r="T212" s="5">
        <f t="shared" si="39"/>
        <v>48</v>
      </c>
      <c r="U212" s="5">
        <f t="shared" si="40"/>
        <v>12</v>
      </c>
      <c r="V212" s="5" t="e">
        <f>NA()</f>
        <v>#N/A</v>
      </c>
      <c r="W212" s="5" t="e">
        <f>NA()</f>
        <v>#N/A</v>
      </c>
      <c r="X212" s="5">
        <f t="shared" si="41"/>
        <v>11</v>
      </c>
    </row>
    <row r="213" spans="1:24" x14ac:dyDescent="0.25">
      <c r="A213" s="1" t="s">
        <v>423</v>
      </c>
      <c r="B213" s="1" t="s">
        <v>424</v>
      </c>
      <c r="C213" s="1" t="s">
        <v>75</v>
      </c>
      <c r="D213" s="1" t="s">
        <v>19</v>
      </c>
      <c r="E213" s="1" t="s">
        <v>16</v>
      </c>
      <c r="F213" s="1" t="s">
        <v>8</v>
      </c>
      <c r="G213" s="1" t="s">
        <v>71</v>
      </c>
      <c r="H213" s="1" t="s">
        <v>82</v>
      </c>
      <c r="J213" s="2">
        <f t="shared" si="31"/>
        <v>13</v>
      </c>
      <c r="K213" s="2" t="str">
        <f t="shared" si="32"/>
        <v>Apr</v>
      </c>
      <c r="L213">
        <f>VLOOKUP(K213,Months!$A$1:$B$50,2,FALSE)</f>
        <v>4</v>
      </c>
      <c r="M213" t="str">
        <f t="shared" si="33"/>
        <v>2012</v>
      </c>
      <c r="N213" s="3">
        <f t="shared" si="34"/>
        <v>41012</v>
      </c>
      <c r="P213" s="3">
        <f t="shared" si="35"/>
        <v>41012</v>
      </c>
      <c r="Q213" s="3" t="str">
        <f t="shared" si="36"/>
        <v>Essential</v>
      </c>
      <c r="R213" s="5">
        <f t="shared" si="37"/>
        <v>56.000000000000007</v>
      </c>
      <c r="S213" s="5">
        <f t="shared" si="38"/>
        <v>31</v>
      </c>
      <c r="T213" s="5">
        <f t="shared" si="39"/>
        <v>48</v>
      </c>
      <c r="U213" s="5">
        <f t="shared" si="40"/>
        <v>11</v>
      </c>
      <c r="V213" s="5" t="e">
        <f>NA()</f>
        <v>#N/A</v>
      </c>
      <c r="W213" s="5" t="e">
        <f>NA()</f>
        <v>#N/A</v>
      </c>
      <c r="X213" s="5">
        <f t="shared" si="41"/>
        <v>9</v>
      </c>
    </row>
    <row r="214" spans="1:24" x14ac:dyDescent="0.25">
      <c r="A214" s="1" t="s">
        <v>425</v>
      </c>
      <c r="B214" s="1" t="s">
        <v>275</v>
      </c>
      <c r="C214" s="1" t="s">
        <v>75</v>
      </c>
      <c r="D214" s="1" t="s">
        <v>85</v>
      </c>
      <c r="E214" s="1" t="s">
        <v>91</v>
      </c>
      <c r="F214" s="1" t="s">
        <v>2</v>
      </c>
      <c r="G214" s="1" t="s">
        <v>43</v>
      </c>
      <c r="H214" s="1" t="s">
        <v>44</v>
      </c>
      <c r="J214" s="2" t="e">
        <f t="shared" si="31"/>
        <v>#VALUE!</v>
      </c>
      <c r="K214" s="2" t="str">
        <f t="shared" si="32"/>
        <v>Apr</v>
      </c>
      <c r="L214">
        <f>VLOOKUP(K214,Months!$A$1:$B$50,2,FALSE)</f>
        <v>4</v>
      </c>
      <c r="M214" t="str">
        <f t="shared" si="33"/>
        <v>2012</v>
      </c>
      <c r="N214" s="3" t="e">
        <f t="shared" si="34"/>
        <v>#VALUE!</v>
      </c>
      <c r="O214" s="3">
        <v>41010</v>
      </c>
      <c r="P214" s="3">
        <f t="shared" si="35"/>
        <v>41010</v>
      </c>
      <c r="Q214" s="3" t="str">
        <f t="shared" si="36"/>
        <v>Morgan (face)</v>
      </c>
      <c r="R214" s="5">
        <f t="shared" si="37"/>
        <v>55.000000000000007</v>
      </c>
      <c r="S214" s="5">
        <f t="shared" si="38"/>
        <v>31</v>
      </c>
      <c r="T214" s="5">
        <f t="shared" si="39"/>
        <v>46.5</v>
      </c>
      <c r="U214" s="5">
        <f t="shared" si="40"/>
        <v>12.5</v>
      </c>
      <c r="V214" s="5" t="e">
        <f>NA()</f>
        <v>#N/A</v>
      </c>
      <c r="W214" s="5" t="e">
        <f>NA()</f>
        <v>#N/A</v>
      </c>
      <c r="X214" s="5">
        <f t="shared" si="41"/>
        <v>10</v>
      </c>
    </row>
    <row r="215" spans="1:24" x14ac:dyDescent="0.25">
      <c r="A215" s="1" t="s">
        <v>426</v>
      </c>
      <c r="B215" s="1" t="s">
        <v>427</v>
      </c>
      <c r="C215" s="1" t="s">
        <v>75</v>
      </c>
      <c r="D215" s="1" t="s">
        <v>21</v>
      </c>
      <c r="E215" s="1" t="s">
        <v>16</v>
      </c>
      <c r="F215" s="1" t="s">
        <v>8</v>
      </c>
      <c r="G215" s="1" t="s">
        <v>57</v>
      </c>
      <c r="H215" s="1" t="s">
        <v>87</v>
      </c>
      <c r="J215" s="2">
        <f t="shared" si="31"/>
        <v>7</v>
      </c>
      <c r="K215" s="2" t="str">
        <f t="shared" si="32"/>
        <v>Apr</v>
      </c>
      <c r="L215">
        <f>VLOOKUP(K215,Months!$A$1:$B$50,2,FALSE)</f>
        <v>4</v>
      </c>
      <c r="M215" t="str">
        <f t="shared" si="33"/>
        <v>2012</v>
      </c>
      <c r="N215" s="3">
        <f t="shared" si="34"/>
        <v>41006</v>
      </c>
      <c r="P215" s="3">
        <f t="shared" si="35"/>
        <v>41006</v>
      </c>
      <c r="Q215" s="3" t="str">
        <f t="shared" si="36"/>
        <v>Essential</v>
      </c>
      <c r="R215" s="5">
        <f t="shared" si="37"/>
        <v>56.999999999999993</v>
      </c>
      <c r="S215" s="5">
        <f t="shared" si="38"/>
        <v>31</v>
      </c>
      <c r="T215" s="5">
        <f t="shared" si="39"/>
        <v>50</v>
      </c>
      <c r="U215" s="5">
        <f t="shared" si="40"/>
        <v>11</v>
      </c>
      <c r="V215" s="5" t="e">
        <f>NA()</f>
        <v>#N/A</v>
      </c>
      <c r="W215" s="5" t="e">
        <f>NA()</f>
        <v>#N/A</v>
      </c>
      <c r="X215" s="5">
        <f t="shared" si="41"/>
        <v>9</v>
      </c>
    </row>
    <row r="216" spans="1:24" x14ac:dyDescent="0.25">
      <c r="A216" s="1" t="s">
        <v>428</v>
      </c>
      <c r="B216" s="1" t="s">
        <v>275</v>
      </c>
      <c r="C216" s="1" t="s">
        <v>74</v>
      </c>
      <c r="D216" s="1" t="s">
        <v>94</v>
      </c>
      <c r="E216" s="1" t="s">
        <v>3</v>
      </c>
      <c r="F216" s="1" t="s">
        <v>59</v>
      </c>
      <c r="G216" s="1" t="s">
        <v>85</v>
      </c>
      <c r="H216" s="1" t="s">
        <v>98</v>
      </c>
      <c r="J216" s="2">
        <f t="shared" si="31"/>
        <v>21976</v>
      </c>
      <c r="K216" s="2" t="str">
        <f t="shared" si="32"/>
        <v>Mar–1</v>
      </c>
      <c r="L216" t="e">
        <f>VLOOKUP(K216,Months!$A$1:$B$50,2,FALSE)</f>
        <v>#N/A</v>
      </c>
      <c r="M216" t="str">
        <f t="shared" si="33"/>
        <v>Apr 2012</v>
      </c>
      <c r="N216" s="3" t="e">
        <f t="shared" si="34"/>
        <v>#N/A</v>
      </c>
      <c r="O216" s="3">
        <v>41000</v>
      </c>
      <c r="P216" s="3">
        <f t="shared" si="35"/>
        <v>41000</v>
      </c>
      <c r="Q216" s="3" t="str">
        <f t="shared" si="36"/>
        <v>Morgan (face)</v>
      </c>
      <c r="R216" s="5">
        <f t="shared" si="37"/>
        <v>53.5</v>
      </c>
      <c r="S216" s="5">
        <f t="shared" si="38"/>
        <v>32</v>
      </c>
      <c r="T216" s="5">
        <f t="shared" si="39"/>
        <v>45.5</v>
      </c>
      <c r="U216" s="5">
        <f t="shared" si="40"/>
        <v>13</v>
      </c>
      <c r="V216" s="5" t="e">
        <f>NA()</f>
        <v>#N/A</v>
      </c>
      <c r="W216" s="5" t="e">
        <f>NA()</f>
        <v>#N/A</v>
      </c>
      <c r="X216" s="5">
        <f t="shared" si="41"/>
        <v>10.5</v>
      </c>
    </row>
    <row r="217" spans="1:24" x14ac:dyDescent="0.25">
      <c r="A217" s="1" t="s">
        <v>429</v>
      </c>
      <c r="B217" s="1" t="s">
        <v>430</v>
      </c>
      <c r="C217" s="1" t="s">
        <v>1</v>
      </c>
      <c r="D217" s="1" t="s">
        <v>19</v>
      </c>
      <c r="E217" s="1" t="s">
        <v>16</v>
      </c>
      <c r="F217" s="1" t="s">
        <v>13</v>
      </c>
      <c r="G217" s="1" t="s">
        <v>43</v>
      </c>
      <c r="H217" s="1" t="s">
        <v>44</v>
      </c>
      <c r="J217" s="2">
        <f t="shared" si="31"/>
        <v>21973</v>
      </c>
      <c r="K217" s="2" t="str">
        <f t="shared" si="32"/>
        <v>Mar–1</v>
      </c>
      <c r="L217" t="e">
        <f>VLOOKUP(K217,Months!$A$1:$B$50,2,FALSE)</f>
        <v>#N/A</v>
      </c>
      <c r="M217" t="str">
        <f t="shared" si="33"/>
        <v>Apr 2012</v>
      </c>
      <c r="N217" s="3" t="e">
        <f t="shared" si="34"/>
        <v>#N/A</v>
      </c>
      <c r="O217" s="3">
        <v>40998</v>
      </c>
      <c r="P217" s="3">
        <f t="shared" si="35"/>
        <v>40998</v>
      </c>
      <c r="Q217" s="3" t="str">
        <f t="shared" si="36"/>
        <v>Essential</v>
      </c>
      <c r="R217" s="5">
        <f t="shared" si="37"/>
        <v>55.000000000000007</v>
      </c>
      <c r="S217" s="5">
        <f t="shared" si="38"/>
        <v>33</v>
      </c>
      <c r="T217" s="5">
        <f t="shared" si="39"/>
        <v>48</v>
      </c>
      <c r="U217" s="5">
        <f t="shared" si="40"/>
        <v>11</v>
      </c>
      <c r="V217" s="5" t="e">
        <f>NA()</f>
        <v>#N/A</v>
      </c>
      <c r="W217" s="5" t="e">
        <f>NA()</f>
        <v>#N/A</v>
      </c>
      <c r="X217" s="5">
        <f t="shared" si="41"/>
        <v>8</v>
      </c>
    </row>
    <row r="218" spans="1:24" x14ac:dyDescent="0.25">
      <c r="A218" s="1" t="s">
        <v>431</v>
      </c>
      <c r="B218" s="1" t="s">
        <v>395</v>
      </c>
      <c r="C218" s="1" t="s">
        <v>83</v>
      </c>
      <c r="D218" s="1" t="s">
        <v>17</v>
      </c>
      <c r="E218" s="1" t="s">
        <v>3</v>
      </c>
      <c r="F218" s="1" t="s">
        <v>23</v>
      </c>
      <c r="G218" s="1" t="s">
        <v>57</v>
      </c>
      <c r="H218" s="1" t="s">
        <v>87</v>
      </c>
      <c r="J218" s="2">
        <f t="shared" si="31"/>
        <v>30</v>
      </c>
      <c r="K218" s="2" t="str">
        <f t="shared" si="32"/>
        <v>Mar</v>
      </c>
      <c r="L218">
        <f>VLOOKUP(K218,Months!$A$1:$B$50,2,FALSE)</f>
        <v>3</v>
      </c>
      <c r="M218" t="str">
        <f t="shared" si="33"/>
        <v>2012</v>
      </c>
      <c r="N218" s="3">
        <f t="shared" si="34"/>
        <v>40998</v>
      </c>
      <c r="P218" s="3">
        <f t="shared" si="35"/>
        <v>40998</v>
      </c>
      <c r="Q218" s="3" t="str">
        <f t="shared" si="36"/>
        <v>Nielsen</v>
      </c>
      <c r="R218" s="5">
        <f t="shared" si="37"/>
        <v>56.999999999999993</v>
      </c>
      <c r="S218" s="5">
        <f t="shared" si="38"/>
        <v>27</v>
      </c>
      <c r="T218" s="5">
        <f t="shared" si="39"/>
        <v>47</v>
      </c>
      <c r="U218" s="5">
        <f t="shared" si="40"/>
        <v>13</v>
      </c>
      <c r="V218" s="5" t="e">
        <f>NA()</f>
        <v>#N/A</v>
      </c>
      <c r="W218" s="5" t="e">
        <f>NA()</f>
        <v>#N/A</v>
      </c>
      <c r="X218" s="5">
        <f t="shared" si="41"/>
        <v>12</v>
      </c>
    </row>
    <row r="219" spans="1:24" x14ac:dyDescent="0.25">
      <c r="A219" s="1" t="s">
        <v>432</v>
      </c>
      <c r="B219" s="1" t="s">
        <v>433</v>
      </c>
      <c r="C219" s="1" t="s">
        <v>0</v>
      </c>
      <c r="D219" s="1" t="s">
        <v>17</v>
      </c>
      <c r="E219" s="1" t="s">
        <v>2</v>
      </c>
      <c r="F219" s="1" t="s">
        <v>8</v>
      </c>
      <c r="G219" s="1" t="s">
        <v>9</v>
      </c>
      <c r="H219" s="1" t="s">
        <v>10</v>
      </c>
      <c r="J219" s="2">
        <f t="shared" si="31"/>
        <v>23</v>
      </c>
      <c r="K219" s="2" t="str">
        <f t="shared" si="32"/>
        <v>Mar</v>
      </c>
      <c r="L219">
        <f>VLOOKUP(K219,Months!$A$1:$B$50,2,FALSE)</f>
        <v>3</v>
      </c>
      <c r="M219" t="str">
        <f t="shared" si="33"/>
        <v>2012</v>
      </c>
      <c r="N219" s="3">
        <f t="shared" si="34"/>
        <v>40991</v>
      </c>
      <c r="P219" s="3">
        <f t="shared" si="35"/>
        <v>40991</v>
      </c>
      <c r="Q219" s="3" t="str">
        <f t="shared" si="36"/>
        <v>Essential</v>
      </c>
      <c r="R219" s="5">
        <f t="shared" si="37"/>
        <v>54</v>
      </c>
      <c r="S219" s="5">
        <f t="shared" si="38"/>
        <v>34</v>
      </c>
      <c r="T219" s="5">
        <f t="shared" si="39"/>
        <v>47</v>
      </c>
      <c r="U219" s="5">
        <f t="shared" si="40"/>
        <v>10</v>
      </c>
      <c r="V219" s="5" t="e">
        <f>NA()</f>
        <v>#N/A</v>
      </c>
      <c r="W219" s="5" t="e">
        <f>NA()</f>
        <v>#N/A</v>
      </c>
      <c r="X219" s="5">
        <f t="shared" si="41"/>
        <v>9</v>
      </c>
    </row>
    <row r="220" spans="1:24" x14ac:dyDescent="0.25">
      <c r="A220" s="1" t="s">
        <v>434</v>
      </c>
      <c r="B220" s="1" t="s">
        <v>275</v>
      </c>
      <c r="C220" s="1" t="s">
        <v>67</v>
      </c>
      <c r="D220" s="1" t="s">
        <v>43</v>
      </c>
      <c r="E220" s="1" t="s">
        <v>91</v>
      </c>
      <c r="F220" s="1" t="s">
        <v>41</v>
      </c>
      <c r="G220" s="1" t="s">
        <v>81</v>
      </c>
      <c r="H220" s="1" t="s">
        <v>104</v>
      </c>
      <c r="J220" s="2">
        <f t="shared" si="31"/>
        <v>25</v>
      </c>
      <c r="K220" s="2" t="str">
        <f t="shared" si="32"/>
        <v>Mar</v>
      </c>
      <c r="L220">
        <f>VLOOKUP(K220,Months!$A$1:$B$50,2,FALSE)</f>
        <v>3</v>
      </c>
      <c r="M220" t="str">
        <f t="shared" si="33"/>
        <v>2012</v>
      </c>
      <c r="N220" s="3">
        <f t="shared" si="34"/>
        <v>40993</v>
      </c>
      <c r="P220" s="3">
        <f t="shared" si="35"/>
        <v>40993</v>
      </c>
      <c r="Q220" s="3" t="str">
        <f t="shared" si="36"/>
        <v>Morgan (face)</v>
      </c>
      <c r="R220" s="5">
        <f t="shared" si="37"/>
        <v>51.5</v>
      </c>
      <c r="S220" s="5">
        <f t="shared" si="38"/>
        <v>36.5</v>
      </c>
      <c r="T220" s="5">
        <f t="shared" si="39"/>
        <v>45</v>
      </c>
      <c r="U220" s="5">
        <f t="shared" si="40"/>
        <v>12.5</v>
      </c>
      <c r="V220" s="5" t="e">
        <f>NA()</f>
        <v>#N/A</v>
      </c>
      <c r="W220" s="5" t="e">
        <f>NA()</f>
        <v>#N/A</v>
      </c>
      <c r="X220" s="5">
        <f t="shared" si="41"/>
        <v>6</v>
      </c>
    </row>
    <row r="221" spans="1:24" x14ac:dyDescent="0.25">
      <c r="A221" s="1" t="s">
        <v>435</v>
      </c>
      <c r="B221" s="1" t="s">
        <v>100</v>
      </c>
      <c r="C221" s="1" t="s">
        <v>80</v>
      </c>
      <c r="D221" s="1" t="s">
        <v>17</v>
      </c>
      <c r="E221" s="1" t="s">
        <v>16</v>
      </c>
      <c r="F221" s="1" t="s">
        <v>27</v>
      </c>
      <c r="G221" s="1" t="s">
        <v>57</v>
      </c>
      <c r="H221" s="1" t="s">
        <v>87</v>
      </c>
      <c r="J221" s="2">
        <f t="shared" si="31"/>
        <v>24</v>
      </c>
      <c r="K221" s="2" t="str">
        <f t="shared" si="32"/>
        <v>Mar</v>
      </c>
      <c r="L221">
        <f>VLOOKUP(K221,Months!$A$1:$B$50,2,FALSE)</f>
        <v>3</v>
      </c>
      <c r="M221" t="str">
        <f t="shared" si="33"/>
        <v>2012</v>
      </c>
      <c r="N221" s="3">
        <f t="shared" si="34"/>
        <v>40992</v>
      </c>
      <c r="P221" s="3">
        <f t="shared" si="35"/>
        <v>40992</v>
      </c>
      <c r="Q221" s="3" t="str">
        <f t="shared" si="36"/>
        <v>Newspoll</v>
      </c>
      <c r="R221" s="5">
        <f t="shared" si="37"/>
        <v>56.999999999999993</v>
      </c>
      <c r="S221" s="5">
        <f t="shared" si="38"/>
        <v>28.000000000000004</v>
      </c>
      <c r="T221" s="5">
        <f t="shared" si="39"/>
        <v>47</v>
      </c>
      <c r="U221" s="5">
        <f t="shared" si="40"/>
        <v>11</v>
      </c>
      <c r="V221" s="5" t="e">
        <f>NA()</f>
        <v>#N/A</v>
      </c>
      <c r="W221" s="5" t="e">
        <f>NA()</f>
        <v>#N/A</v>
      </c>
      <c r="X221" s="5">
        <f t="shared" si="41"/>
        <v>14.000000000000002</v>
      </c>
    </row>
    <row r="222" spans="1:24" x14ac:dyDescent="0.25">
      <c r="A222" s="1" t="s">
        <v>436</v>
      </c>
      <c r="B222" s="1" t="s">
        <v>437</v>
      </c>
      <c r="C222" s="1" t="s">
        <v>74</v>
      </c>
      <c r="D222" s="1" t="s">
        <v>19</v>
      </c>
      <c r="E222" s="1" t="s">
        <v>16</v>
      </c>
      <c r="F222" s="1" t="s">
        <v>8</v>
      </c>
      <c r="G222" s="1" t="s">
        <v>9</v>
      </c>
      <c r="H222" s="1" t="s">
        <v>10</v>
      </c>
      <c r="J222" s="2">
        <f t="shared" si="31"/>
        <v>16</v>
      </c>
      <c r="K222" s="2" t="str">
        <f t="shared" si="32"/>
        <v>Mar</v>
      </c>
      <c r="L222">
        <f>VLOOKUP(K222,Months!$A$1:$B$50,2,FALSE)</f>
        <v>3</v>
      </c>
      <c r="M222" t="str">
        <f t="shared" si="33"/>
        <v>2012</v>
      </c>
      <c r="N222" s="3">
        <f t="shared" si="34"/>
        <v>40984</v>
      </c>
      <c r="P222" s="3">
        <f t="shared" si="35"/>
        <v>40984</v>
      </c>
      <c r="Q222" s="3" t="str">
        <f t="shared" si="36"/>
        <v>Essential</v>
      </c>
      <c r="R222" s="5">
        <f t="shared" si="37"/>
        <v>54</v>
      </c>
      <c r="S222" s="5">
        <f t="shared" si="38"/>
        <v>32</v>
      </c>
      <c r="T222" s="5">
        <f t="shared" si="39"/>
        <v>48</v>
      </c>
      <c r="U222" s="5">
        <f t="shared" si="40"/>
        <v>11</v>
      </c>
      <c r="V222" s="5" t="e">
        <f>NA()</f>
        <v>#N/A</v>
      </c>
      <c r="W222" s="5" t="e">
        <f>NA()</f>
        <v>#N/A</v>
      </c>
      <c r="X222" s="5">
        <f t="shared" si="41"/>
        <v>9</v>
      </c>
    </row>
    <row r="223" spans="1:24" x14ac:dyDescent="0.25">
      <c r="A223" s="1" t="s">
        <v>438</v>
      </c>
      <c r="B223" s="1" t="s">
        <v>275</v>
      </c>
      <c r="C223" s="1" t="s">
        <v>11</v>
      </c>
      <c r="D223" s="1" t="s">
        <v>94</v>
      </c>
      <c r="E223" s="1" t="s">
        <v>59</v>
      </c>
      <c r="F223" s="1" t="s">
        <v>14</v>
      </c>
      <c r="G223" s="1" t="s">
        <v>19</v>
      </c>
      <c r="H223" s="1" t="s">
        <v>20</v>
      </c>
      <c r="J223" s="2" t="e">
        <f t="shared" si="31"/>
        <v>#VALUE!</v>
      </c>
      <c r="K223" s="2" t="str">
        <f t="shared" si="32"/>
        <v>Mar</v>
      </c>
      <c r="L223">
        <f>VLOOKUP(K223,Months!$A$1:$B$50,2,FALSE)</f>
        <v>3</v>
      </c>
      <c r="M223" t="str">
        <f t="shared" si="33"/>
        <v>2012</v>
      </c>
      <c r="N223" s="3" t="e">
        <f t="shared" si="34"/>
        <v>#VALUE!</v>
      </c>
      <c r="O223" s="3">
        <v>40982</v>
      </c>
      <c r="P223" s="3">
        <f t="shared" si="35"/>
        <v>40982</v>
      </c>
      <c r="Q223" s="3" t="str">
        <f t="shared" si="36"/>
        <v>Morgan (face)</v>
      </c>
      <c r="R223" s="5">
        <f t="shared" si="37"/>
        <v>52</v>
      </c>
      <c r="S223" s="5">
        <f t="shared" si="38"/>
        <v>37</v>
      </c>
      <c r="T223" s="5">
        <f t="shared" si="39"/>
        <v>45.5</v>
      </c>
      <c r="U223" s="5">
        <f t="shared" si="40"/>
        <v>10.5</v>
      </c>
      <c r="V223" s="5" t="e">
        <f>NA()</f>
        <v>#N/A</v>
      </c>
      <c r="W223" s="5" t="e">
        <f>NA()</f>
        <v>#N/A</v>
      </c>
      <c r="X223" s="5">
        <f t="shared" si="41"/>
        <v>7.0000000000000009</v>
      </c>
    </row>
    <row r="224" spans="1:24" x14ac:dyDescent="0.25">
      <c r="A224" s="1" t="s">
        <v>439</v>
      </c>
      <c r="B224" s="1" t="s">
        <v>100</v>
      </c>
      <c r="C224" s="1" t="s">
        <v>75</v>
      </c>
      <c r="D224" s="1" t="s">
        <v>57</v>
      </c>
      <c r="E224" s="1" t="s">
        <v>23</v>
      </c>
      <c r="F224" s="1" t="s">
        <v>27</v>
      </c>
      <c r="G224" s="1" t="s">
        <v>17</v>
      </c>
      <c r="H224" s="1" t="s">
        <v>18</v>
      </c>
      <c r="J224" s="2">
        <f t="shared" si="31"/>
        <v>10</v>
      </c>
      <c r="K224" s="2" t="str">
        <f t="shared" si="32"/>
        <v>Mar</v>
      </c>
      <c r="L224">
        <f>VLOOKUP(K224,Months!$A$1:$B$50,2,FALSE)</f>
        <v>3</v>
      </c>
      <c r="M224" t="str">
        <f t="shared" si="33"/>
        <v>2012</v>
      </c>
      <c r="N224" s="3">
        <f t="shared" si="34"/>
        <v>40978</v>
      </c>
      <c r="P224" s="3">
        <f t="shared" si="35"/>
        <v>40978</v>
      </c>
      <c r="Q224" s="3" t="str">
        <f t="shared" si="36"/>
        <v>Newspoll</v>
      </c>
      <c r="R224" s="5">
        <f t="shared" si="37"/>
        <v>53</v>
      </c>
      <c r="S224" s="5">
        <f t="shared" si="38"/>
        <v>31</v>
      </c>
      <c r="T224" s="5">
        <f t="shared" si="39"/>
        <v>43</v>
      </c>
      <c r="U224" s="5">
        <f t="shared" si="40"/>
        <v>12</v>
      </c>
      <c r="V224" s="5" t="e">
        <f>NA()</f>
        <v>#N/A</v>
      </c>
      <c r="W224" s="5" t="e">
        <f>NA()</f>
        <v>#N/A</v>
      </c>
      <c r="X224" s="5">
        <f t="shared" si="41"/>
        <v>14.000000000000002</v>
      </c>
    </row>
    <row r="225" spans="1:24" x14ac:dyDescent="0.25">
      <c r="A225" s="1" t="s">
        <v>440</v>
      </c>
      <c r="B225" s="1" t="s">
        <v>441</v>
      </c>
      <c r="C225" s="1" t="s">
        <v>75</v>
      </c>
      <c r="D225" s="1" t="s">
        <v>5</v>
      </c>
      <c r="E225" s="1" t="s">
        <v>2</v>
      </c>
      <c r="F225" s="1" t="s">
        <v>8</v>
      </c>
      <c r="G225" s="1" t="s">
        <v>57</v>
      </c>
      <c r="H225" s="1" t="s">
        <v>87</v>
      </c>
      <c r="J225" s="2">
        <f t="shared" si="31"/>
        <v>9</v>
      </c>
      <c r="K225" s="2" t="str">
        <f t="shared" si="32"/>
        <v>Mar</v>
      </c>
      <c r="L225">
        <f>VLOOKUP(K225,Months!$A$1:$B$50,2,FALSE)</f>
        <v>3</v>
      </c>
      <c r="M225" t="str">
        <f t="shared" si="33"/>
        <v>2012</v>
      </c>
      <c r="N225" s="3">
        <f t="shared" si="34"/>
        <v>40977</v>
      </c>
      <c r="P225" s="3">
        <f t="shared" si="35"/>
        <v>40977</v>
      </c>
      <c r="Q225" s="3" t="str">
        <f t="shared" si="36"/>
        <v>Essential</v>
      </c>
      <c r="R225" s="5">
        <f t="shared" si="37"/>
        <v>56.999999999999993</v>
      </c>
      <c r="S225" s="5">
        <f t="shared" si="38"/>
        <v>31</v>
      </c>
      <c r="T225" s="5">
        <f t="shared" si="39"/>
        <v>49</v>
      </c>
      <c r="U225" s="5">
        <f t="shared" si="40"/>
        <v>10</v>
      </c>
      <c r="V225" s="5" t="e">
        <f>NA()</f>
        <v>#N/A</v>
      </c>
      <c r="W225" s="5" t="e">
        <f>NA()</f>
        <v>#N/A</v>
      </c>
      <c r="X225" s="5">
        <f t="shared" si="41"/>
        <v>9</v>
      </c>
    </row>
    <row r="226" spans="1:24" x14ac:dyDescent="0.25">
      <c r="A226" s="1" t="s">
        <v>442</v>
      </c>
      <c r="B226" s="1" t="s">
        <v>275</v>
      </c>
      <c r="C226" s="1" t="s">
        <v>12</v>
      </c>
      <c r="D226" s="1" t="s">
        <v>60</v>
      </c>
      <c r="E226" s="1" t="s">
        <v>2</v>
      </c>
      <c r="F226" s="1" t="s">
        <v>45</v>
      </c>
      <c r="G226" s="1" t="s">
        <v>21</v>
      </c>
      <c r="H226" s="1" t="s">
        <v>21</v>
      </c>
      <c r="J226" s="2">
        <f t="shared" si="31"/>
        <v>4</v>
      </c>
      <c r="K226" s="2" t="str">
        <f t="shared" si="32"/>
        <v>Mar</v>
      </c>
      <c r="L226">
        <f>VLOOKUP(K226,Months!$A$1:$B$50,2,FALSE)</f>
        <v>3</v>
      </c>
      <c r="M226" t="str">
        <f t="shared" si="33"/>
        <v>2012</v>
      </c>
      <c r="N226" s="3">
        <f t="shared" si="34"/>
        <v>40972</v>
      </c>
      <c r="P226" s="3">
        <f t="shared" si="35"/>
        <v>40972</v>
      </c>
      <c r="Q226" s="3" t="str">
        <f t="shared" si="36"/>
        <v>Morgan (face)</v>
      </c>
      <c r="R226" s="5">
        <f t="shared" si="37"/>
        <v>50</v>
      </c>
      <c r="S226" s="5">
        <f t="shared" si="38"/>
        <v>39</v>
      </c>
      <c r="T226" s="5">
        <f t="shared" si="39"/>
        <v>43.5</v>
      </c>
      <c r="U226" s="5">
        <f t="shared" si="40"/>
        <v>10</v>
      </c>
      <c r="V226" s="5" t="e">
        <f>NA()</f>
        <v>#N/A</v>
      </c>
      <c r="W226" s="5" t="e">
        <f>NA()</f>
        <v>#N/A</v>
      </c>
      <c r="X226" s="5">
        <f t="shared" si="41"/>
        <v>7.5</v>
      </c>
    </row>
    <row r="227" spans="1:24" x14ac:dyDescent="0.25">
      <c r="A227" s="1" t="s">
        <v>443</v>
      </c>
      <c r="B227" s="1" t="s">
        <v>444</v>
      </c>
      <c r="C227" s="1" t="s">
        <v>74</v>
      </c>
      <c r="D227" s="1" t="s">
        <v>5</v>
      </c>
      <c r="E227" s="1" t="s">
        <v>2</v>
      </c>
      <c r="F227" s="1" t="s">
        <v>8</v>
      </c>
      <c r="G227" s="1" t="s">
        <v>71</v>
      </c>
      <c r="H227" s="1" t="s">
        <v>82</v>
      </c>
      <c r="J227" s="2">
        <f t="shared" si="31"/>
        <v>21960</v>
      </c>
      <c r="K227" s="2" t="str">
        <f t="shared" si="32"/>
        <v>Feb–4</v>
      </c>
      <c r="L227" t="e">
        <f>VLOOKUP(K227,Months!$A$1:$B$50,2,FALSE)</f>
        <v>#N/A</v>
      </c>
      <c r="M227" t="str">
        <f t="shared" si="33"/>
        <v>Mar 2012</v>
      </c>
      <c r="N227" s="3" t="e">
        <f t="shared" si="34"/>
        <v>#N/A</v>
      </c>
      <c r="O227" s="3">
        <v>40970</v>
      </c>
      <c r="P227" s="3">
        <f t="shared" si="35"/>
        <v>40970</v>
      </c>
      <c r="Q227" s="3" t="str">
        <f t="shared" si="36"/>
        <v>Essential</v>
      </c>
      <c r="R227" s="5">
        <f t="shared" si="37"/>
        <v>56.000000000000007</v>
      </c>
      <c r="S227" s="5">
        <f t="shared" si="38"/>
        <v>32</v>
      </c>
      <c r="T227" s="5">
        <f t="shared" si="39"/>
        <v>49</v>
      </c>
      <c r="U227" s="5">
        <f t="shared" si="40"/>
        <v>10</v>
      </c>
      <c r="V227" s="5" t="e">
        <f>NA()</f>
        <v>#N/A</v>
      </c>
      <c r="W227" s="5" t="e">
        <f>NA()</f>
        <v>#N/A</v>
      </c>
      <c r="X227" s="5">
        <f t="shared" si="41"/>
        <v>9</v>
      </c>
    </row>
    <row r="228" spans="1:24" x14ac:dyDescent="0.25">
      <c r="A228" s="1" t="s">
        <v>445</v>
      </c>
      <c r="B228" s="1" t="s">
        <v>275</v>
      </c>
      <c r="C228" s="1" t="s">
        <v>65</v>
      </c>
      <c r="D228" s="1" t="s">
        <v>54</v>
      </c>
      <c r="E228" s="1" t="s">
        <v>16</v>
      </c>
      <c r="F228" s="1" t="s">
        <v>8</v>
      </c>
      <c r="G228" s="1" t="s">
        <v>21</v>
      </c>
      <c r="H228" s="1" t="s">
        <v>21</v>
      </c>
      <c r="J228" s="2">
        <f t="shared" si="31"/>
        <v>26</v>
      </c>
      <c r="K228" s="2" t="str">
        <f t="shared" si="32"/>
        <v>Feb</v>
      </c>
      <c r="L228">
        <f>VLOOKUP(K228,Months!$A$1:$B$50,2,FALSE)</f>
        <v>2</v>
      </c>
      <c r="M228" t="str">
        <f t="shared" si="33"/>
        <v>2012</v>
      </c>
      <c r="N228" s="3">
        <f t="shared" si="34"/>
        <v>40965</v>
      </c>
      <c r="P228" s="3">
        <f t="shared" si="35"/>
        <v>40965</v>
      </c>
      <c r="Q228" s="3" t="str">
        <f t="shared" si="36"/>
        <v>Morgan (face)</v>
      </c>
      <c r="R228" s="5">
        <f t="shared" si="37"/>
        <v>50</v>
      </c>
      <c r="S228" s="5">
        <f t="shared" si="38"/>
        <v>37.5</v>
      </c>
      <c r="T228" s="5">
        <f t="shared" si="39"/>
        <v>42.5</v>
      </c>
      <c r="U228" s="5">
        <f t="shared" si="40"/>
        <v>11</v>
      </c>
      <c r="V228" s="5" t="e">
        <f>NA()</f>
        <v>#N/A</v>
      </c>
      <c r="W228" s="5" t="e">
        <f>NA()</f>
        <v>#N/A</v>
      </c>
      <c r="X228" s="5">
        <f t="shared" si="41"/>
        <v>9</v>
      </c>
    </row>
    <row r="229" spans="1:24" x14ac:dyDescent="0.25">
      <c r="A229" s="1" t="s">
        <v>446</v>
      </c>
      <c r="B229" s="1" t="s">
        <v>100</v>
      </c>
      <c r="C229" s="1" t="s">
        <v>6</v>
      </c>
      <c r="D229" s="1" t="s">
        <v>43</v>
      </c>
      <c r="E229" s="1" t="s">
        <v>16</v>
      </c>
      <c r="F229" s="1" t="s">
        <v>8</v>
      </c>
      <c r="G229" s="1" t="s">
        <v>17</v>
      </c>
      <c r="H229" s="1" t="s">
        <v>18</v>
      </c>
      <c r="J229" s="2">
        <f t="shared" si="31"/>
        <v>25</v>
      </c>
      <c r="K229" s="2" t="str">
        <f t="shared" si="32"/>
        <v>Feb</v>
      </c>
      <c r="L229">
        <f>VLOOKUP(K229,Months!$A$1:$B$50,2,FALSE)</f>
        <v>2</v>
      </c>
      <c r="M229" t="str">
        <f t="shared" si="33"/>
        <v>2012</v>
      </c>
      <c r="N229" s="3">
        <f t="shared" si="34"/>
        <v>40964</v>
      </c>
      <c r="P229" s="3">
        <f t="shared" si="35"/>
        <v>40964</v>
      </c>
      <c r="Q229" s="3" t="str">
        <f t="shared" si="36"/>
        <v>Newspoll</v>
      </c>
      <c r="R229" s="5">
        <f t="shared" si="37"/>
        <v>53</v>
      </c>
      <c r="S229" s="5">
        <f t="shared" si="38"/>
        <v>35</v>
      </c>
      <c r="T229" s="5">
        <f t="shared" si="39"/>
        <v>45</v>
      </c>
      <c r="U229" s="5">
        <f t="shared" si="40"/>
        <v>11</v>
      </c>
      <c r="V229" s="5" t="e">
        <f>NA()</f>
        <v>#N/A</v>
      </c>
      <c r="W229" s="5" t="e">
        <f>NA()</f>
        <v>#N/A</v>
      </c>
      <c r="X229" s="5">
        <f t="shared" si="41"/>
        <v>9</v>
      </c>
    </row>
    <row r="230" spans="1:24" x14ac:dyDescent="0.25">
      <c r="A230" s="1" t="s">
        <v>447</v>
      </c>
      <c r="B230" s="1" t="s">
        <v>448</v>
      </c>
      <c r="C230" s="1" t="s">
        <v>74</v>
      </c>
      <c r="D230" s="1" t="s">
        <v>5</v>
      </c>
      <c r="E230" s="1" t="s">
        <v>16</v>
      </c>
      <c r="F230" s="1" t="s">
        <v>13</v>
      </c>
      <c r="G230" s="1" t="s">
        <v>71</v>
      </c>
      <c r="H230" s="1" t="s">
        <v>82</v>
      </c>
      <c r="J230" s="2">
        <f t="shared" si="31"/>
        <v>24</v>
      </c>
      <c r="K230" s="2" t="str">
        <f t="shared" si="32"/>
        <v>Feb</v>
      </c>
      <c r="L230">
        <f>VLOOKUP(K230,Months!$A$1:$B$50,2,FALSE)</f>
        <v>2</v>
      </c>
      <c r="M230" t="str">
        <f t="shared" si="33"/>
        <v>2012</v>
      </c>
      <c r="N230" s="3">
        <f t="shared" si="34"/>
        <v>40963</v>
      </c>
      <c r="P230" s="3">
        <f t="shared" si="35"/>
        <v>40963</v>
      </c>
      <c r="Q230" s="3" t="str">
        <f t="shared" si="36"/>
        <v>Essential</v>
      </c>
      <c r="R230" s="5">
        <f t="shared" si="37"/>
        <v>56.000000000000007</v>
      </c>
      <c r="S230" s="5">
        <f t="shared" si="38"/>
        <v>32</v>
      </c>
      <c r="T230" s="5">
        <f t="shared" si="39"/>
        <v>49</v>
      </c>
      <c r="U230" s="5">
        <f t="shared" si="40"/>
        <v>11</v>
      </c>
      <c r="V230" s="5" t="e">
        <f>NA()</f>
        <v>#N/A</v>
      </c>
      <c r="W230" s="5" t="e">
        <f>NA()</f>
        <v>#N/A</v>
      </c>
      <c r="X230" s="5">
        <f t="shared" si="41"/>
        <v>8</v>
      </c>
    </row>
    <row r="231" spans="1:24" x14ac:dyDescent="0.25">
      <c r="A231" s="1" t="s">
        <v>449</v>
      </c>
      <c r="B231" s="1" t="s">
        <v>70</v>
      </c>
      <c r="C231" s="1" t="s">
        <v>0</v>
      </c>
      <c r="D231" s="1" t="s">
        <v>17</v>
      </c>
      <c r="E231" s="1" t="s">
        <v>23</v>
      </c>
      <c r="F231" s="1" t="s">
        <v>14</v>
      </c>
      <c r="G231" s="1" t="s">
        <v>9</v>
      </c>
      <c r="H231" s="1" t="s">
        <v>10</v>
      </c>
      <c r="J231" s="2">
        <f t="shared" si="31"/>
        <v>24</v>
      </c>
      <c r="K231" s="2" t="str">
        <f t="shared" si="32"/>
        <v>Feb</v>
      </c>
      <c r="L231">
        <f>VLOOKUP(K231,Months!$A$1:$B$50,2,FALSE)</f>
        <v>2</v>
      </c>
      <c r="M231" t="str">
        <f t="shared" si="33"/>
        <v>2012</v>
      </c>
      <c r="N231" s="3">
        <f t="shared" si="34"/>
        <v>40963</v>
      </c>
      <c r="P231" s="3">
        <f t="shared" si="35"/>
        <v>40963</v>
      </c>
      <c r="Q231" s="3" t="str">
        <f t="shared" si="36"/>
        <v>Galaxy</v>
      </c>
      <c r="R231" s="5">
        <f t="shared" si="37"/>
        <v>54</v>
      </c>
      <c r="S231" s="5">
        <f t="shared" si="38"/>
        <v>34</v>
      </c>
      <c r="T231" s="5">
        <f t="shared" si="39"/>
        <v>47</v>
      </c>
      <c r="U231" s="5">
        <f t="shared" si="40"/>
        <v>12</v>
      </c>
      <c r="V231" s="5" t="e">
        <f>NA()</f>
        <v>#N/A</v>
      </c>
      <c r="W231" s="5" t="e">
        <f>NA()</f>
        <v>#N/A</v>
      </c>
      <c r="X231" s="5">
        <f t="shared" si="41"/>
        <v>7.0000000000000009</v>
      </c>
    </row>
    <row r="232" spans="1:24" x14ac:dyDescent="0.25">
      <c r="A232" s="1" t="s">
        <v>450</v>
      </c>
      <c r="B232" s="1" t="s">
        <v>395</v>
      </c>
      <c r="C232" s="1" t="s">
        <v>0</v>
      </c>
      <c r="D232" s="1" t="s">
        <v>71</v>
      </c>
      <c r="E232" s="1" t="s">
        <v>23</v>
      </c>
      <c r="F232" s="1" t="s">
        <v>16</v>
      </c>
      <c r="G232" s="1" t="s">
        <v>17</v>
      </c>
      <c r="H232" s="1" t="s">
        <v>18</v>
      </c>
      <c r="J232" s="2">
        <f t="shared" si="31"/>
        <v>23</v>
      </c>
      <c r="K232" s="2" t="str">
        <f t="shared" si="32"/>
        <v>Feb</v>
      </c>
      <c r="L232">
        <f>VLOOKUP(K232,Months!$A$1:$B$50,2,FALSE)</f>
        <v>2</v>
      </c>
      <c r="M232" t="str">
        <f t="shared" si="33"/>
        <v>2012</v>
      </c>
      <c r="N232" s="3">
        <f t="shared" si="34"/>
        <v>40962</v>
      </c>
      <c r="P232" s="3">
        <f t="shared" si="35"/>
        <v>40962</v>
      </c>
      <c r="Q232" s="3" t="str">
        <f t="shared" si="36"/>
        <v>Nielsen</v>
      </c>
      <c r="R232" s="5">
        <f t="shared" si="37"/>
        <v>53</v>
      </c>
      <c r="S232" s="5">
        <f t="shared" si="38"/>
        <v>34</v>
      </c>
      <c r="T232" s="5">
        <f t="shared" si="39"/>
        <v>44</v>
      </c>
      <c r="U232" s="5">
        <f t="shared" si="40"/>
        <v>12</v>
      </c>
      <c r="V232" s="5" t="e">
        <f>NA()</f>
        <v>#N/A</v>
      </c>
      <c r="W232" s="5" t="e">
        <f>NA()</f>
        <v>#N/A</v>
      </c>
      <c r="X232" s="5">
        <f t="shared" si="41"/>
        <v>11</v>
      </c>
    </row>
    <row r="233" spans="1:24" x14ac:dyDescent="0.25">
      <c r="A233" s="1" t="s">
        <v>451</v>
      </c>
      <c r="B233" s="1" t="s">
        <v>452</v>
      </c>
      <c r="C233" s="1" t="s">
        <v>1</v>
      </c>
      <c r="D233" s="1" t="s">
        <v>19</v>
      </c>
      <c r="E233" s="1" t="s">
        <v>16</v>
      </c>
      <c r="F233" s="1" t="s">
        <v>8</v>
      </c>
      <c r="G233" s="1" t="s">
        <v>43</v>
      </c>
      <c r="H233" s="1" t="s">
        <v>44</v>
      </c>
      <c r="J233" s="2">
        <f t="shared" si="31"/>
        <v>17</v>
      </c>
      <c r="K233" s="2" t="str">
        <f t="shared" si="32"/>
        <v>Feb</v>
      </c>
      <c r="L233">
        <f>VLOOKUP(K233,Months!$A$1:$B$50,2,FALSE)</f>
        <v>2</v>
      </c>
      <c r="M233" t="str">
        <f t="shared" si="33"/>
        <v>2012</v>
      </c>
      <c r="N233" s="3">
        <f t="shared" si="34"/>
        <v>40956</v>
      </c>
      <c r="P233" s="3">
        <f t="shared" si="35"/>
        <v>40956</v>
      </c>
      <c r="Q233" s="3" t="str">
        <f t="shared" si="36"/>
        <v>Essential</v>
      </c>
      <c r="R233" s="5">
        <f t="shared" si="37"/>
        <v>55.000000000000007</v>
      </c>
      <c r="S233" s="5">
        <f t="shared" si="38"/>
        <v>33</v>
      </c>
      <c r="T233" s="5">
        <f t="shared" si="39"/>
        <v>48</v>
      </c>
      <c r="U233" s="5">
        <f t="shared" si="40"/>
        <v>11</v>
      </c>
      <c r="V233" s="5" t="e">
        <f>NA()</f>
        <v>#N/A</v>
      </c>
      <c r="W233" s="5" t="e">
        <f>NA()</f>
        <v>#N/A</v>
      </c>
      <c r="X233" s="5">
        <f t="shared" si="41"/>
        <v>9</v>
      </c>
    </row>
    <row r="234" spans="1:24" x14ac:dyDescent="0.25">
      <c r="A234" s="1" t="s">
        <v>453</v>
      </c>
      <c r="B234" s="1" t="s">
        <v>275</v>
      </c>
      <c r="C234" s="1" t="s">
        <v>11</v>
      </c>
      <c r="D234" s="1" t="s">
        <v>62</v>
      </c>
      <c r="E234" s="1" t="s">
        <v>78</v>
      </c>
      <c r="F234" s="1" t="s">
        <v>14</v>
      </c>
      <c r="G234" s="1" t="s">
        <v>104</v>
      </c>
      <c r="H234" s="1" t="s">
        <v>81</v>
      </c>
      <c r="J234" s="2" t="e">
        <f t="shared" si="31"/>
        <v>#VALUE!</v>
      </c>
      <c r="K234" s="2" t="str">
        <f t="shared" si="32"/>
        <v>Feb</v>
      </c>
      <c r="L234">
        <f>VLOOKUP(K234,Months!$A$1:$B$50,2,FALSE)</f>
        <v>2</v>
      </c>
      <c r="M234" t="str">
        <f t="shared" si="33"/>
        <v>2012</v>
      </c>
      <c r="N234" s="3" t="e">
        <f t="shared" si="34"/>
        <v>#VALUE!</v>
      </c>
      <c r="O234" s="3">
        <v>40954</v>
      </c>
      <c r="P234" s="3">
        <f t="shared" si="35"/>
        <v>40954</v>
      </c>
      <c r="Q234" s="3" t="str">
        <f t="shared" si="36"/>
        <v>Morgan (face)</v>
      </c>
      <c r="R234" s="5">
        <f t="shared" si="37"/>
        <v>48.5</v>
      </c>
      <c r="S234" s="5">
        <f t="shared" si="38"/>
        <v>37</v>
      </c>
      <c r="T234" s="5">
        <f t="shared" si="39"/>
        <v>41.5</v>
      </c>
      <c r="U234" s="5">
        <f t="shared" si="40"/>
        <v>14.499999999999998</v>
      </c>
      <c r="V234" s="5" t="e">
        <f>NA()</f>
        <v>#N/A</v>
      </c>
      <c r="W234" s="5" t="e">
        <f>NA()</f>
        <v>#N/A</v>
      </c>
      <c r="X234" s="5">
        <f t="shared" si="41"/>
        <v>7.0000000000000009</v>
      </c>
    </row>
    <row r="235" spans="1:24" x14ac:dyDescent="0.25">
      <c r="A235" s="1" t="s">
        <v>454</v>
      </c>
      <c r="B235" s="1" t="s">
        <v>100</v>
      </c>
      <c r="C235" s="1" t="s">
        <v>74</v>
      </c>
      <c r="D235" s="1" t="s">
        <v>9</v>
      </c>
      <c r="E235" s="1" t="s">
        <v>16</v>
      </c>
      <c r="F235" s="1" t="s">
        <v>16</v>
      </c>
      <c r="G235" s="1" t="s">
        <v>43</v>
      </c>
      <c r="H235" s="1" t="s">
        <v>44</v>
      </c>
      <c r="J235" s="2">
        <f t="shared" si="31"/>
        <v>11</v>
      </c>
      <c r="K235" s="2" t="str">
        <f t="shared" si="32"/>
        <v>Feb</v>
      </c>
      <c r="L235">
        <f>VLOOKUP(K235,Months!$A$1:$B$50,2,FALSE)</f>
        <v>2</v>
      </c>
      <c r="M235" t="str">
        <f t="shared" si="33"/>
        <v>2012</v>
      </c>
      <c r="N235" s="3">
        <f t="shared" si="34"/>
        <v>40950</v>
      </c>
      <c r="P235" s="3">
        <f t="shared" si="35"/>
        <v>40950</v>
      </c>
      <c r="Q235" s="3" t="str">
        <f t="shared" si="36"/>
        <v>Newspoll</v>
      </c>
      <c r="R235" s="5">
        <f t="shared" si="37"/>
        <v>55.000000000000007</v>
      </c>
      <c r="S235" s="5">
        <f t="shared" si="38"/>
        <v>32</v>
      </c>
      <c r="T235" s="5">
        <f t="shared" si="39"/>
        <v>46</v>
      </c>
      <c r="U235" s="5">
        <f t="shared" si="40"/>
        <v>11</v>
      </c>
      <c r="V235" s="5" t="e">
        <f>NA()</f>
        <v>#N/A</v>
      </c>
      <c r="W235" s="5" t="e">
        <f>NA()</f>
        <v>#N/A</v>
      </c>
      <c r="X235" s="5">
        <f t="shared" si="41"/>
        <v>11</v>
      </c>
    </row>
    <row r="236" spans="1:24" x14ac:dyDescent="0.25">
      <c r="A236" s="1" t="s">
        <v>455</v>
      </c>
      <c r="B236" s="1" t="s">
        <v>456</v>
      </c>
      <c r="C236" s="1" t="s">
        <v>0</v>
      </c>
      <c r="D236" s="1" t="s">
        <v>17</v>
      </c>
      <c r="E236" s="1" t="s">
        <v>2</v>
      </c>
      <c r="F236" s="1" t="s">
        <v>8</v>
      </c>
      <c r="G236" s="1" t="s">
        <v>9</v>
      </c>
      <c r="H236" s="1" t="s">
        <v>10</v>
      </c>
      <c r="J236" s="2">
        <f t="shared" si="31"/>
        <v>9</v>
      </c>
      <c r="K236" s="2" t="str">
        <f t="shared" si="32"/>
        <v>Feb</v>
      </c>
      <c r="L236">
        <f>VLOOKUP(K236,Months!$A$1:$B$50,2,FALSE)</f>
        <v>2</v>
      </c>
      <c r="M236" t="str">
        <f t="shared" si="33"/>
        <v>2012</v>
      </c>
      <c r="N236" s="3">
        <f t="shared" si="34"/>
        <v>40948</v>
      </c>
      <c r="P236" s="3">
        <f t="shared" si="35"/>
        <v>40948</v>
      </c>
      <c r="Q236" s="3" t="str">
        <f t="shared" si="36"/>
        <v>Essential</v>
      </c>
      <c r="R236" s="5">
        <f t="shared" si="37"/>
        <v>54</v>
      </c>
      <c r="S236" s="5">
        <f t="shared" si="38"/>
        <v>34</v>
      </c>
      <c r="T236" s="5">
        <f t="shared" si="39"/>
        <v>47</v>
      </c>
      <c r="U236" s="5">
        <f t="shared" si="40"/>
        <v>10</v>
      </c>
      <c r="V236" s="5" t="e">
        <f>NA()</f>
        <v>#N/A</v>
      </c>
      <c r="W236" s="5" t="e">
        <f>NA()</f>
        <v>#N/A</v>
      </c>
      <c r="X236" s="5">
        <f t="shared" si="41"/>
        <v>9</v>
      </c>
    </row>
    <row r="237" spans="1:24" x14ac:dyDescent="0.25">
      <c r="A237" s="1" t="s">
        <v>457</v>
      </c>
      <c r="B237" s="1" t="s">
        <v>308</v>
      </c>
      <c r="C237" s="1" t="s">
        <v>11</v>
      </c>
      <c r="D237" s="1" t="s">
        <v>62</v>
      </c>
      <c r="E237" s="1" t="s">
        <v>78</v>
      </c>
      <c r="F237" s="1" t="s">
        <v>14</v>
      </c>
      <c r="G237" s="1" t="s">
        <v>102</v>
      </c>
      <c r="H237" s="1" t="s">
        <v>103</v>
      </c>
      <c r="J237" s="2">
        <f t="shared" si="31"/>
        <v>8</v>
      </c>
      <c r="K237" s="2" t="str">
        <f t="shared" si="32"/>
        <v>Feb</v>
      </c>
      <c r="L237">
        <f>VLOOKUP(K237,Months!$A$1:$B$50,2,FALSE)</f>
        <v>2</v>
      </c>
      <c r="M237" t="str">
        <f t="shared" si="33"/>
        <v>2012</v>
      </c>
      <c r="N237" s="3">
        <f t="shared" si="34"/>
        <v>40947</v>
      </c>
      <c r="P237" s="3">
        <f t="shared" si="35"/>
        <v>40947</v>
      </c>
      <c r="Q237" s="3" t="str">
        <f t="shared" si="36"/>
        <v>Morgan (phone)</v>
      </c>
      <c r="R237" s="5">
        <f t="shared" si="37"/>
        <v>55.500000000000007</v>
      </c>
      <c r="S237" s="5">
        <f t="shared" si="38"/>
        <v>37</v>
      </c>
      <c r="T237" s="5">
        <f t="shared" si="39"/>
        <v>41.5</v>
      </c>
      <c r="U237" s="5">
        <f t="shared" si="40"/>
        <v>14.499999999999998</v>
      </c>
      <c r="V237" s="5" t="e">
        <f>NA()</f>
        <v>#N/A</v>
      </c>
      <c r="W237" s="5" t="e">
        <f>NA()</f>
        <v>#N/A</v>
      </c>
      <c r="X237" s="5">
        <f t="shared" si="41"/>
        <v>7.0000000000000009</v>
      </c>
    </row>
    <row r="238" spans="1:24" x14ac:dyDescent="0.25">
      <c r="A238" s="1" t="s">
        <v>458</v>
      </c>
      <c r="B238" s="1" t="s">
        <v>275</v>
      </c>
      <c r="C238" s="1" t="s">
        <v>93</v>
      </c>
      <c r="D238" s="1" t="s">
        <v>94</v>
      </c>
      <c r="E238" s="1" t="s">
        <v>72</v>
      </c>
      <c r="F238" s="1" t="s">
        <v>459</v>
      </c>
      <c r="G238" s="1" t="s">
        <v>81</v>
      </c>
      <c r="H238" s="1" t="s">
        <v>104</v>
      </c>
      <c r="J238" s="2">
        <f t="shared" si="31"/>
        <v>5</v>
      </c>
      <c r="K238" s="2" t="str">
        <f t="shared" si="32"/>
        <v>Feb</v>
      </c>
      <c r="L238">
        <f>VLOOKUP(K238,Months!$A$1:$B$50,2,FALSE)</f>
        <v>2</v>
      </c>
      <c r="M238" t="str">
        <f t="shared" si="33"/>
        <v>2012</v>
      </c>
      <c r="N238" s="3">
        <f t="shared" si="34"/>
        <v>40944</v>
      </c>
      <c r="P238" s="3">
        <f t="shared" si="35"/>
        <v>40944</v>
      </c>
      <c r="Q238" s="3" t="str">
        <f t="shared" si="36"/>
        <v>Morgan (face)</v>
      </c>
      <c r="R238" s="5">
        <f t="shared" si="37"/>
        <v>51.5</v>
      </c>
      <c r="S238" s="5">
        <f t="shared" si="38"/>
        <v>38.5</v>
      </c>
      <c r="T238" s="5">
        <f t="shared" si="39"/>
        <v>45.5</v>
      </c>
      <c r="U238" s="5">
        <f t="shared" si="40"/>
        <v>9.5</v>
      </c>
      <c r="V238" s="5" t="e">
        <f>NA()</f>
        <v>#N/A</v>
      </c>
      <c r="W238" s="5" t="e">
        <f>NA()</f>
        <v>#N/A</v>
      </c>
      <c r="X238" s="5">
        <f t="shared" si="41"/>
        <v>6.5</v>
      </c>
    </row>
    <row r="239" spans="1:24" x14ac:dyDescent="0.25">
      <c r="A239" s="1" t="s">
        <v>460</v>
      </c>
      <c r="B239" s="1" t="s">
        <v>461</v>
      </c>
      <c r="C239" s="1" t="s">
        <v>1</v>
      </c>
      <c r="D239" s="1" t="s">
        <v>17</v>
      </c>
      <c r="E239" s="1" t="s">
        <v>16</v>
      </c>
      <c r="F239" s="1" t="s">
        <v>8</v>
      </c>
      <c r="G239" s="1" t="s">
        <v>9</v>
      </c>
      <c r="H239" s="1" t="s">
        <v>10</v>
      </c>
      <c r="J239" s="2">
        <f t="shared" si="31"/>
        <v>3</v>
      </c>
      <c r="K239" s="2" t="str">
        <f t="shared" si="32"/>
        <v>Feb</v>
      </c>
      <c r="L239">
        <f>VLOOKUP(K239,Months!$A$1:$B$50,2,FALSE)</f>
        <v>2</v>
      </c>
      <c r="M239" t="str">
        <f t="shared" si="33"/>
        <v>2012</v>
      </c>
      <c r="N239" s="3">
        <f t="shared" si="34"/>
        <v>40942</v>
      </c>
      <c r="P239" s="3">
        <f t="shared" si="35"/>
        <v>40942</v>
      </c>
      <c r="Q239" s="3" t="str">
        <f t="shared" si="36"/>
        <v>Essential</v>
      </c>
      <c r="R239" s="5">
        <f t="shared" si="37"/>
        <v>54</v>
      </c>
      <c r="S239" s="5">
        <f t="shared" si="38"/>
        <v>33</v>
      </c>
      <c r="T239" s="5">
        <f t="shared" si="39"/>
        <v>47</v>
      </c>
      <c r="U239" s="5">
        <f t="shared" si="40"/>
        <v>11</v>
      </c>
      <c r="V239" s="5" t="e">
        <f>NA()</f>
        <v>#N/A</v>
      </c>
      <c r="W239" s="5" t="e">
        <f>NA()</f>
        <v>#N/A</v>
      </c>
      <c r="X239" s="5">
        <f t="shared" si="41"/>
        <v>9</v>
      </c>
    </row>
    <row r="240" spans="1:24" x14ac:dyDescent="0.25">
      <c r="A240" s="1" t="s">
        <v>462</v>
      </c>
      <c r="B240" s="1" t="s">
        <v>463</v>
      </c>
      <c r="C240" s="1" t="s">
        <v>1</v>
      </c>
      <c r="D240" s="1" t="s">
        <v>43</v>
      </c>
      <c r="E240" s="1" t="s">
        <v>3</v>
      </c>
      <c r="F240" s="1" t="s">
        <v>8</v>
      </c>
      <c r="G240" s="1" t="s">
        <v>17</v>
      </c>
      <c r="H240" s="1" t="s">
        <v>18</v>
      </c>
      <c r="J240" s="2">
        <f t="shared" ref="J240:J249" si="42">ROUNDUP((IFERROR(LEFT(A240,FIND("–",A240)-1),LEFT(A240,FIND(" ",A240)-1))+IFERROR(MID(A240,FIND("–",A240)+1,FIND(" ",A240)-FIND("–",A240)-1),LEFT(A240,FIND(" ",A240)-1)))/2,0)</f>
        <v>3</v>
      </c>
      <c r="K240" s="2" t="str">
        <f t="shared" ref="K240:K249" si="43">MID(A240,FIND(" ",A240)+1,FIND(" ",MID(A240,FIND(" ",A240)+1,100))-1)</f>
        <v>Feb</v>
      </c>
      <c r="L240">
        <f>VLOOKUP(K240,Months!$A$1:$B$50,2,FALSE)</f>
        <v>2</v>
      </c>
      <c r="M240" t="str">
        <f t="shared" ref="M240:M249" si="44">MID(MID(A240,FIND(" ",A240)+1,100),FIND(" ",MID(A240,FIND(" ",A240)+1,100))+1,100)</f>
        <v>2012</v>
      </c>
      <c r="N240" s="3">
        <f t="shared" ref="N240:N249" si="45">DATE(M240,L240,J240)</f>
        <v>40942</v>
      </c>
      <c r="P240" s="3">
        <f t="shared" ref="P240:P249" si="46">IFERROR(N240,O240)</f>
        <v>40942</v>
      </c>
      <c r="Q240" s="3" t="str">
        <f t="shared" ref="Q240:Q249" si="47">IFERROR(LEFT(B240,FIND("[",B240)-1),B240)</f>
        <v>Nielsen</v>
      </c>
      <c r="R240" s="5">
        <f t="shared" ref="R240:R249" si="48">H240*100</f>
        <v>53</v>
      </c>
      <c r="S240" s="5">
        <f t="shared" ref="S240:S249" si="49">C240*100</f>
        <v>33</v>
      </c>
      <c r="T240" s="5">
        <f t="shared" ref="T240:T249" si="50">D240*100</f>
        <v>45</v>
      </c>
      <c r="U240" s="5">
        <f t="shared" ref="U240:U249" si="51">E240*100</f>
        <v>13</v>
      </c>
      <c r="V240" s="5" t="e">
        <f>NA()</f>
        <v>#N/A</v>
      </c>
      <c r="W240" s="5" t="e">
        <f>NA()</f>
        <v>#N/A</v>
      </c>
      <c r="X240" s="5">
        <f t="shared" ref="X240:X249" si="52">F240*100</f>
        <v>9</v>
      </c>
    </row>
    <row r="241" spans="1:24" x14ac:dyDescent="0.25">
      <c r="A241" s="1" t="s">
        <v>464</v>
      </c>
      <c r="B241" s="1" t="s">
        <v>275</v>
      </c>
      <c r="C241" s="1" t="s">
        <v>101</v>
      </c>
      <c r="D241" s="1" t="s">
        <v>62</v>
      </c>
      <c r="E241" s="1" t="s">
        <v>72</v>
      </c>
      <c r="F241" s="1" t="s">
        <v>459</v>
      </c>
      <c r="G241" s="1" t="s">
        <v>4</v>
      </c>
      <c r="H241" s="1" t="s">
        <v>5</v>
      </c>
      <c r="J241" s="2">
        <f t="shared" si="42"/>
        <v>29</v>
      </c>
      <c r="K241" s="2" t="str">
        <f t="shared" si="43"/>
        <v>Jan</v>
      </c>
      <c r="L241">
        <f>VLOOKUP(K241,Months!$A$1:$B$50,2,FALSE)</f>
        <v>1</v>
      </c>
      <c r="M241" t="str">
        <f t="shared" si="44"/>
        <v>2012</v>
      </c>
      <c r="N241" s="3">
        <f t="shared" si="45"/>
        <v>40937</v>
      </c>
      <c r="P241" s="3">
        <f t="shared" si="46"/>
        <v>40937</v>
      </c>
      <c r="Q241" s="3" t="str">
        <f t="shared" si="47"/>
        <v>Morgan (face)</v>
      </c>
      <c r="R241" s="5">
        <f t="shared" si="48"/>
        <v>49</v>
      </c>
      <c r="S241" s="5">
        <f t="shared" si="49"/>
        <v>39.5</v>
      </c>
      <c r="T241" s="5">
        <f t="shared" si="50"/>
        <v>41.5</v>
      </c>
      <c r="U241" s="5">
        <f t="shared" si="51"/>
        <v>9.5</v>
      </c>
      <c r="V241" s="5" t="e">
        <f>NA()</f>
        <v>#N/A</v>
      </c>
      <c r="W241" s="5" t="e">
        <f>NA()</f>
        <v>#N/A</v>
      </c>
      <c r="X241" s="5">
        <f t="shared" si="52"/>
        <v>6.5</v>
      </c>
    </row>
    <row r="242" spans="1:24" x14ac:dyDescent="0.25">
      <c r="A242" s="1" t="s">
        <v>465</v>
      </c>
      <c r="B242" s="1" t="s">
        <v>100</v>
      </c>
      <c r="C242" s="1" t="s">
        <v>47</v>
      </c>
      <c r="D242" s="1" t="s">
        <v>43</v>
      </c>
      <c r="E242" s="1" t="s">
        <v>23</v>
      </c>
      <c r="F242" s="1" t="s">
        <v>3</v>
      </c>
      <c r="G242" s="1" t="s">
        <v>9</v>
      </c>
      <c r="H242" s="1" t="s">
        <v>10</v>
      </c>
      <c r="J242" s="2">
        <f t="shared" si="42"/>
        <v>28</v>
      </c>
      <c r="K242" s="2" t="str">
        <f t="shared" si="43"/>
        <v>Jan</v>
      </c>
      <c r="L242">
        <f>VLOOKUP(K242,Months!$A$1:$B$50,2,FALSE)</f>
        <v>1</v>
      </c>
      <c r="M242" t="str">
        <f t="shared" si="44"/>
        <v>2012</v>
      </c>
      <c r="N242" s="3">
        <f t="shared" si="45"/>
        <v>40936</v>
      </c>
      <c r="P242" s="3">
        <f t="shared" si="46"/>
        <v>40936</v>
      </c>
      <c r="Q242" s="3" t="str">
        <f t="shared" si="47"/>
        <v>Newspoll</v>
      </c>
      <c r="R242" s="5">
        <f t="shared" si="48"/>
        <v>54</v>
      </c>
      <c r="S242" s="5">
        <f t="shared" si="49"/>
        <v>30</v>
      </c>
      <c r="T242" s="5">
        <f t="shared" si="50"/>
        <v>45</v>
      </c>
      <c r="U242" s="5">
        <f t="shared" si="51"/>
        <v>12</v>
      </c>
      <c r="V242" s="5" t="e">
        <f>NA()</f>
        <v>#N/A</v>
      </c>
      <c r="W242" s="5" t="e">
        <f>NA()</f>
        <v>#N/A</v>
      </c>
      <c r="X242" s="5">
        <f t="shared" si="52"/>
        <v>13</v>
      </c>
    </row>
    <row r="243" spans="1:24" x14ac:dyDescent="0.25">
      <c r="A243" s="1" t="s">
        <v>466</v>
      </c>
      <c r="B243" s="1" t="s">
        <v>467</v>
      </c>
      <c r="C243" s="1" t="s">
        <v>0</v>
      </c>
      <c r="D243" s="1" t="s">
        <v>17</v>
      </c>
      <c r="E243" s="1" t="s">
        <v>2</v>
      </c>
      <c r="F243" s="1" t="s">
        <v>13</v>
      </c>
      <c r="G243" s="1" t="s">
        <v>9</v>
      </c>
      <c r="H243" s="1" t="s">
        <v>10</v>
      </c>
      <c r="J243" s="2">
        <f t="shared" si="42"/>
        <v>27</v>
      </c>
      <c r="K243" s="2" t="str">
        <f t="shared" si="43"/>
        <v>Jan</v>
      </c>
      <c r="L243">
        <f>VLOOKUP(K243,Months!$A$1:$B$50,2,FALSE)</f>
        <v>1</v>
      </c>
      <c r="M243" t="str">
        <f t="shared" si="44"/>
        <v>2012</v>
      </c>
      <c r="N243" s="3">
        <f t="shared" si="45"/>
        <v>40935</v>
      </c>
      <c r="P243" s="3">
        <f t="shared" si="46"/>
        <v>40935</v>
      </c>
      <c r="Q243" s="3" t="str">
        <f t="shared" si="47"/>
        <v>Essential</v>
      </c>
      <c r="R243" s="5">
        <f t="shared" si="48"/>
        <v>54</v>
      </c>
      <c r="S243" s="5">
        <f t="shared" si="49"/>
        <v>34</v>
      </c>
      <c r="T243" s="5">
        <f t="shared" si="50"/>
        <v>47</v>
      </c>
      <c r="U243" s="5">
        <f t="shared" si="51"/>
        <v>10</v>
      </c>
      <c r="V243" s="5" t="e">
        <f>NA()</f>
        <v>#N/A</v>
      </c>
      <c r="W243" s="5" t="e">
        <f>NA()</f>
        <v>#N/A</v>
      </c>
      <c r="X243" s="5">
        <f t="shared" si="52"/>
        <v>8</v>
      </c>
    </row>
    <row r="244" spans="1:24" x14ac:dyDescent="0.25">
      <c r="A244" s="1" t="s">
        <v>468</v>
      </c>
      <c r="B244" s="1" t="s">
        <v>70</v>
      </c>
      <c r="C244" s="1" t="s">
        <v>0</v>
      </c>
      <c r="D244" s="1" t="s">
        <v>19</v>
      </c>
      <c r="E244" s="1" t="s">
        <v>23</v>
      </c>
      <c r="F244" s="1" t="s">
        <v>41</v>
      </c>
      <c r="G244" s="1" t="s">
        <v>9</v>
      </c>
      <c r="H244" s="1" t="s">
        <v>10</v>
      </c>
      <c r="J244" s="2">
        <f t="shared" si="42"/>
        <v>28</v>
      </c>
      <c r="K244" s="2" t="str">
        <f t="shared" si="43"/>
        <v>Jan</v>
      </c>
      <c r="L244">
        <f>VLOOKUP(K244,Months!$A$1:$B$50,2,FALSE)</f>
        <v>1</v>
      </c>
      <c r="M244" t="str">
        <f t="shared" si="44"/>
        <v>2012</v>
      </c>
      <c r="N244" s="3">
        <f t="shared" si="45"/>
        <v>40936</v>
      </c>
      <c r="P244" s="3">
        <f t="shared" si="46"/>
        <v>40936</v>
      </c>
      <c r="Q244" s="3" t="str">
        <f t="shared" si="47"/>
        <v>Galaxy</v>
      </c>
      <c r="R244" s="5">
        <f t="shared" si="48"/>
        <v>54</v>
      </c>
      <c r="S244" s="5">
        <f t="shared" si="49"/>
        <v>34</v>
      </c>
      <c r="T244" s="5">
        <f t="shared" si="50"/>
        <v>48</v>
      </c>
      <c r="U244" s="5">
        <f t="shared" si="51"/>
        <v>12</v>
      </c>
      <c r="V244" s="5" t="e">
        <f>NA()</f>
        <v>#N/A</v>
      </c>
      <c r="W244" s="5" t="e">
        <f>NA()</f>
        <v>#N/A</v>
      </c>
      <c r="X244" s="5">
        <f t="shared" si="52"/>
        <v>6</v>
      </c>
    </row>
    <row r="245" spans="1:24" x14ac:dyDescent="0.25">
      <c r="A245" s="1" t="s">
        <v>469</v>
      </c>
      <c r="B245" s="1" t="s">
        <v>470</v>
      </c>
      <c r="C245" s="1" t="s">
        <v>6</v>
      </c>
      <c r="D245" s="1" t="s">
        <v>19</v>
      </c>
      <c r="E245" s="1" t="s">
        <v>2</v>
      </c>
      <c r="F245" s="1" t="s">
        <v>14</v>
      </c>
      <c r="G245" s="1" t="s">
        <v>9</v>
      </c>
      <c r="H245" s="1" t="s">
        <v>10</v>
      </c>
      <c r="J245" s="2">
        <f t="shared" si="42"/>
        <v>20</v>
      </c>
      <c r="K245" s="2" t="str">
        <f t="shared" si="43"/>
        <v>Jan</v>
      </c>
      <c r="L245">
        <f>VLOOKUP(K245,Months!$A$1:$B$50,2,FALSE)</f>
        <v>1</v>
      </c>
      <c r="M245" t="str">
        <f t="shared" si="44"/>
        <v>2012</v>
      </c>
      <c r="N245" s="3">
        <f t="shared" si="45"/>
        <v>40928</v>
      </c>
      <c r="P245" s="3">
        <f t="shared" si="46"/>
        <v>40928</v>
      </c>
      <c r="Q245" s="3" t="str">
        <f t="shared" si="47"/>
        <v>Essential</v>
      </c>
      <c r="R245" s="5">
        <f t="shared" si="48"/>
        <v>54</v>
      </c>
      <c r="S245" s="5">
        <f t="shared" si="49"/>
        <v>35</v>
      </c>
      <c r="T245" s="5">
        <f t="shared" si="50"/>
        <v>48</v>
      </c>
      <c r="U245" s="5">
        <f t="shared" si="51"/>
        <v>10</v>
      </c>
      <c r="V245" s="5" t="e">
        <f>NA()</f>
        <v>#N/A</v>
      </c>
      <c r="W245" s="5" t="e">
        <f>NA()</f>
        <v>#N/A</v>
      </c>
      <c r="X245" s="5">
        <f t="shared" si="52"/>
        <v>7.0000000000000009</v>
      </c>
    </row>
    <row r="246" spans="1:24" x14ac:dyDescent="0.25">
      <c r="A246" s="1" t="s">
        <v>471</v>
      </c>
      <c r="B246" s="1" t="s">
        <v>275</v>
      </c>
      <c r="C246" s="1" t="s">
        <v>93</v>
      </c>
      <c r="D246" s="1" t="s">
        <v>54</v>
      </c>
      <c r="E246" s="1" t="s">
        <v>23</v>
      </c>
      <c r="F246" s="1" t="s">
        <v>14</v>
      </c>
      <c r="G246" s="1" t="s">
        <v>4</v>
      </c>
      <c r="H246" s="1" t="s">
        <v>5</v>
      </c>
      <c r="J246" s="2" t="e">
        <f t="shared" si="42"/>
        <v>#VALUE!</v>
      </c>
      <c r="K246" s="2" t="str">
        <f t="shared" si="43"/>
        <v>Jan</v>
      </c>
      <c r="L246">
        <f>VLOOKUP(K246,Months!$A$1:$B$50,2,FALSE)</f>
        <v>1</v>
      </c>
      <c r="M246" t="str">
        <f t="shared" si="44"/>
        <v>2012</v>
      </c>
      <c r="N246" s="3" t="e">
        <f t="shared" si="45"/>
        <v>#VALUE!</v>
      </c>
      <c r="O246" s="3">
        <v>40926</v>
      </c>
      <c r="P246" s="3">
        <f t="shared" si="46"/>
        <v>40926</v>
      </c>
      <c r="Q246" s="3" t="str">
        <f t="shared" si="47"/>
        <v>Morgan (face)</v>
      </c>
      <c r="R246" s="5">
        <f t="shared" si="48"/>
        <v>49</v>
      </c>
      <c r="S246" s="5">
        <f t="shared" si="49"/>
        <v>38.5</v>
      </c>
      <c r="T246" s="5">
        <f t="shared" si="50"/>
        <v>42.5</v>
      </c>
      <c r="U246" s="5">
        <f t="shared" si="51"/>
        <v>12</v>
      </c>
      <c r="V246" s="5" t="e">
        <f>NA()</f>
        <v>#N/A</v>
      </c>
      <c r="W246" s="5" t="e">
        <f>NA()</f>
        <v>#N/A</v>
      </c>
      <c r="X246" s="5">
        <f t="shared" si="52"/>
        <v>7.0000000000000009</v>
      </c>
    </row>
    <row r="247" spans="1:24" x14ac:dyDescent="0.25">
      <c r="A247" s="1" t="s">
        <v>472</v>
      </c>
      <c r="B247" s="1" t="s">
        <v>308</v>
      </c>
      <c r="C247" s="1" t="s">
        <v>92</v>
      </c>
      <c r="D247" s="1" t="s">
        <v>85</v>
      </c>
      <c r="E247" s="1" t="s">
        <v>8</v>
      </c>
      <c r="F247" s="1" t="s">
        <v>8</v>
      </c>
      <c r="G247" s="1" t="s">
        <v>85</v>
      </c>
      <c r="H247" s="1" t="s">
        <v>98</v>
      </c>
      <c r="J247" s="2">
        <f t="shared" si="42"/>
        <v>18</v>
      </c>
      <c r="K247" s="2" t="str">
        <f t="shared" si="43"/>
        <v>Jan</v>
      </c>
      <c r="L247">
        <f>VLOOKUP(K247,Months!$A$1:$B$50,2,FALSE)</f>
        <v>1</v>
      </c>
      <c r="M247" t="str">
        <f t="shared" si="44"/>
        <v>2012</v>
      </c>
      <c r="N247" s="3">
        <f t="shared" si="45"/>
        <v>40926</v>
      </c>
      <c r="P247" s="3">
        <f t="shared" si="46"/>
        <v>40926</v>
      </c>
      <c r="Q247" s="3" t="str">
        <f t="shared" si="47"/>
        <v>Morgan (phone)</v>
      </c>
      <c r="R247" s="5">
        <f t="shared" si="48"/>
        <v>53.5</v>
      </c>
      <c r="S247" s="5">
        <f t="shared" si="49"/>
        <v>35.5</v>
      </c>
      <c r="T247" s="5">
        <f t="shared" si="50"/>
        <v>46.5</v>
      </c>
      <c r="U247" s="5">
        <f t="shared" si="51"/>
        <v>9</v>
      </c>
      <c r="V247" s="5" t="e">
        <f>NA()</f>
        <v>#N/A</v>
      </c>
      <c r="W247" s="5" t="e">
        <f>NA()</f>
        <v>#N/A</v>
      </c>
      <c r="X247" s="5">
        <f t="shared" si="52"/>
        <v>9</v>
      </c>
    </row>
    <row r="248" spans="1:24" x14ac:dyDescent="0.25">
      <c r="A248" s="1" t="s">
        <v>473</v>
      </c>
      <c r="B248" s="1" t="s">
        <v>474</v>
      </c>
      <c r="C248" s="1" t="s">
        <v>6</v>
      </c>
      <c r="D248" s="1" t="s">
        <v>19</v>
      </c>
      <c r="E248" s="1" t="s">
        <v>8</v>
      </c>
      <c r="F248" s="1" t="s">
        <v>13</v>
      </c>
      <c r="G248" s="1" t="s">
        <v>9</v>
      </c>
      <c r="H248" s="1" t="s">
        <v>10</v>
      </c>
      <c r="J248" s="2">
        <f t="shared" si="42"/>
        <v>13</v>
      </c>
      <c r="K248" s="2" t="str">
        <f t="shared" si="43"/>
        <v>Jan</v>
      </c>
      <c r="L248">
        <f>VLOOKUP(K248,Months!$A$1:$B$50,2,FALSE)</f>
        <v>1</v>
      </c>
      <c r="M248" t="str">
        <f t="shared" si="44"/>
        <v>2012</v>
      </c>
      <c r="N248" s="3">
        <f t="shared" si="45"/>
        <v>40921</v>
      </c>
      <c r="P248" s="3">
        <f t="shared" si="46"/>
        <v>40921</v>
      </c>
      <c r="Q248" s="3" t="str">
        <f t="shared" si="47"/>
        <v>Essential</v>
      </c>
      <c r="R248" s="5">
        <f t="shared" si="48"/>
        <v>54</v>
      </c>
      <c r="S248" s="5">
        <f t="shared" si="49"/>
        <v>35</v>
      </c>
      <c r="T248" s="5">
        <f t="shared" si="50"/>
        <v>48</v>
      </c>
      <c r="U248" s="5">
        <f t="shared" si="51"/>
        <v>9</v>
      </c>
      <c r="V248" s="5" t="e">
        <f>NA()</f>
        <v>#N/A</v>
      </c>
      <c r="W248" s="5" t="e">
        <f>NA()</f>
        <v>#N/A</v>
      </c>
      <c r="X248" s="5">
        <f t="shared" si="52"/>
        <v>8</v>
      </c>
    </row>
    <row r="249" spans="1:24" x14ac:dyDescent="0.25">
      <c r="A249" s="1" t="s">
        <v>475</v>
      </c>
      <c r="B249" s="1" t="s">
        <v>275</v>
      </c>
      <c r="C249" s="1" t="s">
        <v>11</v>
      </c>
      <c r="D249" s="1" t="s">
        <v>43</v>
      </c>
      <c r="E249" s="1" t="s">
        <v>59</v>
      </c>
      <c r="F249" s="1" t="s">
        <v>45</v>
      </c>
      <c r="G249" s="1" t="s">
        <v>81</v>
      </c>
      <c r="H249" s="1" t="s">
        <v>104</v>
      </c>
      <c r="J249" s="2">
        <f t="shared" si="42"/>
        <v>8</v>
      </c>
      <c r="K249" s="2" t="str">
        <f t="shared" si="43"/>
        <v>Jan</v>
      </c>
      <c r="L249">
        <f>VLOOKUP(K249,Months!$A$1:$B$50,2,FALSE)</f>
        <v>1</v>
      </c>
      <c r="M249" t="str">
        <f t="shared" si="44"/>
        <v>2012</v>
      </c>
      <c r="N249" s="3">
        <f t="shared" si="45"/>
        <v>40916</v>
      </c>
      <c r="P249" s="3">
        <f t="shared" si="46"/>
        <v>40916</v>
      </c>
      <c r="Q249" s="3" t="str">
        <f t="shared" si="47"/>
        <v>Morgan (face)</v>
      </c>
      <c r="R249" s="5">
        <f t="shared" si="48"/>
        <v>51.5</v>
      </c>
      <c r="S249" s="5">
        <f t="shared" si="49"/>
        <v>37</v>
      </c>
      <c r="T249" s="5">
        <f t="shared" si="50"/>
        <v>45</v>
      </c>
      <c r="U249" s="5">
        <f t="shared" si="51"/>
        <v>10.5</v>
      </c>
      <c r="V249" s="5" t="e">
        <f>NA()</f>
        <v>#N/A</v>
      </c>
      <c r="W249" s="5" t="e">
        <f>NA()</f>
        <v>#N/A</v>
      </c>
      <c r="X249" s="5">
        <f t="shared" si="52"/>
        <v>7.5</v>
      </c>
    </row>
    <row r="250" spans="1:24" x14ac:dyDescent="0.25">
      <c r="A250" s="1" t="s">
        <v>476</v>
      </c>
      <c r="B250" s="1" t="s">
        <v>477</v>
      </c>
      <c r="C250" s="1" t="s">
        <v>6</v>
      </c>
      <c r="D250" s="1" t="s">
        <v>17</v>
      </c>
      <c r="E250" s="1" t="s">
        <v>8</v>
      </c>
      <c r="F250" s="1" t="s">
        <v>13</v>
      </c>
      <c r="G250" s="1" t="s">
        <v>9</v>
      </c>
      <c r="H250" s="1" t="s">
        <v>10</v>
      </c>
      <c r="J250" s="2">
        <f t="shared" ref="J250:J313" si="53">ROUNDUP((IFERROR(LEFT(A250,FIND("–",A250)-1),LEFT(A250,FIND(" ",A250)-1))+IFERROR(MID(A250,FIND("–",A250)+1,FIND(" ",A250)-FIND("–",A250)-1),LEFT(A250,FIND(" ",A250)-1)))/2,0)</f>
        <v>16</v>
      </c>
      <c r="K250" s="2" t="str">
        <f t="shared" ref="K250:K313" si="54">MID(A250,FIND(" ",A250)+1,FIND(" ",MID(A250,FIND(" ",A250)+1,100))-1)</f>
        <v>Dec</v>
      </c>
      <c r="L250">
        <f>VLOOKUP(K250,Months!$A$1:$B$50,2,FALSE)</f>
        <v>12</v>
      </c>
      <c r="M250" t="str">
        <f t="shared" ref="M250:M313" si="55">MID(MID(A250,FIND(" ",A250)+1,100),FIND(" ",MID(A250,FIND(" ",A250)+1,100))+1,100)</f>
        <v>2011</v>
      </c>
      <c r="N250" s="3">
        <f t="shared" ref="N250:N313" si="56">DATE(M250,L250,J250)</f>
        <v>40893</v>
      </c>
      <c r="P250" s="3">
        <f t="shared" ref="P250:P313" si="57">IFERROR(N250,O250)</f>
        <v>40893</v>
      </c>
      <c r="Q250" s="3" t="str">
        <f t="shared" ref="Q250:Q313" si="58">IFERROR(LEFT(B250,FIND("[",B250)-1),B250)</f>
        <v>Essential</v>
      </c>
      <c r="R250" s="5">
        <f t="shared" ref="R250:R313" si="59">H250*100</f>
        <v>54</v>
      </c>
      <c r="S250" s="5">
        <f t="shared" ref="S250:S313" si="60">C250*100</f>
        <v>35</v>
      </c>
      <c r="T250" s="5">
        <f t="shared" ref="T250:T313" si="61">D250*100</f>
        <v>47</v>
      </c>
      <c r="U250" s="5">
        <f t="shared" ref="U250:U313" si="62">E250*100</f>
        <v>9</v>
      </c>
      <c r="V250" s="5" t="e">
        <f>NA()</f>
        <v>#N/A</v>
      </c>
      <c r="W250" s="5" t="e">
        <f>NA()</f>
        <v>#N/A</v>
      </c>
      <c r="X250" s="5">
        <f t="shared" ref="X250:X313" si="63">F250*100</f>
        <v>8</v>
      </c>
    </row>
    <row r="251" spans="1:24" x14ac:dyDescent="0.25">
      <c r="A251" s="1" t="s">
        <v>478</v>
      </c>
      <c r="B251" s="1" t="s">
        <v>275</v>
      </c>
      <c r="C251" s="1" t="s">
        <v>67</v>
      </c>
      <c r="D251" s="1" t="s">
        <v>57</v>
      </c>
      <c r="E251" s="1" t="s">
        <v>3</v>
      </c>
      <c r="F251" s="1" t="s">
        <v>45</v>
      </c>
      <c r="G251" s="1" t="s">
        <v>21</v>
      </c>
      <c r="H251" s="1" t="s">
        <v>21</v>
      </c>
      <c r="J251" s="2" t="e">
        <f t="shared" si="53"/>
        <v>#VALUE!</v>
      </c>
      <c r="K251" s="2" t="str">
        <f t="shared" si="54"/>
        <v>Dec</v>
      </c>
      <c r="L251">
        <f>VLOOKUP(K251,Months!$A$1:$B$50,2,FALSE)</f>
        <v>12</v>
      </c>
      <c r="M251" t="str">
        <f t="shared" si="55"/>
        <v>2011</v>
      </c>
      <c r="N251" s="3" t="e">
        <f t="shared" si="56"/>
        <v>#VALUE!</v>
      </c>
      <c r="O251" s="3">
        <v>40891</v>
      </c>
      <c r="P251" s="3">
        <f t="shared" si="57"/>
        <v>40891</v>
      </c>
      <c r="Q251" s="3" t="str">
        <f t="shared" si="58"/>
        <v>Morgan (face)</v>
      </c>
      <c r="R251" s="5">
        <f t="shared" si="59"/>
        <v>50</v>
      </c>
      <c r="S251" s="5">
        <f t="shared" si="60"/>
        <v>36.5</v>
      </c>
      <c r="T251" s="5">
        <f t="shared" si="61"/>
        <v>43</v>
      </c>
      <c r="U251" s="5">
        <f t="shared" si="62"/>
        <v>13</v>
      </c>
      <c r="V251" s="5" t="e">
        <f>NA()</f>
        <v>#N/A</v>
      </c>
      <c r="W251" s="5" t="e">
        <f>NA()</f>
        <v>#N/A</v>
      </c>
      <c r="X251" s="5">
        <f t="shared" si="63"/>
        <v>7.5</v>
      </c>
    </row>
    <row r="252" spans="1:24" x14ac:dyDescent="0.25">
      <c r="A252" s="1" t="s">
        <v>479</v>
      </c>
      <c r="B252" s="1" t="s">
        <v>480</v>
      </c>
      <c r="C252" s="1" t="s">
        <v>0</v>
      </c>
      <c r="D252" s="1" t="s">
        <v>19</v>
      </c>
      <c r="E252" s="1" t="s">
        <v>2</v>
      </c>
      <c r="F252" s="1" t="s">
        <v>8</v>
      </c>
      <c r="G252" s="1" t="s">
        <v>43</v>
      </c>
      <c r="H252" s="1" t="s">
        <v>44</v>
      </c>
      <c r="J252" s="2">
        <f t="shared" si="53"/>
        <v>9</v>
      </c>
      <c r="K252" s="2" t="str">
        <f t="shared" si="54"/>
        <v>Dec</v>
      </c>
      <c r="L252">
        <f>VLOOKUP(K252,Months!$A$1:$B$50,2,FALSE)</f>
        <v>12</v>
      </c>
      <c r="M252" t="str">
        <f t="shared" si="55"/>
        <v>2011</v>
      </c>
      <c r="N252" s="3">
        <f t="shared" si="56"/>
        <v>40886</v>
      </c>
      <c r="P252" s="3">
        <f t="shared" si="57"/>
        <v>40886</v>
      </c>
      <c r="Q252" s="3" t="str">
        <f t="shared" si="58"/>
        <v>Essential</v>
      </c>
      <c r="R252" s="5">
        <f t="shared" si="59"/>
        <v>55.000000000000007</v>
      </c>
      <c r="S252" s="5">
        <f t="shared" si="60"/>
        <v>34</v>
      </c>
      <c r="T252" s="5">
        <f t="shared" si="61"/>
        <v>48</v>
      </c>
      <c r="U252" s="5">
        <f t="shared" si="62"/>
        <v>10</v>
      </c>
      <c r="V252" s="5" t="e">
        <f>NA()</f>
        <v>#N/A</v>
      </c>
      <c r="W252" s="5" t="e">
        <f>NA()</f>
        <v>#N/A</v>
      </c>
      <c r="X252" s="5">
        <f t="shared" si="63"/>
        <v>9</v>
      </c>
    </row>
    <row r="253" spans="1:24" x14ac:dyDescent="0.25">
      <c r="A253" s="1" t="s">
        <v>481</v>
      </c>
      <c r="B253" s="1" t="s">
        <v>463</v>
      </c>
      <c r="C253" s="1" t="s">
        <v>79</v>
      </c>
      <c r="D253" s="1" t="s">
        <v>5</v>
      </c>
      <c r="E253" s="1" t="s">
        <v>16</v>
      </c>
      <c r="F253" s="1" t="s">
        <v>16</v>
      </c>
      <c r="G253" s="1" t="s">
        <v>57</v>
      </c>
      <c r="H253" s="1" t="s">
        <v>87</v>
      </c>
      <c r="J253" s="2">
        <f t="shared" si="53"/>
        <v>9</v>
      </c>
      <c r="K253" s="2" t="str">
        <f t="shared" si="54"/>
        <v>Dec</v>
      </c>
      <c r="L253">
        <f>VLOOKUP(K253,Months!$A$1:$B$50,2,FALSE)</f>
        <v>12</v>
      </c>
      <c r="M253" t="str">
        <f t="shared" si="55"/>
        <v>2011</v>
      </c>
      <c r="N253" s="3">
        <f t="shared" si="56"/>
        <v>40886</v>
      </c>
      <c r="P253" s="3">
        <f t="shared" si="57"/>
        <v>40886</v>
      </c>
      <c r="Q253" s="3" t="str">
        <f t="shared" si="58"/>
        <v>Nielsen</v>
      </c>
      <c r="R253" s="5">
        <f t="shared" si="59"/>
        <v>56.999999999999993</v>
      </c>
      <c r="S253" s="5">
        <f t="shared" si="60"/>
        <v>28.999999999999996</v>
      </c>
      <c r="T253" s="5">
        <f t="shared" si="61"/>
        <v>49</v>
      </c>
      <c r="U253" s="5">
        <f t="shared" si="62"/>
        <v>11</v>
      </c>
      <c r="V253" s="5" t="e">
        <f>NA()</f>
        <v>#N/A</v>
      </c>
      <c r="W253" s="5" t="e">
        <f>NA()</f>
        <v>#N/A</v>
      </c>
      <c r="X253" s="5">
        <f t="shared" si="63"/>
        <v>11</v>
      </c>
    </row>
    <row r="254" spans="1:24" x14ac:dyDescent="0.25">
      <c r="A254" s="1" t="s">
        <v>482</v>
      </c>
      <c r="B254" s="1" t="s">
        <v>100</v>
      </c>
      <c r="C254" s="1" t="s">
        <v>75</v>
      </c>
      <c r="D254" s="1" t="s">
        <v>71</v>
      </c>
      <c r="E254" s="1" t="s">
        <v>3</v>
      </c>
      <c r="F254" s="1" t="s">
        <v>23</v>
      </c>
      <c r="G254" s="1" t="s">
        <v>9</v>
      </c>
      <c r="H254" s="1" t="s">
        <v>10</v>
      </c>
      <c r="J254" s="2">
        <f t="shared" si="53"/>
        <v>3</v>
      </c>
      <c r="K254" s="2" t="str">
        <f t="shared" si="54"/>
        <v>Dec</v>
      </c>
      <c r="L254">
        <f>VLOOKUP(K254,Months!$A$1:$B$50,2,FALSE)</f>
        <v>12</v>
      </c>
      <c r="M254" t="str">
        <f t="shared" si="55"/>
        <v>2011</v>
      </c>
      <c r="N254" s="3">
        <f t="shared" si="56"/>
        <v>40880</v>
      </c>
      <c r="P254" s="3">
        <f t="shared" si="57"/>
        <v>40880</v>
      </c>
      <c r="Q254" s="3" t="str">
        <f t="shared" si="58"/>
        <v>Newspoll</v>
      </c>
      <c r="R254" s="5">
        <f t="shared" si="59"/>
        <v>54</v>
      </c>
      <c r="S254" s="5">
        <f t="shared" si="60"/>
        <v>31</v>
      </c>
      <c r="T254" s="5">
        <f t="shared" si="61"/>
        <v>44</v>
      </c>
      <c r="U254" s="5">
        <f t="shared" si="62"/>
        <v>13</v>
      </c>
      <c r="V254" s="5" t="e">
        <f>NA()</f>
        <v>#N/A</v>
      </c>
      <c r="W254" s="5" t="e">
        <f>NA()</f>
        <v>#N/A</v>
      </c>
      <c r="X254" s="5">
        <f t="shared" si="63"/>
        <v>12</v>
      </c>
    </row>
    <row r="255" spans="1:24" x14ac:dyDescent="0.25">
      <c r="A255" s="1" t="s">
        <v>483</v>
      </c>
      <c r="B255" s="1" t="s">
        <v>484</v>
      </c>
      <c r="C255" s="1" t="s">
        <v>0</v>
      </c>
      <c r="D255" s="1" t="s">
        <v>17</v>
      </c>
      <c r="E255" s="1" t="s">
        <v>2</v>
      </c>
      <c r="F255" s="1" t="s">
        <v>8</v>
      </c>
      <c r="G255" s="1" t="s">
        <v>9</v>
      </c>
      <c r="H255" s="1" t="s">
        <v>10</v>
      </c>
      <c r="J255" s="2">
        <f t="shared" si="53"/>
        <v>22098</v>
      </c>
      <c r="K255" s="2" t="str">
        <f t="shared" si="54"/>
        <v>Nov–4</v>
      </c>
      <c r="L255" t="e">
        <f>VLOOKUP(K255,Months!$A$1:$B$50,2,FALSE)</f>
        <v>#N/A</v>
      </c>
      <c r="M255" t="str">
        <f t="shared" si="55"/>
        <v>Dec 2011</v>
      </c>
      <c r="N255" s="3" t="e">
        <f t="shared" si="56"/>
        <v>#N/A</v>
      </c>
      <c r="O255" s="3">
        <v>40879</v>
      </c>
      <c r="P255" s="3">
        <f t="shared" si="57"/>
        <v>40879</v>
      </c>
      <c r="Q255" s="3" t="str">
        <f t="shared" si="58"/>
        <v>Essential</v>
      </c>
      <c r="R255" s="5">
        <f t="shared" si="59"/>
        <v>54</v>
      </c>
      <c r="S255" s="5">
        <f t="shared" si="60"/>
        <v>34</v>
      </c>
      <c r="T255" s="5">
        <f t="shared" si="61"/>
        <v>47</v>
      </c>
      <c r="U255" s="5">
        <f t="shared" si="62"/>
        <v>10</v>
      </c>
      <c r="V255" s="5" t="e">
        <f>NA()</f>
        <v>#N/A</v>
      </c>
      <c r="W255" s="5" t="e">
        <f>NA()</f>
        <v>#N/A</v>
      </c>
      <c r="X255" s="5">
        <f t="shared" si="63"/>
        <v>9</v>
      </c>
    </row>
    <row r="256" spans="1:24" x14ac:dyDescent="0.25">
      <c r="A256" s="1" t="s">
        <v>485</v>
      </c>
      <c r="B256" s="1" t="s">
        <v>275</v>
      </c>
      <c r="C256" s="1" t="s">
        <v>67</v>
      </c>
      <c r="D256" s="1" t="s">
        <v>57</v>
      </c>
      <c r="E256" s="1" t="s">
        <v>3</v>
      </c>
      <c r="F256" s="1" t="s">
        <v>45</v>
      </c>
      <c r="G256" s="1" t="s">
        <v>17</v>
      </c>
      <c r="H256" s="1" t="s">
        <v>18</v>
      </c>
      <c r="J256" s="2">
        <f t="shared" si="53"/>
        <v>27</v>
      </c>
      <c r="K256" s="2" t="str">
        <f t="shared" si="54"/>
        <v>Nov/3–4</v>
      </c>
      <c r="L256" t="e">
        <f>VLOOKUP(K256,Months!$A$1:$B$50,2,FALSE)</f>
        <v>#N/A</v>
      </c>
      <c r="M256" t="str">
        <f t="shared" si="55"/>
        <v>Dec 2011</v>
      </c>
      <c r="N256" s="3" t="e">
        <f t="shared" si="56"/>
        <v>#N/A</v>
      </c>
      <c r="O256" s="3">
        <v>40877</v>
      </c>
      <c r="P256" s="3">
        <f t="shared" si="57"/>
        <v>40877</v>
      </c>
      <c r="Q256" s="3" t="str">
        <f t="shared" si="58"/>
        <v>Morgan (face)</v>
      </c>
      <c r="R256" s="5">
        <f t="shared" si="59"/>
        <v>53</v>
      </c>
      <c r="S256" s="5">
        <f t="shared" si="60"/>
        <v>36.5</v>
      </c>
      <c r="T256" s="5">
        <f t="shared" si="61"/>
        <v>43</v>
      </c>
      <c r="U256" s="5">
        <f t="shared" si="62"/>
        <v>13</v>
      </c>
      <c r="V256" s="5" t="e">
        <f>NA()</f>
        <v>#N/A</v>
      </c>
      <c r="W256" s="5" t="e">
        <f>NA()</f>
        <v>#N/A</v>
      </c>
      <c r="X256" s="5">
        <f t="shared" si="63"/>
        <v>7.5</v>
      </c>
    </row>
    <row r="257" spans="1:24" x14ac:dyDescent="0.25">
      <c r="A257" s="1" t="s">
        <v>486</v>
      </c>
      <c r="B257" s="1" t="s">
        <v>487</v>
      </c>
      <c r="C257" s="1" t="s">
        <v>0</v>
      </c>
      <c r="D257" s="1" t="s">
        <v>17</v>
      </c>
      <c r="E257" s="1" t="s">
        <v>16</v>
      </c>
      <c r="F257" s="1" t="s">
        <v>13</v>
      </c>
      <c r="G257" s="1" t="s">
        <v>9</v>
      </c>
      <c r="H257" s="1" t="s">
        <v>10</v>
      </c>
      <c r="J257" s="2">
        <f t="shared" si="53"/>
        <v>25</v>
      </c>
      <c r="K257" s="2" t="str">
        <f t="shared" si="54"/>
        <v>Nov</v>
      </c>
      <c r="L257">
        <f>VLOOKUP(K257,Months!$A$1:$B$50,2,FALSE)</f>
        <v>11</v>
      </c>
      <c r="M257" t="str">
        <f t="shared" si="55"/>
        <v>2011</v>
      </c>
      <c r="N257" s="3">
        <f t="shared" si="56"/>
        <v>40872</v>
      </c>
      <c r="P257" s="3">
        <f t="shared" si="57"/>
        <v>40872</v>
      </c>
      <c r="Q257" s="3" t="str">
        <f t="shared" si="58"/>
        <v>Essential</v>
      </c>
      <c r="R257" s="5">
        <f t="shared" si="59"/>
        <v>54</v>
      </c>
      <c r="S257" s="5">
        <f t="shared" si="60"/>
        <v>34</v>
      </c>
      <c r="T257" s="5">
        <f t="shared" si="61"/>
        <v>47</v>
      </c>
      <c r="U257" s="5">
        <f t="shared" si="62"/>
        <v>11</v>
      </c>
      <c r="V257" s="5" t="e">
        <f>NA()</f>
        <v>#N/A</v>
      </c>
      <c r="W257" s="5" t="e">
        <f>NA()</f>
        <v>#N/A</v>
      </c>
      <c r="X257" s="5">
        <f t="shared" si="63"/>
        <v>8</v>
      </c>
    </row>
    <row r="258" spans="1:24" x14ac:dyDescent="0.25">
      <c r="A258" s="1" t="s">
        <v>488</v>
      </c>
      <c r="B258" s="1" t="s">
        <v>275</v>
      </c>
      <c r="C258" s="1" t="s">
        <v>67</v>
      </c>
      <c r="D258" s="1" t="s">
        <v>94</v>
      </c>
      <c r="E258" s="1" t="s">
        <v>23</v>
      </c>
      <c r="F258" s="1" t="s">
        <v>41</v>
      </c>
      <c r="G258" s="1" t="s">
        <v>81</v>
      </c>
      <c r="H258" s="1" t="s">
        <v>104</v>
      </c>
      <c r="J258" s="2">
        <f t="shared" si="53"/>
        <v>20</v>
      </c>
      <c r="K258" s="2" t="str">
        <f t="shared" si="54"/>
        <v>Nov</v>
      </c>
      <c r="L258">
        <f>VLOOKUP(K258,Months!$A$1:$B$50,2,FALSE)</f>
        <v>11</v>
      </c>
      <c r="M258" t="str">
        <f t="shared" si="55"/>
        <v>2011</v>
      </c>
      <c r="N258" s="3">
        <f t="shared" si="56"/>
        <v>40867</v>
      </c>
      <c r="P258" s="3">
        <f t="shared" si="57"/>
        <v>40867</v>
      </c>
      <c r="Q258" s="3" t="str">
        <f t="shared" si="58"/>
        <v>Morgan (face)</v>
      </c>
      <c r="R258" s="5">
        <f t="shared" si="59"/>
        <v>51.5</v>
      </c>
      <c r="S258" s="5">
        <f t="shared" si="60"/>
        <v>36.5</v>
      </c>
      <c r="T258" s="5">
        <f t="shared" si="61"/>
        <v>45.5</v>
      </c>
      <c r="U258" s="5">
        <f t="shared" si="62"/>
        <v>12</v>
      </c>
      <c r="V258" s="5" t="e">
        <f>NA()</f>
        <v>#N/A</v>
      </c>
      <c r="W258" s="5" t="e">
        <f>NA()</f>
        <v>#N/A</v>
      </c>
      <c r="X258" s="5">
        <f t="shared" si="63"/>
        <v>6</v>
      </c>
    </row>
    <row r="259" spans="1:24" x14ac:dyDescent="0.25">
      <c r="A259" s="1" t="s">
        <v>489</v>
      </c>
      <c r="B259" s="1" t="s">
        <v>100</v>
      </c>
      <c r="C259" s="1" t="s">
        <v>47</v>
      </c>
      <c r="D259" s="1" t="s">
        <v>19</v>
      </c>
      <c r="E259" s="1" t="s">
        <v>2</v>
      </c>
      <c r="F259" s="1" t="s">
        <v>23</v>
      </c>
      <c r="G259" s="1" t="s">
        <v>57</v>
      </c>
      <c r="H259" s="1" t="s">
        <v>87</v>
      </c>
      <c r="J259" s="2">
        <f t="shared" si="53"/>
        <v>19</v>
      </c>
      <c r="K259" s="2" t="str">
        <f t="shared" si="54"/>
        <v>Nov</v>
      </c>
      <c r="L259">
        <f>VLOOKUP(K259,Months!$A$1:$B$50,2,FALSE)</f>
        <v>11</v>
      </c>
      <c r="M259" t="str">
        <f t="shared" si="55"/>
        <v>2011</v>
      </c>
      <c r="N259" s="3">
        <f t="shared" si="56"/>
        <v>40866</v>
      </c>
      <c r="P259" s="3">
        <f t="shared" si="57"/>
        <v>40866</v>
      </c>
      <c r="Q259" s="3" t="str">
        <f t="shared" si="58"/>
        <v>Newspoll</v>
      </c>
      <c r="R259" s="5">
        <f t="shared" si="59"/>
        <v>56.999999999999993</v>
      </c>
      <c r="S259" s="5">
        <f t="shared" si="60"/>
        <v>30</v>
      </c>
      <c r="T259" s="5">
        <f t="shared" si="61"/>
        <v>48</v>
      </c>
      <c r="U259" s="5">
        <f t="shared" si="62"/>
        <v>10</v>
      </c>
      <c r="V259" s="5" t="e">
        <f>NA()</f>
        <v>#N/A</v>
      </c>
      <c r="W259" s="5" t="e">
        <f>NA()</f>
        <v>#N/A</v>
      </c>
      <c r="X259" s="5">
        <f t="shared" si="63"/>
        <v>12</v>
      </c>
    </row>
    <row r="260" spans="1:24" x14ac:dyDescent="0.25">
      <c r="A260" s="1" t="s">
        <v>490</v>
      </c>
      <c r="B260" s="1" t="s">
        <v>491</v>
      </c>
      <c r="C260" s="1" t="s">
        <v>0</v>
      </c>
      <c r="D260" s="1" t="s">
        <v>19</v>
      </c>
      <c r="E260" s="1" t="s">
        <v>2</v>
      </c>
      <c r="F260" s="1" t="s">
        <v>14</v>
      </c>
      <c r="G260" s="1" t="s">
        <v>43</v>
      </c>
      <c r="H260" s="1" t="s">
        <v>44</v>
      </c>
      <c r="J260" s="2">
        <f t="shared" si="53"/>
        <v>18</v>
      </c>
      <c r="K260" s="2" t="str">
        <f t="shared" si="54"/>
        <v>Nov</v>
      </c>
      <c r="L260">
        <f>VLOOKUP(K260,Months!$A$1:$B$50,2,FALSE)</f>
        <v>11</v>
      </c>
      <c r="M260" t="str">
        <f t="shared" si="55"/>
        <v>2011</v>
      </c>
      <c r="N260" s="3">
        <f t="shared" si="56"/>
        <v>40865</v>
      </c>
      <c r="P260" s="3">
        <f t="shared" si="57"/>
        <v>40865</v>
      </c>
      <c r="Q260" s="3" t="str">
        <f t="shared" si="58"/>
        <v>Essential</v>
      </c>
      <c r="R260" s="5">
        <f t="shared" si="59"/>
        <v>55.000000000000007</v>
      </c>
      <c r="S260" s="5">
        <f t="shared" si="60"/>
        <v>34</v>
      </c>
      <c r="T260" s="5">
        <f t="shared" si="61"/>
        <v>48</v>
      </c>
      <c r="U260" s="5">
        <f t="shared" si="62"/>
        <v>10</v>
      </c>
      <c r="V260" s="5" t="e">
        <f>NA()</f>
        <v>#N/A</v>
      </c>
      <c r="W260" s="5" t="e">
        <f>NA()</f>
        <v>#N/A</v>
      </c>
      <c r="X260" s="5">
        <f t="shared" si="63"/>
        <v>7.0000000000000009</v>
      </c>
    </row>
    <row r="261" spans="1:24" x14ac:dyDescent="0.25">
      <c r="A261" s="1" t="s">
        <v>492</v>
      </c>
      <c r="B261" s="1" t="s">
        <v>493</v>
      </c>
      <c r="C261" s="1" t="s">
        <v>6</v>
      </c>
      <c r="D261" s="1" t="s">
        <v>17</v>
      </c>
      <c r="E261" s="1" t="s">
        <v>2</v>
      </c>
      <c r="F261" s="1" t="s">
        <v>13</v>
      </c>
      <c r="G261" s="1" t="s">
        <v>9</v>
      </c>
      <c r="H261" s="1" t="s">
        <v>10</v>
      </c>
      <c r="J261" s="2">
        <f t="shared" si="53"/>
        <v>11</v>
      </c>
      <c r="K261" s="2" t="str">
        <f t="shared" si="54"/>
        <v>Nov</v>
      </c>
      <c r="L261">
        <f>VLOOKUP(K261,Months!$A$1:$B$50,2,FALSE)</f>
        <v>11</v>
      </c>
      <c r="M261" t="str">
        <f t="shared" si="55"/>
        <v>2011</v>
      </c>
      <c r="N261" s="3">
        <f t="shared" si="56"/>
        <v>40858</v>
      </c>
      <c r="P261" s="3">
        <f t="shared" si="57"/>
        <v>40858</v>
      </c>
      <c r="Q261" s="3" t="str">
        <f t="shared" si="58"/>
        <v>Essential</v>
      </c>
      <c r="R261" s="5">
        <f t="shared" si="59"/>
        <v>54</v>
      </c>
      <c r="S261" s="5">
        <f t="shared" si="60"/>
        <v>35</v>
      </c>
      <c r="T261" s="5">
        <f t="shared" si="61"/>
        <v>47</v>
      </c>
      <c r="U261" s="5">
        <f t="shared" si="62"/>
        <v>10</v>
      </c>
      <c r="V261" s="5" t="e">
        <f>NA()</f>
        <v>#N/A</v>
      </c>
      <c r="W261" s="5" t="e">
        <f>NA()</f>
        <v>#N/A</v>
      </c>
      <c r="X261" s="5">
        <f t="shared" si="63"/>
        <v>8</v>
      </c>
    </row>
    <row r="262" spans="1:24" x14ac:dyDescent="0.25">
      <c r="A262" s="1" t="s">
        <v>494</v>
      </c>
      <c r="B262" s="1" t="s">
        <v>275</v>
      </c>
      <c r="C262" s="1" t="s">
        <v>55</v>
      </c>
      <c r="D262" s="1" t="s">
        <v>17</v>
      </c>
      <c r="E262" s="1" t="s">
        <v>56</v>
      </c>
      <c r="F262" s="1" t="s">
        <v>14</v>
      </c>
      <c r="G262" s="1" t="s">
        <v>85</v>
      </c>
      <c r="H262" s="1" t="s">
        <v>98</v>
      </c>
      <c r="J262" s="2" t="e">
        <f t="shared" si="53"/>
        <v>#VALUE!</v>
      </c>
      <c r="K262" s="2" t="str">
        <f t="shared" si="54"/>
        <v>Nov</v>
      </c>
      <c r="L262">
        <f>VLOOKUP(K262,Months!$A$1:$B$50,2,FALSE)</f>
        <v>11</v>
      </c>
      <c r="M262" t="str">
        <f t="shared" si="55"/>
        <v>2011</v>
      </c>
      <c r="N262" s="3" t="e">
        <f t="shared" si="56"/>
        <v>#VALUE!</v>
      </c>
      <c r="O262" s="3">
        <v>40856</v>
      </c>
      <c r="P262" s="3">
        <f t="shared" si="57"/>
        <v>40856</v>
      </c>
      <c r="Q262" s="3" t="str">
        <f t="shared" si="58"/>
        <v>Morgan (face)</v>
      </c>
      <c r="R262" s="5">
        <f t="shared" si="59"/>
        <v>53.5</v>
      </c>
      <c r="S262" s="5">
        <f t="shared" si="60"/>
        <v>34.5</v>
      </c>
      <c r="T262" s="5">
        <f t="shared" si="61"/>
        <v>47</v>
      </c>
      <c r="U262" s="5">
        <f t="shared" si="62"/>
        <v>11.5</v>
      </c>
      <c r="V262" s="5" t="e">
        <f>NA()</f>
        <v>#N/A</v>
      </c>
      <c r="W262" s="5" t="e">
        <f>NA()</f>
        <v>#N/A</v>
      </c>
      <c r="X262" s="5">
        <f t="shared" si="63"/>
        <v>7.0000000000000009</v>
      </c>
    </row>
    <row r="263" spans="1:24" x14ac:dyDescent="0.25">
      <c r="A263" s="1" t="s">
        <v>495</v>
      </c>
      <c r="B263" s="1" t="s">
        <v>496</v>
      </c>
      <c r="C263" s="1" t="s">
        <v>47</v>
      </c>
      <c r="D263" s="1" t="s">
        <v>43</v>
      </c>
      <c r="E263" s="1" t="s">
        <v>27</v>
      </c>
      <c r="F263" s="1" t="s">
        <v>23</v>
      </c>
      <c r="G263" s="1" t="s">
        <v>43</v>
      </c>
      <c r="H263" s="1" t="s">
        <v>44</v>
      </c>
      <c r="J263" s="2">
        <f t="shared" si="53"/>
        <v>11</v>
      </c>
      <c r="K263" s="2" t="str">
        <f t="shared" si="54"/>
        <v>Nov</v>
      </c>
      <c r="L263">
        <f>VLOOKUP(K263,Months!$A$1:$B$50,2,FALSE)</f>
        <v>11</v>
      </c>
      <c r="M263" t="str">
        <f t="shared" si="55"/>
        <v>2011</v>
      </c>
      <c r="N263" s="3">
        <f t="shared" si="56"/>
        <v>40858</v>
      </c>
      <c r="P263" s="3">
        <f t="shared" si="57"/>
        <v>40858</v>
      </c>
      <c r="Q263" s="3" t="str">
        <f t="shared" si="58"/>
        <v>Nielsen</v>
      </c>
      <c r="R263" s="5">
        <f t="shared" si="59"/>
        <v>55.000000000000007</v>
      </c>
      <c r="S263" s="5">
        <f t="shared" si="60"/>
        <v>30</v>
      </c>
      <c r="T263" s="5">
        <f t="shared" si="61"/>
        <v>45</v>
      </c>
      <c r="U263" s="5">
        <f t="shared" si="62"/>
        <v>14.000000000000002</v>
      </c>
      <c r="V263" s="5" t="e">
        <f>NA()</f>
        <v>#N/A</v>
      </c>
      <c r="W263" s="5" t="e">
        <f>NA()</f>
        <v>#N/A</v>
      </c>
      <c r="X263" s="5">
        <f t="shared" si="63"/>
        <v>12</v>
      </c>
    </row>
    <row r="264" spans="1:24" x14ac:dyDescent="0.25">
      <c r="A264" s="1" t="s">
        <v>497</v>
      </c>
      <c r="B264" s="1" t="s">
        <v>100</v>
      </c>
      <c r="C264" s="1" t="s">
        <v>74</v>
      </c>
      <c r="D264" s="1" t="s">
        <v>71</v>
      </c>
      <c r="E264" s="1" t="s">
        <v>23</v>
      </c>
      <c r="F264" s="1" t="s">
        <v>23</v>
      </c>
      <c r="G264" s="1" t="s">
        <v>17</v>
      </c>
      <c r="H264" s="1" t="s">
        <v>18</v>
      </c>
      <c r="J264" s="2">
        <f t="shared" si="53"/>
        <v>5</v>
      </c>
      <c r="K264" s="2" t="str">
        <f t="shared" si="54"/>
        <v>Nov</v>
      </c>
      <c r="L264">
        <f>VLOOKUP(K264,Months!$A$1:$B$50,2,FALSE)</f>
        <v>11</v>
      </c>
      <c r="M264" t="str">
        <f t="shared" si="55"/>
        <v>2011</v>
      </c>
      <c r="N264" s="3">
        <f t="shared" si="56"/>
        <v>40852</v>
      </c>
      <c r="P264" s="3">
        <f t="shared" si="57"/>
        <v>40852</v>
      </c>
      <c r="Q264" s="3" t="str">
        <f t="shared" si="58"/>
        <v>Newspoll</v>
      </c>
      <c r="R264" s="5">
        <f t="shared" si="59"/>
        <v>53</v>
      </c>
      <c r="S264" s="5">
        <f t="shared" si="60"/>
        <v>32</v>
      </c>
      <c r="T264" s="5">
        <f t="shared" si="61"/>
        <v>44</v>
      </c>
      <c r="U264" s="5">
        <f t="shared" si="62"/>
        <v>12</v>
      </c>
      <c r="V264" s="5" t="e">
        <f>NA()</f>
        <v>#N/A</v>
      </c>
      <c r="W264" s="5" t="e">
        <f>NA()</f>
        <v>#N/A</v>
      </c>
      <c r="X264" s="5">
        <f t="shared" si="63"/>
        <v>12</v>
      </c>
    </row>
    <row r="265" spans="1:24" x14ac:dyDescent="0.25">
      <c r="A265" s="1" t="s">
        <v>498</v>
      </c>
      <c r="B265" s="1" t="s">
        <v>499</v>
      </c>
      <c r="C265" s="1" t="s">
        <v>6</v>
      </c>
      <c r="D265" s="1" t="s">
        <v>9</v>
      </c>
      <c r="E265" s="1" t="s">
        <v>8</v>
      </c>
      <c r="F265" s="1" t="s">
        <v>8</v>
      </c>
      <c r="G265" s="1" t="s">
        <v>9</v>
      </c>
      <c r="H265" s="1" t="s">
        <v>10</v>
      </c>
      <c r="J265" s="2">
        <f t="shared" si="53"/>
        <v>4</v>
      </c>
      <c r="K265" s="2" t="str">
        <f t="shared" si="54"/>
        <v>Nov</v>
      </c>
      <c r="L265">
        <f>VLOOKUP(K265,Months!$A$1:$B$50,2,FALSE)</f>
        <v>11</v>
      </c>
      <c r="M265" t="str">
        <f t="shared" si="55"/>
        <v>2011</v>
      </c>
      <c r="N265" s="3">
        <f t="shared" si="56"/>
        <v>40851</v>
      </c>
      <c r="P265" s="3">
        <f t="shared" si="57"/>
        <v>40851</v>
      </c>
      <c r="Q265" s="3" t="str">
        <f t="shared" si="58"/>
        <v>Essential</v>
      </c>
      <c r="R265" s="5">
        <f t="shared" si="59"/>
        <v>54</v>
      </c>
      <c r="S265" s="5">
        <f t="shared" si="60"/>
        <v>35</v>
      </c>
      <c r="T265" s="5">
        <f t="shared" si="61"/>
        <v>46</v>
      </c>
      <c r="U265" s="5">
        <f t="shared" si="62"/>
        <v>9</v>
      </c>
      <c r="V265" s="5" t="e">
        <f>NA()</f>
        <v>#N/A</v>
      </c>
      <c r="W265" s="5" t="e">
        <f>NA()</f>
        <v>#N/A</v>
      </c>
      <c r="X265" s="5">
        <f t="shared" si="63"/>
        <v>9</v>
      </c>
    </row>
    <row r="266" spans="1:24" x14ac:dyDescent="0.25">
      <c r="A266" s="1" t="s">
        <v>500</v>
      </c>
      <c r="B266" s="1" t="s">
        <v>308</v>
      </c>
      <c r="C266" s="1" t="s">
        <v>0</v>
      </c>
      <c r="D266" s="1" t="s">
        <v>43</v>
      </c>
      <c r="E266" s="1" t="s">
        <v>91</v>
      </c>
      <c r="F266" s="1" t="s">
        <v>99</v>
      </c>
      <c r="G266" s="1" t="s">
        <v>68</v>
      </c>
      <c r="H266" s="1" t="s">
        <v>69</v>
      </c>
      <c r="J266" s="2">
        <f t="shared" si="53"/>
        <v>3</v>
      </c>
      <c r="K266" s="2" t="str">
        <f t="shared" si="54"/>
        <v>Nov</v>
      </c>
      <c r="L266">
        <f>VLOOKUP(K266,Months!$A$1:$B$50,2,FALSE)</f>
        <v>11</v>
      </c>
      <c r="M266" t="str">
        <f t="shared" si="55"/>
        <v>2011</v>
      </c>
      <c r="N266" s="3">
        <f t="shared" si="56"/>
        <v>40850</v>
      </c>
      <c r="P266" s="3">
        <f t="shared" si="57"/>
        <v>40850</v>
      </c>
      <c r="Q266" s="3" t="str">
        <f t="shared" si="58"/>
        <v>Morgan (phone)</v>
      </c>
      <c r="R266" s="5">
        <f t="shared" si="59"/>
        <v>52.5</v>
      </c>
      <c r="S266" s="5">
        <f t="shared" si="60"/>
        <v>34</v>
      </c>
      <c r="T266" s="5">
        <f t="shared" si="61"/>
        <v>45</v>
      </c>
      <c r="U266" s="5">
        <f t="shared" si="62"/>
        <v>12.5</v>
      </c>
      <c r="V266" s="5" t="e">
        <f>NA()</f>
        <v>#N/A</v>
      </c>
      <c r="W266" s="5" t="e">
        <f>NA()</f>
        <v>#N/A</v>
      </c>
      <c r="X266" s="5">
        <f t="shared" si="63"/>
        <v>8.5</v>
      </c>
    </row>
    <row r="267" spans="1:24" x14ac:dyDescent="0.25">
      <c r="A267" s="1" t="s">
        <v>501</v>
      </c>
      <c r="B267" s="1" t="s">
        <v>502</v>
      </c>
      <c r="C267" s="1" t="s">
        <v>0</v>
      </c>
      <c r="D267" s="1" t="s">
        <v>17</v>
      </c>
      <c r="E267" s="1" t="s">
        <v>2</v>
      </c>
      <c r="F267" s="1" t="s">
        <v>8</v>
      </c>
      <c r="G267" s="1" t="s">
        <v>43</v>
      </c>
      <c r="H267" s="1" t="s">
        <v>44</v>
      </c>
      <c r="J267" s="2">
        <f t="shared" si="53"/>
        <v>28</v>
      </c>
      <c r="K267" s="2" t="str">
        <f t="shared" si="54"/>
        <v>Oct</v>
      </c>
      <c r="L267">
        <f>VLOOKUP(K267,Months!$A$1:$B$50,2,FALSE)</f>
        <v>10</v>
      </c>
      <c r="M267" t="str">
        <f t="shared" si="55"/>
        <v>2011</v>
      </c>
      <c r="N267" s="3">
        <f t="shared" si="56"/>
        <v>40844</v>
      </c>
      <c r="P267" s="3">
        <f t="shared" si="57"/>
        <v>40844</v>
      </c>
      <c r="Q267" s="3" t="str">
        <f t="shared" si="58"/>
        <v>Essential</v>
      </c>
      <c r="R267" s="5">
        <f t="shared" si="59"/>
        <v>55.000000000000007</v>
      </c>
      <c r="S267" s="5">
        <f t="shared" si="60"/>
        <v>34</v>
      </c>
      <c r="T267" s="5">
        <f t="shared" si="61"/>
        <v>47</v>
      </c>
      <c r="U267" s="5">
        <f t="shared" si="62"/>
        <v>10</v>
      </c>
      <c r="V267" s="5" t="e">
        <f>NA()</f>
        <v>#N/A</v>
      </c>
      <c r="W267" s="5" t="e">
        <f>NA()</f>
        <v>#N/A</v>
      </c>
      <c r="X267" s="5">
        <f t="shared" si="63"/>
        <v>9</v>
      </c>
    </row>
    <row r="268" spans="1:24" x14ac:dyDescent="0.25">
      <c r="A268" s="1" t="s">
        <v>503</v>
      </c>
      <c r="B268" s="1" t="s">
        <v>275</v>
      </c>
      <c r="C268" s="1" t="s">
        <v>0</v>
      </c>
      <c r="D268" s="1" t="s">
        <v>85</v>
      </c>
      <c r="E268" s="1" t="s">
        <v>64</v>
      </c>
      <c r="F268" s="1" t="s">
        <v>41</v>
      </c>
      <c r="G268" s="1" t="s">
        <v>17</v>
      </c>
      <c r="H268" s="1" t="s">
        <v>18</v>
      </c>
      <c r="J268" s="2">
        <f t="shared" si="53"/>
        <v>30</v>
      </c>
      <c r="K268" s="2" t="str">
        <f t="shared" si="54"/>
        <v>Oct</v>
      </c>
      <c r="L268">
        <f>VLOOKUP(K268,Months!$A$1:$B$50,2,FALSE)</f>
        <v>10</v>
      </c>
      <c r="M268" t="str">
        <f t="shared" si="55"/>
        <v>2011</v>
      </c>
      <c r="N268" s="3">
        <f t="shared" si="56"/>
        <v>40846</v>
      </c>
      <c r="P268" s="3">
        <f t="shared" si="57"/>
        <v>40846</v>
      </c>
      <c r="Q268" s="3" t="str">
        <f t="shared" si="58"/>
        <v>Morgan (face)</v>
      </c>
      <c r="R268" s="5">
        <f t="shared" si="59"/>
        <v>53</v>
      </c>
      <c r="S268" s="5">
        <f t="shared" si="60"/>
        <v>34</v>
      </c>
      <c r="T268" s="5">
        <f t="shared" si="61"/>
        <v>46.5</v>
      </c>
      <c r="U268" s="5">
        <f t="shared" si="62"/>
        <v>13.5</v>
      </c>
      <c r="V268" s="5" t="e">
        <f>NA()</f>
        <v>#N/A</v>
      </c>
      <c r="W268" s="5" t="e">
        <f>NA()</f>
        <v>#N/A</v>
      </c>
      <c r="X268" s="5">
        <f t="shared" si="63"/>
        <v>6</v>
      </c>
    </row>
    <row r="269" spans="1:24" x14ac:dyDescent="0.25">
      <c r="A269" s="1" t="s">
        <v>504</v>
      </c>
      <c r="B269" s="1" t="s">
        <v>308</v>
      </c>
      <c r="C269" s="1" t="s">
        <v>75</v>
      </c>
      <c r="D269" s="1" t="s">
        <v>17</v>
      </c>
      <c r="E269" s="1" t="s">
        <v>91</v>
      </c>
      <c r="F269" s="1" t="s">
        <v>25</v>
      </c>
      <c r="G269" s="1" t="s">
        <v>43</v>
      </c>
      <c r="H269" s="1" t="s">
        <v>44</v>
      </c>
      <c r="J269" s="2">
        <f t="shared" si="53"/>
        <v>26</v>
      </c>
      <c r="K269" s="2" t="str">
        <f t="shared" si="54"/>
        <v>Oct</v>
      </c>
      <c r="L269">
        <f>VLOOKUP(K269,Months!$A$1:$B$50,2,FALSE)</f>
        <v>10</v>
      </c>
      <c r="M269" t="str">
        <f t="shared" si="55"/>
        <v>2011</v>
      </c>
      <c r="N269" s="3">
        <f t="shared" si="56"/>
        <v>40842</v>
      </c>
      <c r="P269" s="3">
        <f t="shared" si="57"/>
        <v>40842</v>
      </c>
      <c r="Q269" s="3" t="str">
        <f t="shared" si="58"/>
        <v>Morgan (phone)</v>
      </c>
      <c r="R269" s="5">
        <f t="shared" si="59"/>
        <v>55.000000000000007</v>
      </c>
      <c r="S269" s="5">
        <f t="shared" si="60"/>
        <v>31</v>
      </c>
      <c r="T269" s="5">
        <f t="shared" si="61"/>
        <v>47</v>
      </c>
      <c r="U269" s="5">
        <f t="shared" si="62"/>
        <v>12.5</v>
      </c>
      <c r="V269" s="5" t="e">
        <f>NA()</f>
        <v>#N/A</v>
      </c>
      <c r="W269" s="5" t="e">
        <f>NA()</f>
        <v>#N/A</v>
      </c>
      <c r="X269" s="5">
        <f t="shared" si="63"/>
        <v>9.6</v>
      </c>
    </row>
    <row r="270" spans="1:24" x14ac:dyDescent="0.25">
      <c r="A270" s="1" t="s">
        <v>505</v>
      </c>
      <c r="B270" s="1" t="s">
        <v>275</v>
      </c>
      <c r="C270" s="1" t="s">
        <v>6</v>
      </c>
      <c r="D270" s="1" t="s">
        <v>52</v>
      </c>
      <c r="E270" s="1" t="s">
        <v>59</v>
      </c>
      <c r="F270" s="1" t="s">
        <v>46</v>
      </c>
      <c r="G270" s="1" t="s">
        <v>94</v>
      </c>
      <c r="H270" s="1" t="s">
        <v>95</v>
      </c>
      <c r="J270" s="2">
        <f t="shared" si="53"/>
        <v>23</v>
      </c>
      <c r="K270" s="2" t="str">
        <f t="shared" si="54"/>
        <v>Oct</v>
      </c>
      <c r="L270">
        <f>VLOOKUP(K270,Months!$A$1:$B$50,2,FALSE)</f>
        <v>10</v>
      </c>
      <c r="M270" t="str">
        <f t="shared" si="55"/>
        <v>2011</v>
      </c>
      <c r="N270" s="3">
        <f t="shared" si="56"/>
        <v>40839</v>
      </c>
      <c r="P270" s="3">
        <f t="shared" si="57"/>
        <v>40839</v>
      </c>
      <c r="Q270" s="3" t="str">
        <f t="shared" si="58"/>
        <v>Morgan (face)</v>
      </c>
      <c r="R270" s="5">
        <f t="shared" si="59"/>
        <v>54.500000000000007</v>
      </c>
      <c r="S270" s="5">
        <f t="shared" si="60"/>
        <v>35</v>
      </c>
      <c r="T270" s="5">
        <f t="shared" si="61"/>
        <v>49.5</v>
      </c>
      <c r="U270" s="5">
        <f t="shared" si="62"/>
        <v>10.5</v>
      </c>
      <c r="V270" s="5" t="e">
        <f>NA()</f>
        <v>#N/A</v>
      </c>
      <c r="W270" s="5" t="e">
        <f>NA()</f>
        <v>#N/A</v>
      </c>
      <c r="X270" s="5">
        <f t="shared" si="63"/>
        <v>5</v>
      </c>
    </row>
    <row r="271" spans="1:24" x14ac:dyDescent="0.25">
      <c r="A271" s="1" t="s">
        <v>506</v>
      </c>
      <c r="B271" s="1" t="s">
        <v>100</v>
      </c>
      <c r="C271" s="1" t="s">
        <v>79</v>
      </c>
      <c r="D271" s="1" t="s">
        <v>43</v>
      </c>
      <c r="E271" s="1" t="s">
        <v>42</v>
      </c>
      <c r="F271" s="1" t="s">
        <v>16</v>
      </c>
      <c r="G271" s="1" t="s">
        <v>9</v>
      </c>
      <c r="H271" s="1" t="s">
        <v>10</v>
      </c>
      <c r="J271" s="2">
        <f t="shared" si="53"/>
        <v>22</v>
      </c>
      <c r="K271" s="2" t="str">
        <f t="shared" si="54"/>
        <v>Oct</v>
      </c>
      <c r="L271">
        <f>VLOOKUP(K271,Months!$A$1:$B$50,2,FALSE)</f>
        <v>10</v>
      </c>
      <c r="M271" t="str">
        <f t="shared" si="55"/>
        <v>2011</v>
      </c>
      <c r="N271" s="3">
        <f t="shared" si="56"/>
        <v>40838</v>
      </c>
      <c r="P271" s="3">
        <f t="shared" si="57"/>
        <v>40838</v>
      </c>
      <c r="Q271" s="3" t="str">
        <f t="shared" si="58"/>
        <v>Newspoll</v>
      </c>
      <c r="R271" s="5">
        <f t="shared" si="59"/>
        <v>54</v>
      </c>
      <c r="S271" s="5">
        <f t="shared" si="60"/>
        <v>28.999999999999996</v>
      </c>
      <c r="T271" s="5">
        <f t="shared" si="61"/>
        <v>45</v>
      </c>
      <c r="U271" s="5">
        <f t="shared" si="62"/>
        <v>15</v>
      </c>
      <c r="V271" s="5" t="e">
        <f>NA()</f>
        <v>#N/A</v>
      </c>
      <c r="W271" s="5" t="e">
        <f>NA()</f>
        <v>#N/A</v>
      </c>
      <c r="X271" s="5">
        <f t="shared" si="63"/>
        <v>11</v>
      </c>
    </row>
    <row r="272" spans="1:24" x14ac:dyDescent="0.25">
      <c r="A272" s="1" t="s">
        <v>507</v>
      </c>
      <c r="B272" s="1" t="s">
        <v>508</v>
      </c>
      <c r="C272" s="1" t="s">
        <v>74</v>
      </c>
      <c r="D272" s="1" t="s">
        <v>19</v>
      </c>
      <c r="E272" s="1" t="s">
        <v>16</v>
      </c>
      <c r="F272" s="1" t="s">
        <v>13</v>
      </c>
      <c r="G272" s="1" t="s">
        <v>43</v>
      </c>
      <c r="H272" s="1" t="s">
        <v>44</v>
      </c>
      <c r="J272" s="2">
        <f t="shared" si="53"/>
        <v>21</v>
      </c>
      <c r="K272" s="2" t="str">
        <f t="shared" si="54"/>
        <v>Oct</v>
      </c>
      <c r="L272">
        <f>VLOOKUP(K272,Months!$A$1:$B$50,2,FALSE)</f>
        <v>10</v>
      </c>
      <c r="M272" t="str">
        <f t="shared" si="55"/>
        <v>2011</v>
      </c>
      <c r="N272" s="3">
        <f t="shared" si="56"/>
        <v>40837</v>
      </c>
      <c r="P272" s="3">
        <f t="shared" si="57"/>
        <v>40837</v>
      </c>
      <c r="Q272" s="3" t="str">
        <f t="shared" si="58"/>
        <v>Essential</v>
      </c>
      <c r="R272" s="5">
        <f t="shared" si="59"/>
        <v>55.000000000000007</v>
      </c>
      <c r="S272" s="5">
        <f t="shared" si="60"/>
        <v>32</v>
      </c>
      <c r="T272" s="5">
        <f t="shared" si="61"/>
        <v>48</v>
      </c>
      <c r="U272" s="5">
        <f t="shared" si="62"/>
        <v>11</v>
      </c>
      <c r="V272" s="5" t="e">
        <f>NA()</f>
        <v>#N/A</v>
      </c>
      <c r="W272" s="5" t="e">
        <f>NA()</f>
        <v>#N/A</v>
      </c>
      <c r="X272" s="5">
        <f t="shared" si="63"/>
        <v>8</v>
      </c>
    </row>
    <row r="273" spans="1:24" x14ac:dyDescent="0.25">
      <c r="A273" s="1" t="s">
        <v>509</v>
      </c>
      <c r="B273" s="1" t="s">
        <v>275</v>
      </c>
      <c r="C273" s="1" t="s">
        <v>67</v>
      </c>
      <c r="D273" s="1" t="s">
        <v>71</v>
      </c>
      <c r="E273" s="1" t="s">
        <v>2</v>
      </c>
      <c r="F273" s="1" t="s">
        <v>72</v>
      </c>
      <c r="G273" s="1" t="s">
        <v>81</v>
      </c>
      <c r="H273" s="1" t="s">
        <v>104</v>
      </c>
      <c r="J273" s="2">
        <f t="shared" si="53"/>
        <v>22068</v>
      </c>
      <c r="K273" s="2" t="e">
        <f t="shared" si="54"/>
        <v>#VALUE!</v>
      </c>
      <c r="L273" t="e">
        <f>VLOOKUP(K273,Months!$A$1:$B$50,2,FALSE)</f>
        <v>#VALUE!</v>
      </c>
      <c r="M273" t="e">
        <f t="shared" si="55"/>
        <v>#VALUE!</v>
      </c>
      <c r="N273" s="3" t="e">
        <f t="shared" si="56"/>
        <v>#VALUE!</v>
      </c>
      <c r="O273" s="3">
        <v>40832</v>
      </c>
      <c r="P273" s="3">
        <f t="shared" si="57"/>
        <v>40832</v>
      </c>
      <c r="Q273" s="3" t="str">
        <f t="shared" si="58"/>
        <v>Morgan (face)</v>
      </c>
      <c r="R273" s="5">
        <f t="shared" si="59"/>
        <v>51.5</v>
      </c>
      <c r="S273" s="5">
        <f t="shared" si="60"/>
        <v>36.5</v>
      </c>
      <c r="T273" s="5">
        <f t="shared" si="61"/>
        <v>44</v>
      </c>
      <c r="U273" s="5">
        <f t="shared" si="62"/>
        <v>10</v>
      </c>
      <c r="V273" s="5" t="e">
        <f>NA()</f>
        <v>#N/A</v>
      </c>
      <c r="W273" s="5" t="e">
        <f>NA()</f>
        <v>#N/A</v>
      </c>
      <c r="X273" s="5">
        <f t="shared" si="63"/>
        <v>9.5</v>
      </c>
    </row>
    <row r="274" spans="1:24" x14ac:dyDescent="0.25">
      <c r="A274" s="1" t="s">
        <v>510</v>
      </c>
      <c r="B274" s="1" t="s">
        <v>70</v>
      </c>
      <c r="C274" s="1" t="s">
        <v>79</v>
      </c>
      <c r="D274" s="1" t="s">
        <v>4</v>
      </c>
      <c r="E274" s="1" t="s">
        <v>23</v>
      </c>
      <c r="F274" s="1" t="s">
        <v>13</v>
      </c>
      <c r="G274" s="1" t="s">
        <v>50</v>
      </c>
      <c r="H274" s="1" t="s">
        <v>213</v>
      </c>
      <c r="J274" s="2">
        <f t="shared" si="53"/>
        <v>15</v>
      </c>
      <c r="K274" s="2" t="str">
        <f t="shared" si="54"/>
        <v>Oct</v>
      </c>
      <c r="L274">
        <f>VLOOKUP(K274,Months!$A$1:$B$50,2,FALSE)</f>
        <v>10</v>
      </c>
      <c r="M274" t="str">
        <f t="shared" si="55"/>
        <v>2011</v>
      </c>
      <c r="N274" s="3">
        <f t="shared" si="56"/>
        <v>40831</v>
      </c>
      <c r="P274" s="3">
        <f t="shared" si="57"/>
        <v>40831</v>
      </c>
      <c r="Q274" s="3" t="str">
        <f t="shared" si="58"/>
        <v>Galaxy</v>
      </c>
      <c r="R274" s="5">
        <f t="shared" si="59"/>
        <v>57.999999999999993</v>
      </c>
      <c r="S274" s="5">
        <f t="shared" si="60"/>
        <v>28.999999999999996</v>
      </c>
      <c r="T274" s="5">
        <f t="shared" si="61"/>
        <v>51</v>
      </c>
      <c r="U274" s="5">
        <f t="shared" si="62"/>
        <v>12</v>
      </c>
      <c r="V274" s="5" t="e">
        <f>NA()</f>
        <v>#N/A</v>
      </c>
      <c r="W274" s="5" t="e">
        <f>NA()</f>
        <v>#N/A</v>
      </c>
      <c r="X274" s="5">
        <f t="shared" si="63"/>
        <v>8</v>
      </c>
    </row>
    <row r="275" spans="1:24" x14ac:dyDescent="0.25">
      <c r="A275" s="1" t="s">
        <v>511</v>
      </c>
      <c r="B275" s="1" t="s">
        <v>512</v>
      </c>
      <c r="C275" s="1" t="s">
        <v>1</v>
      </c>
      <c r="D275" s="1" t="s">
        <v>19</v>
      </c>
      <c r="E275" s="1" t="s">
        <v>16</v>
      </c>
      <c r="F275" s="1" t="s">
        <v>13</v>
      </c>
      <c r="G275" s="1" t="s">
        <v>43</v>
      </c>
      <c r="H275" s="1" t="s">
        <v>44</v>
      </c>
      <c r="J275" s="2">
        <f t="shared" si="53"/>
        <v>14</v>
      </c>
      <c r="K275" s="2" t="str">
        <f t="shared" si="54"/>
        <v>Oct</v>
      </c>
      <c r="L275">
        <f>VLOOKUP(K275,Months!$A$1:$B$50,2,FALSE)</f>
        <v>10</v>
      </c>
      <c r="M275" t="str">
        <f t="shared" si="55"/>
        <v>2011</v>
      </c>
      <c r="N275" s="3">
        <f t="shared" si="56"/>
        <v>40830</v>
      </c>
      <c r="P275" s="3">
        <f t="shared" si="57"/>
        <v>40830</v>
      </c>
      <c r="Q275" s="3" t="str">
        <f t="shared" si="58"/>
        <v>Essential</v>
      </c>
      <c r="R275" s="5">
        <f t="shared" si="59"/>
        <v>55.000000000000007</v>
      </c>
      <c r="S275" s="5">
        <f t="shared" si="60"/>
        <v>33</v>
      </c>
      <c r="T275" s="5">
        <f t="shared" si="61"/>
        <v>48</v>
      </c>
      <c r="U275" s="5">
        <f t="shared" si="62"/>
        <v>11</v>
      </c>
      <c r="V275" s="5" t="e">
        <f>NA()</f>
        <v>#N/A</v>
      </c>
      <c r="W275" s="5" t="e">
        <f>NA()</f>
        <v>#N/A</v>
      </c>
      <c r="X275" s="5">
        <f t="shared" si="63"/>
        <v>8</v>
      </c>
    </row>
    <row r="276" spans="1:24" x14ac:dyDescent="0.25">
      <c r="A276" s="1" t="s">
        <v>513</v>
      </c>
      <c r="B276" s="1" t="s">
        <v>496</v>
      </c>
      <c r="C276" s="1" t="s">
        <v>47</v>
      </c>
      <c r="D276" s="1" t="s">
        <v>19</v>
      </c>
      <c r="E276" s="1" t="s">
        <v>23</v>
      </c>
      <c r="F276" s="1" t="s">
        <v>2</v>
      </c>
      <c r="G276" s="1" t="s">
        <v>57</v>
      </c>
      <c r="H276" s="1" t="s">
        <v>87</v>
      </c>
      <c r="J276" s="2">
        <f t="shared" si="53"/>
        <v>14</v>
      </c>
      <c r="K276" s="2" t="str">
        <f t="shared" si="54"/>
        <v>Oct</v>
      </c>
      <c r="L276">
        <f>VLOOKUP(K276,Months!$A$1:$B$50,2,FALSE)</f>
        <v>10</v>
      </c>
      <c r="M276" t="str">
        <f t="shared" si="55"/>
        <v>2011</v>
      </c>
      <c r="N276" s="3">
        <f t="shared" si="56"/>
        <v>40830</v>
      </c>
      <c r="P276" s="3">
        <f t="shared" si="57"/>
        <v>40830</v>
      </c>
      <c r="Q276" s="3" t="str">
        <f t="shared" si="58"/>
        <v>Nielsen</v>
      </c>
      <c r="R276" s="5">
        <f t="shared" si="59"/>
        <v>56.999999999999993</v>
      </c>
      <c r="S276" s="5">
        <f t="shared" si="60"/>
        <v>30</v>
      </c>
      <c r="T276" s="5">
        <f t="shared" si="61"/>
        <v>48</v>
      </c>
      <c r="U276" s="5">
        <f t="shared" si="62"/>
        <v>12</v>
      </c>
      <c r="V276" s="5" t="e">
        <f>NA()</f>
        <v>#N/A</v>
      </c>
      <c r="W276" s="5" t="e">
        <f>NA()</f>
        <v>#N/A</v>
      </c>
      <c r="X276" s="5">
        <f t="shared" si="63"/>
        <v>10</v>
      </c>
    </row>
    <row r="277" spans="1:24" x14ac:dyDescent="0.25">
      <c r="A277" s="1" t="s">
        <v>514</v>
      </c>
      <c r="B277" s="1" t="s">
        <v>275</v>
      </c>
      <c r="C277" s="1" t="s">
        <v>93</v>
      </c>
      <c r="D277" s="1" t="s">
        <v>60</v>
      </c>
      <c r="E277" s="1" t="s">
        <v>16</v>
      </c>
      <c r="F277" s="1" t="s">
        <v>14</v>
      </c>
      <c r="G277" s="1" t="s">
        <v>21</v>
      </c>
      <c r="H277" s="1" t="s">
        <v>21</v>
      </c>
      <c r="J277" s="2">
        <f t="shared" si="53"/>
        <v>9</v>
      </c>
      <c r="K277" s="2" t="str">
        <f t="shared" si="54"/>
        <v>Oct</v>
      </c>
      <c r="L277">
        <f>VLOOKUP(K277,Months!$A$1:$B$50,2,FALSE)</f>
        <v>10</v>
      </c>
      <c r="M277" t="str">
        <f t="shared" si="55"/>
        <v>2011</v>
      </c>
      <c r="N277" s="3">
        <f t="shared" si="56"/>
        <v>40825</v>
      </c>
      <c r="P277" s="3">
        <f t="shared" si="57"/>
        <v>40825</v>
      </c>
      <c r="Q277" s="3" t="str">
        <f t="shared" si="58"/>
        <v>Morgan (face)</v>
      </c>
      <c r="R277" s="5">
        <f t="shared" si="59"/>
        <v>50</v>
      </c>
      <c r="S277" s="5">
        <f t="shared" si="60"/>
        <v>38.5</v>
      </c>
      <c r="T277" s="5">
        <f t="shared" si="61"/>
        <v>43.5</v>
      </c>
      <c r="U277" s="5">
        <f t="shared" si="62"/>
        <v>11</v>
      </c>
      <c r="V277" s="5" t="e">
        <f>NA()</f>
        <v>#N/A</v>
      </c>
      <c r="W277" s="5" t="e">
        <f>NA()</f>
        <v>#N/A</v>
      </c>
      <c r="X277" s="5">
        <f t="shared" si="63"/>
        <v>7.0000000000000009</v>
      </c>
    </row>
    <row r="278" spans="1:24" x14ac:dyDescent="0.25">
      <c r="A278" s="1" t="s">
        <v>515</v>
      </c>
      <c r="B278" s="1" t="s">
        <v>100</v>
      </c>
      <c r="C278" s="1" t="s">
        <v>79</v>
      </c>
      <c r="D278" s="1" t="s">
        <v>5</v>
      </c>
      <c r="E278" s="1" t="s">
        <v>23</v>
      </c>
      <c r="F278" s="1" t="s">
        <v>2</v>
      </c>
      <c r="G278" s="1" t="s">
        <v>57</v>
      </c>
      <c r="H278" s="1" t="s">
        <v>87</v>
      </c>
      <c r="J278" s="2">
        <f t="shared" si="53"/>
        <v>8</v>
      </c>
      <c r="K278" s="2" t="str">
        <f t="shared" si="54"/>
        <v>Oct</v>
      </c>
      <c r="L278">
        <f>VLOOKUP(K278,Months!$A$1:$B$50,2,FALSE)</f>
        <v>10</v>
      </c>
      <c r="M278" t="str">
        <f t="shared" si="55"/>
        <v>2011</v>
      </c>
      <c r="N278" s="3">
        <f t="shared" si="56"/>
        <v>40824</v>
      </c>
      <c r="P278" s="3">
        <f t="shared" si="57"/>
        <v>40824</v>
      </c>
      <c r="Q278" s="3" t="str">
        <f t="shared" si="58"/>
        <v>Newspoll</v>
      </c>
      <c r="R278" s="5">
        <f t="shared" si="59"/>
        <v>56.999999999999993</v>
      </c>
      <c r="S278" s="5">
        <f t="shared" si="60"/>
        <v>28.999999999999996</v>
      </c>
      <c r="T278" s="5">
        <f t="shared" si="61"/>
        <v>49</v>
      </c>
      <c r="U278" s="5">
        <f t="shared" si="62"/>
        <v>12</v>
      </c>
      <c r="V278" s="5" t="e">
        <f>NA()</f>
        <v>#N/A</v>
      </c>
      <c r="W278" s="5" t="e">
        <f>NA()</f>
        <v>#N/A</v>
      </c>
      <c r="X278" s="5">
        <f t="shared" si="63"/>
        <v>10</v>
      </c>
    </row>
    <row r="279" spans="1:24" x14ac:dyDescent="0.25">
      <c r="A279" s="1" t="s">
        <v>516</v>
      </c>
      <c r="B279" s="1" t="s">
        <v>517</v>
      </c>
      <c r="C279" s="1" t="s">
        <v>1</v>
      </c>
      <c r="D279" s="1" t="s">
        <v>19</v>
      </c>
      <c r="E279" s="1" t="s">
        <v>2</v>
      </c>
      <c r="F279" s="1" t="s">
        <v>8</v>
      </c>
      <c r="G279" s="1" t="s">
        <v>43</v>
      </c>
      <c r="H279" s="1" t="s">
        <v>44</v>
      </c>
      <c r="J279" s="2">
        <f t="shared" si="53"/>
        <v>7</v>
      </c>
      <c r="K279" s="2" t="str">
        <f t="shared" si="54"/>
        <v>Oct</v>
      </c>
      <c r="L279">
        <f>VLOOKUP(K279,Months!$A$1:$B$50,2,FALSE)</f>
        <v>10</v>
      </c>
      <c r="M279" t="str">
        <f t="shared" si="55"/>
        <v>2011</v>
      </c>
      <c r="N279" s="3">
        <f t="shared" si="56"/>
        <v>40823</v>
      </c>
      <c r="P279" s="3">
        <f t="shared" si="57"/>
        <v>40823</v>
      </c>
      <c r="Q279" s="3" t="str">
        <f t="shared" si="58"/>
        <v>Essential</v>
      </c>
      <c r="R279" s="5">
        <f t="shared" si="59"/>
        <v>55.000000000000007</v>
      </c>
      <c r="S279" s="5">
        <f t="shared" si="60"/>
        <v>33</v>
      </c>
      <c r="T279" s="5">
        <f t="shared" si="61"/>
        <v>48</v>
      </c>
      <c r="U279" s="5">
        <f t="shared" si="62"/>
        <v>10</v>
      </c>
      <c r="V279" s="5" t="e">
        <f>NA()</f>
        <v>#N/A</v>
      </c>
      <c r="W279" s="5" t="e">
        <f>NA()</f>
        <v>#N/A</v>
      </c>
      <c r="X279" s="5">
        <f t="shared" si="63"/>
        <v>9</v>
      </c>
    </row>
    <row r="280" spans="1:24" x14ac:dyDescent="0.25">
      <c r="A280" s="1" t="s">
        <v>518</v>
      </c>
      <c r="B280" s="1" t="s">
        <v>519</v>
      </c>
      <c r="C280" s="1" t="s">
        <v>1</v>
      </c>
      <c r="D280" s="1" t="s">
        <v>19</v>
      </c>
      <c r="E280" s="1" t="s">
        <v>16</v>
      </c>
      <c r="F280" s="1" t="s">
        <v>8</v>
      </c>
      <c r="G280" s="1" t="s">
        <v>43</v>
      </c>
      <c r="H280" s="1" t="s">
        <v>44</v>
      </c>
      <c r="J280" s="2">
        <f t="shared" si="53"/>
        <v>22064</v>
      </c>
      <c r="K280" s="2" t="str">
        <f t="shared" si="54"/>
        <v>Sep–2</v>
      </c>
      <c r="L280" t="e">
        <f>VLOOKUP(K280,Months!$A$1:$B$50,2,FALSE)</f>
        <v>#N/A</v>
      </c>
      <c r="M280" t="str">
        <f t="shared" si="55"/>
        <v>Oct 2011</v>
      </c>
      <c r="N280" s="3" t="e">
        <f t="shared" si="56"/>
        <v>#N/A</v>
      </c>
      <c r="O280" s="3">
        <v>40816</v>
      </c>
      <c r="P280" s="3">
        <f t="shared" si="57"/>
        <v>40816</v>
      </c>
      <c r="Q280" s="3" t="str">
        <f t="shared" si="58"/>
        <v>Essential</v>
      </c>
      <c r="R280" s="5">
        <f t="shared" si="59"/>
        <v>55.000000000000007</v>
      </c>
      <c r="S280" s="5">
        <f t="shared" si="60"/>
        <v>33</v>
      </c>
      <c r="T280" s="5">
        <f t="shared" si="61"/>
        <v>48</v>
      </c>
      <c r="U280" s="5">
        <f t="shared" si="62"/>
        <v>11</v>
      </c>
      <c r="V280" s="5" t="e">
        <f>NA()</f>
        <v>#N/A</v>
      </c>
      <c r="W280" s="5" t="e">
        <f>NA()</f>
        <v>#N/A</v>
      </c>
      <c r="X280" s="5">
        <f t="shared" si="63"/>
        <v>9</v>
      </c>
    </row>
    <row r="281" spans="1:24" x14ac:dyDescent="0.25">
      <c r="A281" s="1" t="s">
        <v>520</v>
      </c>
      <c r="B281" s="1" t="s">
        <v>275</v>
      </c>
      <c r="C281" s="1" t="s">
        <v>92</v>
      </c>
      <c r="D281" s="1" t="s">
        <v>85</v>
      </c>
      <c r="E281" s="1" t="s">
        <v>2</v>
      </c>
      <c r="F281" s="1" t="s">
        <v>13</v>
      </c>
      <c r="G281" s="1" t="s">
        <v>85</v>
      </c>
      <c r="H281" s="1" t="s">
        <v>98</v>
      </c>
      <c r="J281" s="2">
        <f t="shared" si="53"/>
        <v>25</v>
      </c>
      <c r="K281" s="2" t="str">
        <f t="shared" si="54"/>
        <v>Sep/1–2</v>
      </c>
      <c r="L281" t="e">
        <f>VLOOKUP(K281,Months!$A$1:$B$50,2,FALSE)</f>
        <v>#N/A</v>
      </c>
      <c r="M281" t="str">
        <f t="shared" si="55"/>
        <v>Oct 2011</v>
      </c>
      <c r="N281" s="3" t="e">
        <f t="shared" si="56"/>
        <v>#N/A</v>
      </c>
      <c r="O281" s="3">
        <v>40814</v>
      </c>
      <c r="P281" s="3">
        <f t="shared" si="57"/>
        <v>40814</v>
      </c>
      <c r="Q281" s="3" t="str">
        <f t="shared" si="58"/>
        <v>Morgan (face)</v>
      </c>
      <c r="R281" s="5">
        <f t="shared" si="59"/>
        <v>53.5</v>
      </c>
      <c r="S281" s="5">
        <f t="shared" si="60"/>
        <v>35.5</v>
      </c>
      <c r="T281" s="5">
        <f t="shared" si="61"/>
        <v>46.5</v>
      </c>
      <c r="U281" s="5">
        <f t="shared" si="62"/>
        <v>10</v>
      </c>
      <c r="V281" s="5" t="e">
        <f>NA()</f>
        <v>#N/A</v>
      </c>
      <c r="W281" s="5" t="e">
        <f>NA()</f>
        <v>#N/A</v>
      </c>
      <c r="X281" s="5">
        <f t="shared" si="63"/>
        <v>8</v>
      </c>
    </row>
    <row r="282" spans="1:24" x14ac:dyDescent="0.25">
      <c r="A282" s="1" t="s">
        <v>521</v>
      </c>
      <c r="B282" s="1" t="s">
        <v>522</v>
      </c>
      <c r="C282" s="1" t="s">
        <v>74</v>
      </c>
      <c r="D282" s="1" t="s">
        <v>5</v>
      </c>
      <c r="E282" s="1" t="s">
        <v>23</v>
      </c>
      <c r="F282" s="1" t="s">
        <v>13</v>
      </c>
      <c r="G282" s="1" t="s">
        <v>71</v>
      </c>
      <c r="H282" s="1" t="s">
        <v>82</v>
      </c>
      <c r="J282" s="2">
        <f t="shared" si="53"/>
        <v>23</v>
      </c>
      <c r="K282" s="2" t="str">
        <f t="shared" si="54"/>
        <v>Sep</v>
      </c>
      <c r="L282">
        <f>VLOOKUP(K282,Months!$A$1:$B$50,2,FALSE)</f>
        <v>9</v>
      </c>
      <c r="M282" t="str">
        <f t="shared" si="55"/>
        <v>2011</v>
      </c>
      <c r="N282" s="3">
        <f t="shared" si="56"/>
        <v>40809</v>
      </c>
      <c r="P282" s="3">
        <f t="shared" si="57"/>
        <v>40809</v>
      </c>
      <c r="Q282" s="3" t="str">
        <f t="shared" si="58"/>
        <v>Essential</v>
      </c>
      <c r="R282" s="5">
        <f t="shared" si="59"/>
        <v>56.000000000000007</v>
      </c>
      <c r="S282" s="5">
        <f t="shared" si="60"/>
        <v>32</v>
      </c>
      <c r="T282" s="5">
        <f t="shared" si="61"/>
        <v>49</v>
      </c>
      <c r="U282" s="5">
        <f t="shared" si="62"/>
        <v>12</v>
      </c>
      <c r="V282" s="5" t="e">
        <f>NA()</f>
        <v>#N/A</v>
      </c>
      <c r="W282" s="5" t="e">
        <f>NA()</f>
        <v>#N/A</v>
      </c>
      <c r="X282" s="5">
        <f t="shared" si="63"/>
        <v>8</v>
      </c>
    </row>
    <row r="283" spans="1:24" x14ac:dyDescent="0.25">
      <c r="A283" s="1" t="s">
        <v>523</v>
      </c>
      <c r="B283" s="1" t="s">
        <v>100</v>
      </c>
      <c r="C283" s="1" t="s">
        <v>396</v>
      </c>
      <c r="D283" s="1" t="s">
        <v>19</v>
      </c>
      <c r="E283" s="1" t="s">
        <v>3</v>
      </c>
      <c r="F283" s="1" t="s">
        <v>3</v>
      </c>
      <c r="G283" s="1" t="s">
        <v>50</v>
      </c>
      <c r="H283" s="1" t="s">
        <v>213</v>
      </c>
      <c r="J283" s="2">
        <f t="shared" si="53"/>
        <v>17</v>
      </c>
      <c r="K283" s="2" t="str">
        <f t="shared" si="54"/>
        <v>Sep</v>
      </c>
      <c r="L283">
        <f>VLOOKUP(K283,Months!$A$1:$B$50,2,FALSE)</f>
        <v>9</v>
      </c>
      <c r="M283" t="str">
        <f t="shared" si="55"/>
        <v>2011</v>
      </c>
      <c r="N283" s="3">
        <f t="shared" si="56"/>
        <v>40803</v>
      </c>
      <c r="P283" s="3">
        <f t="shared" si="57"/>
        <v>40803</v>
      </c>
      <c r="Q283" s="3" t="str">
        <f t="shared" si="58"/>
        <v>Newspoll</v>
      </c>
      <c r="R283" s="5">
        <f t="shared" si="59"/>
        <v>57.999999999999993</v>
      </c>
      <c r="S283" s="5">
        <f t="shared" si="60"/>
        <v>26</v>
      </c>
      <c r="T283" s="5">
        <f t="shared" si="61"/>
        <v>48</v>
      </c>
      <c r="U283" s="5">
        <f t="shared" si="62"/>
        <v>13</v>
      </c>
      <c r="V283" s="5" t="e">
        <f>NA()</f>
        <v>#N/A</v>
      </c>
      <c r="W283" s="5" t="e">
        <f>NA()</f>
        <v>#N/A</v>
      </c>
      <c r="X283" s="5">
        <f t="shared" si="63"/>
        <v>13</v>
      </c>
    </row>
    <row r="284" spans="1:24" x14ac:dyDescent="0.25">
      <c r="A284" s="1" t="s">
        <v>524</v>
      </c>
      <c r="B284" s="1" t="s">
        <v>525</v>
      </c>
      <c r="C284" s="1" t="s">
        <v>74</v>
      </c>
      <c r="D284" s="1" t="s">
        <v>5</v>
      </c>
      <c r="E284" s="1" t="s">
        <v>2</v>
      </c>
      <c r="F284" s="1" t="s">
        <v>8</v>
      </c>
      <c r="G284" s="1" t="s">
        <v>71</v>
      </c>
      <c r="H284" s="1" t="s">
        <v>82</v>
      </c>
      <c r="J284" s="2">
        <f t="shared" si="53"/>
        <v>16</v>
      </c>
      <c r="K284" s="2" t="str">
        <f t="shared" si="54"/>
        <v>Sep</v>
      </c>
      <c r="L284">
        <f>VLOOKUP(K284,Months!$A$1:$B$50,2,FALSE)</f>
        <v>9</v>
      </c>
      <c r="M284" t="str">
        <f t="shared" si="55"/>
        <v>2011</v>
      </c>
      <c r="N284" s="3">
        <f t="shared" si="56"/>
        <v>40802</v>
      </c>
      <c r="P284" s="3">
        <f t="shared" si="57"/>
        <v>40802</v>
      </c>
      <c r="Q284" s="3" t="str">
        <f t="shared" si="58"/>
        <v>Essential</v>
      </c>
      <c r="R284" s="5">
        <f t="shared" si="59"/>
        <v>56.000000000000007</v>
      </c>
      <c r="S284" s="5">
        <f t="shared" si="60"/>
        <v>32</v>
      </c>
      <c r="T284" s="5">
        <f t="shared" si="61"/>
        <v>49</v>
      </c>
      <c r="U284" s="5">
        <f t="shared" si="62"/>
        <v>10</v>
      </c>
      <c r="V284" s="5" t="e">
        <f>NA()</f>
        <v>#N/A</v>
      </c>
      <c r="W284" s="5" t="e">
        <f>NA()</f>
        <v>#N/A</v>
      </c>
      <c r="X284" s="5">
        <f t="shared" si="63"/>
        <v>9</v>
      </c>
    </row>
    <row r="285" spans="1:24" x14ac:dyDescent="0.25">
      <c r="A285" s="1" t="s">
        <v>526</v>
      </c>
      <c r="B285" s="1" t="s">
        <v>275</v>
      </c>
      <c r="C285" s="1" t="s">
        <v>92</v>
      </c>
      <c r="D285" s="1" t="s">
        <v>85</v>
      </c>
      <c r="E285" s="1" t="s">
        <v>2</v>
      </c>
      <c r="F285" s="1" t="s">
        <v>13</v>
      </c>
      <c r="G285" s="1" t="s">
        <v>102</v>
      </c>
      <c r="H285" s="1" t="s">
        <v>103</v>
      </c>
      <c r="J285" s="2" t="e">
        <f t="shared" si="53"/>
        <v>#VALUE!</v>
      </c>
      <c r="K285" s="2" t="str">
        <f t="shared" si="54"/>
        <v>Sep</v>
      </c>
      <c r="L285">
        <f>VLOOKUP(K285,Months!$A$1:$B$50,2,FALSE)</f>
        <v>9</v>
      </c>
      <c r="M285" t="str">
        <f t="shared" si="55"/>
        <v>2011</v>
      </c>
      <c r="N285" s="3" t="e">
        <f t="shared" si="56"/>
        <v>#VALUE!</v>
      </c>
      <c r="O285" s="3">
        <v>40800</v>
      </c>
      <c r="P285" s="3">
        <f t="shared" si="57"/>
        <v>40800</v>
      </c>
      <c r="Q285" s="3" t="str">
        <f t="shared" si="58"/>
        <v>Morgan (face)</v>
      </c>
      <c r="R285" s="5">
        <f t="shared" si="59"/>
        <v>55.500000000000007</v>
      </c>
      <c r="S285" s="5">
        <f t="shared" si="60"/>
        <v>35.5</v>
      </c>
      <c r="T285" s="5">
        <f t="shared" si="61"/>
        <v>46.5</v>
      </c>
      <c r="U285" s="5">
        <f t="shared" si="62"/>
        <v>10</v>
      </c>
      <c r="V285" s="5" t="e">
        <f>NA()</f>
        <v>#N/A</v>
      </c>
      <c r="W285" s="5" t="e">
        <f>NA()</f>
        <v>#N/A</v>
      </c>
      <c r="X285" s="5">
        <f t="shared" si="63"/>
        <v>8</v>
      </c>
    </row>
    <row r="286" spans="1:24" x14ac:dyDescent="0.25">
      <c r="A286" s="1" t="s">
        <v>527</v>
      </c>
      <c r="B286" s="1" t="s">
        <v>528</v>
      </c>
      <c r="C286" s="1" t="s">
        <v>74</v>
      </c>
      <c r="D286" s="1" t="s">
        <v>5</v>
      </c>
      <c r="E286" s="1" t="s">
        <v>2</v>
      </c>
      <c r="F286" s="1" t="s">
        <v>2</v>
      </c>
      <c r="G286" s="1" t="s">
        <v>71</v>
      </c>
      <c r="H286" s="1" t="s">
        <v>82</v>
      </c>
      <c r="J286" s="2">
        <f t="shared" si="53"/>
        <v>9</v>
      </c>
      <c r="K286" s="2" t="str">
        <f t="shared" si="54"/>
        <v>Sep</v>
      </c>
      <c r="L286">
        <f>VLOOKUP(K286,Months!$A$1:$B$50,2,FALSE)</f>
        <v>9</v>
      </c>
      <c r="M286" t="str">
        <f t="shared" si="55"/>
        <v>2011</v>
      </c>
      <c r="N286" s="3">
        <f t="shared" si="56"/>
        <v>40795</v>
      </c>
      <c r="P286" s="3">
        <f t="shared" si="57"/>
        <v>40795</v>
      </c>
      <c r="Q286" s="3" t="str">
        <f t="shared" si="58"/>
        <v>Essential</v>
      </c>
      <c r="R286" s="5">
        <f t="shared" si="59"/>
        <v>56.000000000000007</v>
      </c>
      <c r="S286" s="5">
        <f t="shared" si="60"/>
        <v>32</v>
      </c>
      <c r="T286" s="5">
        <f t="shared" si="61"/>
        <v>49</v>
      </c>
      <c r="U286" s="5">
        <f t="shared" si="62"/>
        <v>10</v>
      </c>
      <c r="V286" s="5" t="e">
        <f>NA()</f>
        <v>#N/A</v>
      </c>
      <c r="W286" s="5" t="e">
        <f>NA()</f>
        <v>#N/A</v>
      </c>
      <c r="X286" s="5">
        <f t="shared" si="63"/>
        <v>10</v>
      </c>
    </row>
    <row r="287" spans="1:24" x14ac:dyDescent="0.25">
      <c r="A287" s="1" t="s">
        <v>529</v>
      </c>
      <c r="B287" s="1" t="s">
        <v>496</v>
      </c>
      <c r="C287" s="1" t="s">
        <v>83</v>
      </c>
      <c r="D287" s="1" t="s">
        <v>19</v>
      </c>
      <c r="E287" s="1" t="s">
        <v>3</v>
      </c>
      <c r="F287" s="1" t="s">
        <v>23</v>
      </c>
      <c r="G287" s="1" t="s">
        <v>50</v>
      </c>
      <c r="H287" s="1" t="s">
        <v>213</v>
      </c>
      <c r="J287" s="2">
        <f t="shared" si="53"/>
        <v>9</v>
      </c>
      <c r="K287" s="2" t="str">
        <f t="shared" si="54"/>
        <v>Sep</v>
      </c>
      <c r="L287">
        <f>VLOOKUP(K287,Months!$A$1:$B$50,2,FALSE)</f>
        <v>9</v>
      </c>
      <c r="M287" t="str">
        <f t="shared" si="55"/>
        <v>2011</v>
      </c>
      <c r="N287" s="3">
        <f t="shared" si="56"/>
        <v>40795</v>
      </c>
      <c r="P287" s="3">
        <f t="shared" si="57"/>
        <v>40795</v>
      </c>
      <c r="Q287" s="3" t="str">
        <f t="shared" si="58"/>
        <v>Nielsen</v>
      </c>
      <c r="R287" s="5">
        <f t="shared" si="59"/>
        <v>57.999999999999993</v>
      </c>
      <c r="S287" s="5">
        <f t="shared" si="60"/>
        <v>27</v>
      </c>
      <c r="T287" s="5">
        <f t="shared" si="61"/>
        <v>48</v>
      </c>
      <c r="U287" s="5">
        <f t="shared" si="62"/>
        <v>13</v>
      </c>
      <c r="V287" s="5" t="e">
        <f>NA()</f>
        <v>#N/A</v>
      </c>
      <c r="W287" s="5" t="e">
        <f>NA()</f>
        <v>#N/A</v>
      </c>
      <c r="X287" s="5">
        <f t="shared" si="63"/>
        <v>12</v>
      </c>
    </row>
    <row r="288" spans="1:24" x14ac:dyDescent="0.25">
      <c r="A288" s="1" t="s">
        <v>530</v>
      </c>
      <c r="B288" s="1" t="s">
        <v>100</v>
      </c>
      <c r="C288" s="1" t="s">
        <v>83</v>
      </c>
      <c r="D288" s="1" t="s">
        <v>21</v>
      </c>
      <c r="E288" s="1" t="s">
        <v>23</v>
      </c>
      <c r="F288" s="1" t="s">
        <v>16</v>
      </c>
      <c r="G288" s="1" t="s">
        <v>48</v>
      </c>
      <c r="H288" s="1" t="s">
        <v>415</v>
      </c>
      <c r="J288" s="2">
        <f t="shared" si="53"/>
        <v>3</v>
      </c>
      <c r="K288" s="2" t="str">
        <f t="shared" si="54"/>
        <v>Sep</v>
      </c>
      <c r="L288">
        <f>VLOOKUP(K288,Months!$A$1:$B$50,2,FALSE)</f>
        <v>9</v>
      </c>
      <c r="M288" t="str">
        <f t="shared" si="55"/>
        <v>2011</v>
      </c>
      <c r="N288" s="3">
        <f t="shared" si="56"/>
        <v>40789</v>
      </c>
      <c r="P288" s="3">
        <f t="shared" si="57"/>
        <v>40789</v>
      </c>
      <c r="Q288" s="3" t="str">
        <f t="shared" si="58"/>
        <v>Newspoll</v>
      </c>
      <c r="R288" s="5">
        <f t="shared" si="59"/>
        <v>59</v>
      </c>
      <c r="S288" s="5">
        <f t="shared" si="60"/>
        <v>27</v>
      </c>
      <c r="T288" s="5">
        <f t="shared" si="61"/>
        <v>50</v>
      </c>
      <c r="U288" s="5">
        <f t="shared" si="62"/>
        <v>12</v>
      </c>
      <c r="V288" s="5" t="e">
        <f>NA()</f>
        <v>#N/A</v>
      </c>
      <c r="W288" s="5" t="e">
        <f>NA()</f>
        <v>#N/A</v>
      </c>
      <c r="X288" s="5">
        <f t="shared" si="63"/>
        <v>11</v>
      </c>
    </row>
    <row r="289" spans="1:24" x14ac:dyDescent="0.25">
      <c r="A289" s="1" t="s">
        <v>531</v>
      </c>
      <c r="B289" s="1" t="s">
        <v>532</v>
      </c>
      <c r="C289" s="1" t="s">
        <v>47</v>
      </c>
      <c r="D289" s="1" t="s">
        <v>5</v>
      </c>
      <c r="E289" s="1" t="s">
        <v>16</v>
      </c>
      <c r="F289" s="1" t="s">
        <v>2</v>
      </c>
      <c r="G289" s="1" t="s">
        <v>57</v>
      </c>
      <c r="H289" s="1" t="s">
        <v>87</v>
      </c>
      <c r="J289" s="2">
        <f t="shared" si="53"/>
        <v>22053</v>
      </c>
      <c r="K289" s="2" t="str">
        <f t="shared" si="54"/>
        <v>Aug–4</v>
      </c>
      <c r="L289" t="e">
        <f>VLOOKUP(K289,Months!$A$1:$B$50,2,FALSE)</f>
        <v>#N/A</v>
      </c>
      <c r="M289" t="str">
        <f t="shared" si="55"/>
        <v>Sep 2011</v>
      </c>
      <c r="N289" s="3" t="e">
        <f t="shared" si="56"/>
        <v>#N/A</v>
      </c>
      <c r="O289" s="3">
        <v>40788</v>
      </c>
      <c r="P289" s="3">
        <f t="shared" si="57"/>
        <v>40788</v>
      </c>
      <c r="Q289" s="3" t="str">
        <f t="shared" si="58"/>
        <v>Essential</v>
      </c>
      <c r="R289" s="5">
        <f t="shared" si="59"/>
        <v>56.999999999999993</v>
      </c>
      <c r="S289" s="5">
        <f t="shared" si="60"/>
        <v>30</v>
      </c>
      <c r="T289" s="5">
        <f t="shared" si="61"/>
        <v>49</v>
      </c>
      <c r="U289" s="5">
        <f t="shared" si="62"/>
        <v>11</v>
      </c>
      <c r="V289" s="5" t="e">
        <f>NA()</f>
        <v>#N/A</v>
      </c>
      <c r="W289" s="5" t="e">
        <f>NA()</f>
        <v>#N/A</v>
      </c>
      <c r="X289" s="5">
        <f t="shared" si="63"/>
        <v>10</v>
      </c>
    </row>
    <row r="290" spans="1:24" x14ac:dyDescent="0.25">
      <c r="A290" s="1" t="s">
        <v>533</v>
      </c>
      <c r="B290" s="1" t="s">
        <v>275</v>
      </c>
      <c r="C290" s="1" t="s">
        <v>66</v>
      </c>
      <c r="D290" s="1" t="s">
        <v>85</v>
      </c>
      <c r="E290" s="1" t="s">
        <v>91</v>
      </c>
      <c r="F290" s="1" t="s">
        <v>99</v>
      </c>
      <c r="G290" s="1" t="s">
        <v>94</v>
      </c>
      <c r="H290" s="1" t="s">
        <v>95</v>
      </c>
      <c r="J290" s="2">
        <f t="shared" si="53"/>
        <v>28</v>
      </c>
      <c r="K290" s="2" t="str">
        <f t="shared" si="54"/>
        <v>Aug/3–4</v>
      </c>
      <c r="L290" t="e">
        <f>VLOOKUP(K290,Months!$A$1:$B$50,2,FALSE)</f>
        <v>#N/A</v>
      </c>
      <c r="M290" t="str">
        <f t="shared" si="55"/>
        <v>Sep 2011</v>
      </c>
      <c r="N290" s="3" t="e">
        <f t="shared" si="56"/>
        <v>#N/A</v>
      </c>
      <c r="O290" s="3">
        <v>40786</v>
      </c>
      <c r="P290" s="3">
        <f t="shared" si="57"/>
        <v>40786</v>
      </c>
      <c r="Q290" s="3" t="str">
        <f t="shared" si="58"/>
        <v>Morgan (face)</v>
      </c>
      <c r="R290" s="5">
        <f t="shared" si="59"/>
        <v>54.500000000000007</v>
      </c>
      <c r="S290" s="5">
        <f t="shared" si="60"/>
        <v>32.5</v>
      </c>
      <c r="T290" s="5">
        <f t="shared" si="61"/>
        <v>46.5</v>
      </c>
      <c r="U290" s="5">
        <f t="shared" si="62"/>
        <v>12.5</v>
      </c>
      <c r="V290" s="5" t="e">
        <f>NA()</f>
        <v>#N/A</v>
      </c>
      <c r="W290" s="5" t="e">
        <f>NA()</f>
        <v>#N/A</v>
      </c>
      <c r="X290" s="5">
        <f t="shared" si="63"/>
        <v>8.5</v>
      </c>
    </row>
    <row r="291" spans="1:24" x14ac:dyDescent="0.25">
      <c r="A291" s="1" t="s">
        <v>534</v>
      </c>
      <c r="B291" s="1" t="s">
        <v>535</v>
      </c>
      <c r="C291" s="1" t="s">
        <v>74</v>
      </c>
      <c r="D291" s="1" t="s">
        <v>5</v>
      </c>
      <c r="E291" s="1" t="s">
        <v>2</v>
      </c>
      <c r="F291" s="1" t="s">
        <v>13</v>
      </c>
      <c r="G291" s="1" t="s">
        <v>71</v>
      </c>
      <c r="H291" s="1" t="s">
        <v>82</v>
      </c>
      <c r="J291" s="2">
        <f t="shared" si="53"/>
        <v>26</v>
      </c>
      <c r="K291" s="2" t="str">
        <f t="shared" si="54"/>
        <v>Aug</v>
      </c>
      <c r="L291">
        <f>VLOOKUP(K291,Months!$A$1:$B$50,2,FALSE)</f>
        <v>8</v>
      </c>
      <c r="M291" t="str">
        <f t="shared" si="55"/>
        <v>2011</v>
      </c>
      <c r="N291" s="3">
        <f t="shared" si="56"/>
        <v>40781</v>
      </c>
      <c r="P291" s="3">
        <f t="shared" si="57"/>
        <v>40781</v>
      </c>
      <c r="Q291" s="3" t="str">
        <f t="shared" si="58"/>
        <v>Essential</v>
      </c>
      <c r="R291" s="5">
        <f t="shared" si="59"/>
        <v>56.000000000000007</v>
      </c>
      <c r="S291" s="5">
        <f t="shared" si="60"/>
        <v>32</v>
      </c>
      <c r="T291" s="5">
        <f t="shared" si="61"/>
        <v>49</v>
      </c>
      <c r="U291" s="5">
        <f t="shared" si="62"/>
        <v>10</v>
      </c>
      <c r="V291" s="5" t="e">
        <f>NA()</f>
        <v>#N/A</v>
      </c>
      <c r="W291" s="5" t="e">
        <f>NA()</f>
        <v>#N/A</v>
      </c>
      <c r="X291" s="5">
        <f t="shared" si="63"/>
        <v>8</v>
      </c>
    </row>
    <row r="292" spans="1:24" x14ac:dyDescent="0.25">
      <c r="A292" s="1" t="s">
        <v>536</v>
      </c>
      <c r="B292" s="1" t="s">
        <v>100</v>
      </c>
      <c r="C292" s="1" t="s">
        <v>83</v>
      </c>
      <c r="D292" s="1" t="s">
        <v>17</v>
      </c>
      <c r="E292" s="1" t="s">
        <v>27</v>
      </c>
      <c r="F292" s="1" t="s">
        <v>23</v>
      </c>
      <c r="G292" s="1" t="s">
        <v>57</v>
      </c>
      <c r="H292" s="1" t="s">
        <v>87</v>
      </c>
      <c r="J292" s="2">
        <f t="shared" si="53"/>
        <v>20</v>
      </c>
      <c r="K292" s="2" t="str">
        <f t="shared" si="54"/>
        <v>Aug</v>
      </c>
      <c r="L292">
        <f>VLOOKUP(K292,Months!$A$1:$B$50,2,FALSE)</f>
        <v>8</v>
      </c>
      <c r="M292" t="str">
        <f t="shared" si="55"/>
        <v>2011</v>
      </c>
      <c r="N292" s="3">
        <f t="shared" si="56"/>
        <v>40775</v>
      </c>
      <c r="P292" s="3">
        <f t="shared" si="57"/>
        <v>40775</v>
      </c>
      <c r="Q292" s="3" t="str">
        <f t="shared" si="58"/>
        <v>Newspoll</v>
      </c>
      <c r="R292" s="5">
        <f t="shared" si="59"/>
        <v>56.999999999999993</v>
      </c>
      <c r="S292" s="5">
        <f t="shared" si="60"/>
        <v>27</v>
      </c>
      <c r="T292" s="5">
        <f t="shared" si="61"/>
        <v>47</v>
      </c>
      <c r="U292" s="5">
        <f t="shared" si="62"/>
        <v>14.000000000000002</v>
      </c>
      <c r="V292" s="5" t="e">
        <f>NA()</f>
        <v>#N/A</v>
      </c>
      <c r="W292" s="5" t="e">
        <f>NA()</f>
        <v>#N/A</v>
      </c>
      <c r="X292" s="5">
        <f t="shared" si="63"/>
        <v>12</v>
      </c>
    </row>
    <row r="293" spans="1:24" x14ac:dyDescent="0.25">
      <c r="A293" s="1" t="s">
        <v>537</v>
      </c>
      <c r="B293" s="1" t="s">
        <v>538</v>
      </c>
      <c r="C293" s="1" t="s">
        <v>74</v>
      </c>
      <c r="D293" s="1" t="s">
        <v>21</v>
      </c>
      <c r="E293" s="1" t="s">
        <v>2</v>
      </c>
      <c r="F293" s="1" t="s">
        <v>13</v>
      </c>
      <c r="G293" s="1" t="s">
        <v>71</v>
      </c>
      <c r="H293" s="1" t="s">
        <v>82</v>
      </c>
      <c r="J293" s="2">
        <f t="shared" si="53"/>
        <v>19</v>
      </c>
      <c r="K293" s="2" t="str">
        <f t="shared" si="54"/>
        <v>Aug</v>
      </c>
      <c r="L293">
        <f>VLOOKUP(K293,Months!$A$1:$B$50,2,FALSE)</f>
        <v>8</v>
      </c>
      <c r="M293" t="str">
        <f t="shared" si="55"/>
        <v>2011</v>
      </c>
      <c r="N293" s="3">
        <f t="shared" si="56"/>
        <v>40774</v>
      </c>
      <c r="P293" s="3">
        <f t="shared" si="57"/>
        <v>40774</v>
      </c>
      <c r="Q293" s="3" t="str">
        <f t="shared" si="58"/>
        <v>Essential</v>
      </c>
      <c r="R293" s="5">
        <f t="shared" si="59"/>
        <v>56.000000000000007</v>
      </c>
      <c r="S293" s="5">
        <f t="shared" si="60"/>
        <v>32</v>
      </c>
      <c r="T293" s="5">
        <f t="shared" si="61"/>
        <v>50</v>
      </c>
      <c r="U293" s="5">
        <f t="shared" si="62"/>
        <v>10</v>
      </c>
      <c r="V293" s="5" t="e">
        <f>NA()</f>
        <v>#N/A</v>
      </c>
      <c r="W293" s="5" t="e">
        <f>NA()</f>
        <v>#N/A</v>
      </c>
      <c r="X293" s="5">
        <f t="shared" si="63"/>
        <v>8</v>
      </c>
    </row>
    <row r="294" spans="1:24" x14ac:dyDescent="0.25">
      <c r="A294" s="1" t="s">
        <v>539</v>
      </c>
      <c r="B294" s="1" t="s">
        <v>275</v>
      </c>
      <c r="C294" s="1" t="s">
        <v>66</v>
      </c>
      <c r="D294" s="1" t="s">
        <v>52</v>
      </c>
      <c r="E294" s="1" t="s">
        <v>16</v>
      </c>
      <c r="F294" s="1" t="s">
        <v>14</v>
      </c>
      <c r="G294" s="1" t="s">
        <v>102</v>
      </c>
      <c r="H294" s="1" t="s">
        <v>103</v>
      </c>
      <c r="J294" s="2" t="e">
        <f t="shared" si="53"/>
        <v>#VALUE!</v>
      </c>
      <c r="K294" s="2" t="str">
        <f t="shared" si="54"/>
        <v>Aug</v>
      </c>
      <c r="L294">
        <f>VLOOKUP(K294,Months!$A$1:$B$50,2,FALSE)</f>
        <v>8</v>
      </c>
      <c r="M294" t="str">
        <f t="shared" si="55"/>
        <v>2011</v>
      </c>
      <c r="N294" s="3" t="e">
        <f t="shared" si="56"/>
        <v>#VALUE!</v>
      </c>
      <c r="O294" s="3">
        <v>40772</v>
      </c>
      <c r="P294" s="3">
        <f t="shared" si="57"/>
        <v>40772</v>
      </c>
      <c r="Q294" s="3" t="str">
        <f t="shared" si="58"/>
        <v>Morgan (face)</v>
      </c>
      <c r="R294" s="5">
        <f t="shared" si="59"/>
        <v>55.500000000000007</v>
      </c>
      <c r="S294" s="5">
        <f t="shared" si="60"/>
        <v>32.5</v>
      </c>
      <c r="T294" s="5">
        <f t="shared" si="61"/>
        <v>49.5</v>
      </c>
      <c r="U294" s="5">
        <f t="shared" si="62"/>
        <v>11</v>
      </c>
      <c r="V294" s="5" t="e">
        <f>NA()</f>
        <v>#N/A</v>
      </c>
      <c r="W294" s="5" t="e">
        <f>NA()</f>
        <v>#N/A</v>
      </c>
      <c r="X294" s="5">
        <f t="shared" si="63"/>
        <v>7.0000000000000009</v>
      </c>
    </row>
    <row r="295" spans="1:24" x14ac:dyDescent="0.25">
      <c r="A295" s="1" t="s">
        <v>540</v>
      </c>
      <c r="B295" s="1" t="s">
        <v>541</v>
      </c>
      <c r="C295" s="1" t="s">
        <v>75</v>
      </c>
      <c r="D295" s="1" t="s">
        <v>21</v>
      </c>
      <c r="E295" s="1" t="s">
        <v>2</v>
      </c>
      <c r="F295" s="1" t="s">
        <v>8</v>
      </c>
      <c r="G295" s="1" t="s">
        <v>57</v>
      </c>
      <c r="H295" s="1" t="s">
        <v>87</v>
      </c>
      <c r="J295" s="2">
        <f t="shared" si="53"/>
        <v>12</v>
      </c>
      <c r="K295" s="2" t="str">
        <f t="shared" si="54"/>
        <v>Aug</v>
      </c>
      <c r="L295">
        <f>VLOOKUP(K295,Months!$A$1:$B$50,2,FALSE)</f>
        <v>8</v>
      </c>
      <c r="M295" t="str">
        <f t="shared" si="55"/>
        <v>2011</v>
      </c>
      <c r="N295" s="3">
        <f t="shared" si="56"/>
        <v>40767</v>
      </c>
      <c r="P295" s="3">
        <f t="shared" si="57"/>
        <v>40767</v>
      </c>
      <c r="Q295" s="3" t="str">
        <f t="shared" si="58"/>
        <v>Essential</v>
      </c>
      <c r="R295" s="5">
        <f t="shared" si="59"/>
        <v>56.999999999999993</v>
      </c>
      <c r="S295" s="5">
        <f t="shared" si="60"/>
        <v>31</v>
      </c>
      <c r="T295" s="5">
        <f t="shared" si="61"/>
        <v>50</v>
      </c>
      <c r="U295" s="5">
        <f t="shared" si="62"/>
        <v>10</v>
      </c>
      <c r="V295" s="5" t="e">
        <f>NA()</f>
        <v>#N/A</v>
      </c>
      <c r="W295" s="5" t="e">
        <f>NA()</f>
        <v>#N/A</v>
      </c>
      <c r="X295" s="5">
        <f t="shared" si="63"/>
        <v>9</v>
      </c>
    </row>
    <row r="296" spans="1:24" x14ac:dyDescent="0.25">
      <c r="A296" s="1" t="s">
        <v>542</v>
      </c>
      <c r="B296" s="1" t="s">
        <v>496</v>
      </c>
      <c r="C296" s="1" t="s">
        <v>80</v>
      </c>
      <c r="D296" s="1" t="s">
        <v>19</v>
      </c>
      <c r="E296" s="1" t="s">
        <v>23</v>
      </c>
      <c r="F296" s="1" t="s">
        <v>16</v>
      </c>
      <c r="G296" s="1" t="s">
        <v>50</v>
      </c>
      <c r="H296" s="1" t="s">
        <v>213</v>
      </c>
      <c r="J296" s="2">
        <f t="shared" si="53"/>
        <v>12</v>
      </c>
      <c r="K296" s="2" t="str">
        <f t="shared" si="54"/>
        <v>Aug</v>
      </c>
      <c r="L296">
        <f>VLOOKUP(K296,Months!$A$1:$B$50,2,FALSE)</f>
        <v>8</v>
      </c>
      <c r="M296" t="str">
        <f t="shared" si="55"/>
        <v>2011</v>
      </c>
      <c r="N296" s="3">
        <f t="shared" si="56"/>
        <v>40767</v>
      </c>
      <c r="P296" s="3">
        <f t="shared" si="57"/>
        <v>40767</v>
      </c>
      <c r="Q296" s="3" t="str">
        <f t="shared" si="58"/>
        <v>Nielsen</v>
      </c>
      <c r="R296" s="5">
        <f t="shared" si="59"/>
        <v>57.999999999999993</v>
      </c>
      <c r="S296" s="5">
        <f t="shared" si="60"/>
        <v>28.000000000000004</v>
      </c>
      <c r="T296" s="5">
        <f t="shared" si="61"/>
        <v>48</v>
      </c>
      <c r="U296" s="5">
        <f t="shared" si="62"/>
        <v>12</v>
      </c>
      <c r="V296" s="5" t="e">
        <f>NA()</f>
        <v>#N/A</v>
      </c>
      <c r="W296" s="5" t="e">
        <f>NA()</f>
        <v>#N/A</v>
      </c>
      <c r="X296" s="5">
        <f t="shared" si="63"/>
        <v>11</v>
      </c>
    </row>
    <row r="297" spans="1:24" x14ac:dyDescent="0.25">
      <c r="A297" s="1" t="s">
        <v>543</v>
      </c>
      <c r="B297" s="1" t="s">
        <v>308</v>
      </c>
      <c r="C297" s="1" t="s">
        <v>77</v>
      </c>
      <c r="D297" s="1" t="s">
        <v>5</v>
      </c>
      <c r="E297" s="1" t="s">
        <v>23</v>
      </c>
      <c r="F297" s="1" t="s">
        <v>72</v>
      </c>
      <c r="G297" s="1" t="s">
        <v>94</v>
      </c>
      <c r="H297" s="1" t="s">
        <v>95</v>
      </c>
      <c r="J297" s="2">
        <f t="shared" si="53"/>
        <v>10</v>
      </c>
      <c r="K297" s="2" t="str">
        <f t="shared" si="54"/>
        <v>Aug</v>
      </c>
      <c r="L297">
        <f>VLOOKUP(K297,Months!$A$1:$B$50,2,FALSE)</f>
        <v>8</v>
      </c>
      <c r="M297" t="str">
        <f t="shared" si="55"/>
        <v>2011</v>
      </c>
      <c r="N297" s="3">
        <f t="shared" si="56"/>
        <v>40765</v>
      </c>
      <c r="P297" s="3">
        <f t="shared" si="57"/>
        <v>40765</v>
      </c>
      <c r="Q297" s="3" t="str">
        <f t="shared" si="58"/>
        <v>Morgan (phone)</v>
      </c>
      <c r="R297" s="5">
        <f t="shared" si="59"/>
        <v>54.500000000000007</v>
      </c>
      <c r="S297" s="5">
        <f t="shared" si="60"/>
        <v>29.5</v>
      </c>
      <c r="T297" s="5">
        <f t="shared" si="61"/>
        <v>49</v>
      </c>
      <c r="U297" s="5">
        <f t="shared" si="62"/>
        <v>12</v>
      </c>
      <c r="V297" s="5" t="e">
        <f>NA()</f>
        <v>#N/A</v>
      </c>
      <c r="W297" s="5" t="e">
        <f>NA()</f>
        <v>#N/A</v>
      </c>
      <c r="X297" s="5">
        <f t="shared" si="63"/>
        <v>9.5</v>
      </c>
    </row>
    <row r="298" spans="1:24" x14ac:dyDescent="0.25">
      <c r="A298" s="1" t="s">
        <v>544</v>
      </c>
      <c r="B298" s="1" t="s">
        <v>100</v>
      </c>
      <c r="C298" s="1" t="s">
        <v>47</v>
      </c>
      <c r="D298" s="1" t="s">
        <v>21</v>
      </c>
      <c r="E298" s="1" t="s">
        <v>2</v>
      </c>
      <c r="F298" s="1" t="s">
        <v>2</v>
      </c>
      <c r="G298" s="1" t="s">
        <v>57</v>
      </c>
      <c r="H298" s="1" t="s">
        <v>87</v>
      </c>
      <c r="J298" s="2">
        <f t="shared" si="53"/>
        <v>6</v>
      </c>
      <c r="K298" s="2" t="str">
        <f t="shared" si="54"/>
        <v>Aug</v>
      </c>
      <c r="L298">
        <f>VLOOKUP(K298,Months!$A$1:$B$50,2,FALSE)</f>
        <v>8</v>
      </c>
      <c r="M298" t="str">
        <f t="shared" si="55"/>
        <v>2011</v>
      </c>
      <c r="N298" s="3">
        <f t="shared" si="56"/>
        <v>40761</v>
      </c>
      <c r="P298" s="3">
        <f t="shared" si="57"/>
        <v>40761</v>
      </c>
      <c r="Q298" s="3" t="str">
        <f t="shared" si="58"/>
        <v>Newspoll</v>
      </c>
      <c r="R298" s="5">
        <f t="shared" si="59"/>
        <v>56.999999999999993</v>
      </c>
      <c r="S298" s="5">
        <f t="shared" si="60"/>
        <v>30</v>
      </c>
      <c r="T298" s="5">
        <f t="shared" si="61"/>
        <v>50</v>
      </c>
      <c r="U298" s="5">
        <f t="shared" si="62"/>
        <v>10</v>
      </c>
      <c r="V298" s="5" t="e">
        <f>NA()</f>
        <v>#N/A</v>
      </c>
      <c r="W298" s="5" t="e">
        <f>NA()</f>
        <v>#N/A</v>
      </c>
      <c r="X298" s="5">
        <f t="shared" si="63"/>
        <v>10</v>
      </c>
    </row>
    <row r="299" spans="1:24" x14ac:dyDescent="0.25">
      <c r="A299" s="1" t="s">
        <v>545</v>
      </c>
      <c r="B299" s="1" t="s">
        <v>546</v>
      </c>
      <c r="C299" s="1" t="s">
        <v>75</v>
      </c>
      <c r="D299" s="1" t="s">
        <v>21</v>
      </c>
      <c r="E299" s="1" t="s">
        <v>2</v>
      </c>
      <c r="F299" s="1" t="s">
        <v>8</v>
      </c>
      <c r="G299" s="1" t="s">
        <v>57</v>
      </c>
      <c r="H299" s="1" t="s">
        <v>87</v>
      </c>
      <c r="J299" s="2">
        <f t="shared" si="53"/>
        <v>5</v>
      </c>
      <c r="K299" s="2" t="str">
        <f t="shared" si="54"/>
        <v>Aug</v>
      </c>
      <c r="L299">
        <f>VLOOKUP(K299,Months!$A$1:$B$50,2,FALSE)</f>
        <v>8</v>
      </c>
      <c r="M299" t="str">
        <f t="shared" si="55"/>
        <v>2011</v>
      </c>
      <c r="N299" s="3">
        <f t="shared" si="56"/>
        <v>40760</v>
      </c>
      <c r="P299" s="3">
        <f t="shared" si="57"/>
        <v>40760</v>
      </c>
      <c r="Q299" s="3" t="str">
        <f t="shared" si="58"/>
        <v>Essential</v>
      </c>
      <c r="R299" s="5">
        <f t="shared" si="59"/>
        <v>56.999999999999993</v>
      </c>
      <c r="S299" s="5">
        <f t="shared" si="60"/>
        <v>31</v>
      </c>
      <c r="T299" s="5">
        <f t="shared" si="61"/>
        <v>50</v>
      </c>
      <c r="U299" s="5">
        <f t="shared" si="62"/>
        <v>10</v>
      </c>
      <c r="V299" s="5" t="e">
        <f>NA()</f>
        <v>#N/A</v>
      </c>
      <c r="W299" s="5" t="e">
        <f>NA()</f>
        <v>#N/A</v>
      </c>
      <c r="X299" s="5">
        <f t="shared" si="63"/>
        <v>9</v>
      </c>
    </row>
    <row r="300" spans="1:24" x14ac:dyDescent="0.25">
      <c r="A300" s="1" t="s">
        <v>547</v>
      </c>
      <c r="B300" s="1" t="s">
        <v>275</v>
      </c>
      <c r="C300" s="1" t="s">
        <v>55</v>
      </c>
      <c r="D300" s="1" t="s">
        <v>68</v>
      </c>
      <c r="E300" s="1" t="s">
        <v>23</v>
      </c>
      <c r="F300" s="1" t="s">
        <v>41</v>
      </c>
      <c r="G300" s="1" t="s">
        <v>85</v>
      </c>
      <c r="H300" s="1" t="s">
        <v>98</v>
      </c>
      <c r="J300" s="2">
        <f t="shared" si="53"/>
        <v>31</v>
      </c>
      <c r="K300" s="2" t="str">
        <f t="shared" si="54"/>
        <v>Jul/6–7</v>
      </c>
      <c r="L300" t="e">
        <f>VLOOKUP(K300,Months!$A$1:$B$50,2,FALSE)</f>
        <v>#N/A</v>
      </c>
      <c r="M300" t="str">
        <f t="shared" si="55"/>
        <v>Aug 2011</v>
      </c>
      <c r="N300" s="3" t="e">
        <f t="shared" si="56"/>
        <v>#N/A</v>
      </c>
      <c r="O300" s="3">
        <v>40758</v>
      </c>
      <c r="P300" s="3">
        <f t="shared" si="57"/>
        <v>40758</v>
      </c>
      <c r="Q300" s="3" t="str">
        <f t="shared" si="58"/>
        <v>Morgan (face)</v>
      </c>
      <c r="R300" s="5">
        <f t="shared" si="59"/>
        <v>53.5</v>
      </c>
      <c r="S300" s="5">
        <f t="shared" si="60"/>
        <v>34.5</v>
      </c>
      <c r="T300" s="5">
        <f t="shared" si="61"/>
        <v>47.5</v>
      </c>
      <c r="U300" s="5">
        <f t="shared" si="62"/>
        <v>12</v>
      </c>
      <c r="V300" s="5" t="e">
        <f>NA()</f>
        <v>#N/A</v>
      </c>
      <c r="W300" s="5" t="e">
        <f>NA()</f>
        <v>#N/A</v>
      </c>
      <c r="X300" s="5">
        <f t="shared" si="63"/>
        <v>6</v>
      </c>
    </row>
    <row r="301" spans="1:24" x14ac:dyDescent="0.25">
      <c r="A301" s="1" t="s">
        <v>548</v>
      </c>
      <c r="B301" s="1" t="s">
        <v>549</v>
      </c>
      <c r="C301" s="1" t="s">
        <v>75</v>
      </c>
      <c r="D301" s="1" t="s">
        <v>19</v>
      </c>
      <c r="E301" s="1" t="s">
        <v>3</v>
      </c>
      <c r="F301" s="1" t="s">
        <v>13</v>
      </c>
      <c r="G301" s="1" t="s">
        <v>71</v>
      </c>
      <c r="H301" s="1" t="s">
        <v>82</v>
      </c>
      <c r="J301" s="2" t="e">
        <f t="shared" si="53"/>
        <v>#VALUE!</v>
      </c>
      <c r="K301" s="2" t="str">
        <f t="shared" si="54"/>
        <v>3</v>
      </c>
      <c r="L301" t="e">
        <f>VLOOKUP(K301,Months!$A$1:$B$50,2,FALSE)</f>
        <v>#N/A</v>
      </c>
      <c r="M301" t="str">
        <f t="shared" si="55"/>
        <v>Aug 2011</v>
      </c>
      <c r="N301" s="3" t="e">
        <f t="shared" si="56"/>
        <v>#N/A</v>
      </c>
      <c r="O301" s="3">
        <v>40758</v>
      </c>
      <c r="P301" s="3">
        <f t="shared" si="57"/>
        <v>40758</v>
      </c>
      <c r="Q301" s="3" t="str">
        <f t="shared" si="58"/>
        <v>Galaxy</v>
      </c>
      <c r="R301" s="5">
        <f t="shared" si="59"/>
        <v>56.000000000000007</v>
      </c>
      <c r="S301" s="5">
        <f t="shared" si="60"/>
        <v>31</v>
      </c>
      <c r="T301" s="5">
        <f t="shared" si="61"/>
        <v>48</v>
      </c>
      <c r="U301" s="5">
        <f t="shared" si="62"/>
        <v>13</v>
      </c>
      <c r="V301" s="5" t="e">
        <f>NA()</f>
        <v>#N/A</v>
      </c>
      <c r="W301" s="5" t="e">
        <f>NA()</f>
        <v>#N/A</v>
      </c>
      <c r="X301" s="5">
        <f t="shared" si="63"/>
        <v>8</v>
      </c>
    </row>
    <row r="302" spans="1:24" x14ac:dyDescent="0.25">
      <c r="A302" s="1" t="s">
        <v>550</v>
      </c>
      <c r="B302" s="1" t="s">
        <v>551</v>
      </c>
      <c r="C302" s="1" t="s">
        <v>75</v>
      </c>
      <c r="D302" s="1" t="s">
        <v>5</v>
      </c>
      <c r="E302" s="1" t="s">
        <v>16</v>
      </c>
      <c r="F302" s="1" t="s">
        <v>8</v>
      </c>
      <c r="G302" s="1" t="s">
        <v>71</v>
      </c>
      <c r="H302" s="1" t="s">
        <v>82</v>
      </c>
      <c r="J302" s="2">
        <f t="shared" si="53"/>
        <v>29</v>
      </c>
      <c r="K302" s="2" t="str">
        <f t="shared" si="54"/>
        <v>Jul</v>
      </c>
      <c r="L302">
        <f>VLOOKUP(K302,Months!$A$1:$B$50,2,FALSE)</f>
        <v>7</v>
      </c>
      <c r="M302" t="str">
        <f t="shared" si="55"/>
        <v>2011</v>
      </c>
      <c r="N302" s="3">
        <f t="shared" si="56"/>
        <v>40753</v>
      </c>
      <c r="P302" s="3">
        <f t="shared" si="57"/>
        <v>40753</v>
      </c>
      <c r="Q302" s="3" t="str">
        <f t="shared" si="58"/>
        <v>Essential</v>
      </c>
      <c r="R302" s="5">
        <f t="shared" si="59"/>
        <v>56.000000000000007</v>
      </c>
      <c r="S302" s="5">
        <f t="shared" si="60"/>
        <v>31</v>
      </c>
      <c r="T302" s="5">
        <f t="shared" si="61"/>
        <v>49</v>
      </c>
      <c r="U302" s="5">
        <f t="shared" si="62"/>
        <v>11</v>
      </c>
      <c r="V302" s="5" t="e">
        <f>NA()</f>
        <v>#N/A</v>
      </c>
      <c r="W302" s="5" t="e">
        <f>NA()</f>
        <v>#N/A</v>
      </c>
      <c r="X302" s="5">
        <f t="shared" si="63"/>
        <v>9</v>
      </c>
    </row>
    <row r="303" spans="1:24" x14ac:dyDescent="0.25">
      <c r="A303" s="1" t="s">
        <v>552</v>
      </c>
      <c r="B303" s="1" t="s">
        <v>100</v>
      </c>
      <c r="C303" s="1" t="s">
        <v>79</v>
      </c>
      <c r="D303" s="1" t="s">
        <v>17</v>
      </c>
      <c r="E303" s="1" t="s">
        <v>3</v>
      </c>
      <c r="F303" s="1" t="s">
        <v>16</v>
      </c>
      <c r="G303" s="1" t="s">
        <v>71</v>
      </c>
      <c r="H303" s="1" t="s">
        <v>82</v>
      </c>
      <c r="J303" s="2">
        <f t="shared" si="53"/>
        <v>23</v>
      </c>
      <c r="K303" s="2" t="str">
        <f t="shared" si="54"/>
        <v>Jul</v>
      </c>
      <c r="L303">
        <f>VLOOKUP(K303,Months!$A$1:$B$50,2,FALSE)</f>
        <v>7</v>
      </c>
      <c r="M303" t="str">
        <f t="shared" si="55"/>
        <v>2011</v>
      </c>
      <c r="N303" s="3">
        <f t="shared" si="56"/>
        <v>40747</v>
      </c>
      <c r="P303" s="3">
        <f t="shared" si="57"/>
        <v>40747</v>
      </c>
      <c r="Q303" s="3" t="str">
        <f t="shared" si="58"/>
        <v>Newspoll</v>
      </c>
      <c r="R303" s="5">
        <f t="shared" si="59"/>
        <v>56.000000000000007</v>
      </c>
      <c r="S303" s="5">
        <f t="shared" si="60"/>
        <v>28.999999999999996</v>
      </c>
      <c r="T303" s="5">
        <f t="shared" si="61"/>
        <v>47</v>
      </c>
      <c r="U303" s="5">
        <f t="shared" si="62"/>
        <v>13</v>
      </c>
      <c r="V303" s="5" t="e">
        <f>NA()</f>
        <v>#N/A</v>
      </c>
      <c r="W303" s="5" t="e">
        <f>NA()</f>
        <v>#N/A</v>
      </c>
      <c r="X303" s="5">
        <f t="shared" si="63"/>
        <v>11</v>
      </c>
    </row>
    <row r="304" spans="1:24" x14ac:dyDescent="0.25">
      <c r="A304" s="1" t="s">
        <v>553</v>
      </c>
      <c r="B304" s="1" t="s">
        <v>554</v>
      </c>
      <c r="C304" s="1" t="s">
        <v>74</v>
      </c>
      <c r="D304" s="1" t="s">
        <v>19</v>
      </c>
      <c r="E304" s="1" t="s">
        <v>16</v>
      </c>
      <c r="F304" s="1" t="s">
        <v>8</v>
      </c>
      <c r="G304" s="1" t="s">
        <v>43</v>
      </c>
      <c r="H304" s="1" t="s">
        <v>44</v>
      </c>
      <c r="J304" s="2">
        <f t="shared" si="53"/>
        <v>22</v>
      </c>
      <c r="K304" s="2" t="str">
        <f t="shared" si="54"/>
        <v>Jul</v>
      </c>
      <c r="L304">
        <f>VLOOKUP(K304,Months!$A$1:$B$50,2,FALSE)</f>
        <v>7</v>
      </c>
      <c r="M304" t="str">
        <f t="shared" si="55"/>
        <v>2011</v>
      </c>
      <c r="N304" s="3">
        <f t="shared" si="56"/>
        <v>40746</v>
      </c>
      <c r="P304" s="3">
        <f t="shared" si="57"/>
        <v>40746</v>
      </c>
      <c r="Q304" s="3" t="str">
        <f t="shared" si="58"/>
        <v>Essential</v>
      </c>
      <c r="R304" s="5">
        <f t="shared" si="59"/>
        <v>55.000000000000007</v>
      </c>
      <c r="S304" s="5">
        <f t="shared" si="60"/>
        <v>32</v>
      </c>
      <c r="T304" s="5">
        <f t="shared" si="61"/>
        <v>48</v>
      </c>
      <c r="U304" s="5">
        <f t="shared" si="62"/>
        <v>11</v>
      </c>
      <c r="V304" s="5" t="e">
        <f>NA()</f>
        <v>#N/A</v>
      </c>
      <c r="W304" s="5" t="e">
        <f>NA()</f>
        <v>#N/A</v>
      </c>
      <c r="X304" s="5">
        <f t="shared" si="63"/>
        <v>9</v>
      </c>
    </row>
    <row r="305" spans="1:24" x14ac:dyDescent="0.25">
      <c r="A305" s="1" t="s">
        <v>555</v>
      </c>
      <c r="B305" s="1" t="s">
        <v>275</v>
      </c>
      <c r="C305" s="1" t="s">
        <v>55</v>
      </c>
      <c r="D305" s="1" t="s">
        <v>17</v>
      </c>
      <c r="E305" s="1" t="s">
        <v>23</v>
      </c>
      <c r="F305" s="1" t="s">
        <v>459</v>
      </c>
      <c r="G305" s="1" t="s">
        <v>17</v>
      </c>
      <c r="H305" s="1" t="s">
        <v>18</v>
      </c>
      <c r="J305" s="2" t="e">
        <f t="shared" si="53"/>
        <v>#VALUE!</v>
      </c>
      <c r="K305" s="2" t="str">
        <f t="shared" si="54"/>
        <v>Jul</v>
      </c>
      <c r="L305">
        <f>VLOOKUP(K305,Months!$A$1:$B$50,2,FALSE)</f>
        <v>7</v>
      </c>
      <c r="M305" t="str">
        <f t="shared" si="55"/>
        <v>2011</v>
      </c>
      <c r="N305" s="3" t="e">
        <f t="shared" si="56"/>
        <v>#VALUE!</v>
      </c>
      <c r="O305" s="3">
        <v>40744</v>
      </c>
      <c r="P305" s="3">
        <f t="shared" si="57"/>
        <v>40744</v>
      </c>
      <c r="Q305" s="3" t="str">
        <f t="shared" si="58"/>
        <v>Morgan (face)</v>
      </c>
      <c r="R305" s="5">
        <f t="shared" si="59"/>
        <v>53</v>
      </c>
      <c r="S305" s="5">
        <f t="shared" si="60"/>
        <v>34.5</v>
      </c>
      <c r="T305" s="5">
        <f t="shared" si="61"/>
        <v>47</v>
      </c>
      <c r="U305" s="5">
        <f t="shared" si="62"/>
        <v>12</v>
      </c>
      <c r="V305" s="5" t="e">
        <f>NA()</f>
        <v>#N/A</v>
      </c>
      <c r="W305" s="5" t="e">
        <f>NA()</f>
        <v>#N/A</v>
      </c>
      <c r="X305" s="5">
        <f t="shared" si="63"/>
        <v>6.5</v>
      </c>
    </row>
    <row r="306" spans="1:24" x14ac:dyDescent="0.25">
      <c r="A306" s="1" t="s">
        <v>556</v>
      </c>
      <c r="B306" s="1" t="s">
        <v>557</v>
      </c>
      <c r="C306" s="1" t="s">
        <v>75</v>
      </c>
      <c r="D306" s="1" t="s">
        <v>5</v>
      </c>
      <c r="E306" s="1" t="s">
        <v>16</v>
      </c>
      <c r="F306" s="1" t="s">
        <v>8</v>
      </c>
      <c r="G306" s="1" t="s">
        <v>71</v>
      </c>
      <c r="H306" s="1" t="s">
        <v>82</v>
      </c>
      <c r="J306" s="2">
        <f t="shared" si="53"/>
        <v>15</v>
      </c>
      <c r="K306" s="2" t="str">
        <f t="shared" si="54"/>
        <v>Jul</v>
      </c>
      <c r="L306">
        <f>VLOOKUP(K306,Months!$A$1:$B$50,2,FALSE)</f>
        <v>7</v>
      </c>
      <c r="M306" t="str">
        <f t="shared" si="55"/>
        <v>2011</v>
      </c>
      <c r="N306" s="3">
        <f t="shared" si="56"/>
        <v>40739</v>
      </c>
      <c r="P306" s="3">
        <f t="shared" si="57"/>
        <v>40739</v>
      </c>
      <c r="Q306" s="3" t="str">
        <f t="shared" si="58"/>
        <v>Essential</v>
      </c>
      <c r="R306" s="5">
        <f t="shared" si="59"/>
        <v>56.000000000000007</v>
      </c>
      <c r="S306" s="5">
        <f t="shared" si="60"/>
        <v>31</v>
      </c>
      <c r="T306" s="5">
        <f t="shared" si="61"/>
        <v>49</v>
      </c>
      <c r="U306" s="5">
        <f t="shared" si="62"/>
        <v>11</v>
      </c>
      <c r="V306" s="5" t="e">
        <f>NA()</f>
        <v>#N/A</v>
      </c>
      <c r="W306" s="5" t="e">
        <f>NA()</f>
        <v>#N/A</v>
      </c>
      <c r="X306" s="5">
        <f t="shared" si="63"/>
        <v>9</v>
      </c>
    </row>
    <row r="307" spans="1:24" x14ac:dyDescent="0.25">
      <c r="A307" s="1" t="s">
        <v>558</v>
      </c>
      <c r="B307" s="1" t="s">
        <v>496</v>
      </c>
      <c r="C307" s="1" t="s">
        <v>396</v>
      </c>
      <c r="D307" s="1" t="s">
        <v>4</v>
      </c>
      <c r="E307" s="1" t="s">
        <v>16</v>
      </c>
      <c r="F307" s="1" t="s">
        <v>42</v>
      </c>
      <c r="G307" s="1" t="s">
        <v>12</v>
      </c>
      <c r="H307" s="1" t="s">
        <v>559</v>
      </c>
      <c r="J307" s="2">
        <f t="shared" si="53"/>
        <v>15</v>
      </c>
      <c r="K307" s="2" t="str">
        <f t="shared" si="54"/>
        <v>Jul</v>
      </c>
      <c r="L307">
        <f>VLOOKUP(K307,Months!$A$1:$B$50,2,FALSE)</f>
        <v>7</v>
      </c>
      <c r="M307" t="str">
        <f t="shared" si="55"/>
        <v>2011</v>
      </c>
      <c r="N307" s="3">
        <f t="shared" si="56"/>
        <v>40739</v>
      </c>
      <c r="P307" s="3">
        <f t="shared" si="57"/>
        <v>40739</v>
      </c>
      <c r="Q307" s="3" t="str">
        <f t="shared" si="58"/>
        <v>Nielsen</v>
      </c>
      <c r="R307" s="5">
        <f t="shared" si="59"/>
        <v>61</v>
      </c>
      <c r="S307" s="5">
        <f t="shared" si="60"/>
        <v>26</v>
      </c>
      <c r="T307" s="5">
        <f t="shared" si="61"/>
        <v>51</v>
      </c>
      <c r="U307" s="5">
        <f t="shared" si="62"/>
        <v>11</v>
      </c>
      <c r="V307" s="5" t="e">
        <f>NA()</f>
        <v>#N/A</v>
      </c>
      <c r="W307" s="5" t="e">
        <f>NA()</f>
        <v>#N/A</v>
      </c>
      <c r="X307" s="5">
        <f t="shared" si="63"/>
        <v>15</v>
      </c>
    </row>
    <row r="308" spans="1:24" x14ac:dyDescent="0.25">
      <c r="A308" s="1" t="s">
        <v>560</v>
      </c>
      <c r="B308" s="1" t="s">
        <v>308</v>
      </c>
      <c r="C308" s="1" t="s">
        <v>89</v>
      </c>
      <c r="D308" s="1" t="s">
        <v>69</v>
      </c>
      <c r="E308" s="1" t="s">
        <v>59</v>
      </c>
      <c r="F308" s="1" t="s">
        <v>72</v>
      </c>
      <c r="G308" s="1" t="s">
        <v>49</v>
      </c>
      <c r="H308" s="1" t="s">
        <v>561</v>
      </c>
      <c r="J308" s="2">
        <f t="shared" si="53"/>
        <v>14</v>
      </c>
      <c r="K308" s="2" t="str">
        <f t="shared" si="54"/>
        <v>Jul</v>
      </c>
      <c r="L308">
        <f>VLOOKUP(K308,Months!$A$1:$B$50,2,FALSE)</f>
        <v>7</v>
      </c>
      <c r="M308" t="str">
        <f t="shared" si="55"/>
        <v>2011</v>
      </c>
      <c r="N308" s="3">
        <f t="shared" si="56"/>
        <v>40738</v>
      </c>
      <c r="P308" s="3">
        <f t="shared" si="57"/>
        <v>40738</v>
      </c>
      <c r="Q308" s="3" t="str">
        <f t="shared" si="58"/>
        <v>Morgan (phone)</v>
      </c>
      <c r="R308" s="5">
        <f t="shared" si="59"/>
        <v>60</v>
      </c>
      <c r="S308" s="5">
        <f t="shared" si="60"/>
        <v>27.500000000000004</v>
      </c>
      <c r="T308" s="5">
        <f t="shared" si="61"/>
        <v>52.5</v>
      </c>
      <c r="U308" s="5">
        <f t="shared" si="62"/>
        <v>10.5</v>
      </c>
      <c r="V308" s="5" t="e">
        <f>NA()</f>
        <v>#N/A</v>
      </c>
      <c r="W308" s="5" t="e">
        <f>NA()</f>
        <v>#N/A</v>
      </c>
      <c r="X308" s="5">
        <f t="shared" si="63"/>
        <v>9.5</v>
      </c>
    </row>
    <row r="309" spans="1:24" x14ac:dyDescent="0.25">
      <c r="A309" s="1" t="s">
        <v>562</v>
      </c>
      <c r="B309" s="1" t="s">
        <v>275</v>
      </c>
      <c r="C309" s="1" t="s">
        <v>217</v>
      </c>
      <c r="D309" s="1" t="s">
        <v>19</v>
      </c>
      <c r="E309" s="1" t="s">
        <v>56</v>
      </c>
      <c r="F309" s="1" t="s">
        <v>14</v>
      </c>
      <c r="G309" s="1" t="s">
        <v>94</v>
      </c>
      <c r="H309" s="1" t="s">
        <v>95</v>
      </c>
      <c r="J309" s="2">
        <f t="shared" si="53"/>
        <v>10</v>
      </c>
      <c r="K309" s="2" t="str">
        <f t="shared" si="54"/>
        <v>Jul</v>
      </c>
      <c r="L309">
        <f>VLOOKUP(K309,Months!$A$1:$B$50,2,FALSE)</f>
        <v>7</v>
      </c>
      <c r="M309" t="str">
        <f t="shared" si="55"/>
        <v>2011</v>
      </c>
      <c r="N309" s="3">
        <f t="shared" si="56"/>
        <v>40734</v>
      </c>
      <c r="P309" s="3">
        <f t="shared" si="57"/>
        <v>40734</v>
      </c>
      <c r="Q309" s="3" t="str">
        <f t="shared" si="58"/>
        <v>Morgan (face)</v>
      </c>
      <c r="R309" s="5">
        <f t="shared" si="59"/>
        <v>54.500000000000007</v>
      </c>
      <c r="S309" s="5">
        <f t="shared" si="60"/>
        <v>33.5</v>
      </c>
      <c r="T309" s="5">
        <f t="shared" si="61"/>
        <v>48</v>
      </c>
      <c r="U309" s="5">
        <f t="shared" si="62"/>
        <v>11.5</v>
      </c>
      <c r="V309" s="5" t="e">
        <f>NA()</f>
        <v>#N/A</v>
      </c>
      <c r="W309" s="5" t="e">
        <f>NA()</f>
        <v>#N/A</v>
      </c>
      <c r="X309" s="5">
        <f t="shared" si="63"/>
        <v>7.0000000000000009</v>
      </c>
    </row>
    <row r="310" spans="1:24" x14ac:dyDescent="0.25">
      <c r="A310" s="1" t="s">
        <v>563</v>
      </c>
      <c r="B310" s="1" t="s">
        <v>100</v>
      </c>
      <c r="C310" s="1" t="s">
        <v>83</v>
      </c>
      <c r="D310" s="1" t="s">
        <v>5</v>
      </c>
      <c r="E310" s="1" t="s">
        <v>23</v>
      </c>
      <c r="F310" s="1" t="s">
        <v>23</v>
      </c>
      <c r="G310" s="1" t="s">
        <v>50</v>
      </c>
      <c r="H310" s="1" t="s">
        <v>213</v>
      </c>
      <c r="J310" s="2">
        <f t="shared" si="53"/>
        <v>9</v>
      </c>
      <c r="K310" s="2" t="str">
        <f t="shared" si="54"/>
        <v>Jul</v>
      </c>
      <c r="L310">
        <f>VLOOKUP(K310,Months!$A$1:$B$50,2,FALSE)</f>
        <v>7</v>
      </c>
      <c r="M310" t="str">
        <f t="shared" si="55"/>
        <v>2011</v>
      </c>
      <c r="N310" s="3">
        <f t="shared" si="56"/>
        <v>40733</v>
      </c>
      <c r="P310" s="3">
        <f t="shared" si="57"/>
        <v>40733</v>
      </c>
      <c r="Q310" s="3" t="str">
        <f t="shared" si="58"/>
        <v>Newspoll</v>
      </c>
      <c r="R310" s="5">
        <f t="shared" si="59"/>
        <v>57.999999999999993</v>
      </c>
      <c r="S310" s="5">
        <f t="shared" si="60"/>
        <v>27</v>
      </c>
      <c r="T310" s="5">
        <f t="shared" si="61"/>
        <v>49</v>
      </c>
      <c r="U310" s="5">
        <f t="shared" si="62"/>
        <v>12</v>
      </c>
      <c r="V310" s="5" t="e">
        <f>NA()</f>
        <v>#N/A</v>
      </c>
      <c r="W310" s="5" t="e">
        <f>NA()</f>
        <v>#N/A</v>
      </c>
      <c r="X310" s="5">
        <f t="shared" si="63"/>
        <v>12</v>
      </c>
    </row>
    <row r="311" spans="1:24" x14ac:dyDescent="0.25">
      <c r="A311" s="1" t="s">
        <v>564</v>
      </c>
      <c r="B311" s="1" t="s">
        <v>565</v>
      </c>
      <c r="C311" s="1" t="s">
        <v>47</v>
      </c>
      <c r="D311" s="1" t="s">
        <v>21</v>
      </c>
      <c r="E311" s="1" t="s">
        <v>16</v>
      </c>
      <c r="F311" s="1" t="s">
        <v>8</v>
      </c>
      <c r="G311" s="1" t="s">
        <v>57</v>
      </c>
      <c r="H311" s="1" t="s">
        <v>87</v>
      </c>
      <c r="J311" s="2">
        <f t="shared" si="53"/>
        <v>8</v>
      </c>
      <c r="K311" s="2" t="str">
        <f t="shared" si="54"/>
        <v>Jul</v>
      </c>
      <c r="L311">
        <f>VLOOKUP(K311,Months!$A$1:$B$50,2,FALSE)</f>
        <v>7</v>
      </c>
      <c r="M311" t="str">
        <f t="shared" si="55"/>
        <v>2011</v>
      </c>
      <c r="N311" s="3">
        <f t="shared" si="56"/>
        <v>40732</v>
      </c>
      <c r="P311" s="3">
        <f t="shared" si="57"/>
        <v>40732</v>
      </c>
      <c r="Q311" s="3" t="str">
        <f t="shared" si="58"/>
        <v>Essential</v>
      </c>
      <c r="R311" s="5">
        <f t="shared" si="59"/>
        <v>56.999999999999993</v>
      </c>
      <c r="S311" s="5">
        <f t="shared" si="60"/>
        <v>30</v>
      </c>
      <c r="T311" s="5">
        <f t="shared" si="61"/>
        <v>50</v>
      </c>
      <c r="U311" s="5">
        <f t="shared" si="62"/>
        <v>11</v>
      </c>
      <c r="V311" s="5" t="e">
        <f>NA()</f>
        <v>#N/A</v>
      </c>
      <c r="W311" s="5" t="e">
        <f>NA()</f>
        <v>#N/A</v>
      </c>
      <c r="X311" s="5">
        <f t="shared" si="63"/>
        <v>9</v>
      </c>
    </row>
    <row r="312" spans="1:24" x14ac:dyDescent="0.25">
      <c r="A312" s="1" t="s">
        <v>566</v>
      </c>
      <c r="B312" s="1" t="s">
        <v>567</v>
      </c>
      <c r="C312" s="1" t="s">
        <v>74</v>
      </c>
      <c r="D312" s="1" t="s">
        <v>5</v>
      </c>
      <c r="E312" s="1" t="s">
        <v>16</v>
      </c>
      <c r="F312" s="1" t="s">
        <v>8</v>
      </c>
      <c r="G312" s="1" t="s">
        <v>71</v>
      </c>
      <c r="H312" s="1" t="s">
        <v>82</v>
      </c>
      <c r="J312" s="2">
        <f t="shared" si="53"/>
        <v>22020</v>
      </c>
      <c r="K312" s="2" t="str">
        <f t="shared" si="54"/>
        <v>Jun–3</v>
      </c>
      <c r="L312" t="e">
        <f>VLOOKUP(K312,Months!$A$1:$B$50,2,FALSE)</f>
        <v>#N/A</v>
      </c>
      <c r="M312" t="str">
        <f t="shared" si="55"/>
        <v>Jul 2011</v>
      </c>
      <c r="N312" s="3" t="e">
        <f t="shared" si="56"/>
        <v>#N/A</v>
      </c>
      <c r="O312" s="3">
        <v>40725</v>
      </c>
      <c r="P312" s="3">
        <f t="shared" si="57"/>
        <v>40725</v>
      </c>
      <c r="Q312" s="3" t="str">
        <f t="shared" si="58"/>
        <v>Essential</v>
      </c>
      <c r="R312" s="5">
        <f t="shared" si="59"/>
        <v>56.000000000000007</v>
      </c>
      <c r="S312" s="5">
        <f t="shared" si="60"/>
        <v>32</v>
      </c>
      <c r="T312" s="5">
        <f t="shared" si="61"/>
        <v>49</v>
      </c>
      <c r="U312" s="5">
        <f t="shared" si="62"/>
        <v>11</v>
      </c>
      <c r="V312" s="5" t="e">
        <f>NA()</f>
        <v>#N/A</v>
      </c>
      <c r="W312" s="5" t="e">
        <f>NA()</f>
        <v>#N/A</v>
      </c>
      <c r="X312" s="5">
        <f t="shared" si="63"/>
        <v>9</v>
      </c>
    </row>
    <row r="313" spans="1:24" x14ac:dyDescent="0.25">
      <c r="A313" s="1" t="s">
        <v>568</v>
      </c>
      <c r="B313" s="1" t="s">
        <v>275</v>
      </c>
      <c r="C313" s="1" t="s">
        <v>107</v>
      </c>
      <c r="D313" s="1" t="s">
        <v>5</v>
      </c>
      <c r="E313" s="1" t="s">
        <v>56</v>
      </c>
      <c r="F313" s="1" t="s">
        <v>13</v>
      </c>
      <c r="G313" s="1" t="s">
        <v>60</v>
      </c>
      <c r="H313" s="1" t="s">
        <v>88</v>
      </c>
      <c r="J313" s="2">
        <f t="shared" si="53"/>
        <v>26</v>
      </c>
      <c r="K313" s="2" t="str">
        <f t="shared" si="54"/>
        <v>Jun/1–2</v>
      </c>
      <c r="L313" t="e">
        <f>VLOOKUP(K313,Months!$A$1:$B$50,2,FALSE)</f>
        <v>#N/A</v>
      </c>
      <c r="M313" t="str">
        <f t="shared" si="55"/>
        <v>Jul 2011</v>
      </c>
      <c r="N313" s="3" t="e">
        <f t="shared" si="56"/>
        <v>#N/A</v>
      </c>
      <c r="O313" s="3">
        <v>40713</v>
      </c>
      <c r="P313" s="3">
        <f t="shared" si="57"/>
        <v>40713</v>
      </c>
      <c r="Q313" s="3" t="str">
        <f t="shared" si="58"/>
        <v>Morgan (face)</v>
      </c>
      <c r="R313" s="5">
        <f t="shared" si="59"/>
        <v>56.499999999999993</v>
      </c>
      <c r="S313" s="5">
        <f t="shared" si="60"/>
        <v>31.5</v>
      </c>
      <c r="T313" s="5">
        <f t="shared" si="61"/>
        <v>49</v>
      </c>
      <c r="U313" s="5">
        <f t="shared" si="62"/>
        <v>11.5</v>
      </c>
      <c r="V313" s="5" t="e">
        <f>NA()</f>
        <v>#N/A</v>
      </c>
      <c r="W313" s="5" t="e">
        <f>NA()</f>
        <v>#N/A</v>
      </c>
      <c r="X313" s="5">
        <f t="shared" si="63"/>
        <v>8</v>
      </c>
    </row>
    <row r="314" spans="1:24" x14ac:dyDescent="0.25">
      <c r="A314" s="1" t="s">
        <v>569</v>
      </c>
      <c r="B314" s="1" t="s">
        <v>100</v>
      </c>
      <c r="C314" s="1" t="s">
        <v>47</v>
      </c>
      <c r="D314" s="1" t="s">
        <v>9</v>
      </c>
      <c r="E314" s="1" t="s">
        <v>16</v>
      </c>
      <c r="F314" s="1" t="s">
        <v>3</v>
      </c>
      <c r="G314" s="1" t="s">
        <v>43</v>
      </c>
      <c r="H314" s="1" t="s">
        <v>44</v>
      </c>
      <c r="J314" s="2">
        <f t="shared" ref="J314:J377" si="64">ROUNDUP((IFERROR(LEFT(A314,FIND("–",A314)-1),LEFT(A314,FIND(" ",A314)-1))+IFERROR(MID(A314,FIND("–",A314)+1,FIND(" ",A314)-FIND("–",A314)-1),LEFT(A314,FIND(" ",A314)-1)))/2,0)</f>
        <v>25</v>
      </c>
      <c r="K314" s="2" t="str">
        <f t="shared" ref="K314:K377" si="65">MID(A314,FIND(" ",A314)+1,FIND(" ",MID(A314,FIND(" ",A314)+1,100))-1)</f>
        <v>Jun</v>
      </c>
      <c r="L314">
        <f>VLOOKUP(K314,Months!$A$1:$B$50,2,FALSE)</f>
        <v>6</v>
      </c>
      <c r="M314" t="str">
        <f t="shared" ref="M314:M377" si="66">MID(MID(A314,FIND(" ",A314)+1,100),FIND(" ",MID(A314,FIND(" ",A314)+1,100))+1,100)</f>
        <v>2011</v>
      </c>
      <c r="N314" s="3">
        <f t="shared" ref="N314:N377" si="67">DATE(M314,L314,J314)</f>
        <v>40719</v>
      </c>
      <c r="P314" s="3">
        <f t="shared" ref="P314:P377" si="68">IFERROR(N314,O314)</f>
        <v>40719</v>
      </c>
      <c r="Q314" s="3" t="str">
        <f t="shared" ref="Q314:Q377" si="69">IFERROR(LEFT(B314,FIND("[",B314)-1),B314)</f>
        <v>Newspoll</v>
      </c>
      <c r="R314" s="5">
        <f t="shared" ref="R314:R377" si="70">H314*100</f>
        <v>55.000000000000007</v>
      </c>
      <c r="S314" s="5">
        <f t="shared" ref="S314:S377" si="71">C314*100</f>
        <v>30</v>
      </c>
      <c r="T314" s="5">
        <f t="shared" ref="T314:T377" si="72">D314*100</f>
        <v>46</v>
      </c>
      <c r="U314" s="5">
        <f t="shared" ref="U314:U377" si="73">E314*100</f>
        <v>11</v>
      </c>
      <c r="V314" s="5" t="e">
        <f>NA()</f>
        <v>#N/A</v>
      </c>
      <c r="W314" s="5" t="e">
        <f>NA()</f>
        <v>#N/A</v>
      </c>
      <c r="X314" s="5">
        <f t="shared" ref="X314:X377" si="74">F314*100</f>
        <v>13</v>
      </c>
    </row>
    <row r="315" spans="1:24" x14ac:dyDescent="0.25">
      <c r="A315" s="1" t="s">
        <v>570</v>
      </c>
      <c r="B315" s="1" t="s">
        <v>571</v>
      </c>
      <c r="C315" s="1" t="s">
        <v>74</v>
      </c>
      <c r="D315" s="1" t="s">
        <v>19</v>
      </c>
      <c r="E315" s="1" t="s">
        <v>16</v>
      </c>
      <c r="F315" s="1" t="s">
        <v>8</v>
      </c>
      <c r="G315" s="1" t="s">
        <v>43</v>
      </c>
      <c r="H315" s="1" t="s">
        <v>44</v>
      </c>
      <c r="J315" s="2">
        <f t="shared" si="64"/>
        <v>24</v>
      </c>
      <c r="K315" s="2" t="str">
        <f t="shared" si="65"/>
        <v>Jun</v>
      </c>
      <c r="L315">
        <f>VLOOKUP(K315,Months!$A$1:$B$50,2,FALSE)</f>
        <v>6</v>
      </c>
      <c r="M315" t="str">
        <f t="shared" si="66"/>
        <v>2011</v>
      </c>
      <c r="N315" s="3">
        <f t="shared" si="67"/>
        <v>40718</v>
      </c>
      <c r="P315" s="3">
        <f t="shared" si="68"/>
        <v>40718</v>
      </c>
      <c r="Q315" s="3" t="str">
        <f t="shared" si="69"/>
        <v>Essential</v>
      </c>
      <c r="R315" s="5">
        <f t="shared" si="70"/>
        <v>55.000000000000007</v>
      </c>
      <c r="S315" s="5">
        <f t="shared" si="71"/>
        <v>32</v>
      </c>
      <c r="T315" s="5">
        <f t="shared" si="72"/>
        <v>48</v>
      </c>
      <c r="U315" s="5">
        <f t="shared" si="73"/>
        <v>11</v>
      </c>
      <c r="V315" s="5" t="e">
        <f>NA()</f>
        <v>#N/A</v>
      </c>
      <c r="W315" s="5" t="e">
        <f>NA()</f>
        <v>#N/A</v>
      </c>
      <c r="X315" s="5">
        <f t="shared" si="74"/>
        <v>9</v>
      </c>
    </row>
    <row r="316" spans="1:24" x14ac:dyDescent="0.25">
      <c r="A316" s="1" t="s">
        <v>572</v>
      </c>
      <c r="B316" s="1" t="s">
        <v>275</v>
      </c>
      <c r="C316" s="1" t="s">
        <v>6</v>
      </c>
      <c r="D316" s="1" t="s">
        <v>85</v>
      </c>
      <c r="E316" s="1" t="s">
        <v>56</v>
      </c>
      <c r="F316" s="1" t="s">
        <v>14</v>
      </c>
      <c r="G316" s="1" t="s">
        <v>85</v>
      </c>
      <c r="H316" s="1" t="s">
        <v>98</v>
      </c>
      <c r="J316" s="2" t="e">
        <f t="shared" si="64"/>
        <v>#VALUE!</v>
      </c>
      <c r="K316" s="2" t="str">
        <f t="shared" si="65"/>
        <v>Jun</v>
      </c>
      <c r="L316">
        <f>VLOOKUP(K316,Months!$A$1:$B$50,2,FALSE)</f>
        <v>6</v>
      </c>
      <c r="M316" t="str">
        <f t="shared" si="66"/>
        <v>2011</v>
      </c>
      <c r="N316" s="3" t="e">
        <f t="shared" si="67"/>
        <v>#VALUE!</v>
      </c>
      <c r="O316" s="3">
        <v>40709</v>
      </c>
      <c r="P316" s="3">
        <f t="shared" si="68"/>
        <v>40709</v>
      </c>
      <c r="Q316" s="3" t="str">
        <f t="shared" si="69"/>
        <v>Morgan (face)</v>
      </c>
      <c r="R316" s="5">
        <f t="shared" si="70"/>
        <v>53.5</v>
      </c>
      <c r="S316" s="5">
        <f t="shared" si="71"/>
        <v>35</v>
      </c>
      <c r="T316" s="5">
        <f t="shared" si="72"/>
        <v>46.5</v>
      </c>
      <c r="U316" s="5">
        <f t="shared" si="73"/>
        <v>11.5</v>
      </c>
      <c r="V316" s="5" t="e">
        <f>NA()</f>
        <v>#N/A</v>
      </c>
      <c r="W316" s="5" t="e">
        <f>NA()</f>
        <v>#N/A</v>
      </c>
      <c r="X316" s="5">
        <f t="shared" si="74"/>
        <v>7.0000000000000009</v>
      </c>
    </row>
    <row r="317" spans="1:24" x14ac:dyDescent="0.25">
      <c r="A317" s="1" t="s">
        <v>573</v>
      </c>
      <c r="B317" s="1" t="s">
        <v>574</v>
      </c>
      <c r="C317" s="1" t="s">
        <v>74</v>
      </c>
      <c r="D317" s="1" t="s">
        <v>17</v>
      </c>
      <c r="E317" s="1" t="s">
        <v>23</v>
      </c>
      <c r="F317" s="1" t="s">
        <v>8</v>
      </c>
      <c r="G317" s="1" t="s">
        <v>43</v>
      </c>
      <c r="H317" s="1" t="s">
        <v>44</v>
      </c>
      <c r="J317" s="2">
        <f t="shared" si="64"/>
        <v>17</v>
      </c>
      <c r="K317" s="2" t="str">
        <f t="shared" si="65"/>
        <v>Jun</v>
      </c>
      <c r="L317">
        <f>VLOOKUP(K317,Months!$A$1:$B$50,2,FALSE)</f>
        <v>6</v>
      </c>
      <c r="M317" t="str">
        <f t="shared" si="66"/>
        <v>2011</v>
      </c>
      <c r="N317" s="3">
        <f t="shared" si="67"/>
        <v>40711</v>
      </c>
      <c r="P317" s="3">
        <f t="shared" si="68"/>
        <v>40711</v>
      </c>
      <c r="Q317" s="3" t="str">
        <f t="shared" si="69"/>
        <v>Essential</v>
      </c>
      <c r="R317" s="5">
        <f t="shared" si="70"/>
        <v>55.000000000000007</v>
      </c>
      <c r="S317" s="5">
        <f t="shared" si="71"/>
        <v>32</v>
      </c>
      <c r="T317" s="5">
        <f t="shared" si="72"/>
        <v>47</v>
      </c>
      <c r="U317" s="5">
        <f t="shared" si="73"/>
        <v>12</v>
      </c>
      <c r="V317" s="5" t="e">
        <f>NA()</f>
        <v>#N/A</v>
      </c>
      <c r="W317" s="5" t="e">
        <f>NA()</f>
        <v>#N/A</v>
      </c>
      <c r="X317" s="5">
        <f t="shared" si="74"/>
        <v>9</v>
      </c>
    </row>
    <row r="318" spans="1:24" x14ac:dyDescent="0.25">
      <c r="A318" s="1" t="s">
        <v>575</v>
      </c>
      <c r="B318" s="1" t="s">
        <v>496</v>
      </c>
      <c r="C318" s="1" t="s">
        <v>83</v>
      </c>
      <c r="D318" s="1" t="s">
        <v>5</v>
      </c>
      <c r="E318" s="1" t="s">
        <v>23</v>
      </c>
      <c r="F318" s="1" t="s">
        <v>23</v>
      </c>
      <c r="G318" s="1" t="s">
        <v>48</v>
      </c>
      <c r="H318" s="1" t="s">
        <v>415</v>
      </c>
      <c r="J318" s="2">
        <f t="shared" si="64"/>
        <v>15</v>
      </c>
      <c r="K318" s="2" t="str">
        <f t="shared" si="65"/>
        <v>Jun</v>
      </c>
      <c r="L318">
        <f>VLOOKUP(K318,Months!$A$1:$B$50,2,FALSE)</f>
        <v>6</v>
      </c>
      <c r="M318" t="str">
        <f t="shared" si="66"/>
        <v>2011</v>
      </c>
      <c r="N318" s="3">
        <f t="shared" si="67"/>
        <v>40709</v>
      </c>
      <c r="P318" s="3">
        <f t="shared" si="68"/>
        <v>40709</v>
      </c>
      <c r="Q318" s="3" t="str">
        <f t="shared" si="69"/>
        <v>Nielsen</v>
      </c>
      <c r="R318" s="5">
        <f t="shared" si="70"/>
        <v>59</v>
      </c>
      <c r="S318" s="5">
        <f t="shared" si="71"/>
        <v>27</v>
      </c>
      <c r="T318" s="5">
        <f t="shared" si="72"/>
        <v>49</v>
      </c>
      <c r="U318" s="5">
        <f t="shared" si="73"/>
        <v>12</v>
      </c>
      <c r="V318" s="5" t="e">
        <f>NA()</f>
        <v>#N/A</v>
      </c>
      <c r="W318" s="5" t="e">
        <f>NA()</f>
        <v>#N/A</v>
      </c>
      <c r="X318" s="5">
        <f t="shared" si="74"/>
        <v>12</v>
      </c>
    </row>
    <row r="319" spans="1:24" x14ac:dyDescent="0.25">
      <c r="A319" s="1" t="s">
        <v>576</v>
      </c>
      <c r="B319" s="1" t="s">
        <v>577</v>
      </c>
      <c r="C319" s="1" t="s">
        <v>0</v>
      </c>
      <c r="D319" s="1" t="s">
        <v>9</v>
      </c>
      <c r="E319" s="1" t="s">
        <v>23</v>
      </c>
      <c r="F319" s="1" t="s">
        <v>13</v>
      </c>
      <c r="G319" s="1" t="s">
        <v>9</v>
      </c>
      <c r="H319" s="1" t="s">
        <v>10</v>
      </c>
      <c r="J319" s="2">
        <f t="shared" si="64"/>
        <v>11</v>
      </c>
      <c r="K319" s="2" t="str">
        <f t="shared" si="65"/>
        <v>Jun</v>
      </c>
      <c r="L319">
        <f>VLOOKUP(K319,Months!$A$1:$B$50,2,FALSE)</f>
        <v>6</v>
      </c>
      <c r="M319" t="str">
        <f t="shared" si="66"/>
        <v>2011</v>
      </c>
      <c r="N319" s="3">
        <f t="shared" si="67"/>
        <v>40705</v>
      </c>
      <c r="P319" s="3">
        <f t="shared" si="68"/>
        <v>40705</v>
      </c>
      <c r="Q319" s="3" t="str">
        <f t="shared" si="69"/>
        <v>Essential</v>
      </c>
      <c r="R319" s="5">
        <f t="shared" si="70"/>
        <v>54</v>
      </c>
      <c r="S319" s="5">
        <f t="shared" si="71"/>
        <v>34</v>
      </c>
      <c r="T319" s="5">
        <f t="shared" si="72"/>
        <v>46</v>
      </c>
      <c r="U319" s="5">
        <f t="shared" si="73"/>
        <v>12</v>
      </c>
      <c r="V319" s="5" t="e">
        <f>NA()</f>
        <v>#N/A</v>
      </c>
      <c r="W319" s="5" t="e">
        <f>NA()</f>
        <v>#N/A</v>
      </c>
      <c r="X319" s="5">
        <f t="shared" si="74"/>
        <v>8</v>
      </c>
    </row>
    <row r="320" spans="1:24" x14ac:dyDescent="0.25">
      <c r="A320" s="1" t="s">
        <v>578</v>
      </c>
      <c r="B320" s="1" t="s">
        <v>100</v>
      </c>
      <c r="C320" s="1" t="s">
        <v>75</v>
      </c>
      <c r="D320" s="1" t="s">
        <v>9</v>
      </c>
      <c r="E320" s="1" t="s">
        <v>16</v>
      </c>
      <c r="F320" s="1" t="s">
        <v>23</v>
      </c>
      <c r="G320" s="1" t="s">
        <v>43</v>
      </c>
      <c r="H320" s="1" t="s">
        <v>44</v>
      </c>
      <c r="J320" s="2">
        <f t="shared" si="64"/>
        <v>11</v>
      </c>
      <c r="K320" s="2" t="str">
        <f t="shared" si="65"/>
        <v>Jun</v>
      </c>
      <c r="L320">
        <f>VLOOKUP(K320,Months!$A$1:$B$50,2,FALSE)</f>
        <v>6</v>
      </c>
      <c r="M320" t="str">
        <f t="shared" si="66"/>
        <v>2011</v>
      </c>
      <c r="N320" s="3">
        <f t="shared" si="67"/>
        <v>40705</v>
      </c>
      <c r="P320" s="3">
        <f t="shared" si="68"/>
        <v>40705</v>
      </c>
      <c r="Q320" s="3" t="str">
        <f t="shared" si="69"/>
        <v>Newspoll</v>
      </c>
      <c r="R320" s="5">
        <f t="shared" si="70"/>
        <v>55.000000000000007</v>
      </c>
      <c r="S320" s="5">
        <f t="shared" si="71"/>
        <v>31</v>
      </c>
      <c r="T320" s="5">
        <f t="shared" si="72"/>
        <v>46</v>
      </c>
      <c r="U320" s="5">
        <f t="shared" si="73"/>
        <v>11</v>
      </c>
      <c r="V320" s="5" t="e">
        <f>NA()</f>
        <v>#N/A</v>
      </c>
      <c r="W320" s="5" t="e">
        <f>NA()</f>
        <v>#N/A</v>
      </c>
      <c r="X320" s="5">
        <f t="shared" si="74"/>
        <v>12</v>
      </c>
    </row>
    <row r="321" spans="1:24" x14ac:dyDescent="0.25">
      <c r="A321" s="1" t="s">
        <v>579</v>
      </c>
      <c r="B321" s="1" t="s">
        <v>275</v>
      </c>
      <c r="C321" s="1" t="s">
        <v>217</v>
      </c>
      <c r="D321" s="1" t="s">
        <v>85</v>
      </c>
      <c r="E321" s="1" t="s">
        <v>23</v>
      </c>
      <c r="F321" s="1" t="s">
        <v>13</v>
      </c>
      <c r="G321" s="1" t="s">
        <v>9</v>
      </c>
      <c r="H321" s="1" t="s">
        <v>10</v>
      </c>
      <c r="J321" s="2">
        <f t="shared" si="64"/>
        <v>5</v>
      </c>
      <c r="K321" s="2" t="str">
        <f t="shared" si="65"/>
        <v>Jun</v>
      </c>
      <c r="L321">
        <f>VLOOKUP(K321,Months!$A$1:$B$50,2,FALSE)</f>
        <v>6</v>
      </c>
      <c r="M321" t="str">
        <f t="shared" si="66"/>
        <v>2011</v>
      </c>
      <c r="N321" s="3">
        <f t="shared" si="67"/>
        <v>40699</v>
      </c>
      <c r="P321" s="3">
        <f t="shared" si="68"/>
        <v>40699</v>
      </c>
      <c r="Q321" s="3" t="str">
        <f t="shared" si="69"/>
        <v>Morgan (face)</v>
      </c>
      <c r="R321" s="5">
        <f t="shared" si="70"/>
        <v>54</v>
      </c>
      <c r="S321" s="5">
        <f t="shared" si="71"/>
        <v>33.5</v>
      </c>
      <c r="T321" s="5">
        <f t="shared" si="72"/>
        <v>46.5</v>
      </c>
      <c r="U321" s="5">
        <f t="shared" si="73"/>
        <v>12</v>
      </c>
      <c r="V321" s="5" t="e">
        <f>NA()</f>
        <v>#N/A</v>
      </c>
      <c r="W321" s="5" t="e">
        <f>NA()</f>
        <v>#N/A</v>
      </c>
      <c r="X321" s="5">
        <f t="shared" si="74"/>
        <v>8</v>
      </c>
    </row>
    <row r="322" spans="1:24" x14ac:dyDescent="0.25">
      <c r="A322" s="1" t="s">
        <v>580</v>
      </c>
      <c r="B322" s="1" t="s">
        <v>581</v>
      </c>
      <c r="C322" s="1" t="s">
        <v>0</v>
      </c>
      <c r="D322" s="1" t="s">
        <v>9</v>
      </c>
      <c r="E322" s="1" t="s">
        <v>23</v>
      </c>
      <c r="F322" s="1" t="s">
        <v>13</v>
      </c>
      <c r="G322" s="1" t="s">
        <v>17</v>
      </c>
      <c r="H322" s="1" t="s">
        <v>18</v>
      </c>
      <c r="J322" s="2">
        <f t="shared" si="64"/>
        <v>3</v>
      </c>
      <c r="K322" s="2" t="str">
        <f t="shared" si="65"/>
        <v>Jun</v>
      </c>
      <c r="L322">
        <f>VLOOKUP(K322,Months!$A$1:$B$50,2,FALSE)</f>
        <v>6</v>
      </c>
      <c r="M322" t="str">
        <f t="shared" si="66"/>
        <v>2011</v>
      </c>
      <c r="N322" s="3">
        <f t="shared" si="67"/>
        <v>40697</v>
      </c>
      <c r="P322" s="3">
        <f t="shared" si="68"/>
        <v>40697</v>
      </c>
      <c r="Q322" s="3" t="str">
        <f t="shared" si="69"/>
        <v>Essential</v>
      </c>
      <c r="R322" s="5">
        <f t="shared" si="70"/>
        <v>53</v>
      </c>
      <c r="S322" s="5">
        <f t="shared" si="71"/>
        <v>34</v>
      </c>
      <c r="T322" s="5">
        <f t="shared" si="72"/>
        <v>46</v>
      </c>
      <c r="U322" s="5">
        <f t="shared" si="73"/>
        <v>12</v>
      </c>
      <c r="V322" s="5" t="e">
        <f>NA()</f>
        <v>#N/A</v>
      </c>
      <c r="W322" s="5" t="e">
        <f>NA()</f>
        <v>#N/A</v>
      </c>
      <c r="X322" s="5">
        <f t="shared" si="74"/>
        <v>8</v>
      </c>
    </row>
    <row r="323" spans="1:24" x14ac:dyDescent="0.25">
      <c r="A323" s="1" t="s">
        <v>582</v>
      </c>
      <c r="B323" s="1" t="s">
        <v>308</v>
      </c>
      <c r="C323" s="1" t="s">
        <v>47</v>
      </c>
      <c r="D323" s="1" t="s">
        <v>21</v>
      </c>
      <c r="E323" s="1" t="s">
        <v>72</v>
      </c>
      <c r="F323" s="1" t="s">
        <v>59</v>
      </c>
      <c r="G323" s="1" t="s">
        <v>50</v>
      </c>
      <c r="H323" s="1" t="s">
        <v>213</v>
      </c>
      <c r="J323" s="2">
        <f t="shared" si="64"/>
        <v>22007</v>
      </c>
      <c r="K323" s="2" t="str">
        <f t="shared" si="65"/>
        <v>May–2</v>
      </c>
      <c r="L323" t="e">
        <f>VLOOKUP(K323,Months!$A$1:$B$50,2,FALSE)</f>
        <v>#N/A</v>
      </c>
      <c r="M323" t="str">
        <f t="shared" si="66"/>
        <v>Jun 2011</v>
      </c>
      <c r="N323" s="3" t="e">
        <f t="shared" si="67"/>
        <v>#N/A</v>
      </c>
      <c r="O323" s="3">
        <v>40695</v>
      </c>
      <c r="P323" s="3">
        <f t="shared" si="68"/>
        <v>40695</v>
      </c>
      <c r="Q323" s="3" t="str">
        <f t="shared" si="69"/>
        <v>Morgan (phone)</v>
      </c>
      <c r="R323" s="5">
        <f t="shared" si="70"/>
        <v>57.999999999999993</v>
      </c>
      <c r="S323" s="5">
        <f t="shared" si="71"/>
        <v>30</v>
      </c>
      <c r="T323" s="5">
        <f t="shared" si="72"/>
        <v>50</v>
      </c>
      <c r="U323" s="5">
        <f t="shared" si="73"/>
        <v>9.5</v>
      </c>
      <c r="V323" s="5" t="e">
        <f>NA()</f>
        <v>#N/A</v>
      </c>
      <c r="W323" s="5" t="e">
        <f>NA()</f>
        <v>#N/A</v>
      </c>
      <c r="X323" s="5">
        <f t="shared" si="74"/>
        <v>10.5</v>
      </c>
    </row>
    <row r="324" spans="1:24" x14ac:dyDescent="0.25">
      <c r="A324" s="1" t="s">
        <v>583</v>
      </c>
      <c r="B324" s="1" t="s">
        <v>584</v>
      </c>
      <c r="C324" s="1" t="s">
        <v>0</v>
      </c>
      <c r="D324" s="1" t="s">
        <v>17</v>
      </c>
      <c r="E324" s="1" t="s">
        <v>23</v>
      </c>
      <c r="F324" s="1" t="s">
        <v>13</v>
      </c>
      <c r="G324" s="1" t="s">
        <v>9</v>
      </c>
      <c r="H324" s="1" t="s">
        <v>10</v>
      </c>
      <c r="J324" s="2">
        <f t="shared" si="64"/>
        <v>27</v>
      </c>
      <c r="K324" s="2" t="str">
        <f t="shared" si="65"/>
        <v>May</v>
      </c>
      <c r="L324">
        <f>VLOOKUP(K324,Months!$A$1:$B$50,2,FALSE)</f>
        <v>5</v>
      </c>
      <c r="M324" t="str">
        <f t="shared" si="66"/>
        <v>2011</v>
      </c>
      <c r="N324" s="3">
        <f t="shared" si="67"/>
        <v>40690</v>
      </c>
      <c r="P324" s="3">
        <f t="shared" si="68"/>
        <v>40690</v>
      </c>
      <c r="Q324" s="3" t="str">
        <f t="shared" si="69"/>
        <v>Essential</v>
      </c>
      <c r="R324" s="5">
        <f t="shared" si="70"/>
        <v>54</v>
      </c>
      <c r="S324" s="5">
        <f t="shared" si="71"/>
        <v>34</v>
      </c>
      <c r="T324" s="5">
        <f t="shared" si="72"/>
        <v>47</v>
      </c>
      <c r="U324" s="5">
        <f t="shared" si="73"/>
        <v>12</v>
      </c>
      <c r="V324" s="5" t="e">
        <f>NA()</f>
        <v>#N/A</v>
      </c>
      <c r="W324" s="5" t="e">
        <f>NA()</f>
        <v>#N/A</v>
      </c>
      <c r="X324" s="5">
        <f t="shared" si="74"/>
        <v>8</v>
      </c>
    </row>
    <row r="325" spans="1:24" x14ac:dyDescent="0.25">
      <c r="A325" s="1" t="s">
        <v>585</v>
      </c>
      <c r="B325" s="1" t="s">
        <v>100</v>
      </c>
      <c r="C325" s="1" t="s">
        <v>0</v>
      </c>
      <c r="D325" s="1" t="s">
        <v>71</v>
      </c>
      <c r="E325" s="1" t="s">
        <v>27</v>
      </c>
      <c r="F325" s="1" t="s">
        <v>13</v>
      </c>
      <c r="G325" s="1" t="s">
        <v>19</v>
      </c>
      <c r="H325" s="1" t="s">
        <v>20</v>
      </c>
      <c r="J325" s="2">
        <f t="shared" si="64"/>
        <v>28</v>
      </c>
      <c r="K325" s="2" t="str">
        <f t="shared" si="65"/>
        <v>May</v>
      </c>
      <c r="L325">
        <f>VLOOKUP(K325,Months!$A$1:$B$50,2,FALSE)</f>
        <v>5</v>
      </c>
      <c r="M325" t="str">
        <f t="shared" si="66"/>
        <v>2011</v>
      </c>
      <c r="N325" s="3">
        <f t="shared" si="67"/>
        <v>40691</v>
      </c>
      <c r="P325" s="3">
        <f t="shared" si="68"/>
        <v>40691</v>
      </c>
      <c r="Q325" s="3" t="str">
        <f t="shared" si="69"/>
        <v>Newspoll</v>
      </c>
      <c r="R325" s="5">
        <f t="shared" si="70"/>
        <v>52</v>
      </c>
      <c r="S325" s="5">
        <f t="shared" si="71"/>
        <v>34</v>
      </c>
      <c r="T325" s="5">
        <f t="shared" si="72"/>
        <v>44</v>
      </c>
      <c r="U325" s="5">
        <f t="shared" si="73"/>
        <v>14.000000000000002</v>
      </c>
      <c r="V325" s="5" t="e">
        <f>NA()</f>
        <v>#N/A</v>
      </c>
      <c r="W325" s="5" t="e">
        <f>NA()</f>
        <v>#N/A</v>
      </c>
      <c r="X325" s="5">
        <f t="shared" si="74"/>
        <v>8</v>
      </c>
    </row>
    <row r="326" spans="1:24" x14ac:dyDescent="0.25">
      <c r="A326" s="1" t="s">
        <v>586</v>
      </c>
      <c r="B326" s="1" t="s">
        <v>275</v>
      </c>
      <c r="C326" s="1" t="s">
        <v>15</v>
      </c>
      <c r="D326" s="1" t="s">
        <v>94</v>
      </c>
      <c r="E326" s="1" t="s">
        <v>23</v>
      </c>
      <c r="F326" s="1" t="s">
        <v>459</v>
      </c>
      <c r="G326" s="1" t="s">
        <v>81</v>
      </c>
      <c r="H326" s="1" t="s">
        <v>104</v>
      </c>
      <c r="J326" s="2" t="e">
        <f t="shared" si="64"/>
        <v>#VALUE!</v>
      </c>
      <c r="K326" s="2" t="str">
        <f t="shared" si="65"/>
        <v>May</v>
      </c>
      <c r="L326">
        <f>VLOOKUP(K326,Months!$A$1:$B$50,2,FALSE)</f>
        <v>5</v>
      </c>
      <c r="M326" t="str">
        <f t="shared" si="66"/>
        <v>2011</v>
      </c>
      <c r="N326" s="3" t="e">
        <f t="shared" si="67"/>
        <v>#VALUE!</v>
      </c>
      <c r="O326" s="3">
        <v>40688</v>
      </c>
      <c r="P326" s="3">
        <f t="shared" si="68"/>
        <v>40688</v>
      </c>
      <c r="Q326" s="3" t="str">
        <f t="shared" si="69"/>
        <v>Morgan (face)</v>
      </c>
      <c r="R326" s="5">
        <f t="shared" si="70"/>
        <v>51.5</v>
      </c>
      <c r="S326" s="5">
        <f t="shared" si="71"/>
        <v>36</v>
      </c>
      <c r="T326" s="5">
        <f t="shared" si="72"/>
        <v>45.5</v>
      </c>
      <c r="U326" s="5">
        <f t="shared" si="73"/>
        <v>12</v>
      </c>
      <c r="V326" s="5" t="e">
        <f>NA()</f>
        <v>#N/A</v>
      </c>
      <c r="W326" s="5" t="e">
        <f>NA()</f>
        <v>#N/A</v>
      </c>
      <c r="X326" s="5">
        <f t="shared" si="74"/>
        <v>6.5</v>
      </c>
    </row>
    <row r="327" spans="1:24" x14ac:dyDescent="0.25">
      <c r="A327" s="1" t="s">
        <v>587</v>
      </c>
      <c r="B327" s="1" t="s">
        <v>588</v>
      </c>
      <c r="C327" s="1" t="s">
        <v>0</v>
      </c>
      <c r="D327" s="1" t="s">
        <v>9</v>
      </c>
      <c r="E327" s="1" t="s">
        <v>23</v>
      </c>
      <c r="F327" s="1" t="s">
        <v>13</v>
      </c>
      <c r="G327" s="1" t="s">
        <v>17</v>
      </c>
      <c r="H327" s="1" t="s">
        <v>18</v>
      </c>
      <c r="J327" s="2">
        <f t="shared" si="64"/>
        <v>20</v>
      </c>
      <c r="K327" s="2" t="str">
        <f t="shared" si="65"/>
        <v>May</v>
      </c>
      <c r="L327">
        <f>VLOOKUP(K327,Months!$A$1:$B$50,2,FALSE)</f>
        <v>5</v>
      </c>
      <c r="M327" t="str">
        <f t="shared" si="66"/>
        <v>2011</v>
      </c>
      <c r="N327" s="3">
        <f t="shared" si="67"/>
        <v>40683</v>
      </c>
      <c r="P327" s="3">
        <f t="shared" si="68"/>
        <v>40683</v>
      </c>
      <c r="Q327" s="3" t="str">
        <f t="shared" si="69"/>
        <v>Essential</v>
      </c>
      <c r="R327" s="5">
        <f t="shared" si="70"/>
        <v>53</v>
      </c>
      <c r="S327" s="5">
        <f t="shared" si="71"/>
        <v>34</v>
      </c>
      <c r="T327" s="5">
        <f t="shared" si="72"/>
        <v>46</v>
      </c>
      <c r="U327" s="5">
        <f t="shared" si="73"/>
        <v>12</v>
      </c>
      <c r="V327" s="5" t="e">
        <f>NA()</f>
        <v>#N/A</v>
      </c>
      <c r="W327" s="5" t="e">
        <f>NA()</f>
        <v>#N/A</v>
      </c>
      <c r="X327" s="5">
        <f t="shared" si="74"/>
        <v>8</v>
      </c>
    </row>
    <row r="328" spans="1:24" x14ac:dyDescent="0.25">
      <c r="A328" s="1" t="s">
        <v>589</v>
      </c>
      <c r="B328" s="1" t="s">
        <v>275</v>
      </c>
      <c r="C328" s="1" t="s">
        <v>15</v>
      </c>
      <c r="D328" s="1" t="s">
        <v>102</v>
      </c>
      <c r="E328" s="1" t="s">
        <v>3</v>
      </c>
      <c r="F328" s="1" t="s">
        <v>459</v>
      </c>
      <c r="G328" s="1" t="s">
        <v>81</v>
      </c>
      <c r="H328" s="1" t="s">
        <v>104</v>
      </c>
      <c r="J328" s="2">
        <f t="shared" si="64"/>
        <v>15</v>
      </c>
      <c r="K328" s="2" t="str">
        <f t="shared" si="65"/>
        <v>May</v>
      </c>
      <c r="L328">
        <f>VLOOKUP(K328,Months!$A$1:$B$50,2,FALSE)</f>
        <v>5</v>
      </c>
      <c r="M328" t="str">
        <f t="shared" si="66"/>
        <v>2011</v>
      </c>
      <c r="N328" s="3">
        <f t="shared" si="67"/>
        <v>40678</v>
      </c>
      <c r="P328" s="3">
        <f t="shared" si="68"/>
        <v>40678</v>
      </c>
      <c r="Q328" s="3" t="str">
        <f t="shared" si="69"/>
        <v>Morgan (face)</v>
      </c>
      <c r="R328" s="5">
        <f t="shared" si="70"/>
        <v>51.5</v>
      </c>
      <c r="S328" s="5">
        <f t="shared" si="71"/>
        <v>36</v>
      </c>
      <c r="T328" s="5">
        <f t="shared" si="72"/>
        <v>44.5</v>
      </c>
      <c r="U328" s="5">
        <f t="shared" si="73"/>
        <v>13</v>
      </c>
      <c r="V328" s="5" t="e">
        <f>NA()</f>
        <v>#N/A</v>
      </c>
      <c r="W328" s="5" t="e">
        <f>NA()</f>
        <v>#N/A</v>
      </c>
      <c r="X328" s="5">
        <f t="shared" si="74"/>
        <v>6.5</v>
      </c>
    </row>
    <row r="329" spans="1:24" x14ac:dyDescent="0.25">
      <c r="A329" s="1" t="s">
        <v>590</v>
      </c>
      <c r="B329" s="1" t="s">
        <v>100</v>
      </c>
      <c r="C329" s="1" t="s">
        <v>1</v>
      </c>
      <c r="D329" s="1" t="s">
        <v>9</v>
      </c>
      <c r="E329" s="1" t="s">
        <v>2</v>
      </c>
      <c r="F329" s="1" t="s">
        <v>16</v>
      </c>
      <c r="G329" s="1" t="s">
        <v>9</v>
      </c>
      <c r="H329" s="1" t="s">
        <v>10</v>
      </c>
      <c r="J329" s="2">
        <f t="shared" si="64"/>
        <v>14</v>
      </c>
      <c r="K329" s="2" t="str">
        <f t="shared" si="65"/>
        <v>May</v>
      </c>
      <c r="L329">
        <f>VLOOKUP(K329,Months!$A$1:$B$50,2,FALSE)</f>
        <v>5</v>
      </c>
      <c r="M329" t="str">
        <f t="shared" si="66"/>
        <v>2011</v>
      </c>
      <c r="N329" s="3">
        <f t="shared" si="67"/>
        <v>40677</v>
      </c>
      <c r="P329" s="3">
        <f t="shared" si="68"/>
        <v>40677</v>
      </c>
      <c r="Q329" s="3" t="str">
        <f t="shared" si="69"/>
        <v>Newspoll</v>
      </c>
      <c r="R329" s="5">
        <f t="shared" si="70"/>
        <v>54</v>
      </c>
      <c r="S329" s="5">
        <f t="shared" si="71"/>
        <v>33</v>
      </c>
      <c r="T329" s="5">
        <f t="shared" si="72"/>
        <v>46</v>
      </c>
      <c r="U329" s="5">
        <f t="shared" si="73"/>
        <v>10</v>
      </c>
      <c r="V329" s="5" t="e">
        <f>NA()</f>
        <v>#N/A</v>
      </c>
      <c r="W329" s="5" t="e">
        <f>NA()</f>
        <v>#N/A</v>
      </c>
      <c r="X329" s="5">
        <f t="shared" si="74"/>
        <v>11</v>
      </c>
    </row>
    <row r="330" spans="1:24" x14ac:dyDescent="0.25">
      <c r="A330" s="1" t="s">
        <v>591</v>
      </c>
      <c r="B330" s="1" t="s">
        <v>592</v>
      </c>
      <c r="C330" s="1" t="s">
        <v>15</v>
      </c>
      <c r="D330" s="1" t="s">
        <v>9</v>
      </c>
      <c r="E330" s="1" t="s">
        <v>16</v>
      </c>
      <c r="F330" s="1" t="s">
        <v>14</v>
      </c>
      <c r="G330" s="1" t="s">
        <v>19</v>
      </c>
      <c r="H330" s="1" t="s">
        <v>20</v>
      </c>
      <c r="J330" s="2">
        <f t="shared" si="64"/>
        <v>13</v>
      </c>
      <c r="K330" s="2" t="str">
        <f t="shared" si="65"/>
        <v>May</v>
      </c>
      <c r="L330">
        <f>VLOOKUP(K330,Months!$A$1:$B$50,2,FALSE)</f>
        <v>5</v>
      </c>
      <c r="M330" t="str">
        <f t="shared" si="66"/>
        <v>2011</v>
      </c>
      <c r="N330" s="3">
        <f t="shared" si="67"/>
        <v>40676</v>
      </c>
      <c r="P330" s="3">
        <f t="shared" si="68"/>
        <v>40676</v>
      </c>
      <c r="Q330" s="3" t="str">
        <f t="shared" si="69"/>
        <v>Essential</v>
      </c>
      <c r="R330" s="5">
        <f t="shared" si="70"/>
        <v>52</v>
      </c>
      <c r="S330" s="5">
        <f t="shared" si="71"/>
        <v>36</v>
      </c>
      <c r="T330" s="5">
        <f t="shared" si="72"/>
        <v>46</v>
      </c>
      <c r="U330" s="5">
        <f t="shared" si="73"/>
        <v>11</v>
      </c>
      <c r="V330" s="5" t="e">
        <f>NA()</f>
        <v>#N/A</v>
      </c>
      <c r="W330" s="5" t="e">
        <f>NA()</f>
        <v>#N/A</v>
      </c>
      <c r="X330" s="5">
        <f t="shared" si="74"/>
        <v>7.0000000000000009</v>
      </c>
    </row>
    <row r="331" spans="1:24" x14ac:dyDescent="0.25">
      <c r="A331" s="1" t="s">
        <v>593</v>
      </c>
      <c r="B331" s="1" t="s">
        <v>496</v>
      </c>
      <c r="C331" s="1" t="s">
        <v>75</v>
      </c>
      <c r="D331" s="1" t="s">
        <v>17</v>
      </c>
      <c r="E331" s="1" t="s">
        <v>2</v>
      </c>
      <c r="F331" s="1" t="s">
        <v>3</v>
      </c>
      <c r="G331" s="1" t="s">
        <v>71</v>
      </c>
      <c r="H331" s="1" t="s">
        <v>82</v>
      </c>
      <c r="J331" s="2">
        <f t="shared" si="64"/>
        <v>13</v>
      </c>
      <c r="K331" s="2" t="str">
        <f t="shared" si="65"/>
        <v>May</v>
      </c>
      <c r="L331">
        <f>VLOOKUP(K331,Months!$A$1:$B$50,2,FALSE)</f>
        <v>5</v>
      </c>
      <c r="M331" t="str">
        <f t="shared" si="66"/>
        <v>2011</v>
      </c>
      <c r="N331" s="3">
        <f t="shared" si="67"/>
        <v>40676</v>
      </c>
      <c r="P331" s="3">
        <f t="shared" si="68"/>
        <v>40676</v>
      </c>
      <c r="Q331" s="3" t="str">
        <f t="shared" si="69"/>
        <v>Nielsen</v>
      </c>
      <c r="R331" s="5">
        <f t="shared" si="70"/>
        <v>56.000000000000007</v>
      </c>
      <c r="S331" s="5">
        <f t="shared" si="71"/>
        <v>31</v>
      </c>
      <c r="T331" s="5">
        <f t="shared" si="72"/>
        <v>47</v>
      </c>
      <c r="U331" s="5">
        <f t="shared" si="73"/>
        <v>10</v>
      </c>
      <c r="V331" s="5" t="e">
        <f>NA()</f>
        <v>#N/A</v>
      </c>
      <c r="W331" s="5" t="e">
        <f>NA()</f>
        <v>#N/A</v>
      </c>
      <c r="X331" s="5">
        <f t="shared" si="74"/>
        <v>13</v>
      </c>
    </row>
    <row r="332" spans="1:24" x14ac:dyDescent="0.25">
      <c r="A332" s="1" t="s">
        <v>594</v>
      </c>
      <c r="B332" s="1" t="s">
        <v>275</v>
      </c>
      <c r="C332" s="1" t="s">
        <v>0</v>
      </c>
      <c r="D332" s="1" t="s">
        <v>19</v>
      </c>
      <c r="E332" s="1" t="s">
        <v>16</v>
      </c>
      <c r="F332" s="1" t="s">
        <v>14</v>
      </c>
      <c r="G332" s="1" t="s">
        <v>94</v>
      </c>
      <c r="H332" s="1" t="s">
        <v>95</v>
      </c>
      <c r="J332" s="2">
        <f t="shared" si="64"/>
        <v>8</v>
      </c>
      <c r="K332" s="2" t="str">
        <f t="shared" si="65"/>
        <v>May</v>
      </c>
      <c r="L332">
        <f>VLOOKUP(K332,Months!$A$1:$B$50,2,FALSE)</f>
        <v>5</v>
      </c>
      <c r="M332" t="str">
        <f t="shared" si="66"/>
        <v>2011</v>
      </c>
      <c r="N332" s="3">
        <f t="shared" si="67"/>
        <v>40671</v>
      </c>
      <c r="P332" s="3">
        <f t="shared" si="68"/>
        <v>40671</v>
      </c>
      <c r="Q332" s="3" t="str">
        <f t="shared" si="69"/>
        <v>Morgan (face)</v>
      </c>
      <c r="R332" s="5">
        <f t="shared" si="70"/>
        <v>54.500000000000007</v>
      </c>
      <c r="S332" s="5">
        <f t="shared" si="71"/>
        <v>34</v>
      </c>
      <c r="T332" s="5">
        <f t="shared" si="72"/>
        <v>48</v>
      </c>
      <c r="U332" s="5">
        <f t="shared" si="73"/>
        <v>11</v>
      </c>
      <c r="V332" s="5" t="e">
        <f>NA()</f>
        <v>#N/A</v>
      </c>
      <c r="W332" s="5" t="e">
        <f>NA()</f>
        <v>#N/A</v>
      </c>
      <c r="X332" s="5">
        <f t="shared" si="74"/>
        <v>7.0000000000000009</v>
      </c>
    </row>
    <row r="333" spans="1:24" x14ac:dyDescent="0.25">
      <c r="A333" s="1" t="s">
        <v>595</v>
      </c>
      <c r="B333" s="1" t="s">
        <v>596</v>
      </c>
      <c r="C333" s="1" t="s">
        <v>6</v>
      </c>
      <c r="D333" s="1" t="s">
        <v>17</v>
      </c>
      <c r="E333" s="1" t="s">
        <v>2</v>
      </c>
      <c r="F333" s="1" t="s">
        <v>13</v>
      </c>
      <c r="G333" s="1" t="s">
        <v>9</v>
      </c>
      <c r="H333" s="1" t="s">
        <v>10</v>
      </c>
      <c r="J333" s="2">
        <f t="shared" si="64"/>
        <v>6</v>
      </c>
      <c r="K333" s="2" t="str">
        <f t="shared" si="65"/>
        <v>May</v>
      </c>
      <c r="L333">
        <f>VLOOKUP(K333,Months!$A$1:$B$50,2,FALSE)</f>
        <v>5</v>
      </c>
      <c r="M333" t="str">
        <f t="shared" si="66"/>
        <v>2011</v>
      </c>
      <c r="N333" s="3">
        <f t="shared" si="67"/>
        <v>40669</v>
      </c>
      <c r="P333" s="3">
        <f t="shared" si="68"/>
        <v>40669</v>
      </c>
      <c r="Q333" s="3" t="str">
        <f t="shared" si="69"/>
        <v>Essential</v>
      </c>
      <c r="R333" s="5">
        <f t="shared" si="70"/>
        <v>54</v>
      </c>
      <c r="S333" s="5">
        <f t="shared" si="71"/>
        <v>35</v>
      </c>
      <c r="T333" s="5">
        <f t="shared" si="72"/>
        <v>47</v>
      </c>
      <c r="U333" s="5">
        <f t="shared" si="73"/>
        <v>10</v>
      </c>
      <c r="V333" s="5" t="e">
        <f>NA()</f>
        <v>#N/A</v>
      </c>
      <c r="W333" s="5" t="e">
        <f>NA()</f>
        <v>#N/A</v>
      </c>
      <c r="X333" s="5">
        <f t="shared" si="74"/>
        <v>8</v>
      </c>
    </row>
    <row r="334" spans="1:24" x14ac:dyDescent="0.25">
      <c r="A334" s="1" t="s">
        <v>597</v>
      </c>
      <c r="B334" s="1" t="s">
        <v>308</v>
      </c>
      <c r="C334" s="1" t="s">
        <v>0</v>
      </c>
      <c r="D334" s="1" t="s">
        <v>9</v>
      </c>
      <c r="E334" s="1" t="s">
        <v>16</v>
      </c>
      <c r="F334" s="1" t="s">
        <v>8</v>
      </c>
      <c r="G334" s="1" t="s">
        <v>85</v>
      </c>
      <c r="H334" s="1" t="s">
        <v>98</v>
      </c>
      <c r="J334" s="2">
        <f t="shared" si="64"/>
        <v>4</v>
      </c>
      <c r="K334" s="2" t="str">
        <f t="shared" si="65"/>
        <v>May</v>
      </c>
      <c r="L334">
        <f>VLOOKUP(K334,Months!$A$1:$B$50,2,FALSE)</f>
        <v>5</v>
      </c>
      <c r="M334" t="str">
        <f t="shared" si="66"/>
        <v>2011</v>
      </c>
      <c r="N334" s="3">
        <f t="shared" si="67"/>
        <v>40667</v>
      </c>
      <c r="P334" s="3">
        <f t="shared" si="68"/>
        <v>40667</v>
      </c>
      <c r="Q334" s="3" t="str">
        <f t="shared" si="69"/>
        <v>Morgan (phone)</v>
      </c>
      <c r="R334" s="5">
        <f t="shared" si="70"/>
        <v>53.5</v>
      </c>
      <c r="S334" s="5">
        <f t="shared" si="71"/>
        <v>34</v>
      </c>
      <c r="T334" s="5">
        <f t="shared" si="72"/>
        <v>46</v>
      </c>
      <c r="U334" s="5">
        <f t="shared" si="73"/>
        <v>11</v>
      </c>
      <c r="V334" s="5" t="e">
        <f>NA()</f>
        <v>#N/A</v>
      </c>
      <c r="W334" s="5" t="e">
        <f>NA()</f>
        <v>#N/A</v>
      </c>
      <c r="X334" s="5">
        <f t="shared" si="74"/>
        <v>9</v>
      </c>
    </row>
    <row r="335" spans="1:24" x14ac:dyDescent="0.25">
      <c r="A335" s="1" t="s">
        <v>598</v>
      </c>
      <c r="B335" s="1" t="s">
        <v>100</v>
      </c>
      <c r="C335" s="1" t="s">
        <v>1</v>
      </c>
      <c r="D335" s="1" t="s">
        <v>71</v>
      </c>
      <c r="E335" s="1" t="s">
        <v>23</v>
      </c>
      <c r="F335" s="1" t="s">
        <v>16</v>
      </c>
      <c r="G335" s="1" t="s">
        <v>17</v>
      </c>
      <c r="H335" s="1" t="s">
        <v>18</v>
      </c>
      <c r="J335" s="2">
        <f t="shared" si="64"/>
        <v>21990</v>
      </c>
      <c r="K335" s="2" t="str">
        <f t="shared" si="65"/>
        <v>Apr–1</v>
      </c>
      <c r="L335" t="e">
        <f>VLOOKUP(K335,Months!$A$1:$B$50,2,FALSE)</f>
        <v>#N/A</v>
      </c>
      <c r="M335" t="str">
        <f t="shared" si="66"/>
        <v>May 2011</v>
      </c>
      <c r="N335" s="3" t="e">
        <f t="shared" si="67"/>
        <v>#N/A</v>
      </c>
      <c r="O335" s="3">
        <v>40663</v>
      </c>
      <c r="P335" s="3">
        <f t="shared" si="68"/>
        <v>40663</v>
      </c>
      <c r="Q335" s="3" t="str">
        <f t="shared" si="69"/>
        <v>Newspoll</v>
      </c>
      <c r="R335" s="5">
        <f t="shared" si="70"/>
        <v>53</v>
      </c>
      <c r="S335" s="5">
        <f t="shared" si="71"/>
        <v>33</v>
      </c>
      <c r="T335" s="5">
        <f t="shared" si="72"/>
        <v>44</v>
      </c>
      <c r="U335" s="5">
        <f t="shared" si="73"/>
        <v>12</v>
      </c>
      <c r="V335" s="5" t="e">
        <f>NA()</f>
        <v>#N/A</v>
      </c>
      <c r="W335" s="5" t="e">
        <f>NA()</f>
        <v>#N/A</v>
      </c>
      <c r="X335" s="5">
        <f t="shared" si="74"/>
        <v>11</v>
      </c>
    </row>
    <row r="336" spans="1:24" x14ac:dyDescent="0.25">
      <c r="A336" s="1" t="s">
        <v>599</v>
      </c>
      <c r="B336" s="1" t="s">
        <v>600</v>
      </c>
      <c r="C336" s="1" t="s">
        <v>6</v>
      </c>
      <c r="D336" s="1" t="s">
        <v>17</v>
      </c>
      <c r="E336" s="1" t="s">
        <v>8</v>
      </c>
      <c r="F336" s="1" t="s">
        <v>8</v>
      </c>
      <c r="G336" s="1" t="s">
        <v>9</v>
      </c>
      <c r="H336" s="1" t="s">
        <v>10</v>
      </c>
      <c r="J336" s="2">
        <f t="shared" si="64"/>
        <v>21989</v>
      </c>
      <c r="K336" s="2" t="str">
        <f t="shared" si="65"/>
        <v>Apr–1</v>
      </c>
      <c r="L336" t="e">
        <f>VLOOKUP(K336,Months!$A$1:$B$50,2,FALSE)</f>
        <v>#N/A</v>
      </c>
      <c r="M336" t="str">
        <f t="shared" si="66"/>
        <v>May 2011</v>
      </c>
      <c r="N336" s="3" t="e">
        <f t="shared" si="67"/>
        <v>#N/A</v>
      </c>
      <c r="O336" s="3">
        <v>40663</v>
      </c>
      <c r="P336" s="3">
        <f t="shared" si="68"/>
        <v>40663</v>
      </c>
      <c r="Q336" s="3" t="str">
        <f t="shared" si="69"/>
        <v>Essential</v>
      </c>
      <c r="R336" s="5">
        <f t="shared" si="70"/>
        <v>54</v>
      </c>
      <c r="S336" s="5">
        <f t="shared" si="71"/>
        <v>35</v>
      </c>
      <c r="T336" s="5">
        <f t="shared" si="72"/>
        <v>47</v>
      </c>
      <c r="U336" s="5">
        <f t="shared" si="73"/>
        <v>9</v>
      </c>
      <c r="V336" s="5" t="e">
        <f>NA()</f>
        <v>#N/A</v>
      </c>
      <c r="W336" s="5" t="e">
        <f>NA()</f>
        <v>#N/A</v>
      </c>
      <c r="X336" s="5">
        <f t="shared" si="74"/>
        <v>9</v>
      </c>
    </row>
    <row r="337" spans="1:24" x14ac:dyDescent="0.25">
      <c r="A337" s="1" t="s">
        <v>601</v>
      </c>
      <c r="B337" s="1" t="s">
        <v>275</v>
      </c>
      <c r="C337" s="1" t="s">
        <v>11</v>
      </c>
      <c r="D337" s="1" t="s">
        <v>9</v>
      </c>
      <c r="E337" s="1" t="s">
        <v>59</v>
      </c>
      <c r="F337" s="1" t="s">
        <v>459</v>
      </c>
      <c r="G337" s="1" t="s">
        <v>19</v>
      </c>
      <c r="H337" s="1" t="s">
        <v>20</v>
      </c>
      <c r="J337" s="2" t="e">
        <f t="shared" si="64"/>
        <v>#VALUE!</v>
      </c>
      <c r="K337" s="2" t="str">
        <f t="shared" si="65"/>
        <v>Apr–1</v>
      </c>
      <c r="L337" t="e">
        <f>VLOOKUP(K337,Months!$A$1:$B$50,2,FALSE)</f>
        <v>#N/A</v>
      </c>
      <c r="M337" t="str">
        <f t="shared" si="66"/>
        <v>May 2011</v>
      </c>
      <c r="N337" s="3" t="e">
        <f t="shared" si="67"/>
        <v>#N/A</v>
      </c>
      <c r="O337" s="3">
        <v>40660</v>
      </c>
      <c r="P337" s="3">
        <f t="shared" si="68"/>
        <v>40660</v>
      </c>
      <c r="Q337" s="3" t="str">
        <f t="shared" si="69"/>
        <v>Morgan (face)</v>
      </c>
      <c r="R337" s="5">
        <f t="shared" si="70"/>
        <v>52</v>
      </c>
      <c r="S337" s="5">
        <f t="shared" si="71"/>
        <v>37</v>
      </c>
      <c r="T337" s="5">
        <f t="shared" si="72"/>
        <v>46</v>
      </c>
      <c r="U337" s="5">
        <f t="shared" si="73"/>
        <v>10.5</v>
      </c>
      <c r="V337" s="5" t="e">
        <f>NA()</f>
        <v>#N/A</v>
      </c>
      <c r="W337" s="5" t="e">
        <f>NA()</f>
        <v>#N/A</v>
      </c>
      <c r="X337" s="5">
        <f t="shared" si="74"/>
        <v>6.5</v>
      </c>
    </row>
    <row r="338" spans="1:24" x14ac:dyDescent="0.25">
      <c r="A338" s="1" t="s">
        <v>602</v>
      </c>
      <c r="B338" s="1" t="s">
        <v>603</v>
      </c>
      <c r="C338" s="1" t="s">
        <v>6</v>
      </c>
      <c r="D338" s="1" t="s">
        <v>17</v>
      </c>
      <c r="E338" s="1" t="s">
        <v>2</v>
      </c>
      <c r="F338" s="1" t="s">
        <v>13</v>
      </c>
      <c r="G338" s="1" t="s">
        <v>9</v>
      </c>
      <c r="H338" s="1" t="s">
        <v>10</v>
      </c>
      <c r="J338" s="2">
        <f t="shared" si="64"/>
        <v>23</v>
      </c>
      <c r="K338" s="2" t="str">
        <f t="shared" si="65"/>
        <v>Apr</v>
      </c>
      <c r="L338">
        <f>VLOOKUP(K338,Months!$A$1:$B$50,2,FALSE)</f>
        <v>4</v>
      </c>
      <c r="M338" t="str">
        <f t="shared" si="66"/>
        <v>2011</v>
      </c>
      <c r="N338" s="3">
        <f t="shared" si="67"/>
        <v>40656</v>
      </c>
      <c r="P338" s="3">
        <f t="shared" si="68"/>
        <v>40656</v>
      </c>
      <c r="Q338" s="3" t="str">
        <f t="shared" si="69"/>
        <v>Essential</v>
      </c>
      <c r="R338" s="5">
        <f t="shared" si="70"/>
        <v>54</v>
      </c>
      <c r="S338" s="5">
        <f t="shared" si="71"/>
        <v>35</v>
      </c>
      <c r="T338" s="5">
        <f t="shared" si="72"/>
        <v>47</v>
      </c>
      <c r="U338" s="5">
        <f t="shared" si="73"/>
        <v>10</v>
      </c>
      <c r="V338" s="5" t="e">
        <f>NA()</f>
        <v>#N/A</v>
      </c>
      <c r="W338" s="5" t="e">
        <f>NA()</f>
        <v>#N/A</v>
      </c>
      <c r="X338" s="5">
        <f t="shared" si="74"/>
        <v>8</v>
      </c>
    </row>
    <row r="339" spans="1:24" x14ac:dyDescent="0.25">
      <c r="A339" s="1" t="s">
        <v>604</v>
      </c>
      <c r="B339" s="1" t="s">
        <v>605</v>
      </c>
      <c r="C339" s="1" t="s">
        <v>6</v>
      </c>
      <c r="D339" s="1" t="s">
        <v>17</v>
      </c>
      <c r="E339" s="1" t="s">
        <v>16</v>
      </c>
      <c r="F339" s="1" t="s">
        <v>13</v>
      </c>
      <c r="G339" s="1" t="s">
        <v>9</v>
      </c>
      <c r="H339" s="1" t="s">
        <v>10</v>
      </c>
      <c r="J339" s="2">
        <f t="shared" si="64"/>
        <v>15</v>
      </c>
      <c r="K339" s="2" t="str">
        <f t="shared" si="65"/>
        <v>Apr</v>
      </c>
      <c r="L339">
        <f>VLOOKUP(K339,Months!$A$1:$B$50,2,FALSE)</f>
        <v>4</v>
      </c>
      <c r="M339" t="str">
        <f t="shared" si="66"/>
        <v>2011</v>
      </c>
      <c r="N339" s="3">
        <f t="shared" si="67"/>
        <v>40648</v>
      </c>
      <c r="P339" s="3">
        <f t="shared" si="68"/>
        <v>40648</v>
      </c>
      <c r="Q339" s="3" t="str">
        <f t="shared" si="69"/>
        <v>Essential</v>
      </c>
      <c r="R339" s="5">
        <f t="shared" si="70"/>
        <v>54</v>
      </c>
      <c r="S339" s="5">
        <f t="shared" si="71"/>
        <v>35</v>
      </c>
      <c r="T339" s="5">
        <f t="shared" si="72"/>
        <v>47</v>
      </c>
      <c r="U339" s="5">
        <f t="shared" si="73"/>
        <v>11</v>
      </c>
      <c r="V339" s="5" t="e">
        <f>NA()</f>
        <v>#N/A</v>
      </c>
      <c r="W339" s="5" t="e">
        <f>NA()</f>
        <v>#N/A</v>
      </c>
      <c r="X339" s="5">
        <f t="shared" si="74"/>
        <v>8</v>
      </c>
    </row>
    <row r="340" spans="1:24" x14ac:dyDescent="0.25">
      <c r="A340" s="1" t="s">
        <v>606</v>
      </c>
      <c r="B340" s="1" t="s">
        <v>275</v>
      </c>
      <c r="C340" s="1" t="s">
        <v>6</v>
      </c>
      <c r="D340" s="1" t="s">
        <v>9</v>
      </c>
      <c r="E340" s="1" t="s">
        <v>56</v>
      </c>
      <c r="F340" s="1" t="s">
        <v>45</v>
      </c>
      <c r="G340" s="1" t="s">
        <v>17</v>
      </c>
      <c r="H340" s="1" t="s">
        <v>18</v>
      </c>
      <c r="J340" s="2" t="e">
        <f t="shared" si="64"/>
        <v>#VALUE!</v>
      </c>
      <c r="K340" s="2" t="str">
        <f t="shared" si="65"/>
        <v>Apr</v>
      </c>
      <c r="L340">
        <f>VLOOKUP(K340,Months!$A$1:$B$50,2,FALSE)</f>
        <v>4</v>
      </c>
      <c r="M340" t="str">
        <f t="shared" si="66"/>
        <v>2011</v>
      </c>
      <c r="N340" s="3" t="e">
        <f t="shared" si="67"/>
        <v>#VALUE!</v>
      </c>
      <c r="O340" s="3">
        <v>40646</v>
      </c>
      <c r="P340" s="3">
        <f t="shared" si="68"/>
        <v>40646</v>
      </c>
      <c r="Q340" s="3" t="str">
        <f t="shared" si="69"/>
        <v>Morgan (face)</v>
      </c>
      <c r="R340" s="5">
        <f t="shared" si="70"/>
        <v>53</v>
      </c>
      <c r="S340" s="5">
        <f t="shared" si="71"/>
        <v>35</v>
      </c>
      <c r="T340" s="5">
        <f t="shared" si="72"/>
        <v>46</v>
      </c>
      <c r="U340" s="5">
        <f t="shared" si="73"/>
        <v>11.5</v>
      </c>
      <c r="V340" s="5" t="e">
        <f>NA()</f>
        <v>#N/A</v>
      </c>
      <c r="W340" s="5" t="e">
        <f>NA()</f>
        <v>#N/A</v>
      </c>
      <c r="X340" s="5">
        <f t="shared" si="74"/>
        <v>7.5</v>
      </c>
    </row>
    <row r="341" spans="1:24" x14ac:dyDescent="0.25">
      <c r="A341" s="1" t="s">
        <v>607</v>
      </c>
      <c r="B341" s="1" t="s">
        <v>496</v>
      </c>
      <c r="C341" s="1" t="s">
        <v>75</v>
      </c>
      <c r="D341" s="1" t="s">
        <v>17</v>
      </c>
      <c r="E341" s="1" t="s">
        <v>23</v>
      </c>
      <c r="F341" s="1" t="s">
        <v>16</v>
      </c>
      <c r="G341" s="1" t="s">
        <v>71</v>
      </c>
      <c r="H341" s="1" t="s">
        <v>82</v>
      </c>
      <c r="J341" s="2">
        <f t="shared" si="64"/>
        <v>15</v>
      </c>
      <c r="K341" s="2" t="str">
        <f t="shared" si="65"/>
        <v>Apr</v>
      </c>
      <c r="L341">
        <f>VLOOKUP(K341,Months!$A$1:$B$50,2,FALSE)</f>
        <v>4</v>
      </c>
      <c r="M341" t="str">
        <f t="shared" si="66"/>
        <v>2011</v>
      </c>
      <c r="N341" s="3">
        <f t="shared" si="67"/>
        <v>40648</v>
      </c>
      <c r="P341" s="3">
        <f t="shared" si="68"/>
        <v>40648</v>
      </c>
      <c r="Q341" s="3" t="str">
        <f t="shared" si="69"/>
        <v>Nielsen</v>
      </c>
      <c r="R341" s="5">
        <f t="shared" si="70"/>
        <v>56.000000000000007</v>
      </c>
      <c r="S341" s="5">
        <f t="shared" si="71"/>
        <v>31</v>
      </c>
      <c r="T341" s="5">
        <f t="shared" si="72"/>
        <v>47</v>
      </c>
      <c r="U341" s="5">
        <f t="shared" si="73"/>
        <v>12</v>
      </c>
      <c r="V341" s="5" t="e">
        <f>NA()</f>
        <v>#N/A</v>
      </c>
      <c r="W341" s="5" t="e">
        <f>NA()</f>
        <v>#N/A</v>
      </c>
      <c r="X341" s="5">
        <f t="shared" si="74"/>
        <v>11</v>
      </c>
    </row>
    <row r="342" spans="1:24" x14ac:dyDescent="0.25">
      <c r="A342" s="1" t="s">
        <v>608</v>
      </c>
      <c r="B342" s="1" t="s">
        <v>609</v>
      </c>
      <c r="C342" s="1" t="s">
        <v>6</v>
      </c>
      <c r="D342" s="1" t="s">
        <v>9</v>
      </c>
      <c r="E342" s="1" t="s">
        <v>16</v>
      </c>
      <c r="F342" s="1" t="s">
        <v>13</v>
      </c>
      <c r="G342" s="1" t="s">
        <v>17</v>
      </c>
      <c r="H342" s="1" t="s">
        <v>18</v>
      </c>
      <c r="J342" s="2">
        <f t="shared" si="64"/>
        <v>8</v>
      </c>
      <c r="K342" s="2" t="str">
        <f t="shared" si="65"/>
        <v>Apr</v>
      </c>
      <c r="L342">
        <f>VLOOKUP(K342,Months!$A$1:$B$50,2,FALSE)</f>
        <v>4</v>
      </c>
      <c r="M342" t="str">
        <f t="shared" si="66"/>
        <v>2011</v>
      </c>
      <c r="N342" s="3">
        <f t="shared" si="67"/>
        <v>40641</v>
      </c>
      <c r="P342" s="3">
        <f t="shared" si="68"/>
        <v>40641</v>
      </c>
      <c r="Q342" s="3" t="str">
        <f t="shared" si="69"/>
        <v>Essential</v>
      </c>
      <c r="R342" s="5">
        <f t="shared" si="70"/>
        <v>53</v>
      </c>
      <c r="S342" s="5">
        <f t="shared" si="71"/>
        <v>35</v>
      </c>
      <c r="T342" s="5">
        <f t="shared" si="72"/>
        <v>46</v>
      </c>
      <c r="U342" s="5">
        <f t="shared" si="73"/>
        <v>11</v>
      </c>
      <c r="V342" s="5" t="e">
        <f>NA()</f>
        <v>#N/A</v>
      </c>
      <c r="W342" s="5" t="e">
        <f>NA()</f>
        <v>#N/A</v>
      </c>
      <c r="X342" s="5">
        <f t="shared" si="74"/>
        <v>8</v>
      </c>
    </row>
    <row r="343" spans="1:24" x14ac:dyDescent="0.25">
      <c r="A343" s="1" t="s">
        <v>610</v>
      </c>
      <c r="B343" s="1" t="s">
        <v>275</v>
      </c>
      <c r="C343" s="1" t="s">
        <v>67</v>
      </c>
      <c r="D343" s="1" t="s">
        <v>19</v>
      </c>
      <c r="E343" s="1" t="s">
        <v>72</v>
      </c>
      <c r="F343" s="1" t="s">
        <v>41</v>
      </c>
      <c r="G343" s="1" t="s">
        <v>85</v>
      </c>
      <c r="H343" s="1" t="s">
        <v>98</v>
      </c>
      <c r="J343" s="2">
        <f t="shared" si="64"/>
        <v>3</v>
      </c>
      <c r="K343" s="2" t="str">
        <f t="shared" si="65"/>
        <v>Apr</v>
      </c>
      <c r="L343">
        <f>VLOOKUP(K343,Months!$A$1:$B$50,2,FALSE)</f>
        <v>4</v>
      </c>
      <c r="M343" t="str">
        <f t="shared" si="66"/>
        <v>2011</v>
      </c>
      <c r="N343" s="3">
        <f t="shared" si="67"/>
        <v>40636</v>
      </c>
      <c r="P343" s="3">
        <f t="shared" si="68"/>
        <v>40636</v>
      </c>
      <c r="Q343" s="3" t="str">
        <f t="shared" si="69"/>
        <v>Morgan (face)</v>
      </c>
      <c r="R343" s="5">
        <f t="shared" si="70"/>
        <v>53.5</v>
      </c>
      <c r="S343" s="5">
        <f t="shared" si="71"/>
        <v>36.5</v>
      </c>
      <c r="T343" s="5">
        <f t="shared" si="72"/>
        <v>48</v>
      </c>
      <c r="U343" s="5">
        <f t="shared" si="73"/>
        <v>9.5</v>
      </c>
      <c r="V343" s="5" t="e">
        <f>NA()</f>
        <v>#N/A</v>
      </c>
      <c r="W343" s="5" t="e">
        <f>NA()</f>
        <v>#N/A</v>
      </c>
      <c r="X343" s="5">
        <f t="shared" si="74"/>
        <v>6</v>
      </c>
    </row>
    <row r="344" spans="1:24" x14ac:dyDescent="0.25">
      <c r="A344" s="1" t="s">
        <v>611</v>
      </c>
      <c r="B344" s="1" t="s">
        <v>100</v>
      </c>
      <c r="C344" s="1" t="s">
        <v>74</v>
      </c>
      <c r="D344" s="1" t="s">
        <v>43</v>
      </c>
      <c r="E344" s="1" t="s">
        <v>23</v>
      </c>
      <c r="F344" s="1" t="s">
        <v>23</v>
      </c>
      <c r="G344" s="1" t="s">
        <v>43</v>
      </c>
      <c r="H344" s="1" t="s">
        <v>44</v>
      </c>
      <c r="J344" s="2">
        <f t="shared" si="64"/>
        <v>2</v>
      </c>
      <c r="K344" s="2" t="str">
        <f t="shared" si="65"/>
        <v>Apr</v>
      </c>
      <c r="L344">
        <f>VLOOKUP(K344,Months!$A$1:$B$50,2,FALSE)</f>
        <v>4</v>
      </c>
      <c r="M344" t="str">
        <f t="shared" si="66"/>
        <v>2011</v>
      </c>
      <c r="N344" s="3">
        <f t="shared" si="67"/>
        <v>40635</v>
      </c>
      <c r="P344" s="3">
        <f t="shared" si="68"/>
        <v>40635</v>
      </c>
      <c r="Q344" s="3" t="str">
        <f t="shared" si="69"/>
        <v>Newspoll</v>
      </c>
      <c r="R344" s="5">
        <f t="shared" si="70"/>
        <v>55.000000000000007</v>
      </c>
      <c r="S344" s="5">
        <f t="shared" si="71"/>
        <v>32</v>
      </c>
      <c r="T344" s="5">
        <f t="shared" si="72"/>
        <v>45</v>
      </c>
      <c r="U344" s="5">
        <f t="shared" si="73"/>
        <v>12</v>
      </c>
      <c r="V344" s="5" t="e">
        <f>NA()</f>
        <v>#N/A</v>
      </c>
      <c r="W344" s="5" t="e">
        <f>NA()</f>
        <v>#N/A</v>
      </c>
      <c r="X344" s="5">
        <f t="shared" si="74"/>
        <v>12</v>
      </c>
    </row>
    <row r="345" spans="1:24" x14ac:dyDescent="0.25">
      <c r="A345" s="1" t="s">
        <v>612</v>
      </c>
      <c r="B345" s="1" t="s">
        <v>613</v>
      </c>
      <c r="C345" s="1" t="s">
        <v>15</v>
      </c>
      <c r="D345" s="1" t="s">
        <v>9</v>
      </c>
      <c r="E345" s="1" t="s">
        <v>2</v>
      </c>
      <c r="F345" s="1" t="s">
        <v>13</v>
      </c>
      <c r="G345" s="1" t="s">
        <v>17</v>
      </c>
      <c r="H345" s="1" t="s">
        <v>18</v>
      </c>
      <c r="J345" s="2">
        <f t="shared" si="64"/>
        <v>21975</v>
      </c>
      <c r="K345" s="2" t="str">
        <f t="shared" si="65"/>
        <v>Mar–3</v>
      </c>
      <c r="L345" t="e">
        <f>VLOOKUP(K345,Months!$A$1:$B$50,2,FALSE)</f>
        <v>#N/A</v>
      </c>
      <c r="M345" t="str">
        <f t="shared" si="66"/>
        <v>Apr 2011</v>
      </c>
      <c r="N345" s="3" t="e">
        <f t="shared" si="67"/>
        <v>#N/A</v>
      </c>
      <c r="O345" s="3">
        <v>40634</v>
      </c>
      <c r="P345" s="3">
        <f t="shared" si="68"/>
        <v>40634</v>
      </c>
      <c r="Q345" s="3" t="str">
        <f t="shared" si="69"/>
        <v>Essential</v>
      </c>
      <c r="R345" s="5">
        <f t="shared" si="70"/>
        <v>53</v>
      </c>
      <c r="S345" s="5">
        <f t="shared" si="71"/>
        <v>36</v>
      </c>
      <c r="T345" s="5">
        <f t="shared" si="72"/>
        <v>46</v>
      </c>
      <c r="U345" s="5">
        <f t="shared" si="73"/>
        <v>10</v>
      </c>
      <c r="V345" s="5" t="e">
        <f>NA()</f>
        <v>#N/A</v>
      </c>
      <c r="W345" s="5" t="e">
        <f>NA()</f>
        <v>#N/A</v>
      </c>
      <c r="X345" s="5">
        <f t="shared" si="74"/>
        <v>8</v>
      </c>
    </row>
    <row r="346" spans="1:24" x14ac:dyDescent="0.25">
      <c r="A346" s="1" t="s">
        <v>614</v>
      </c>
      <c r="B346" s="1" t="s">
        <v>275</v>
      </c>
      <c r="C346" s="1" t="s">
        <v>92</v>
      </c>
      <c r="D346" s="1" t="s">
        <v>17</v>
      </c>
      <c r="E346" s="1" t="s">
        <v>56</v>
      </c>
      <c r="F346" s="1" t="s">
        <v>41</v>
      </c>
      <c r="G346" s="1" t="s">
        <v>17</v>
      </c>
      <c r="H346" s="1" t="s">
        <v>18</v>
      </c>
      <c r="J346" s="2">
        <f t="shared" si="64"/>
        <v>27</v>
      </c>
      <c r="K346" s="2" t="str">
        <f t="shared" si="65"/>
        <v>Mar</v>
      </c>
      <c r="L346">
        <f>VLOOKUP(K346,Months!$A$1:$B$50,2,FALSE)</f>
        <v>3</v>
      </c>
      <c r="M346" t="str">
        <f t="shared" si="66"/>
        <v>2011</v>
      </c>
      <c r="N346" s="3">
        <f t="shared" si="67"/>
        <v>40629</v>
      </c>
      <c r="P346" s="3">
        <f t="shared" si="68"/>
        <v>40629</v>
      </c>
      <c r="Q346" s="3" t="str">
        <f t="shared" si="69"/>
        <v>Morgan (face)</v>
      </c>
      <c r="R346" s="5">
        <f t="shared" si="70"/>
        <v>53</v>
      </c>
      <c r="S346" s="5">
        <f t="shared" si="71"/>
        <v>35.5</v>
      </c>
      <c r="T346" s="5">
        <f t="shared" si="72"/>
        <v>47</v>
      </c>
      <c r="U346" s="5">
        <f t="shared" si="73"/>
        <v>11.5</v>
      </c>
      <c r="V346" s="5" t="e">
        <f>NA()</f>
        <v>#N/A</v>
      </c>
      <c r="W346" s="5" t="e">
        <f>NA()</f>
        <v>#N/A</v>
      </c>
      <c r="X346" s="5">
        <f t="shared" si="74"/>
        <v>6</v>
      </c>
    </row>
    <row r="347" spans="1:24" x14ac:dyDescent="0.25">
      <c r="A347" s="1" t="s">
        <v>615</v>
      </c>
      <c r="B347" s="1" t="s">
        <v>616</v>
      </c>
      <c r="C347" s="1" t="s">
        <v>11</v>
      </c>
      <c r="D347" s="1" t="s">
        <v>9</v>
      </c>
      <c r="E347" s="1" t="s">
        <v>2</v>
      </c>
      <c r="F347" s="1" t="s">
        <v>14</v>
      </c>
      <c r="G347" s="1" t="s">
        <v>19</v>
      </c>
      <c r="H347" s="1" t="s">
        <v>20</v>
      </c>
      <c r="J347" s="2">
        <f t="shared" si="64"/>
        <v>25</v>
      </c>
      <c r="K347" s="2" t="str">
        <f t="shared" si="65"/>
        <v>Mar</v>
      </c>
      <c r="L347">
        <f>VLOOKUP(K347,Months!$A$1:$B$50,2,FALSE)</f>
        <v>3</v>
      </c>
      <c r="M347" t="str">
        <f t="shared" si="66"/>
        <v>2011</v>
      </c>
      <c r="N347" s="3">
        <f t="shared" si="67"/>
        <v>40627</v>
      </c>
      <c r="P347" s="3">
        <f t="shared" si="68"/>
        <v>40627</v>
      </c>
      <c r="Q347" s="3" t="str">
        <f t="shared" si="69"/>
        <v>Essential</v>
      </c>
      <c r="R347" s="5">
        <f t="shared" si="70"/>
        <v>52</v>
      </c>
      <c r="S347" s="5">
        <f t="shared" si="71"/>
        <v>37</v>
      </c>
      <c r="T347" s="5">
        <f t="shared" si="72"/>
        <v>46</v>
      </c>
      <c r="U347" s="5">
        <f t="shared" si="73"/>
        <v>10</v>
      </c>
      <c r="V347" s="5" t="e">
        <f>NA()</f>
        <v>#N/A</v>
      </c>
      <c r="W347" s="5" t="e">
        <f>NA()</f>
        <v>#N/A</v>
      </c>
      <c r="X347" s="5">
        <f t="shared" si="74"/>
        <v>7.0000000000000009</v>
      </c>
    </row>
    <row r="348" spans="1:24" x14ac:dyDescent="0.25">
      <c r="A348" s="1" t="s">
        <v>617</v>
      </c>
      <c r="B348" s="1" t="s">
        <v>308</v>
      </c>
      <c r="C348" s="1" t="s">
        <v>55</v>
      </c>
      <c r="D348" s="1" t="s">
        <v>17</v>
      </c>
      <c r="E348" s="1" t="s">
        <v>2</v>
      </c>
      <c r="F348" s="1" t="s">
        <v>99</v>
      </c>
      <c r="G348" s="1" t="s">
        <v>9</v>
      </c>
      <c r="H348" s="1" t="s">
        <v>10</v>
      </c>
      <c r="J348" s="2">
        <f t="shared" si="64"/>
        <v>23</v>
      </c>
      <c r="K348" s="2" t="str">
        <f t="shared" si="65"/>
        <v>Mar</v>
      </c>
      <c r="L348">
        <f>VLOOKUP(K348,Months!$A$1:$B$50,2,FALSE)</f>
        <v>3</v>
      </c>
      <c r="M348" t="str">
        <f t="shared" si="66"/>
        <v>2011</v>
      </c>
      <c r="N348" s="3">
        <f t="shared" si="67"/>
        <v>40625</v>
      </c>
      <c r="P348" s="3">
        <f t="shared" si="68"/>
        <v>40625</v>
      </c>
      <c r="Q348" s="3" t="str">
        <f t="shared" si="69"/>
        <v>Morgan (phone)</v>
      </c>
      <c r="R348" s="5">
        <f t="shared" si="70"/>
        <v>54</v>
      </c>
      <c r="S348" s="5">
        <f t="shared" si="71"/>
        <v>34.5</v>
      </c>
      <c r="T348" s="5">
        <f t="shared" si="72"/>
        <v>47</v>
      </c>
      <c r="U348" s="5">
        <f t="shared" si="73"/>
        <v>10</v>
      </c>
      <c r="V348" s="5" t="e">
        <f>NA()</f>
        <v>#N/A</v>
      </c>
      <c r="W348" s="5" t="e">
        <f>NA()</f>
        <v>#N/A</v>
      </c>
      <c r="X348" s="5">
        <f t="shared" si="74"/>
        <v>8.5</v>
      </c>
    </row>
    <row r="349" spans="1:24" x14ac:dyDescent="0.25">
      <c r="A349" s="1" t="s">
        <v>618</v>
      </c>
      <c r="B349" s="1" t="s">
        <v>275</v>
      </c>
      <c r="C349" s="1" t="s">
        <v>101</v>
      </c>
      <c r="D349" s="1" t="s">
        <v>49</v>
      </c>
      <c r="E349" s="1" t="s">
        <v>91</v>
      </c>
      <c r="F349" s="1" t="s">
        <v>13</v>
      </c>
      <c r="G349" s="1" t="s">
        <v>69</v>
      </c>
      <c r="H349" s="1" t="s">
        <v>68</v>
      </c>
      <c r="J349" s="2">
        <f t="shared" si="64"/>
        <v>20</v>
      </c>
      <c r="K349" s="2" t="str">
        <f t="shared" si="65"/>
        <v>Mar</v>
      </c>
      <c r="L349">
        <f>VLOOKUP(K349,Months!$A$1:$B$50,2,FALSE)</f>
        <v>3</v>
      </c>
      <c r="M349" t="str">
        <f t="shared" si="66"/>
        <v>2011</v>
      </c>
      <c r="N349" s="3">
        <f t="shared" si="67"/>
        <v>40622</v>
      </c>
      <c r="P349" s="3">
        <f t="shared" si="68"/>
        <v>40622</v>
      </c>
      <c r="Q349" s="3" t="str">
        <f t="shared" si="69"/>
        <v>Morgan (face)</v>
      </c>
      <c r="R349" s="5">
        <f t="shared" si="70"/>
        <v>47.5</v>
      </c>
      <c r="S349" s="5">
        <f t="shared" si="71"/>
        <v>39.5</v>
      </c>
      <c r="T349" s="5">
        <f t="shared" si="72"/>
        <v>40</v>
      </c>
      <c r="U349" s="5">
        <f t="shared" si="73"/>
        <v>12.5</v>
      </c>
      <c r="V349" s="5" t="e">
        <f>NA()</f>
        <v>#N/A</v>
      </c>
      <c r="W349" s="5" t="e">
        <f>NA()</f>
        <v>#N/A</v>
      </c>
      <c r="X349" s="5">
        <f t="shared" si="74"/>
        <v>8</v>
      </c>
    </row>
    <row r="350" spans="1:24" x14ac:dyDescent="0.25">
      <c r="A350" s="1" t="s">
        <v>619</v>
      </c>
      <c r="B350" s="1" t="s">
        <v>100</v>
      </c>
      <c r="C350" s="1" t="s">
        <v>15</v>
      </c>
      <c r="D350" s="1" t="s">
        <v>49</v>
      </c>
      <c r="E350" s="1" t="s">
        <v>23</v>
      </c>
      <c r="F350" s="1" t="s">
        <v>23</v>
      </c>
      <c r="G350" s="1" t="s">
        <v>4</v>
      </c>
      <c r="H350" s="1" t="s">
        <v>5</v>
      </c>
      <c r="J350" s="2">
        <f t="shared" si="64"/>
        <v>19</v>
      </c>
      <c r="K350" s="2" t="str">
        <f t="shared" si="65"/>
        <v>Mar</v>
      </c>
      <c r="L350">
        <f>VLOOKUP(K350,Months!$A$1:$B$50,2,FALSE)</f>
        <v>3</v>
      </c>
      <c r="M350" t="str">
        <f t="shared" si="66"/>
        <v>2011</v>
      </c>
      <c r="N350" s="3">
        <f t="shared" si="67"/>
        <v>40621</v>
      </c>
      <c r="P350" s="3">
        <f t="shared" si="68"/>
        <v>40621</v>
      </c>
      <c r="Q350" s="3" t="str">
        <f t="shared" si="69"/>
        <v>Newspoll</v>
      </c>
      <c r="R350" s="5">
        <f t="shared" si="70"/>
        <v>49</v>
      </c>
      <c r="S350" s="5">
        <f t="shared" si="71"/>
        <v>36</v>
      </c>
      <c r="T350" s="5">
        <f t="shared" si="72"/>
        <v>40</v>
      </c>
      <c r="U350" s="5">
        <f t="shared" si="73"/>
        <v>12</v>
      </c>
      <c r="V350" s="5" t="e">
        <f>NA()</f>
        <v>#N/A</v>
      </c>
      <c r="W350" s="5" t="e">
        <f>NA()</f>
        <v>#N/A</v>
      </c>
      <c r="X350" s="5">
        <f t="shared" si="74"/>
        <v>12</v>
      </c>
    </row>
    <row r="351" spans="1:24" x14ac:dyDescent="0.25">
      <c r="A351" s="1" t="s">
        <v>620</v>
      </c>
      <c r="B351" s="1" t="s">
        <v>621</v>
      </c>
      <c r="C351" s="1" t="s">
        <v>15</v>
      </c>
      <c r="D351" s="1" t="s">
        <v>9</v>
      </c>
      <c r="E351" s="1" t="s">
        <v>2</v>
      </c>
      <c r="F351" s="1" t="s">
        <v>13</v>
      </c>
      <c r="G351" s="1" t="s">
        <v>17</v>
      </c>
      <c r="H351" s="1" t="s">
        <v>18</v>
      </c>
      <c r="J351" s="2">
        <f t="shared" si="64"/>
        <v>18</v>
      </c>
      <c r="K351" s="2" t="str">
        <f t="shared" si="65"/>
        <v>Mar</v>
      </c>
      <c r="L351">
        <f>VLOOKUP(K351,Months!$A$1:$B$50,2,FALSE)</f>
        <v>3</v>
      </c>
      <c r="M351" t="str">
        <f t="shared" si="66"/>
        <v>2011</v>
      </c>
      <c r="N351" s="3">
        <f t="shared" si="67"/>
        <v>40620</v>
      </c>
      <c r="P351" s="3">
        <f t="shared" si="68"/>
        <v>40620</v>
      </c>
      <c r="Q351" s="3" t="str">
        <f t="shared" si="69"/>
        <v>Essential</v>
      </c>
      <c r="R351" s="5">
        <f t="shared" si="70"/>
        <v>53</v>
      </c>
      <c r="S351" s="5">
        <f t="shared" si="71"/>
        <v>36</v>
      </c>
      <c r="T351" s="5">
        <f t="shared" si="72"/>
        <v>46</v>
      </c>
      <c r="U351" s="5">
        <f t="shared" si="73"/>
        <v>10</v>
      </c>
      <c r="V351" s="5" t="e">
        <f>NA()</f>
        <v>#N/A</v>
      </c>
      <c r="W351" s="5" t="e">
        <f>NA()</f>
        <v>#N/A</v>
      </c>
      <c r="X351" s="5">
        <f t="shared" si="74"/>
        <v>8</v>
      </c>
    </row>
    <row r="352" spans="1:24" x14ac:dyDescent="0.25">
      <c r="A352" s="1" t="s">
        <v>622</v>
      </c>
      <c r="B352" s="1" t="s">
        <v>308</v>
      </c>
      <c r="C352" s="1" t="s">
        <v>92</v>
      </c>
      <c r="D352" s="1" t="s">
        <v>54</v>
      </c>
      <c r="E352" s="1" t="s">
        <v>23</v>
      </c>
      <c r="F352" s="1" t="s">
        <v>2</v>
      </c>
      <c r="G352" s="1" t="s">
        <v>5</v>
      </c>
      <c r="H352" s="1" t="s">
        <v>4</v>
      </c>
      <c r="J352" s="2">
        <f t="shared" si="64"/>
        <v>17</v>
      </c>
      <c r="K352" s="2" t="str">
        <f t="shared" si="65"/>
        <v>Mar</v>
      </c>
      <c r="L352">
        <f>VLOOKUP(K352,Months!$A$1:$B$50,2,FALSE)</f>
        <v>3</v>
      </c>
      <c r="M352" t="str">
        <f t="shared" si="66"/>
        <v>2011</v>
      </c>
      <c r="N352" s="3">
        <f t="shared" si="67"/>
        <v>40619</v>
      </c>
      <c r="P352" s="3">
        <f t="shared" si="68"/>
        <v>40619</v>
      </c>
      <c r="Q352" s="3" t="str">
        <f t="shared" si="69"/>
        <v>Morgan (phone)</v>
      </c>
      <c r="R352" s="5">
        <f t="shared" si="70"/>
        <v>51</v>
      </c>
      <c r="S352" s="5">
        <f t="shared" si="71"/>
        <v>35.5</v>
      </c>
      <c r="T352" s="5">
        <f t="shared" si="72"/>
        <v>42.5</v>
      </c>
      <c r="U352" s="5">
        <f t="shared" si="73"/>
        <v>12</v>
      </c>
      <c r="V352" s="5" t="e">
        <f>NA()</f>
        <v>#N/A</v>
      </c>
      <c r="W352" s="5" t="e">
        <f>NA()</f>
        <v>#N/A</v>
      </c>
      <c r="X352" s="5">
        <f t="shared" si="74"/>
        <v>10</v>
      </c>
    </row>
    <row r="353" spans="1:24" x14ac:dyDescent="0.25">
      <c r="A353" s="1" t="s">
        <v>623</v>
      </c>
      <c r="B353" s="1" t="s">
        <v>275</v>
      </c>
      <c r="C353" s="1" t="s">
        <v>7</v>
      </c>
      <c r="D353" s="1" t="s">
        <v>102</v>
      </c>
      <c r="E353" s="1" t="s">
        <v>56</v>
      </c>
      <c r="F353" s="1" t="s">
        <v>41</v>
      </c>
      <c r="G353" s="1" t="s">
        <v>52</v>
      </c>
      <c r="H353" s="1" t="s">
        <v>51</v>
      </c>
      <c r="J353" s="2">
        <f t="shared" si="64"/>
        <v>13</v>
      </c>
      <c r="K353" s="2" t="str">
        <f t="shared" si="65"/>
        <v>Mar</v>
      </c>
      <c r="L353">
        <f>VLOOKUP(K353,Months!$A$1:$B$50,2,FALSE)</f>
        <v>3</v>
      </c>
      <c r="M353" t="str">
        <f t="shared" si="66"/>
        <v>2011</v>
      </c>
      <c r="N353" s="3">
        <f t="shared" si="67"/>
        <v>40615</v>
      </c>
      <c r="P353" s="3">
        <f t="shared" si="68"/>
        <v>40615</v>
      </c>
      <c r="Q353" s="3" t="str">
        <f t="shared" si="69"/>
        <v>Morgan (face)</v>
      </c>
      <c r="R353" s="5">
        <f t="shared" si="70"/>
        <v>50.5</v>
      </c>
      <c r="S353" s="5">
        <f t="shared" si="71"/>
        <v>38</v>
      </c>
      <c r="T353" s="5">
        <f t="shared" si="72"/>
        <v>44.5</v>
      </c>
      <c r="U353" s="5">
        <f t="shared" si="73"/>
        <v>11.5</v>
      </c>
      <c r="V353" s="5" t="e">
        <f>NA()</f>
        <v>#N/A</v>
      </c>
      <c r="W353" s="5" t="e">
        <f>NA()</f>
        <v>#N/A</v>
      </c>
      <c r="X353" s="5">
        <f t="shared" si="74"/>
        <v>6</v>
      </c>
    </row>
    <row r="354" spans="1:24" x14ac:dyDescent="0.25">
      <c r="A354" s="1" t="s">
        <v>624</v>
      </c>
      <c r="B354" s="1" t="s">
        <v>625</v>
      </c>
      <c r="C354" s="1" t="s">
        <v>6</v>
      </c>
      <c r="D354" s="1" t="s">
        <v>17</v>
      </c>
      <c r="E354" s="1" t="s">
        <v>2</v>
      </c>
      <c r="F354" s="1" t="s">
        <v>13</v>
      </c>
      <c r="G354" s="1" t="s">
        <v>9</v>
      </c>
      <c r="H354" s="1" t="s">
        <v>10</v>
      </c>
      <c r="J354" s="2">
        <f t="shared" si="64"/>
        <v>11</v>
      </c>
      <c r="K354" s="2" t="str">
        <f t="shared" si="65"/>
        <v>Mar</v>
      </c>
      <c r="L354">
        <f>VLOOKUP(K354,Months!$A$1:$B$50,2,FALSE)</f>
        <v>3</v>
      </c>
      <c r="M354" t="str">
        <f t="shared" si="66"/>
        <v>2011</v>
      </c>
      <c r="N354" s="3">
        <f t="shared" si="67"/>
        <v>40613</v>
      </c>
      <c r="P354" s="3">
        <f t="shared" si="68"/>
        <v>40613</v>
      </c>
      <c r="Q354" s="3" t="str">
        <f t="shared" si="69"/>
        <v>Essential</v>
      </c>
      <c r="R354" s="5">
        <f t="shared" si="70"/>
        <v>54</v>
      </c>
      <c r="S354" s="5">
        <f t="shared" si="71"/>
        <v>35</v>
      </c>
      <c r="T354" s="5">
        <f t="shared" si="72"/>
        <v>47</v>
      </c>
      <c r="U354" s="5">
        <f t="shared" si="73"/>
        <v>10</v>
      </c>
      <c r="V354" s="5" t="e">
        <f>NA()</f>
        <v>#N/A</v>
      </c>
      <c r="W354" s="5" t="e">
        <f>NA()</f>
        <v>#N/A</v>
      </c>
      <c r="X354" s="5">
        <f t="shared" si="74"/>
        <v>8</v>
      </c>
    </row>
    <row r="355" spans="1:24" x14ac:dyDescent="0.25">
      <c r="A355" s="1" t="s">
        <v>626</v>
      </c>
      <c r="B355" s="1" t="s">
        <v>496</v>
      </c>
      <c r="C355" s="1" t="s">
        <v>1</v>
      </c>
      <c r="D355" s="1" t="s">
        <v>43</v>
      </c>
      <c r="E355" s="1" t="s">
        <v>23</v>
      </c>
      <c r="F355" s="1" t="s">
        <v>2</v>
      </c>
      <c r="G355" s="1" t="s">
        <v>9</v>
      </c>
      <c r="H355" s="1" t="s">
        <v>10</v>
      </c>
      <c r="J355" s="2">
        <f t="shared" si="64"/>
        <v>11</v>
      </c>
      <c r="K355" s="2" t="str">
        <f t="shared" si="65"/>
        <v>Mar</v>
      </c>
      <c r="L355">
        <f>VLOOKUP(K355,Months!$A$1:$B$50,2,FALSE)</f>
        <v>3</v>
      </c>
      <c r="M355" t="str">
        <f t="shared" si="66"/>
        <v>2011</v>
      </c>
      <c r="N355" s="3">
        <f t="shared" si="67"/>
        <v>40613</v>
      </c>
      <c r="P355" s="3">
        <f t="shared" si="68"/>
        <v>40613</v>
      </c>
      <c r="Q355" s="3" t="str">
        <f t="shared" si="69"/>
        <v>Nielsen</v>
      </c>
      <c r="R355" s="5">
        <f t="shared" si="70"/>
        <v>54</v>
      </c>
      <c r="S355" s="5">
        <f t="shared" si="71"/>
        <v>33</v>
      </c>
      <c r="T355" s="5">
        <f t="shared" si="72"/>
        <v>45</v>
      </c>
      <c r="U355" s="5">
        <f t="shared" si="73"/>
        <v>12</v>
      </c>
      <c r="V355" s="5" t="e">
        <f>NA()</f>
        <v>#N/A</v>
      </c>
      <c r="W355" s="5" t="e">
        <f>NA()</f>
        <v>#N/A</v>
      </c>
      <c r="X355" s="5">
        <f t="shared" si="74"/>
        <v>10</v>
      </c>
    </row>
    <row r="356" spans="1:24" x14ac:dyDescent="0.25">
      <c r="A356" s="1" t="s">
        <v>627</v>
      </c>
      <c r="B356" s="1" t="s">
        <v>308</v>
      </c>
      <c r="C356" s="1" t="s">
        <v>107</v>
      </c>
      <c r="D356" s="1" t="s">
        <v>68</v>
      </c>
      <c r="E356" s="1" t="s">
        <v>2</v>
      </c>
      <c r="F356" s="1" t="s">
        <v>16</v>
      </c>
      <c r="G356" s="1" t="s">
        <v>71</v>
      </c>
      <c r="H356" s="1" t="s">
        <v>82</v>
      </c>
      <c r="J356" s="2">
        <f t="shared" si="64"/>
        <v>9</v>
      </c>
      <c r="K356" s="2" t="str">
        <f t="shared" si="65"/>
        <v>Mar</v>
      </c>
      <c r="L356">
        <f>VLOOKUP(K356,Months!$A$1:$B$50,2,FALSE)</f>
        <v>3</v>
      </c>
      <c r="M356" t="str">
        <f t="shared" si="66"/>
        <v>2011</v>
      </c>
      <c r="N356" s="3">
        <f t="shared" si="67"/>
        <v>40611</v>
      </c>
      <c r="P356" s="3">
        <f t="shared" si="68"/>
        <v>40611</v>
      </c>
      <c r="Q356" s="3" t="str">
        <f t="shared" si="69"/>
        <v>Morgan (phone)</v>
      </c>
      <c r="R356" s="5">
        <f t="shared" si="70"/>
        <v>56.000000000000007</v>
      </c>
      <c r="S356" s="5">
        <f t="shared" si="71"/>
        <v>31.5</v>
      </c>
      <c r="T356" s="5">
        <f t="shared" si="72"/>
        <v>47.5</v>
      </c>
      <c r="U356" s="5">
        <f t="shared" si="73"/>
        <v>10</v>
      </c>
      <c r="V356" s="5" t="e">
        <f>NA()</f>
        <v>#N/A</v>
      </c>
      <c r="W356" s="5" t="e">
        <f>NA()</f>
        <v>#N/A</v>
      </c>
      <c r="X356" s="5">
        <f t="shared" si="74"/>
        <v>11</v>
      </c>
    </row>
    <row r="357" spans="1:24" x14ac:dyDescent="0.25">
      <c r="A357" s="1" t="s">
        <v>628</v>
      </c>
      <c r="B357" s="1" t="s">
        <v>275</v>
      </c>
      <c r="C357" s="1" t="s">
        <v>11</v>
      </c>
      <c r="D357" s="1" t="s">
        <v>85</v>
      </c>
      <c r="E357" s="1" t="s">
        <v>72</v>
      </c>
      <c r="F357" s="1" t="s">
        <v>14</v>
      </c>
      <c r="G357" s="1" t="s">
        <v>19</v>
      </c>
      <c r="H357" s="1" t="s">
        <v>20</v>
      </c>
      <c r="J357" s="2">
        <f t="shared" si="64"/>
        <v>6</v>
      </c>
      <c r="K357" s="2" t="str">
        <f t="shared" si="65"/>
        <v>Mar</v>
      </c>
      <c r="L357">
        <f>VLOOKUP(K357,Months!$A$1:$B$50,2,FALSE)</f>
        <v>3</v>
      </c>
      <c r="M357" t="str">
        <f t="shared" si="66"/>
        <v>2011</v>
      </c>
      <c r="N357" s="3">
        <f t="shared" si="67"/>
        <v>40608</v>
      </c>
      <c r="P357" s="3">
        <f t="shared" si="68"/>
        <v>40608</v>
      </c>
      <c r="Q357" s="3" t="str">
        <f t="shared" si="69"/>
        <v>Morgan (face)</v>
      </c>
      <c r="R357" s="5">
        <f t="shared" si="70"/>
        <v>52</v>
      </c>
      <c r="S357" s="5">
        <f t="shared" si="71"/>
        <v>37</v>
      </c>
      <c r="T357" s="5">
        <f t="shared" si="72"/>
        <v>46.5</v>
      </c>
      <c r="U357" s="5">
        <f t="shared" si="73"/>
        <v>9.5</v>
      </c>
      <c r="V357" s="5" t="e">
        <f>NA()</f>
        <v>#N/A</v>
      </c>
      <c r="W357" s="5" t="e">
        <f>NA()</f>
        <v>#N/A</v>
      </c>
      <c r="X357" s="5">
        <f t="shared" si="74"/>
        <v>7.0000000000000009</v>
      </c>
    </row>
    <row r="358" spans="1:24" x14ac:dyDescent="0.25">
      <c r="A358" s="1" t="s">
        <v>629</v>
      </c>
      <c r="B358" s="1" t="s">
        <v>100</v>
      </c>
      <c r="C358" s="1" t="s">
        <v>47</v>
      </c>
      <c r="D358" s="1" t="s">
        <v>43</v>
      </c>
      <c r="E358" s="1" t="s">
        <v>42</v>
      </c>
      <c r="F358" s="1" t="s">
        <v>2</v>
      </c>
      <c r="G358" s="1" t="s">
        <v>9</v>
      </c>
      <c r="H358" s="1" t="s">
        <v>10</v>
      </c>
      <c r="J358" s="2">
        <f t="shared" si="64"/>
        <v>5</v>
      </c>
      <c r="K358" s="2" t="str">
        <f t="shared" si="65"/>
        <v>Mar</v>
      </c>
      <c r="L358">
        <f>VLOOKUP(K358,Months!$A$1:$B$50,2,FALSE)</f>
        <v>3</v>
      </c>
      <c r="M358" t="str">
        <f t="shared" si="66"/>
        <v>2011</v>
      </c>
      <c r="N358" s="3">
        <f t="shared" si="67"/>
        <v>40607</v>
      </c>
      <c r="P358" s="3">
        <f t="shared" si="68"/>
        <v>40607</v>
      </c>
      <c r="Q358" s="3" t="str">
        <f t="shared" si="69"/>
        <v>Newspoll</v>
      </c>
      <c r="R358" s="5">
        <f t="shared" si="70"/>
        <v>54</v>
      </c>
      <c r="S358" s="5">
        <f t="shared" si="71"/>
        <v>30</v>
      </c>
      <c r="T358" s="5">
        <f t="shared" si="72"/>
        <v>45</v>
      </c>
      <c r="U358" s="5">
        <f t="shared" si="73"/>
        <v>15</v>
      </c>
      <c r="V358" s="5" t="e">
        <f>NA()</f>
        <v>#N/A</v>
      </c>
      <c r="W358" s="5" t="e">
        <f>NA()</f>
        <v>#N/A</v>
      </c>
      <c r="X358" s="5">
        <f t="shared" si="74"/>
        <v>10</v>
      </c>
    </row>
    <row r="359" spans="1:24" x14ac:dyDescent="0.25">
      <c r="A359" s="1" t="s">
        <v>630</v>
      </c>
      <c r="B359" s="1" t="s">
        <v>631</v>
      </c>
      <c r="C359" s="1" t="s">
        <v>15</v>
      </c>
      <c r="D359" s="1" t="s">
        <v>17</v>
      </c>
      <c r="E359" s="1" t="s">
        <v>2</v>
      </c>
      <c r="F359" s="1" t="s">
        <v>14</v>
      </c>
      <c r="G359" s="1" t="s">
        <v>17</v>
      </c>
      <c r="H359" s="1" t="s">
        <v>18</v>
      </c>
      <c r="J359" s="2">
        <f t="shared" si="64"/>
        <v>4</v>
      </c>
      <c r="K359" s="2" t="str">
        <f t="shared" si="65"/>
        <v>Mar</v>
      </c>
      <c r="L359">
        <f>VLOOKUP(K359,Months!$A$1:$B$50,2,FALSE)</f>
        <v>3</v>
      </c>
      <c r="M359" t="str">
        <f t="shared" si="66"/>
        <v>2011</v>
      </c>
      <c r="N359" s="3">
        <f t="shared" si="67"/>
        <v>40606</v>
      </c>
      <c r="P359" s="3">
        <f t="shared" si="68"/>
        <v>40606</v>
      </c>
      <c r="Q359" s="3" t="str">
        <f t="shared" si="69"/>
        <v>Essential</v>
      </c>
      <c r="R359" s="5">
        <f t="shared" si="70"/>
        <v>53</v>
      </c>
      <c r="S359" s="5">
        <f t="shared" si="71"/>
        <v>36</v>
      </c>
      <c r="T359" s="5">
        <f t="shared" si="72"/>
        <v>47</v>
      </c>
      <c r="U359" s="5">
        <f t="shared" si="73"/>
        <v>10</v>
      </c>
      <c r="V359" s="5" t="e">
        <f>NA()</f>
        <v>#N/A</v>
      </c>
      <c r="W359" s="5" t="e">
        <f>NA()</f>
        <v>#N/A</v>
      </c>
      <c r="X359" s="5">
        <f t="shared" si="74"/>
        <v>7.0000000000000009</v>
      </c>
    </row>
    <row r="360" spans="1:24" x14ac:dyDescent="0.25">
      <c r="A360" s="1" t="s">
        <v>632</v>
      </c>
      <c r="B360" s="1" t="s">
        <v>275</v>
      </c>
      <c r="C360" s="1" t="s">
        <v>48</v>
      </c>
      <c r="D360" s="1" t="s">
        <v>48</v>
      </c>
      <c r="E360" s="1" t="s">
        <v>56</v>
      </c>
      <c r="F360" s="1" t="s">
        <v>459</v>
      </c>
      <c r="G360" s="1" t="s">
        <v>98</v>
      </c>
      <c r="H360" s="1" t="s">
        <v>85</v>
      </c>
      <c r="J360" s="2">
        <f t="shared" si="64"/>
        <v>27</v>
      </c>
      <c r="K360" s="2" t="str">
        <f t="shared" si="65"/>
        <v>Feb</v>
      </c>
      <c r="L360">
        <f>VLOOKUP(K360,Months!$A$1:$B$50,2,FALSE)</f>
        <v>2</v>
      </c>
      <c r="M360" t="str">
        <f t="shared" si="66"/>
        <v>2011</v>
      </c>
      <c r="N360" s="3">
        <f t="shared" si="67"/>
        <v>40601</v>
      </c>
      <c r="P360" s="3">
        <f t="shared" si="68"/>
        <v>40601</v>
      </c>
      <c r="Q360" s="3" t="str">
        <f t="shared" si="69"/>
        <v>Morgan (face)</v>
      </c>
      <c r="R360" s="5">
        <f t="shared" si="70"/>
        <v>46.5</v>
      </c>
      <c r="S360" s="5">
        <f t="shared" si="71"/>
        <v>41</v>
      </c>
      <c r="T360" s="5">
        <f t="shared" si="72"/>
        <v>41</v>
      </c>
      <c r="U360" s="5">
        <f t="shared" si="73"/>
        <v>11.5</v>
      </c>
      <c r="V360" s="5" t="e">
        <f>NA()</f>
        <v>#N/A</v>
      </c>
      <c r="W360" s="5" t="e">
        <f>NA()</f>
        <v>#N/A</v>
      </c>
      <c r="X360" s="5">
        <f t="shared" si="74"/>
        <v>6.5</v>
      </c>
    </row>
    <row r="361" spans="1:24" x14ac:dyDescent="0.25">
      <c r="A361" s="1" t="s">
        <v>633</v>
      </c>
      <c r="B361" s="1" t="s">
        <v>634</v>
      </c>
      <c r="C361" s="1" t="s">
        <v>11</v>
      </c>
      <c r="D361" s="1" t="s">
        <v>43</v>
      </c>
      <c r="E361" s="1" t="s">
        <v>2</v>
      </c>
      <c r="F361" s="1" t="s">
        <v>14</v>
      </c>
      <c r="G361" s="1" t="s">
        <v>19</v>
      </c>
      <c r="H361" s="1" t="s">
        <v>20</v>
      </c>
      <c r="J361" s="2">
        <f t="shared" si="64"/>
        <v>25</v>
      </c>
      <c r="K361" s="2" t="str">
        <f t="shared" si="65"/>
        <v>Feb</v>
      </c>
      <c r="L361">
        <f>VLOOKUP(K361,Months!$A$1:$B$50,2,FALSE)</f>
        <v>2</v>
      </c>
      <c r="M361" t="str">
        <f t="shared" si="66"/>
        <v>2011</v>
      </c>
      <c r="N361" s="3">
        <f t="shared" si="67"/>
        <v>40599</v>
      </c>
      <c r="P361" s="3">
        <f t="shared" si="68"/>
        <v>40599</v>
      </c>
      <c r="Q361" s="3" t="str">
        <f t="shared" si="69"/>
        <v>Essential</v>
      </c>
      <c r="R361" s="5">
        <f t="shared" si="70"/>
        <v>52</v>
      </c>
      <c r="S361" s="5">
        <f t="shared" si="71"/>
        <v>37</v>
      </c>
      <c r="T361" s="5">
        <f t="shared" si="72"/>
        <v>45</v>
      </c>
      <c r="U361" s="5">
        <f t="shared" si="73"/>
        <v>10</v>
      </c>
      <c r="V361" s="5" t="e">
        <f>NA()</f>
        <v>#N/A</v>
      </c>
      <c r="W361" s="5" t="e">
        <f>NA()</f>
        <v>#N/A</v>
      </c>
      <c r="X361" s="5">
        <f t="shared" si="74"/>
        <v>7.0000000000000009</v>
      </c>
    </row>
    <row r="362" spans="1:24" x14ac:dyDescent="0.25">
      <c r="A362" s="1" t="s">
        <v>635</v>
      </c>
      <c r="B362" s="1" t="s">
        <v>308</v>
      </c>
      <c r="C362" s="1" t="s">
        <v>15</v>
      </c>
      <c r="D362" s="1" t="s">
        <v>94</v>
      </c>
      <c r="E362" s="1" t="s">
        <v>72</v>
      </c>
      <c r="F362" s="1" t="s">
        <v>8</v>
      </c>
      <c r="G362" s="1" t="s">
        <v>17</v>
      </c>
      <c r="H362" s="1" t="s">
        <v>18</v>
      </c>
      <c r="J362" s="2">
        <f t="shared" si="64"/>
        <v>22</v>
      </c>
      <c r="K362" s="2" t="str">
        <f t="shared" si="65"/>
        <v>Feb</v>
      </c>
      <c r="L362">
        <f>VLOOKUP(K362,Months!$A$1:$B$50,2,FALSE)</f>
        <v>2</v>
      </c>
      <c r="M362" t="str">
        <f t="shared" si="66"/>
        <v>2011</v>
      </c>
      <c r="N362" s="3">
        <f t="shared" si="67"/>
        <v>40596</v>
      </c>
      <c r="P362" s="3">
        <f t="shared" si="68"/>
        <v>40596</v>
      </c>
      <c r="Q362" s="3" t="str">
        <f t="shared" si="69"/>
        <v>Morgan (phone)</v>
      </c>
      <c r="R362" s="5">
        <f t="shared" si="70"/>
        <v>53</v>
      </c>
      <c r="S362" s="5">
        <f t="shared" si="71"/>
        <v>36</v>
      </c>
      <c r="T362" s="5">
        <f t="shared" si="72"/>
        <v>45.5</v>
      </c>
      <c r="U362" s="5">
        <f t="shared" si="73"/>
        <v>9.5</v>
      </c>
      <c r="V362" s="5" t="e">
        <f>NA()</f>
        <v>#N/A</v>
      </c>
      <c r="W362" s="5" t="e">
        <f>NA()</f>
        <v>#N/A</v>
      </c>
      <c r="X362" s="5">
        <f t="shared" si="74"/>
        <v>9</v>
      </c>
    </row>
    <row r="363" spans="1:24" x14ac:dyDescent="0.25">
      <c r="A363" s="1" t="s">
        <v>636</v>
      </c>
      <c r="B363" s="1" t="s">
        <v>100</v>
      </c>
      <c r="C363" s="1" t="s">
        <v>15</v>
      </c>
      <c r="D363" s="1" t="s">
        <v>48</v>
      </c>
      <c r="E363" s="1" t="s">
        <v>3</v>
      </c>
      <c r="F363" s="1" t="s">
        <v>2</v>
      </c>
      <c r="G363" s="1" t="s">
        <v>21</v>
      </c>
      <c r="H363" s="1" t="s">
        <v>21</v>
      </c>
      <c r="J363" s="2">
        <f t="shared" si="64"/>
        <v>19</v>
      </c>
      <c r="K363" s="2" t="str">
        <f t="shared" si="65"/>
        <v>Feb</v>
      </c>
      <c r="L363">
        <f>VLOOKUP(K363,Months!$A$1:$B$50,2,FALSE)</f>
        <v>2</v>
      </c>
      <c r="M363" t="str">
        <f t="shared" si="66"/>
        <v>2011</v>
      </c>
      <c r="N363" s="3">
        <f t="shared" si="67"/>
        <v>40593</v>
      </c>
      <c r="P363" s="3">
        <f t="shared" si="68"/>
        <v>40593</v>
      </c>
      <c r="Q363" s="3" t="str">
        <f t="shared" si="69"/>
        <v>Newspoll</v>
      </c>
      <c r="R363" s="5">
        <f t="shared" si="70"/>
        <v>50</v>
      </c>
      <c r="S363" s="5">
        <f t="shared" si="71"/>
        <v>36</v>
      </c>
      <c r="T363" s="5">
        <f t="shared" si="72"/>
        <v>41</v>
      </c>
      <c r="U363" s="5">
        <f t="shared" si="73"/>
        <v>13</v>
      </c>
      <c r="V363" s="5" t="e">
        <f>NA()</f>
        <v>#N/A</v>
      </c>
      <c r="W363" s="5" t="e">
        <f>NA()</f>
        <v>#N/A</v>
      </c>
      <c r="X363" s="5">
        <f t="shared" si="74"/>
        <v>10</v>
      </c>
    </row>
    <row r="364" spans="1:24" x14ac:dyDescent="0.25">
      <c r="A364" s="1" t="s">
        <v>637</v>
      </c>
      <c r="B364" s="1" t="s">
        <v>638</v>
      </c>
      <c r="C364" s="1" t="s">
        <v>12</v>
      </c>
      <c r="D364" s="1" t="s">
        <v>57</v>
      </c>
      <c r="E364" s="1" t="s">
        <v>16</v>
      </c>
      <c r="F364" s="1" t="s">
        <v>14</v>
      </c>
      <c r="G364" s="1" t="s">
        <v>5</v>
      </c>
      <c r="H364" s="1" t="s">
        <v>4</v>
      </c>
      <c r="J364" s="2">
        <f t="shared" si="64"/>
        <v>18</v>
      </c>
      <c r="K364" s="2" t="str">
        <f t="shared" si="65"/>
        <v>Feb</v>
      </c>
      <c r="L364">
        <f>VLOOKUP(K364,Months!$A$1:$B$50,2,FALSE)</f>
        <v>2</v>
      </c>
      <c r="M364" t="str">
        <f t="shared" si="66"/>
        <v>2011</v>
      </c>
      <c r="N364" s="3">
        <f t="shared" si="67"/>
        <v>40592</v>
      </c>
      <c r="P364" s="3">
        <f t="shared" si="68"/>
        <v>40592</v>
      </c>
      <c r="Q364" s="3" t="str">
        <f t="shared" si="69"/>
        <v>Essential</v>
      </c>
      <c r="R364" s="5">
        <f t="shared" si="70"/>
        <v>51</v>
      </c>
      <c r="S364" s="5">
        <f t="shared" si="71"/>
        <v>39</v>
      </c>
      <c r="T364" s="5">
        <f t="shared" si="72"/>
        <v>43</v>
      </c>
      <c r="U364" s="5">
        <f t="shared" si="73"/>
        <v>11</v>
      </c>
      <c r="V364" s="5" t="e">
        <f>NA()</f>
        <v>#N/A</v>
      </c>
      <c r="W364" s="5" t="e">
        <f>NA()</f>
        <v>#N/A</v>
      </c>
      <c r="X364" s="5">
        <f t="shared" si="74"/>
        <v>7.0000000000000009</v>
      </c>
    </row>
    <row r="365" spans="1:24" x14ac:dyDescent="0.25">
      <c r="A365" s="1" t="s">
        <v>639</v>
      </c>
      <c r="B365" s="1" t="s">
        <v>275</v>
      </c>
      <c r="C365" s="1" t="s">
        <v>101</v>
      </c>
      <c r="D365" s="1" t="s">
        <v>57</v>
      </c>
      <c r="E365" s="1" t="s">
        <v>56</v>
      </c>
      <c r="F365" s="1" t="s">
        <v>41</v>
      </c>
      <c r="G365" s="1" t="s">
        <v>4</v>
      </c>
      <c r="H365" s="1" t="s">
        <v>5</v>
      </c>
      <c r="J365" s="2" t="e">
        <f t="shared" si="64"/>
        <v>#VALUE!</v>
      </c>
      <c r="K365" s="2" t="str">
        <f t="shared" si="65"/>
        <v>Feb</v>
      </c>
      <c r="L365">
        <f>VLOOKUP(K365,Months!$A$1:$B$50,2,FALSE)</f>
        <v>2</v>
      </c>
      <c r="M365" t="str">
        <f t="shared" si="66"/>
        <v>2011</v>
      </c>
      <c r="N365" s="3" t="e">
        <f t="shared" si="67"/>
        <v>#VALUE!</v>
      </c>
      <c r="O365" s="3">
        <v>40590</v>
      </c>
      <c r="P365" s="3">
        <f t="shared" si="68"/>
        <v>40590</v>
      </c>
      <c r="Q365" s="3" t="str">
        <f t="shared" si="69"/>
        <v>Morgan (face)</v>
      </c>
      <c r="R365" s="5">
        <f t="shared" si="70"/>
        <v>49</v>
      </c>
      <c r="S365" s="5">
        <f t="shared" si="71"/>
        <v>39.5</v>
      </c>
      <c r="T365" s="5">
        <f t="shared" si="72"/>
        <v>43</v>
      </c>
      <c r="U365" s="5">
        <f t="shared" si="73"/>
        <v>11.5</v>
      </c>
      <c r="V365" s="5" t="e">
        <f>NA()</f>
        <v>#N/A</v>
      </c>
      <c r="W365" s="5" t="e">
        <f>NA()</f>
        <v>#N/A</v>
      </c>
      <c r="X365" s="5">
        <f t="shared" si="74"/>
        <v>6</v>
      </c>
    </row>
    <row r="366" spans="1:24" x14ac:dyDescent="0.25">
      <c r="A366" s="1" t="s">
        <v>640</v>
      </c>
      <c r="B366" s="1" t="s">
        <v>641</v>
      </c>
      <c r="C366" s="1" t="s">
        <v>49</v>
      </c>
      <c r="D366" s="1" t="s">
        <v>71</v>
      </c>
      <c r="E366" s="1" t="s">
        <v>2</v>
      </c>
      <c r="F366" s="1" t="s">
        <v>41</v>
      </c>
      <c r="G366" s="1" t="s">
        <v>21</v>
      </c>
      <c r="H366" s="1" t="s">
        <v>21</v>
      </c>
      <c r="J366" s="2">
        <f t="shared" si="64"/>
        <v>11</v>
      </c>
      <c r="K366" s="2" t="str">
        <f t="shared" si="65"/>
        <v>Feb</v>
      </c>
      <c r="L366">
        <f>VLOOKUP(K366,Months!$A$1:$B$50,2,FALSE)</f>
        <v>2</v>
      </c>
      <c r="M366" t="str">
        <f t="shared" si="66"/>
        <v>2011</v>
      </c>
      <c r="N366" s="3">
        <f t="shared" si="67"/>
        <v>40585</v>
      </c>
      <c r="P366" s="3">
        <f t="shared" si="68"/>
        <v>40585</v>
      </c>
      <c r="Q366" s="3" t="str">
        <f t="shared" si="69"/>
        <v>Essential</v>
      </c>
      <c r="R366" s="5">
        <f t="shared" si="70"/>
        <v>50</v>
      </c>
      <c r="S366" s="5">
        <f t="shared" si="71"/>
        <v>40</v>
      </c>
      <c r="T366" s="5">
        <f t="shared" si="72"/>
        <v>44</v>
      </c>
      <c r="U366" s="5">
        <f t="shared" si="73"/>
        <v>10</v>
      </c>
      <c r="V366" s="5" t="e">
        <f>NA()</f>
        <v>#N/A</v>
      </c>
      <c r="W366" s="5" t="e">
        <f>NA()</f>
        <v>#N/A</v>
      </c>
      <c r="X366" s="5">
        <f t="shared" si="74"/>
        <v>6</v>
      </c>
    </row>
    <row r="367" spans="1:24" x14ac:dyDescent="0.25">
      <c r="A367" s="1" t="s">
        <v>642</v>
      </c>
      <c r="B367" s="1" t="s">
        <v>496</v>
      </c>
      <c r="C367" s="1" t="s">
        <v>74</v>
      </c>
      <c r="D367" s="1" t="s">
        <v>9</v>
      </c>
      <c r="E367" s="1" t="s">
        <v>23</v>
      </c>
      <c r="F367" s="1" t="s">
        <v>8</v>
      </c>
      <c r="G367" s="1" t="s">
        <v>9</v>
      </c>
      <c r="H367" s="1" t="s">
        <v>10</v>
      </c>
      <c r="J367" s="2">
        <f t="shared" si="64"/>
        <v>11</v>
      </c>
      <c r="K367" s="2" t="str">
        <f t="shared" si="65"/>
        <v>Feb</v>
      </c>
      <c r="L367">
        <f>VLOOKUP(K367,Months!$A$1:$B$50,2,FALSE)</f>
        <v>2</v>
      </c>
      <c r="M367" t="str">
        <f t="shared" si="66"/>
        <v>2011</v>
      </c>
      <c r="N367" s="3">
        <f t="shared" si="67"/>
        <v>40585</v>
      </c>
      <c r="P367" s="3">
        <f t="shared" si="68"/>
        <v>40585</v>
      </c>
      <c r="Q367" s="3" t="str">
        <f t="shared" si="69"/>
        <v>Nielsen</v>
      </c>
      <c r="R367" s="5">
        <f t="shared" si="70"/>
        <v>54</v>
      </c>
      <c r="S367" s="5">
        <f t="shared" si="71"/>
        <v>32</v>
      </c>
      <c r="T367" s="5">
        <f t="shared" si="72"/>
        <v>46</v>
      </c>
      <c r="U367" s="5">
        <f t="shared" si="73"/>
        <v>12</v>
      </c>
      <c r="V367" s="5" t="e">
        <f>NA()</f>
        <v>#N/A</v>
      </c>
      <c r="W367" s="5" t="e">
        <f>NA()</f>
        <v>#N/A</v>
      </c>
      <c r="X367" s="5">
        <f t="shared" si="74"/>
        <v>9</v>
      </c>
    </row>
    <row r="368" spans="1:24" x14ac:dyDescent="0.25">
      <c r="A368" s="1" t="s">
        <v>643</v>
      </c>
      <c r="B368" s="1" t="s">
        <v>100</v>
      </c>
      <c r="C368" s="1" t="s">
        <v>74</v>
      </c>
      <c r="D368" s="1" t="s">
        <v>71</v>
      </c>
      <c r="E368" s="1" t="s">
        <v>27</v>
      </c>
      <c r="F368" s="1" t="s">
        <v>2</v>
      </c>
      <c r="G368" s="1" t="s">
        <v>19</v>
      </c>
      <c r="H368" s="1" t="s">
        <v>20</v>
      </c>
      <c r="J368" s="2">
        <f t="shared" si="64"/>
        <v>5</v>
      </c>
      <c r="K368" s="2" t="str">
        <f t="shared" si="65"/>
        <v>Feb</v>
      </c>
      <c r="L368">
        <f>VLOOKUP(K368,Months!$A$1:$B$50,2,FALSE)</f>
        <v>2</v>
      </c>
      <c r="M368" t="str">
        <f t="shared" si="66"/>
        <v>2011</v>
      </c>
      <c r="N368" s="3">
        <f t="shared" si="67"/>
        <v>40579</v>
      </c>
      <c r="P368" s="3">
        <f t="shared" si="68"/>
        <v>40579</v>
      </c>
      <c r="Q368" s="3" t="str">
        <f t="shared" si="69"/>
        <v>Newspoll</v>
      </c>
      <c r="R368" s="5">
        <f t="shared" si="70"/>
        <v>52</v>
      </c>
      <c r="S368" s="5">
        <f t="shared" si="71"/>
        <v>32</v>
      </c>
      <c r="T368" s="5">
        <f t="shared" si="72"/>
        <v>44</v>
      </c>
      <c r="U368" s="5">
        <f t="shared" si="73"/>
        <v>14.000000000000002</v>
      </c>
      <c r="V368" s="5" t="e">
        <f>NA()</f>
        <v>#N/A</v>
      </c>
      <c r="W368" s="5" t="e">
        <f>NA()</f>
        <v>#N/A</v>
      </c>
      <c r="X368" s="5">
        <f t="shared" si="74"/>
        <v>10</v>
      </c>
    </row>
    <row r="369" spans="1:24" x14ac:dyDescent="0.25">
      <c r="A369" s="1" t="s">
        <v>644</v>
      </c>
      <c r="B369" s="1" t="s">
        <v>645</v>
      </c>
      <c r="C369" s="1" t="s">
        <v>7</v>
      </c>
      <c r="D369" s="1" t="s">
        <v>9</v>
      </c>
      <c r="E369" s="1" t="s">
        <v>2</v>
      </c>
      <c r="F369" s="1" t="s">
        <v>14</v>
      </c>
      <c r="G369" s="1" t="s">
        <v>5</v>
      </c>
      <c r="H369" s="1" t="s">
        <v>4</v>
      </c>
      <c r="J369" s="2">
        <f t="shared" si="64"/>
        <v>4</v>
      </c>
      <c r="K369" s="2" t="str">
        <f t="shared" si="65"/>
        <v>Feb</v>
      </c>
      <c r="L369">
        <f>VLOOKUP(K369,Months!$A$1:$B$50,2,FALSE)</f>
        <v>2</v>
      </c>
      <c r="M369" t="str">
        <f t="shared" si="66"/>
        <v>2011</v>
      </c>
      <c r="N369" s="3">
        <f t="shared" si="67"/>
        <v>40578</v>
      </c>
      <c r="P369" s="3">
        <f t="shared" si="68"/>
        <v>40578</v>
      </c>
      <c r="Q369" s="3" t="str">
        <f t="shared" si="69"/>
        <v>Essential</v>
      </c>
      <c r="R369" s="5">
        <f t="shared" si="70"/>
        <v>51</v>
      </c>
      <c r="S369" s="5">
        <f t="shared" si="71"/>
        <v>38</v>
      </c>
      <c r="T369" s="5">
        <f t="shared" si="72"/>
        <v>46</v>
      </c>
      <c r="U369" s="5">
        <f t="shared" si="73"/>
        <v>10</v>
      </c>
      <c r="V369" s="5" t="e">
        <f>NA()</f>
        <v>#N/A</v>
      </c>
      <c r="W369" s="5" t="e">
        <f>NA()</f>
        <v>#N/A</v>
      </c>
      <c r="X369" s="5">
        <f t="shared" si="74"/>
        <v>7.0000000000000009</v>
      </c>
    </row>
    <row r="370" spans="1:24" x14ac:dyDescent="0.25">
      <c r="A370" s="1" t="s">
        <v>646</v>
      </c>
      <c r="B370" s="1" t="s">
        <v>275</v>
      </c>
      <c r="C370" s="1" t="s">
        <v>12</v>
      </c>
      <c r="D370" s="1" t="s">
        <v>57</v>
      </c>
      <c r="E370" s="1" t="s">
        <v>91</v>
      </c>
      <c r="F370" s="1" t="s">
        <v>344</v>
      </c>
      <c r="G370" s="1" t="s">
        <v>104</v>
      </c>
      <c r="H370" s="1" t="s">
        <v>81</v>
      </c>
      <c r="J370" s="2">
        <f t="shared" si="64"/>
        <v>30</v>
      </c>
      <c r="K370" s="2" t="str">
        <f t="shared" si="65"/>
        <v>Jan/5–6</v>
      </c>
      <c r="L370" t="e">
        <f>VLOOKUP(K370,Months!$A$1:$B$50,2,FALSE)</f>
        <v>#N/A</v>
      </c>
      <c r="M370" t="str">
        <f t="shared" si="66"/>
        <v>Feb 2011</v>
      </c>
      <c r="N370" s="3" t="e">
        <f t="shared" si="67"/>
        <v>#N/A</v>
      </c>
      <c r="O370" s="3">
        <v>40578</v>
      </c>
      <c r="P370" s="3">
        <f t="shared" si="68"/>
        <v>40578</v>
      </c>
      <c r="Q370" s="3" t="str">
        <f t="shared" si="69"/>
        <v>Morgan (face)</v>
      </c>
      <c r="R370" s="5">
        <f t="shared" si="70"/>
        <v>48.5</v>
      </c>
      <c r="S370" s="5">
        <f t="shared" si="71"/>
        <v>39</v>
      </c>
      <c r="T370" s="5">
        <f t="shared" si="72"/>
        <v>43</v>
      </c>
      <c r="U370" s="5">
        <f t="shared" si="73"/>
        <v>12.5</v>
      </c>
      <c r="V370" s="5" t="e">
        <f>NA()</f>
        <v>#N/A</v>
      </c>
      <c r="W370" s="5" t="e">
        <f>NA()</f>
        <v>#N/A</v>
      </c>
      <c r="X370" s="5">
        <f t="shared" si="74"/>
        <v>5.5</v>
      </c>
    </row>
    <row r="371" spans="1:24" x14ac:dyDescent="0.25">
      <c r="A371" s="1" t="s">
        <v>647</v>
      </c>
      <c r="B371" s="1" t="s">
        <v>308</v>
      </c>
      <c r="C371" s="1" t="s">
        <v>6</v>
      </c>
      <c r="D371" s="1" t="s">
        <v>54</v>
      </c>
      <c r="E371" s="1" t="s">
        <v>23</v>
      </c>
      <c r="F371" s="1" t="s">
        <v>59</v>
      </c>
      <c r="G371" s="1" t="s">
        <v>5</v>
      </c>
      <c r="H371" s="1" t="s">
        <v>4</v>
      </c>
      <c r="J371" s="2">
        <f t="shared" si="64"/>
        <v>2</v>
      </c>
      <c r="K371" s="2" t="str">
        <f t="shared" si="65"/>
        <v>Feb</v>
      </c>
      <c r="L371">
        <f>VLOOKUP(K371,Months!$A$1:$B$50,2,FALSE)</f>
        <v>2</v>
      </c>
      <c r="M371" t="str">
        <f t="shared" si="66"/>
        <v>2011</v>
      </c>
      <c r="N371" s="3">
        <f t="shared" si="67"/>
        <v>40576</v>
      </c>
      <c r="P371" s="3">
        <f t="shared" si="68"/>
        <v>40576</v>
      </c>
      <c r="Q371" s="3" t="str">
        <f t="shared" si="69"/>
        <v>Morgan (phone)</v>
      </c>
      <c r="R371" s="5">
        <f t="shared" si="70"/>
        <v>51</v>
      </c>
      <c r="S371" s="5">
        <f t="shared" si="71"/>
        <v>35</v>
      </c>
      <c r="T371" s="5">
        <f t="shared" si="72"/>
        <v>42.5</v>
      </c>
      <c r="U371" s="5">
        <f t="shared" si="73"/>
        <v>12</v>
      </c>
      <c r="V371" s="5" t="e">
        <f>NA()</f>
        <v>#N/A</v>
      </c>
      <c r="W371" s="5" t="e">
        <f>NA()</f>
        <v>#N/A</v>
      </c>
      <c r="X371" s="5">
        <f t="shared" si="74"/>
        <v>10.5</v>
      </c>
    </row>
    <row r="372" spans="1:24" x14ac:dyDescent="0.25">
      <c r="A372" s="1" t="s">
        <v>648</v>
      </c>
      <c r="B372" s="1" t="s">
        <v>649</v>
      </c>
      <c r="C372" s="1" t="s">
        <v>11</v>
      </c>
      <c r="D372" s="1" t="s">
        <v>43</v>
      </c>
      <c r="E372" s="1" t="s">
        <v>16</v>
      </c>
      <c r="F372" s="1" t="s">
        <v>14</v>
      </c>
      <c r="G372" s="1" t="s">
        <v>5</v>
      </c>
      <c r="H372" s="1" t="s">
        <v>4</v>
      </c>
      <c r="J372" s="2">
        <f t="shared" si="64"/>
        <v>28</v>
      </c>
      <c r="K372" s="2" t="str">
        <f t="shared" si="65"/>
        <v>Jan</v>
      </c>
      <c r="L372">
        <f>VLOOKUP(K372,Months!$A$1:$B$50,2,FALSE)</f>
        <v>1</v>
      </c>
      <c r="M372" t="str">
        <f t="shared" si="66"/>
        <v>2011</v>
      </c>
      <c r="N372" s="3">
        <f t="shared" si="67"/>
        <v>40571</v>
      </c>
      <c r="P372" s="3">
        <f t="shared" si="68"/>
        <v>40571</v>
      </c>
      <c r="Q372" s="3" t="str">
        <f t="shared" si="69"/>
        <v>Essential</v>
      </c>
      <c r="R372" s="5">
        <f t="shared" si="70"/>
        <v>51</v>
      </c>
      <c r="S372" s="5">
        <f t="shared" si="71"/>
        <v>37</v>
      </c>
      <c r="T372" s="5">
        <f t="shared" si="72"/>
        <v>45</v>
      </c>
      <c r="U372" s="5">
        <f t="shared" si="73"/>
        <v>11</v>
      </c>
      <c r="V372" s="5" t="e">
        <f>NA()</f>
        <v>#N/A</v>
      </c>
      <c r="W372" s="5" t="e">
        <f>NA()</f>
        <v>#N/A</v>
      </c>
      <c r="X372" s="5">
        <f t="shared" si="74"/>
        <v>7.0000000000000009</v>
      </c>
    </row>
    <row r="373" spans="1:24" x14ac:dyDescent="0.25">
      <c r="A373" s="1" t="s">
        <v>650</v>
      </c>
      <c r="B373" s="1" t="s">
        <v>651</v>
      </c>
      <c r="C373" s="1" t="s">
        <v>11</v>
      </c>
      <c r="D373" s="1" t="s">
        <v>43</v>
      </c>
      <c r="E373" s="1" t="s">
        <v>16</v>
      </c>
      <c r="F373" s="1" t="s">
        <v>14</v>
      </c>
      <c r="G373" s="1" t="s">
        <v>5</v>
      </c>
      <c r="H373" s="1" t="s">
        <v>4</v>
      </c>
      <c r="J373" s="2">
        <f t="shared" si="64"/>
        <v>21</v>
      </c>
      <c r="K373" s="2" t="str">
        <f t="shared" si="65"/>
        <v>Jan</v>
      </c>
      <c r="L373">
        <f>VLOOKUP(K373,Months!$A$1:$B$50,2,FALSE)</f>
        <v>1</v>
      </c>
      <c r="M373" t="str">
        <f t="shared" si="66"/>
        <v>2011</v>
      </c>
      <c r="N373" s="3">
        <f t="shared" si="67"/>
        <v>40564</v>
      </c>
      <c r="P373" s="3">
        <f t="shared" si="68"/>
        <v>40564</v>
      </c>
      <c r="Q373" s="3" t="str">
        <f t="shared" si="69"/>
        <v>Essential</v>
      </c>
      <c r="R373" s="5">
        <f t="shared" si="70"/>
        <v>51</v>
      </c>
      <c r="S373" s="5">
        <f t="shared" si="71"/>
        <v>37</v>
      </c>
      <c r="T373" s="5">
        <f t="shared" si="72"/>
        <v>45</v>
      </c>
      <c r="U373" s="5">
        <f t="shared" si="73"/>
        <v>11</v>
      </c>
      <c r="V373" s="5" t="e">
        <f>NA()</f>
        <v>#N/A</v>
      </c>
      <c r="W373" s="5" t="e">
        <f>NA()</f>
        <v>#N/A</v>
      </c>
      <c r="X373" s="5">
        <f t="shared" si="74"/>
        <v>7.0000000000000009</v>
      </c>
    </row>
    <row r="374" spans="1:24" x14ac:dyDescent="0.25">
      <c r="A374" s="1" t="s">
        <v>652</v>
      </c>
      <c r="B374" s="1" t="s">
        <v>275</v>
      </c>
      <c r="C374" s="1" t="s">
        <v>73</v>
      </c>
      <c r="D374" s="1" t="s">
        <v>62</v>
      </c>
      <c r="E374" s="1" t="s">
        <v>56</v>
      </c>
      <c r="F374" s="1" t="s">
        <v>459</v>
      </c>
      <c r="G374" s="1" t="s">
        <v>69</v>
      </c>
      <c r="H374" s="1" t="s">
        <v>68</v>
      </c>
      <c r="J374" s="2" t="e">
        <f t="shared" si="64"/>
        <v>#VALUE!</v>
      </c>
      <c r="K374" s="2" t="str">
        <f t="shared" si="65"/>
        <v>Jan</v>
      </c>
      <c r="L374">
        <f>VLOOKUP(K374,Months!$A$1:$B$50,2,FALSE)</f>
        <v>1</v>
      </c>
      <c r="M374" t="str">
        <f t="shared" si="66"/>
        <v>2011</v>
      </c>
      <c r="N374" s="3" t="e">
        <f t="shared" si="67"/>
        <v>#VALUE!</v>
      </c>
      <c r="O374" s="3">
        <v>40562</v>
      </c>
      <c r="P374" s="3">
        <f t="shared" si="68"/>
        <v>40562</v>
      </c>
      <c r="Q374" s="3" t="str">
        <f t="shared" si="69"/>
        <v>Morgan (face)</v>
      </c>
      <c r="R374" s="5">
        <f t="shared" si="70"/>
        <v>47.5</v>
      </c>
      <c r="S374" s="5">
        <f t="shared" si="71"/>
        <v>40.5</v>
      </c>
      <c r="T374" s="5">
        <f t="shared" si="72"/>
        <v>41.5</v>
      </c>
      <c r="U374" s="5">
        <f t="shared" si="73"/>
        <v>11.5</v>
      </c>
      <c r="V374" s="5" t="e">
        <f>NA()</f>
        <v>#N/A</v>
      </c>
      <c r="W374" s="5" t="e">
        <f>NA()</f>
        <v>#N/A</v>
      </c>
      <c r="X374" s="5">
        <f t="shared" si="74"/>
        <v>6.5</v>
      </c>
    </row>
    <row r="375" spans="1:24" x14ac:dyDescent="0.25">
      <c r="A375" s="1" t="s">
        <v>653</v>
      </c>
      <c r="B375" s="1" t="s">
        <v>654</v>
      </c>
      <c r="C375" s="1" t="s">
        <v>7</v>
      </c>
      <c r="D375" s="1" t="s">
        <v>9</v>
      </c>
      <c r="E375" s="1" t="s">
        <v>2</v>
      </c>
      <c r="F375" s="1" t="s">
        <v>41</v>
      </c>
      <c r="G375" s="1" t="s">
        <v>19</v>
      </c>
      <c r="H375" s="1" t="s">
        <v>20</v>
      </c>
      <c r="J375" s="2">
        <f t="shared" si="64"/>
        <v>14</v>
      </c>
      <c r="K375" s="2" t="str">
        <f t="shared" si="65"/>
        <v>Jan</v>
      </c>
      <c r="L375">
        <f>VLOOKUP(K375,Months!$A$1:$B$50,2,FALSE)</f>
        <v>1</v>
      </c>
      <c r="M375" t="str">
        <f t="shared" si="66"/>
        <v>2011</v>
      </c>
      <c r="N375" s="3">
        <f t="shared" si="67"/>
        <v>40557</v>
      </c>
      <c r="P375" s="3">
        <f t="shared" si="68"/>
        <v>40557</v>
      </c>
      <c r="Q375" s="3" t="str">
        <f t="shared" si="69"/>
        <v>Essential</v>
      </c>
      <c r="R375" s="5">
        <f t="shared" si="70"/>
        <v>52</v>
      </c>
      <c r="S375" s="5">
        <f t="shared" si="71"/>
        <v>38</v>
      </c>
      <c r="T375" s="5">
        <f t="shared" si="72"/>
        <v>46</v>
      </c>
      <c r="U375" s="5">
        <f t="shared" si="73"/>
        <v>10</v>
      </c>
      <c r="V375" s="5" t="e">
        <f>NA()</f>
        <v>#N/A</v>
      </c>
      <c r="W375" s="5" t="e">
        <f>NA()</f>
        <v>#N/A</v>
      </c>
      <c r="X375" s="5">
        <f t="shared" si="74"/>
        <v>6</v>
      </c>
    </row>
    <row r="376" spans="1:24" x14ac:dyDescent="0.25">
      <c r="A376" s="1" t="s">
        <v>655</v>
      </c>
      <c r="B376" s="1" t="s">
        <v>275</v>
      </c>
      <c r="C376" s="1" t="s">
        <v>93</v>
      </c>
      <c r="D376" s="1" t="s">
        <v>71</v>
      </c>
      <c r="E376" s="1" t="s">
        <v>3</v>
      </c>
      <c r="F376" s="1" t="s">
        <v>656</v>
      </c>
      <c r="G376" s="1" t="s">
        <v>51</v>
      </c>
      <c r="H376" s="1" t="s">
        <v>52</v>
      </c>
      <c r="J376" s="2">
        <f t="shared" si="64"/>
        <v>9</v>
      </c>
      <c r="K376" s="2" t="str">
        <f t="shared" si="65"/>
        <v>Jan</v>
      </c>
      <c r="L376">
        <f>VLOOKUP(K376,Months!$A$1:$B$50,2,FALSE)</f>
        <v>1</v>
      </c>
      <c r="M376" t="str">
        <f t="shared" si="66"/>
        <v>2011</v>
      </c>
      <c r="N376" s="3">
        <f t="shared" si="67"/>
        <v>40552</v>
      </c>
      <c r="P376" s="3">
        <f t="shared" si="68"/>
        <v>40552</v>
      </c>
      <c r="Q376" s="3" t="str">
        <f t="shared" si="69"/>
        <v>Morgan (face)</v>
      </c>
      <c r="R376" s="5">
        <f t="shared" si="70"/>
        <v>49.5</v>
      </c>
      <c r="S376" s="5">
        <f t="shared" si="71"/>
        <v>38.5</v>
      </c>
      <c r="T376" s="5">
        <f t="shared" si="72"/>
        <v>44</v>
      </c>
      <c r="U376" s="5">
        <f t="shared" si="73"/>
        <v>13</v>
      </c>
      <c r="V376" s="5" t="e">
        <f>NA()</f>
        <v>#N/A</v>
      </c>
      <c r="W376" s="5" t="e">
        <f>NA()</f>
        <v>#N/A</v>
      </c>
      <c r="X376" s="5">
        <f t="shared" si="74"/>
        <v>4.5</v>
      </c>
    </row>
    <row r="377" spans="1:24" x14ac:dyDescent="0.25">
      <c r="A377" s="1" t="s">
        <v>657</v>
      </c>
      <c r="B377" s="1" t="s">
        <v>658</v>
      </c>
      <c r="C377" s="1" t="s">
        <v>7</v>
      </c>
      <c r="D377" s="1" t="s">
        <v>9</v>
      </c>
      <c r="E377" s="1" t="s">
        <v>2</v>
      </c>
      <c r="F377" s="1" t="s">
        <v>14</v>
      </c>
      <c r="G377" s="1" t="s">
        <v>19</v>
      </c>
      <c r="H377" s="1" t="s">
        <v>20</v>
      </c>
      <c r="J377" s="2">
        <f t="shared" si="64"/>
        <v>17</v>
      </c>
      <c r="K377" s="2" t="str">
        <f t="shared" si="65"/>
        <v>Dec</v>
      </c>
      <c r="L377">
        <f>VLOOKUP(K377,Months!$A$1:$B$50,2,FALSE)</f>
        <v>12</v>
      </c>
      <c r="M377" t="str">
        <f t="shared" si="66"/>
        <v>2010</v>
      </c>
      <c r="N377" s="3">
        <f t="shared" si="67"/>
        <v>40529</v>
      </c>
      <c r="P377" s="3">
        <f t="shared" si="68"/>
        <v>40529</v>
      </c>
      <c r="Q377" s="3" t="str">
        <f t="shared" si="69"/>
        <v>Essential</v>
      </c>
      <c r="R377" s="5">
        <f t="shared" si="70"/>
        <v>52</v>
      </c>
      <c r="S377" s="5">
        <f t="shared" si="71"/>
        <v>38</v>
      </c>
      <c r="T377" s="5">
        <f t="shared" si="72"/>
        <v>46</v>
      </c>
      <c r="U377" s="5">
        <f t="shared" si="73"/>
        <v>10</v>
      </c>
      <c r="V377" s="5" t="e">
        <f>NA()</f>
        <v>#N/A</v>
      </c>
      <c r="W377" s="5" t="e">
        <f>NA()</f>
        <v>#N/A</v>
      </c>
      <c r="X377" s="5">
        <f t="shared" si="74"/>
        <v>7.0000000000000009</v>
      </c>
    </row>
    <row r="378" spans="1:24" x14ac:dyDescent="0.25">
      <c r="A378" s="1" t="s">
        <v>659</v>
      </c>
      <c r="B378" s="1" t="s">
        <v>275</v>
      </c>
      <c r="C378" s="1" t="s">
        <v>7</v>
      </c>
      <c r="D378" s="1" t="s">
        <v>57</v>
      </c>
      <c r="E378" s="1" t="s">
        <v>64</v>
      </c>
      <c r="F378" s="1" t="s">
        <v>344</v>
      </c>
      <c r="G378" s="1" t="s">
        <v>21</v>
      </c>
      <c r="H378" s="1" t="s">
        <v>21</v>
      </c>
      <c r="J378" s="2">
        <f t="shared" ref="J378:J413" si="75">ROUNDUP((IFERROR(LEFT(A378,FIND("–",A378)-1),LEFT(A378,FIND(" ",A378)-1))+IFERROR(MID(A378,FIND("–",A378)+1,FIND(" ",A378)-FIND("–",A378)-1),LEFT(A378,FIND(" ",A378)-1)))/2,0)</f>
        <v>12</v>
      </c>
      <c r="K378" s="2" t="str">
        <f t="shared" ref="K378:K413" si="76">MID(A378,FIND(" ",A378)+1,FIND(" ",MID(A378,FIND(" ",A378)+1,100))-1)</f>
        <v>Dec</v>
      </c>
      <c r="L378">
        <f>VLOOKUP(K378,Months!$A$1:$B$50,2,FALSE)</f>
        <v>12</v>
      </c>
      <c r="M378" t="str">
        <f t="shared" ref="M378:M413" si="77">MID(MID(A378,FIND(" ",A378)+1,100),FIND(" ",MID(A378,FIND(" ",A378)+1,100))+1,100)</f>
        <v>2010</v>
      </c>
      <c r="N378" s="3">
        <f t="shared" ref="N378:N413" si="78">DATE(M378,L378,J378)</f>
        <v>40524</v>
      </c>
      <c r="P378" s="3">
        <f t="shared" ref="P378:P413" si="79">IFERROR(N378,O378)</f>
        <v>40524</v>
      </c>
      <c r="Q378" s="3" t="str">
        <f t="shared" ref="Q378:Q413" si="80">IFERROR(LEFT(B378,FIND("[",B378)-1),B378)</f>
        <v>Morgan (face)</v>
      </c>
      <c r="R378" s="5">
        <f t="shared" ref="R378:R413" si="81">H378*100</f>
        <v>50</v>
      </c>
      <c r="S378" s="5">
        <f t="shared" ref="S378:S413" si="82">C378*100</f>
        <v>38</v>
      </c>
      <c r="T378" s="5">
        <f t="shared" ref="T378:T413" si="83">D378*100</f>
        <v>43</v>
      </c>
      <c r="U378" s="5">
        <f t="shared" ref="U378:U413" si="84">E378*100</f>
        <v>13.5</v>
      </c>
      <c r="V378" s="5" t="e">
        <f>NA()</f>
        <v>#N/A</v>
      </c>
      <c r="W378" s="5" t="e">
        <f>NA()</f>
        <v>#N/A</v>
      </c>
      <c r="X378" s="5">
        <f t="shared" ref="X378:X413" si="85">F378*100</f>
        <v>5.5</v>
      </c>
    </row>
    <row r="379" spans="1:24" x14ac:dyDescent="0.25">
      <c r="A379" s="1" t="s">
        <v>660</v>
      </c>
      <c r="B379" s="1" t="s">
        <v>308</v>
      </c>
      <c r="C379" s="1" t="s">
        <v>75</v>
      </c>
      <c r="D379" s="1" t="s">
        <v>9</v>
      </c>
      <c r="E379" s="1" t="s">
        <v>64</v>
      </c>
      <c r="F379" s="1" t="s">
        <v>72</v>
      </c>
      <c r="G379" s="1" t="s">
        <v>94</v>
      </c>
      <c r="H379" s="1" t="s">
        <v>95</v>
      </c>
      <c r="J379" s="2">
        <f t="shared" si="75"/>
        <v>10</v>
      </c>
      <c r="K379" s="2" t="str">
        <f t="shared" si="76"/>
        <v>Dec</v>
      </c>
      <c r="L379">
        <f>VLOOKUP(K379,Months!$A$1:$B$50,2,FALSE)</f>
        <v>12</v>
      </c>
      <c r="M379" t="str">
        <f t="shared" si="77"/>
        <v>2010</v>
      </c>
      <c r="N379" s="3">
        <f t="shared" si="78"/>
        <v>40522</v>
      </c>
      <c r="P379" s="3">
        <f t="shared" si="79"/>
        <v>40522</v>
      </c>
      <c r="Q379" s="3" t="str">
        <f t="shared" si="80"/>
        <v>Morgan (phone)</v>
      </c>
      <c r="R379" s="5">
        <f t="shared" si="81"/>
        <v>54.500000000000007</v>
      </c>
      <c r="S379" s="5">
        <f t="shared" si="82"/>
        <v>31</v>
      </c>
      <c r="T379" s="5">
        <f t="shared" si="83"/>
        <v>46</v>
      </c>
      <c r="U379" s="5">
        <f t="shared" si="84"/>
        <v>13.5</v>
      </c>
      <c r="V379" s="5" t="e">
        <f>NA()</f>
        <v>#N/A</v>
      </c>
      <c r="W379" s="5" t="e">
        <f>NA()</f>
        <v>#N/A</v>
      </c>
      <c r="X379" s="5">
        <f t="shared" si="85"/>
        <v>9.5</v>
      </c>
    </row>
    <row r="380" spans="1:24" x14ac:dyDescent="0.25">
      <c r="A380" s="1" t="s">
        <v>661</v>
      </c>
      <c r="B380" s="1" t="s">
        <v>662</v>
      </c>
      <c r="C380" s="1" t="s">
        <v>7</v>
      </c>
      <c r="D380" s="1" t="s">
        <v>9</v>
      </c>
      <c r="E380" s="1" t="s">
        <v>2</v>
      </c>
      <c r="F380" s="1" t="s">
        <v>14</v>
      </c>
      <c r="G380" s="1" t="s">
        <v>19</v>
      </c>
      <c r="H380" s="1" t="s">
        <v>20</v>
      </c>
      <c r="J380" s="2">
        <f t="shared" si="75"/>
        <v>10</v>
      </c>
      <c r="K380" s="2" t="str">
        <f t="shared" si="76"/>
        <v>Dec</v>
      </c>
      <c r="L380">
        <f>VLOOKUP(K380,Months!$A$1:$B$50,2,FALSE)</f>
        <v>12</v>
      </c>
      <c r="M380" t="str">
        <f t="shared" si="77"/>
        <v>2010</v>
      </c>
      <c r="N380" s="3">
        <f t="shared" si="78"/>
        <v>40522</v>
      </c>
      <c r="P380" s="3">
        <f t="shared" si="79"/>
        <v>40522</v>
      </c>
      <c r="Q380" s="3" t="str">
        <f t="shared" si="80"/>
        <v>Essential</v>
      </c>
      <c r="R380" s="5">
        <f t="shared" si="81"/>
        <v>52</v>
      </c>
      <c r="S380" s="5">
        <f t="shared" si="82"/>
        <v>38</v>
      </c>
      <c r="T380" s="5">
        <f t="shared" si="83"/>
        <v>46</v>
      </c>
      <c r="U380" s="5">
        <f t="shared" si="84"/>
        <v>10</v>
      </c>
      <c r="V380" s="5" t="e">
        <f>NA()</f>
        <v>#N/A</v>
      </c>
      <c r="W380" s="5" t="e">
        <f>NA()</f>
        <v>#N/A</v>
      </c>
      <c r="X380" s="5">
        <f t="shared" si="85"/>
        <v>7.0000000000000009</v>
      </c>
    </row>
    <row r="381" spans="1:24" x14ac:dyDescent="0.25">
      <c r="A381" s="1" t="s">
        <v>663</v>
      </c>
      <c r="B381" s="1" t="s">
        <v>275</v>
      </c>
      <c r="C381" s="1" t="s">
        <v>73</v>
      </c>
      <c r="D381" s="1" t="s">
        <v>73</v>
      </c>
      <c r="E381" s="1" t="s">
        <v>64</v>
      </c>
      <c r="F381" s="1" t="s">
        <v>344</v>
      </c>
      <c r="G381" s="1" t="s">
        <v>18</v>
      </c>
      <c r="H381" s="1" t="s">
        <v>17</v>
      </c>
      <c r="J381" s="2">
        <f t="shared" si="75"/>
        <v>5</v>
      </c>
      <c r="K381" s="2" t="str">
        <f t="shared" si="76"/>
        <v>Dec</v>
      </c>
      <c r="L381">
        <f>VLOOKUP(K381,Months!$A$1:$B$50,2,FALSE)</f>
        <v>12</v>
      </c>
      <c r="M381" t="str">
        <f t="shared" si="77"/>
        <v>2010</v>
      </c>
      <c r="N381" s="3">
        <f t="shared" si="78"/>
        <v>40517</v>
      </c>
      <c r="P381" s="3">
        <f t="shared" si="79"/>
        <v>40517</v>
      </c>
      <c r="Q381" s="3" t="str">
        <f t="shared" si="80"/>
        <v>Morgan (face)</v>
      </c>
      <c r="R381" s="5">
        <f t="shared" si="81"/>
        <v>47</v>
      </c>
      <c r="S381" s="5">
        <f t="shared" si="82"/>
        <v>40.5</v>
      </c>
      <c r="T381" s="5">
        <f t="shared" si="83"/>
        <v>40.5</v>
      </c>
      <c r="U381" s="5">
        <f t="shared" si="84"/>
        <v>13.5</v>
      </c>
      <c r="V381" s="5" t="e">
        <f>NA()</f>
        <v>#N/A</v>
      </c>
      <c r="W381" s="5" t="e">
        <f>NA()</f>
        <v>#N/A</v>
      </c>
      <c r="X381" s="5">
        <f t="shared" si="85"/>
        <v>5.5</v>
      </c>
    </row>
    <row r="382" spans="1:24" x14ac:dyDescent="0.25">
      <c r="A382" s="1" t="s">
        <v>664</v>
      </c>
      <c r="B382" s="1" t="s">
        <v>100</v>
      </c>
      <c r="C382" s="1" t="s">
        <v>0</v>
      </c>
      <c r="D382" s="1" t="s">
        <v>48</v>
      </c>
      <c r="E382" s="1" t="s">
        <v>27</v>
      </c>
      <c r="F382" s="1" t="s">
        <v>16</v>
      </c>
      <c r="G382" s="1" t="s">
        <v>21</v>
      </c>
      <c r="H382" s="1" t="s">
        <v>21</v>
      </c>
      <c r="J382" s="2">
        <f t="shared" si="75"/>
        <v>4</v>
      </c>
      <c r="K382" s="2" t="str">
        <f t="shared" si="76"/>
        <v>Dec</v>
      </c>
      <c r="L382">
        <f>VLOOKUP(K382,Months!$A$1:$B$50,2,FALSE)</f>
        <v>12</v>
      </c>
      <c r="M382" t="str">
        <f t="shared" si="77"/>
        <v>2010</v>
      </c>
      <c r="N382" s="3">
        <f t="shared" si="78"/>
        <v>40516</v>
      </c>
      <c r="P382" s="3">
        <f t="shared" si="79"/>
        <v>40516</v>
      </c>
      <c r="Q382" s="3" t="str">
        <f t="shared" si="80"/>
        <v>Newspoll</v>
      </c>
      <c r="R382" s="5">
        <f t="shared" si="81"/>
        <v>50</v>
      </c>
      <c r="S382" s="5">
        <f t="shared" si="82"/>
        <v>34</v>
      </c>
      <c r="T382" s="5">
        <f t="shared" si="83"/>
        <v>41</v>
      </c>
      <c r="U382" s="5">
        <f t="shared" si="84"/>
        <v>14.000000000000002</v>
      </c>
      <c r="V382" s="5" t="e">
        <f>NA()</f>
        <v>#N/A</v>
      </c>
      <c r="W382" s="5" t="e">
        <f>NA()</f>
        <v>#N/A</v>
      </c>
      <c r="X382" s="5">
        <f t="shared" si="85"/>
        <v>11</v>
      </c>
    </row>
    <row r="383" spans="1:24" x14ac:dyDescent="0.25">
      <c r="A383" s="1" t="s">
        <v>665</v>
      </c>
      <c r="B383" s="1" t="s">
        <v>666</v>
      </c>
      <c r="C383" s="1" t="s">
        <v>7</v>
      </c>
      <c r="D383" s="1" t="s">
        <v>43</v>
      </c>
      <c r="E383" s="1" t="s">
        <v>16</v>
      </c>
      <c r="F383" s="1" t="s">
        <v>41</v>
      </c>
      <c r="G383" s="1" t="s">
        <v>5</v>
      </c>
      <c r="H383" s="1" t="s">
        <v>4</v>
      </c>
      <c r="J383" s="2">
        <f t="shared" si="75"/>
        <v>22098</v>
      </c>
      <c r="K383" s="2" t="str">
        <f t="shared" si="76"/>
        <v>Nov–5</v>
      </c>
      <c r="L383" t="e">
        <f>VLOOKUP(K383,Months!$A$1:$B$50,2,FALSE)</f>
        <v>#N/A</v>
      </c>
      <c r="M383" t="str">
        <f t="shared" si="77"/>
        <v>Dec 2010</v>
      </c>
      <c r="N383" s="3" t="e">
        <f t="shared" si="78"/>
        <v>#N/A</v>
      </c>
      <c r="O383" s="3">
        <v>40515</v>
      </c>
      <c r="P383" s="3">
        <f t="shared" si="79"/>
        <v>40515</v>
      </c>
      <c r="Q383" s="3" t="str">
        <f t="shared" si="80"/>
        <v>Essential</v>
      </c>
      <c r="R383" s="5">
        <f t="shared" si="81"/>
        <v>51</v>
      </c>
      <c r="S383" s="5">
        <f t="shared" si="82"/>
        <v>38</v>
      </c>
      <c r="T383" s="5">
        <f t="shared" si="83"/>
        <v>45</v>
      </c>
      <c r="U383" s="5">
        <f t="shared" si="84"/>
        <v>11</v>
      </c>
      <c r="V383" s="5" t="e">
        <f>NA()</f>
        <v>#N/A</v>
      </c>
      <c r="W383" s="5" t="e">
        <f>NA()</f>
        <v>#N/A</v>
      </c>
      <c r="X383" s="5">
        <f t="shared" si="85"/>
        <v>6</v>
      </c>
    </row>
    <row r="384" spans="1:24" x14ac:dyDescent="0.25">
      <c r="A384" s="1" t="s">
        <v>667</v>
      </c>
      <c r="B384" s="1" t="s">
        <v>668</v>
      </c>
      <c r="C384" s="1" t="s">
        <v>7</v>
      </c>
      <c r="D384" s="1" t="s">
        <v>71</v>
      </c>
      <c r="E384" s="1" t="s">
        <v>16</v>
      </c>
      <c r="F384" s="1" t="s">
        <v>14</v>
      </c>
      <c r="G384" s="1" t="s">
        <v>5</v>
      </c>
      <c r="H384" s="1" t="s">
        <v>4</v>
      </c>
      <c r="J384" s="2">
        <f t="shared" si="75"/>
        <v>26</v>
      </c>
      <c r="K384" s="2" t="str">
        <f t="shared" si="76"/>
        <v>Nov</v>
      </c>
      <c r="L384">
        <f>VLOOKUP(K384,Months!$A$1:$B$50,2,FALSE)</f>
        <v>11</v>
      </c>
      <c r="M384" t="str">
        <f t="shared" si="77"/>
        <v>2010</v>
      </c>
      <c r="N384" s="3">
        <f t="shared" si="78"/>
        <v>40508</v>
      </c>
      <c r="P384" s="3">
        <f t="shared" si="79"/>
        <v>40508</v>
      </c>
      <c r="Q384" s="3" t="str">
        <f t="shared" si="80"/>
        <v>Essential</v>
      </c>
      <c r="R384" s="5">
        <f t="shared" si="81"/>
        <v>51</v>
      </c>
      <c r="S384" s="5">
        <f t="shared" si="82"/>
        <v>38</v>
      </c>
      <c r="T384" s="5">
        <f t="shared" si="83"/>
        <v>44</v>
      </c>
      <c r="U384" s="5">
        <f t="shared" si="84"/>
        <v>11</v>
      </c>
      <c r="V384" s="5" t="e">
        <f>NA()</f>
        <v>#N/A</v>
      </c>
      <c r="W384" s="5" t="e">
        <f>NA()</f>
        <v>#N/A</v>
      </c>
      <c r="X384" s="5">
        <f t="shared" si="85"/>
        <v>7.0000000000000009</v>
      </c>
    </row>
    <row r="385" spans="1:24" x14ac:dyDescent="0.25">
      <c r="A385" s="1" t="s">
        <v>669</v>
      </c>
      <c r="B385" s="1" t="s">
        <v>275</v>
      </c>
      <c r="C385" s="1" t="s">
        <v>73</v>
      </c>
      <c r="D385" s="1" t="s">
        <v>50</v>
      </c>
      <c r="E385" s="1" t="s">
        <v>23</v>
      </c>
      <c r="F385" s="1" t="s">
        <v>344</v>
      </c>
      <c r="G385" s="1" t="s">
        <v>69</v>
      </c>
      <c r="H385" s="1" t="s">
        <v>68</v>
      </c>
      <c r="J385" s="2" t="e">
        <f t="shared" si="75"/>
        <v>#VALUE!</v>
      </c>
      <c r="K385" s="2" t="str">
        <f t="shared" si="76"/>
        <v>Nov</v>
      </c>
      <c r="L385">
        <f>VLOOKUP(K385,Months!$A$1:$B$50,2,FALSE)</f>
        <v>11</v>
      </c>
      <c r="M385" t="str">
        <f t="shared" si="77"/>
        <v>2010</v>
      </c>
      <c r="N385" s="3" t="e">
        <f t="shared" si="78"/>
        <v>#VALUE!</v>
      </c>
      <c r="O385" s="3">
        <v>40506</v>
      </c>
      <c r="P385" s="3">
        <f t="shared" si="79"/>
        <v>40506</v>
      </c>
      <c r="Q385" s="3" t="str">
        <f t="shared" si="80"/>
        <v>Morgan (face)</v>
      </c>
      <c r="R385" s="5">
        <f t="shared" si="81"/>
        <v>47.5</v>
      </c>
      <c r="S385" s="5">
        <f t="shared" si="82"/>
        <v>40.5</v>
      </c>
      <c r="T385" s="5">
        <f t="shared" si="83"/>
        <v>42</v>
      </c>
      <c r="U385" s="5">
        <f t="shared" si="84"/>
        <v>12</v>
      </c>
      <c r="V385" s="5" t="e">
        <f>NA()</f>
        <v>#N/A</v>
      </c>
      <c r="W385" s="5" t="e">
        <f>NA()</f>
        <v>#N/A</v>
      </c>
      <c r="X385" s="5">
        <f t="shared" si="85"/>
        <v>5.5</v>
      </c>
    </row>
    <row r="386" spans="1:24" x14ac:dyDescent="0.25">
      <c r="A386" s="1" t="s">
        <v>670</v>
      </c>
      <c r="B386" s="1" t="s">
        <v>100</v>
      </c>
      <c r="C386" s="1" t="s">
        <v>15</v>
      </c>
      <c r="D386" s="1" t="s">
        <v>12</v>
      </c>
      <c r="E386" s="1" t="s">
        <v>27</v>
      </c>
      <c r="F386" s="1" t="s">
        <v>16</v>
      </c>
      <c r="G386" s="1" t="s">
        <v>20</v>
      </c>
      <c r="H386" s="1" t="s">
        <v>19</v>
      </c>
      <c r="J386" s="2">
        <f t="shared" si="75"/>
        <v>20</v>
      </c>
      <c r="K386" s="2" t="str">
        <f t="shared" si="76"/>
        <v>Nov</v>
      </c>
      <c r="L386">
        <f>VLOOKUP(K386,Months!$A$1:$B$50,2,FALSE)</f>
        <v>11</v>
      </c>
      <c r="M386" t="str">
        <f t="shared" si="77"/>
        <v>2010</v>
      </c>
      <c r="N386" s="3">
        <f t="shared" si="78"/>
        <v>40502</v>
      </c>
      <c r="P386" s="3">
        <f t="shared" si="79"/>
        <v>40502</v>
      </c>
      <c r="Q386" s="3" t="str">
        <f t="shared" si="80"/>
        <v>Newspoll</v>
      </c>
      <c r="R386" s="5">
        <f t="shared" si="81"/>
        <v>48</v>
      </c>
      <c r="S386" s="5">
        <f t="shared" si="82"/>
        <v>36</v>
      </c>
      <c r="T386" s="5">
        <f t="shared" si="83"/>
        <v>39</v>
      </c>
      <c r="U386" s="5">
        <f t="shared" si="84"/>
        <v>14.000000000000002</v>
      </c>
      <c r="V386" s="5" t="e">
        <f>NA()</f>
        <v>#N/A</v>
      </c>
      <c r="W386" s="5" t="e">
        <f>NA()</f>
        <v>#N/A</v>
      </c>
      <c r="X386" s="5">
        <f t="shared" si="85"/>
        <v>11</v>
      </c>
    </row>
    <row r="387" spans="1:24" x14ac:dyDescent="0.25">
      <c r="A387" s="1" t="s">
        <v>671</v>
      </c>
      <c r="B387" s="1" t="s">
        <v>672</v>
      </c>
      <c r="C387" s="1" t="s">
        <v>7</v>
      </c>
      <c r="D387" s="1" t="s">
        <v>43</v>
      </c>
      <c r="E387" s="1" t="s">
        <v>2</v>
      </c>
      <c r="F387" s="1" t="s">
        <v>13</v>
      </c>
      <c r="G387" s="1" t="s">
        <v>5</v>
      </c>
      <c r="H387" s="1" t="s">
        <v>4</v>
      </c>
      <c r="J387" s="2">
        <f t="shared" si="75"/>
        <v>19</v>
      </c>
      <c r="K387" s="2" t="str">
        <f t="shared" si="76"/>
        <v>Nov</v>
      </c>
      <c r="L387">
        <f>VLOOKUP(K387,Months!$A$1:$B$50,2,FALSE)</f>
        <v>11</v>
      </c>
      <c r="M387" t="str">
        <f t="shared" si="77"/>
        <v>2010</v>
      </c>
      <c r="N387" s="3">
        <f t="shared" si="78"/>
        <v>40501</v>
      </c>
      <c r="P387" s="3">
        <f t="shared" si="79"/>
        <v>40501</v>
      </c>
      <c r="Q387" s="3" t="str">
        <f t="shared" si="80"/>
        <v>Essential</v>
      </c>
      <c r="R387" s="5">
        <f t="shared" si="81"/>
        <v>51</v>
      </c>
      <c r="S387" s="5">
        <f t="shared" si="82"/>
        <v>38</v>
      </c>
      <c r="T387" s="5">
        <f t="shared" si="83"/>
        <v>45</v>
      </c>
      <c r="U387" s="5">
        <f t="shared" si="84"/>
        <v>10</v>
      </c>
      <c r="V387" s="5" t="e">
        <f>NA()</f>
        <v>#N/A</v>
      </c>
      <c r="W387" s="5" t="e">
        <f>NA()</f>
        <v>#N/A</v>
      </c>
      <c r="X387" s="5">
        <f t="shared" si="85"/>
        <v>8</v>
      </c>
    </row>
    <row r="388" spans="1:24" x14ac:dyDescent="0.25">
      <c r="A388" s="1" t="s">
        <v>673</v>
      </c>
      <c r="B388" s="1" t="s">
        <v>674</v>
      </c>
      <c r="C388" s="1" t="s">
        <v>6</v>
      </c>
      <c r="D388" s="1" t="s">
        <v>57</v>
      </c>
      <c r="E388" s="1" t="s">
        <v>3</v>
      </c>
      <c r="F388" s="1" t="s">
        <v>13</v>
      </c>
      <c r="G388" s="1" t="s">
        <v>5</v>
      </c>
      <c r="H388" s="1" t="s">
        <v>4</v>
      </c>
      <c r="J388" s="2">
        <f t="shared" si="75"/>
        <v>19</v>
      </c>
      <c r="K388" s="2" t="str">
        <f t="shared" si="76"/>
        <v>Nov</v>
      </c>
      <c r="L388">
        <f>VLOOKUP(K388,Months!$A$1:$B$50,2,FALSE)</f>
        <v>11</v>
      </c>
      <c r="M388" t="str">
        <f t="shared" si="77"/>
        <v>2010</v>
      </c>
      <c r="N388" s="3">
        <f t="shared" si="78"/>
        <v>40501</v>
      </c>
      <c r="P388" s="3">
        <f t="shared" si="79"/>
        <v>40501</v>
      </c>
      <c r="Q388" s="3" t="str">
        <f t="shared" si="80"/>
        <v>Nielsen</v>
      </c>
      <c r="R388" s="5">
        <f t="shared" si="81"/>
        <v>51</v>
      </c>
      <c r="S388" s="5">
        <f t="shared" si="82"/>
        <v>35</v>
      </c>
      <c r="T388" s="5">
        <f t="shared" si="83"/>
        <v>43</v>
      </c>
      <c r="U388" s="5">
        <f t="shared" si="84"/>
        <v>13</v>
      </c>
      <c r="V388" s="5" t="e">
        <f>NA()</f>
        <v>#N/A</v>
      </c>
      <c r="W388" s="5" t="e">
        <f>NA()</f>
        <v>#N/A</v>
      </c>
      <c r="X388" s="5">
        <f t="shared" si="85"/>
        <v>8</v>
      </c>
    </row>
    <row r="389" spans="1:24" x14ac:dyDescent="0.25">
      <c r="A389" s="1" t="s">
        <v>675</v>
      </c>
      <c r="B389" s="1" t="s">
        <v>676</v>
      </c>
      <c r="C389" s="1" t="s">
        <v>12</v>
      </c>
      <c r="D389" s="1" t="s">
        <v>43</v>
      </c>
      <c r="E389" s="1" t="s">
        <v>2</v>
      </c>
      <c r="F389" s="1" t="s">
        <v>14</v>
      </c>
      <c r="G389" s="1" t="s">
        <v>5</v>
      </c>
      <c r="H389" s="1" t="s">
        <v>4</v>
      </c>
      <c r="J389" s="2">
        <f t="shared" si="75"/>
        <v>12</v>
      </c>
      <c r="K389" s="2" t="str">
        <f t="shared" si="76"/>
        <v>Nov</v>
      </c>
      <c r="L389">
        <f>VLOOKUP(K389,Months!$A$1:$B$50,2,FALSE)</f>
        <v>11</v>
      </c>
      <c r="M389" t="str">
        <f t="shared" si="77"/>
        <v>2010</v>
      </c>
      <c r="N389" s="3">
        <f t="shared" si="78"/>
        <v>40494</v>
      </c>
      <c r="P389" s="3">
        <f t="shared" si="79"/>
        <v>40494</v>
      </c>
      <c r="Q389" s="3" t="str">
        <f t="shared" si="80"/>
        <v>Essential</v>
      </c>
      <c r="R389" s="5">
        <f t="shared" si="81"/>
        <v>51</v>
      </c>
      <c r="S389" s="5">
        <f t="shared" si="82"/>
        <v>39</v>
      </c>
      <c r="T389" s="5">
        <f t="shared" si="83"/>
        <v>45</v>
      </c>
      <c r="U389" s="5">
        <f t="shared" si="84"/>
        <v>10</v>
      </c>
      <c r="V389" s="5" t="e">
        <f>NA()</f>
        <v>#N/A</v>
      </c>
      <c r="W389" s="5" t="e">
        <f>NA()</f>
        <v>#N/A</v>
      </c>
      <c r="X389" s="5">
        <f t="shared" si="85"/>
        <v>7.0000000000000009</v>
      </c>
    </row>
    <row r="390" spans="1:24" x14ac:dyDescent="0.25">
      <c r="A390" s="1" t="s">
        <v>677</v>
      </c>
      <c r="B390" s="1" t="s">
        <v>275</v>
      </c>
      <c r="C390" s="1" t="s">
        <v>48</v>
      </c>
      <c r="D390" s="1" t="s">
        <v>49</v>
      </c>
      <c r="E390" s="1" t="s">
        <v>23</v>
      </c>
      <c r="F390" s="1" t="s">
        <v>14</v>
      </c>
      <c r="G390" s="1" t="s">
        <v>10</v>
      </c>
      <c r="H390" s="1" t="s">
        <v>9</v>
      </c>
      <c r="J390" s="2" t="e">
        <f t="shared" si="75"/>
        <v>#VALUE!</v>
      </c>
      <c r="K390" s="2" t="str">
        <f t="shared" si="76"/>
        <v>Nov</v>
      </c>
      <c r="L390">
        <f>VLOOKUP(K390,Months!$A$1:$B$50,2,FALSE)</f>
        <v>11</v>
      </c>
      <c r="M390" t="str">
        <f t="shared" si="77"/>
        <v>2010</v>
      </c>
      <c r="N390" s="3" t="e">
        <f t="shared" si="78"/>
        <v>#VALUE!</v>
      </c>
      <c r="O390" s="3">
        <v>40492</v>
      </c>
      <c r="P390" s="3">
        <f t="shared" si="79"/>
        <v>40492</v>
      </c>
      <c r="Q390" s="3" t="str">
        <f t="shared" si="80"/>
        <v>Morgan (face)</v>
      </c>
      <c r="R390" s="5">
        <f t="shared" si="81"/>
        <v>46</v>
      </c>
      <c r="S390" s="5">
        <f t="shared" si="82"/>
        <v>41</v>
      </c>
      <c r="T390" s="5">
        <f t="shared" si="83"/>
        <v>40</v>
      </c>
      <c r="U390" s="5">
        <f t="shared" si="84"/>
        <v>12</v>
      </c>
      <c r="V390" s="5" t="e">
        <f>NA()</f>
        <v>#N/A</v>
      </c>
      <c r="W390" s="5" t="e">
        <f>NA()</f>
        <v>#N/A</v>
      </c>
      <c r="X390" s="5">
        <f t="shared" si="85"/>
        <v>7.0000000000000009</v>
      </c>
    </row>
    <row r="391" spans="1:24" x14ac:dyDescent="0.25">
      <c r="A391" s="1" t="s">
        <v>678</v>
      </c>
      <c r="B391" s="1" t="s">
        <v>100</v>
      </c>
      <c r="C391" s="1" t="s">
        <v>0</v>
      </c>
      <c r="D391" s="1" t="s">
        <v>57</v>
      </c>
      <c r="E391" s="1" t="s">
        <v>3</v>
      </c>
      <c r="F391" s="1" t="s">
        <v>2</v>
      </c>
      <c r="G391" s="1" t="s">
        <v>19</v>
      </c>
      <c r="H391" s="1" t="s">
        <v>20</v>
      </c>
      <c r="J391" s="2">
        <f t="shared" si="75"/>
        <v>6</v>
      </c>
      <c r="K391" s="2" t="str">
        <f t="shared" si="76"/>
        <v>Nov</v>
      </c>
      <c r="L391">
        <f>VLOOKUP(K391,Months!$A$1:$B$50,2,FALSE)</f>
        <v>11</v>
      </c>
      <c r="M391" t="str">
        <f t="shared" si="77"/>
        <v>2010</v>
      </c>
      <c r="N391" s="3">
        <f t="shared" si="78"/>
        <v>40488</v>
      </c>
      <c r="P391" s="3">
        <f t="shared" si="79"/>
        <v>40488</v>
      </c>
      <c r="Q391" s="3" t="str">
        <f t="shared" si="80"/>
        <v>Newspoll</v>
      </c>
      <c r="R391" s="5">
        <f t="shared" si="81"/>
        <v>52</v>
      </c>
      <c r="S391" s="5">
        <f t="shared" si="82"/>
        <v>34</v>
      </c>
      <c r="T391" s="5">
        <f t="shared" si="83"/>
        <v>43</v>
      </c>
      <c r="U391" s="5">
        <f t="shared" si="84"/>
        <v>13</v>
      </c>
      <c r="V391" s="5" t="e">
        <f>NA()</f>
        <v>#N/A</v>
      </c>
      <c r="W391" s="5" t="e">
        <f>NA()</f>
        <v>#N/A</v>
      </c>
      <c r="X391" s="5">
        <f t="shared" si="85"/>
        <v>10</v>
      </c>
    </row>
    <row r="392" spans="1:24" x14ac:dyDescent="0.25">
      <c r="A392" s="1" t="s">
        <v>679</v>
      </c>
      <c r="B392" s="1" t="s">
        <v>680</v>
      </c>
      <c r="C392" s="1" t="s">
        <v>12</v>
      </c>
      <c r="D392" s="1" t="s">
        <v>9</v>
      </c>
      <c r="E392" s="1" t="s">
        <v>13</v>
      </c>
      <c r="F392" s="1" t="s">
        <v>14</v>
      </c>
      <c r="G392" s="1" t="s">
        <v>5</v>
      </c>
      <c r="H392" s="1" t="s">
        <v>4</v>
      </c>
      <c r="J392" s="2">
        <f t="shared" si="75"/>
        <v>5</v>
      </c>
      <c r="K392" s="2" t="str">
        <f t="shared" si="76"/>
        <v>Nov</v>
      </c>
      <c r="L392">
        <f>VLOOKUP(K392,Months!$A$1:$B$50,2,FALSE)</f>
        <v>11</v>
      </c>
      <c r="M392" t="str">
        <f t="shared" si="77"/>
        <v>2010</v>
      </c>
      <c r="N392" s="3">
        <f t="shared" si="78"/>
        <v>40487</v>
      </c>
      <c r="P392" s="3">
        <f t="shared" si="79"/>
        <v>40487</v>
      </c>
      <c r="Q392" s="3" t="str">
        <f t="shared" si="80"/>
        <v>Essential</v>
      </c>
      <c r="R392" s="5">
        <f t="shared" si="81"/>
        <v>51</v>
      </c>
      <c r="S392" s="5">
        <f t="shared" si="82"/>
        <v>39</v>
      </c>
      <c r="T392" s="5">
        <f t="shared" si="83"/>
        <v>46</v>
      </c>
      <c r="U392" s="5">
        <f t="shared" si="84"/>
        <v>8</v>
      </c>
      <c r="V392" s="5" t="e">
        <f>NA()</f>
        <v>#N/A</v>
      </c>
      <c r="W392" s="5" t="e">
        <f>NA()</f>
        <v>#N/A</v>
      </c>
      <c r="X392" s="5">
        <f t="shared" si="85"/>
        <v>7.0000000000000009</v>
      </c>
    </row>
    <row r="393" spans="1:24" x14ac:dyDescent="0.25">
      <c r="A393" s="1" t="s">
        <v>681</v>
      </c>
      <c r="B393" s="1" t="s">
        <v>682</v>
      </c>
      <c r="C393" s="1" t="s">
        <v>48</v>
      </c>
      <c r="D393" s="1" t="s">
        <v>71</v>
      </c>
      <c r="E393" s="1" t="s">
        <v>13</v>
      </c>
      <c r="F393" s="1" t="s">
        <v>14</v>
      </c>
      <c r="G393" s="1" t="s">
        <v>21</v>
      </c>
      <c r="H393" s="1" t="s">
        <v>21</v>
      </c>
      <c r="J393" s="2">
        <f t="shared" si="75"/>
        <v>29</v>
      </c>
      <c r="K393" s="2" t="str">
        <f t="shared" si="76"/>
        <v>Oct</v>
      </c>
      <c r="L393">
        <f>VLOOKUP(K393,Months!$A$1:$B$50,2,FALSE)</f>
        <v>10</v>
      </c>
      <c r="M393" t="str">
        <f t="shared" si="77"/>
        <v>2010</v>
      </c>
      <c r="N393" s="3">
        <f t="shared" si="78"/>
        <v>40480</v>
      </c>
      <c r="P393" s="3">
        <f t="shared" si="79"/>
        <v>40480</v>
      </c>
      <c r="Q393" s="3" t="str">
        <f t="shared" si="80"/>
        <v>Essential</v>
      </c>
      <c r="R393" s="5">
        <f t="shared" si="81"/>
        <v>50</v>
      </c>
      <c r="S393" s="5">
        <f t="shared" si="82"/>
        <v>41</v>
      </c>
      <c r="T393" s="5">
        <f t="shared" si="83"/>
        <v>44</v>
      </c>
      <c r="U393" s="5">
        <f t="shared" si="84"/>
        <v>8</v>
      </c>
      <c r="V393" s="5" t="e">
        <f>NA()</f>
        <v>#N/A</v>
      </c>
      <c r="W393" s="5" t="e">
        <f>NA()</f>
        <v>#N/A</v>
      </c>
      <c r="X393" s="5">
        <f t="shared" si="85"/>
        <v>7.0000000000000009</v>
      </c>
    </row>
    <row r="394" spans="1:24" x14ac:dyDescent="0.25">
      <c r="A394" s="1" t="s">
        <v>683</v>
      </c>
      <c r="B394" s="1" t="s">
        <v>275</v>
      </c>
      <c r="C394" s="1" t="s">
        <v>57</v>
      </c>
      <c r="D394" s="1" t="s">
        <v>73</v>
      </c>
      <c r="E394" s="1" t="s">
        <v>59</v>
      </c>
      <c r="F394" s="1" t="s">
        <v>41</v>
      </c>
      <c r="G394" s="1" t="s">
        <v>10</v>
      </c>
      <c r="H394" s="1" t="s">
        <v>9</v>
      </c>
      <c r="J394" s="2" t="e">
        <f t="shared" si="75"/>
        <v>#VALUE!</v>
      </c>
      <c r="K394" s="2" t="str">
        <f t="shared" si="76"/>
        <v>Oct</v>
      </c>
      <c r="L394">
        <f>VLOOKUP(K394,Months!$A$1:$B$50,2,FALSE)</f>
        <v>10</v>
      </c>
      <c r="M394" t="str">
        <f t="shared" si="77"/>
        <v>2010</v>
      </c>
      <c r="N394" s="3" t="e">
        <f t="shared" si="78"/>
        <v>#VALUE!</v>
      </c>
      <c r="O394" s="3">
        <v>40509</v>
      </c>
      <c r="P394" s="3">
        <f t="shared" si="79"/>
        <v>40509</v>
      </c>
      <c r="Q394" s="3" t="str">
        <f t="shared" si="80"/>
        <v>Morgan (face)</v>
      </c>
      <c r="R394" s="5">
        <f t="shared" si="81"/>
        <v>46</v>
      </c>
      <c r="S394" s="5">
        <f t="shared" si="82"/>
        <v>43</v>
      </c>
      <c r="T394" s="5">
        <f t="shared" si="83"/>
        <v>40.5</v>
      </c>
      <c r="U394" s="5">
        <f t="shared" si="84"/>
        <v>10.5</v>
      </c>
      <c r="V394" s="5" t="e">
        <f>NA()</f>
        <v>#N/A</v>
      </c>
      <c r="W394" s="5" t="e">
        <f>NA()</f>
        <v>#N/A</v>
      </c>
      <c r="X394" s="5">
        <f t="shared" si="85"/>
        <v>6</v>
      </c>
    </row>
    <row r="395" spans="1:24" x14ac:dyDescent="0.25">
      <c r="A395" s="1" t="s">
        <v>684</v>
      </c>
      <c r="B395" s="1" t="s">
        <v>100</v>
      </c>
      <c r="C395" s="1" t="s">
        <v>1</v>
      </c>
      <c r="D395" s="1" t="s">
        <v>57</v>
      </c>
      <c r="E395" s="1" t="s">
        <v>27</v>
      </c>
      <c r="F395" s="1" t="s">
        <v>2</v>
      </c>
      <c r="G395" s="1" t="s">
        <v>19</v>
      </c>
      <c r="H395" s="1" t="s">
        <v>20</v>
      </c>
      <c r="J395" s="2">
        <f t="shared" si="75"/>
        <v>23</v>
      </c>
      <c r="K395" s="2" t="str">
        <f t="shared" si="76"/>
        <v>Oct</v>
      </c>
      <c r="L395">
        <f>VLOOKUP(K395,Months!$A$1:$B$50,2,FALSE)</f>
        <v>10</v>
      </c>
      <c r="M395" t="str">
        <f t="shared" si="77"/>
        <v>2010</v>
      </c>
      <c r="N395" s="3">
        <f t="shared" si="78"/>
        <v>40474</v>
      </c>
      <c r="P395" s="3">
        <f t="shared" si="79"/>
        <v>40474</v>
      </c>
      <c r="Q395" s="3" t="str">
        <f t="shared" si="80"/>
        <v>Newspoll</v>
      </c>
      <c r="R395" s="5">
        <f t="shared" si="81"/>
        <v>52</v>
      </c>
      <c r="S395" s="5">
        <f t="shared" si="82"/>
        <v>33</v>
      </c>
      <c r="T395" s="5">
        <f t="shared" si="83"/>
        <v>43</v>
      </c>
      <c r="U395" s="5">
        <f t="shared" si="84"/>
        <v>14.000000000000002</v>
      </c>
      <c r="V395" s="5" t="e">
        <f>NA()</f>
        <v>#N/A</v>
      </c>
      <c r="W395" s="5" t="e">
        <f>NA()</f>
        <v>#N/A</v>
      </c>
      <c r="X395" s="5">
        <f t="shared" si="85"/>
        <v>10</v>
      </c>
    </row>
    <row r="396" spans="1:24" x14ac:dyDescent="0.25">
      <c r="A396" s="1" t="s">
        <v>685</v>
      </c>
      <c r="B396" s="1" t="s">
        <v>686</v>
      </c>
      <c r="C396" s="1" t="s">
        <v>48</v>
      </c>
      <c r="D396" s="1" t="s">
        <v>71</v>
      </c>
      <c r="E396" s="1" t="s">
        <v>13</v>
      </c>
      <c r="F396" s="1" t="s">
        <v>14</v>
      </c>
      <c r="G396" s="1" t="s">
        <v>21</v>
      </c>
      <c r="H396" s="1" t="s">
        <v>21</v>
      </c>
      <c r="J396" s="2">
        <f t="shared" si="75"/>
        <v>22</v>
      </c>
      <c r="K396" s="2" t="str">
        <f t="shared" si="76"/>
        <v>Oct</v>
      </c>
      <c r="L396">
        <f>VLOOKUP(K396,Months!$A$1:$B$50,2,FALSE)</f>
        <v>10</v>
      </c>
      <c r="M396" t="str">
        <f t="shared" si="77"/>
        <v>2010</v>
      </c>
      <c r="N396" s="3">
        <f t="shared" si="78"/>
        <v>40473</v>
      </c>
      <c r="P396" s="3">
        <f t="shared" si="79"/>
        <v>40473</v>
      </c>
      <c r="Q396" s="3" t="str">
        <f t="shared" si="80"/>
        <v>Essential</v>
      </c>
      <c r="R396" s="5">
        <f t="shared" si="81"/>
        <v>50</v>
      </c>
      <c r="S396" s="5">
        <f t="shared" si="82"/>
        <v>41</v>
      </c>
      <c r="T396" s="5">
        <f t="shared" si="83"/>
        <v>44</v>
      </c>
      <c r="U396" s="5">
        <f t="shared" si="84"/>
        <v>8</v>
      </c>
      <c r="V396" s="5" t="e">
        <f>NA()</f>
        <v>#N/A</v>
      </c>
      <c r="W396" s="5" t="e">
        <f>NA()</f>
        <v>#N/A</v>
      </c>
      <c r="X396" s="5">
        <f t="shared" si="85"/>
        <v>7.0000000000000009</v>
      </c>
    </row>
    <row r="397" spans="1:24" x14ac:dyDescent="0.25">
      <c r="A397" s="1" t="s">
        <v>687</v>
      </c>
      <c r="B397" s="1" t="s">
        <v>674</v>
      </c>
      <c r="C397" s="1" t="s">
        <v>0</v>
      </c>
      <c r="D397" s="1" t="s">
        <v>57</v>
      </c>
      <c r="E397" s="1" t="s">
        <v>27</v>
      </c>
      <c r="F397" s="1" t="s">
        <v>13</v>
      </c>
      <c r="G397" s="1" t="s">
        <v>5</v>
      </c>
      <c r="H397" s="1" t="s">
        <v>4</v>
      </c>
      <c r="J397" s="2">
        <f t="shared" si="75"/>
        <v>22</v>
      </c>
      <c r="K397" s="2" t="str">
        <f t="shared" si="76"/>
        <v>Oct</v>
      </c>
      <c r="L397">
        <f>VLOOKUP(K397,Months!$A$1:$B$50,2,FALSE)</f>
        <v>10</v>
      </c>
      <c r="M397" t="str">
        <f t="shared" si="77"/>
        <v>2010</v>
      </c>
      <c r="N397" s="3">
        <f t="shared" si="78"/>
        <v>40473</v>
      </c>
      <c r="P397" s="3">
        <f t="shared" si="79"/>
        <v>40473</v>
      </c>
      <c r="Q397" s="3" t="str">
        <f t="shared" si="80"/>
        <v>Nielsen</v>
      </c>
      <c r="R397" s="5">
        <f t="shared" si="81"/>
        <v>51</v>
      </c>
      <c r="S397" s="5">
        <f t="shared" si="82"/>
        <v>34</v>
      </c>
      <c r="T397" s="5">
        <f t="shared" si="83"/>
        <v>43</v>
      </c>
      <c r="U397" s="5">
        <f t="shared" si="84"/>
        <v>14.000000000000002</v>
      </c>
      <c r="V397" s="5" t="e">
        <f>NA()</f>
        <v>#N/A</v>
      </c>
      <c r="W397" s="5" t="e">
        <f>NA()</f>
        <v>#N/A</v>
      </c>
      <c r="X397" s="5">
        <f t="shared" si="85"/>
        <v>8</v>
      </c>
    </row>
    <row r="398" spans="1:24" x14ac:dyDescent="0.25">
      <c r="A398" s="1" t="s">
        <v>688</v>
      </c>
      <c r="B398" s="1" t="s">
        <v>689</v>
      </c>
      <c r="C398" s="1" t="s">
        <v>49</v>
      </c>
      <c r="D398" s="1" t="s">
        <v>71</v>
      </c>
      <c r="E398" s="1" t="s">
        <v>8</v>
      </c>
      <c r="F398" s="1" t="s">
        <v>14</v>
      </c>
      <c r="G398" s="1" t="s">
        <v>21</v>
      </c>
      <c r="H398" s="1" t="s">
        <v>21</v>
      </c>
      <c r="J398" s="2">
        <f t="shared" si="75"/>
        <v>15</v>
      </c>
      <c r="K398" s="2" t="str">
        <f t="shared" si="76"/>
        <v>Oct</v>
      </c>
      <c r="L398">
        <f>VLOOKUP(K398,Months!$A$1:$B$50,2,FALSE)</f>
        <v>10</v>
      </c>
      <c r="M398" t="str">
        <f t="shared" si="77"/>
        <v>2010</v>
      </c>
      <c r="N398" s="3">
        <f t="shared" si="78"/>
        <v>40466</v>
      </c>
      <c r="P398" s="3">
        <f t="shared" si="79"/>
        <v>40466</v>
      </c>
      <c r="Q398" s="3" t="str">
        <f t="shared" si="80"/>
        <v>Essential</v>
      </c>
      <c r="R398" s="5">
        <f t="shared" si="81"/>
        <v>50</v>
      </c>
      <c r="S398" s="5">
        <f t="shared" si="82"/>
        <v>40</v>
      </c>
      <c r="T398" s="5">
        <f t="shared" si="83"/>
        <v>44</v>
      </c>
      <c r="U398" s="5">
        <f t="shared" si="84"/>
        <v>9</v>
      </c>
      <c r="V398" s="5" t="e">
        <f>NA()</f>
        <v>#N/A</v>
      </c>
      <c r="W398" s="5" t="e">
        <f>NA()</f>
        <v>#N/A</v>
      </c>
      <c r="X398" s="5">
        <f t="shared" si="85"/>
        <v>7.0000000000000009</v>
      </c>
    </row>
    <row r="399" spans="1:24" x14ac:dyDescent="0.25">
      <c r="A399" s="1" t="s">
        <v>690</v>
      </c>
      <c r="B399" s="1" t="s">
        <v>275</v>
      </c>
      <c r="C399" s="1" t="s">
        <v>57</v>
      </c>
      <c r="D399" s="1" t="s">
        <v>73</v>
      </c>
      <c r="E399" s="1" t="s">
        <v>59</v>
      </c>
      <c r="F399" s="1" t="s">
        <v>41</v>
      </c>
      <c r="G399" s="1" t="s">
        <v>10</v>
      </c>
      <c r="H399" s="1" t="s">
        <v>9</v>
      </c>
      <c r="J399" s="2" t="e">
        <f t="shared" si="75"/>
        <v>#VALUE!</v>
      </c>
      <c r="K399" s="2" t="str">
        <f t="shared" si="76"/>
        <v>Oct</v>
      </c>
      <c r="L399">
        <f>VLOOKUP(K399,Months!$A$1:$B$50,2,FALSE)</f>
        <v>10</v>
      </c>
      <c r="M399" t="str">
        <f t="shared" si="77"/>
        <v>2010</v>
      </c>
      <c r="N399" s="3" t="e">
        <f t="shared" si="78"/>
        <v>#VALUE!</v>
      </c>
      <c r="O399" s="3">
        <v>40464</v>
      </c>
      <c r="P399" s="3">
        <f t="shared" si="79"/>
        <v>40464</v>
      </c>
      <c r="Q399" s="3" t="str">
        <f t="shared" si="80"/>
        <v>Morgan (face)</v>
      </c>
      <c r="R399" s="5">
        <f t="shared" si="81"/>
        <v>46</v>
      </c>
      <c r="S399" s="5">
        <f t="shared" si="82"/>
        <v>43</v>
      </c>
      <c r="T399" s="5">
        <f t="shared" si="83"/>
        <v>40.5</v>
      </c>
      <c r="U399" s="5">
        <f t="shared" si="84"/>
        <v>10.5</v>
      </c>
      <c r="V399" s="5" t="e">
        <f>NA()</f>
        <v>#N/A</v>
      </c>
      <c r="W399" s="5" t="e">
        <f>NA()</f>
        <v>#N/A</v>
      </c>
      <c r="X399" s="5">
        <f t="shared" si="85"/>
        <v>6</v>
      </c>
    </row>
    <row r="400" spans="1:24" x14ac:dyDescent="0.25">
      <c r="A400" s="1" t="s">
        <v>691</v>
      </c>
      <c r="B400" s="1" t="s">
        <v>100</v>
      </c>
      <c r="C400" s="1" t="s">
        <v>6</v>
      </c>
      <c r="D400" s="1" t="s">
        <v>50</v>
      </c>
      <c r="E400" s="1" t="s">
        <v>27</v>
      </c>
      <c r="F400" s="1" t="s">
        <v>8</v>
      </c>
      <c r="G400" s="1" t="s">
        <v>21</v>
      </c>
      <c r="H400" s="1" t="s">
        <v>21</v>
      </c>
      <c r="J400" s="2">
        <f t="shared" si="75"/>
        <v>9</v>
      </c>
      <c r="K400" s="2" t="str">
        <f t="shared" si="76"/>
        <v>Oct</v>
      </c>
      <c r="L400">
        <f>VLOOKUP(K400,Months!$A$1:$B$50,2,FALSE)</f>
        <v>10</v>
      </c>
      <c r="M400" t="str">
        <f t="shared" si="77"/>
        <v>2010</v>
      </c>
      <c r="N400" s="3">
        <f t="shared" si="78"/>
        <v>40460</v>
      </c>
      <c r="P400" s="3">
        <f t="shared" si="79"/>
        <v>40460</v>
      </c>
      <c r="Q400" s="3" t="str">
        <f t="shared" si="80"/>
        <v>Newspoll</v>
      </c>
      <c r="R400" s="5">
        <f t="shared" si="81"/>
        <v>50</v>
      </c>
      <c r="S400" s="5">
        <f t="shared" si="82"/>
        <v>35</v>
      </c>
      <c r="T400" s="5">
        <f t="shared" si="83"/>
        <v>42</v>
      </c>
      <c r="U400" s="5">
        <f t="shared" si="84"/>
        <v>14.000000000000002</v>
      </c>
      <c r="V400" s="5" t="e">
        <f>NA()</f>
        <v>#N/A</v>
      </c>
      <c r="W400" s="5" t="e">
        <f>NA()</f>
        <v>#N/A</v>
      </c>
      <c r="X400" s="5">
        <f t="shared" si="85"/>
        <v>9</v>
      </c>
    </row>
    <row r="401" spans="1:24" x14ac:dyDescent="0.25">
      <c r="A401" s="1" t="s">
        <v>692</v>
      </c>
      <c r="B401" s="1" t="s">
        <v>693</v>
      </c>
      <c r="C401" s="1" t="s">
        <v>48</v>
      </c>
      <c r="D401" s="1" t="s">
        <v>71</v>
      </c>
      <c r="E401" s="1" t="s">
        <v>13</v>
      </c>
      <c r="F401" s="1" t="s">
        <v>14</v>
      </c>
      <c r="G401" s="1" t="s">
        <v>21</v>
      </c>
      <c r="H401" s="1" t="s">
        <v>21</v>
      </c>
      <c r="J401" s="2">
        <f t="shared" si="75"/>
        <v>8</v>
      </c>
      <c r="K401" s="2" t="str">
        <f t="shared" si="76"/>
        <v>Oct</v>
      </c>
      <c r="L401">
        <f>VLOOKUP(K401,Months!$A$1:$B$50,2,FALSE)</f>
        <v>10</v>
      </c>
      <c r="M401" t="str">
        <f t="shared" si="77"/>
        <v>2010</v>
      </c>
      <c r="N401" s="3">
        <f t="shared" si="78"/>
        <v>40459</v>
      </c>
      <c r="P401" s="3">
        <f t="shared" si="79"/>
        <v>40459</v>
      </c>
      <c r="Q401" s="3" t="str">
        <f t="shared" si="80"/>
        <v>Essential</v>
      </c>
      <c r="R401" s="5">
        <f t="shared" si="81"/>
        <v>50</v>
      </c>
      <c r="S401" s="5">
        <f t="shared" si="82"/>
        <v>41</v>
      </c>
      <c r="T401" s="5">
        <f t="shared" si="83"/>
        <v>44</v>
      </c>
      <c r="U401" s="5">
        <f t="shared" si="84"/>
        <v>8</v>
      </c>
      <c r="V401" s="5" t="e">
        <f>NA()</f>
        <v>#N/A</v>
      </c>
      <c r="W401" s="5" t="e">
        <f>NA()</f>
        <v>#N/A</v>
      </c>
      <c r="X401" s="5">
        <f t="shared" si="85"/>
        <v>7.0000000000000009</v>
      </c>
    </row>
    <row r="402" spans="1:24" x14ac:dyDescent="0.25">
      <c r="A402" s="1" t="s">
        <v>694</v>
      </c>
      <c r="B402" s="1" t="s">
        <v>275</v>
      </c>
      <c r="C402" s="1" t="s">
        <v>71</v>
      </c>
      <c r="D402" s="1" t="s">
        <v>93</v>
      </c>
      <c r="E402" s="1" t="s">
        <v>23</v>
      </c>
      <c r="F402" s="1" t="s">
        <v>344</v>
      </c>
      <c r="G402" s="1" t="s">
        <v>103</v>
      </c>
      <c r="H402" s="1" t="s">
        <v>102</v>
      </c>
      <c r="J402" s="2">
        <f t="shared" si="75"/>
        <v>3</v>
      </c>
      <c r="K402" s="2" t="str">
        <f t="shared" si="76"/>
        <v>Oct</v>
      </c>
      <c r="L402">
        <f>VLOOKUP(K402,Months!$A$1:$B$50,2,FALSE)</f>
        <v>10</v>
      </c>
      <c r="M402" t="str">
        <f t="shared" si="77"/>
        <v>2010</v>
      </c>
      <c r="N402" s="3">
        <f t="shared" si="78"/>
        <v>40454</v>
      </c>
      <c r="P402" s="3">
        <f t="shared" si="79"/>
        <v>40454</v>
      </c>
      <c r="Q402" s="3" t="str">
        <f t="shared" si="80"/>
        <v>Morgan (face)</v>
      </c>
      <c r="R402" s="5">
        <f t="shared" si="81"/>
        <v>44.5</v>
      </c>
      <c r="S402" s="5">
        <f t="shared" si="82"/>
        <v>44</v>
      </c>
      <c r="T402" s="5">
        <f t="shared" si="83"/>
        <v>38.5</v>
      </c>
      <c r="U402" s="5">
        <f t="shared" si="84"/>
        <v>12</v>
      </c>
      <c r="V402" s="5" t="e">
        <f>NA()</f>
        <v>#N/A</v>
      </c>
      <c r="W402" s="5" t="e">
        <f>NA()</f>
        <v>#N/A</v>
      </c>
      <c r="X402" s="5">
        <f t="shared" si="85"/>
        <v>5.5</v>
      </c>
    </row>
    <row r="403" spans="1:24" x14ac:dyDescent="0.25">
      <c r="A403" s="1" t="s">
        <v>695</v>
      </c>
      <c r="B403" s="1" t="s">
        <v>696</v>
      </c>
      <c r="C403" s="1" t="s">
        <v>50</v>
      </c>
      <c r="D403" s="1" t="s">
        <v>71</v>
      </c>
      <c r="E403" s="1" t="s">
        <v>13</v>
      </c>
      <c r="F403" s="1" t="s">
        <v>13</v>
      </c>
      <c r="G403" s="1" t="s">
        <v>4</v>
      </c>
      <c r="H403" s="1" t="s">
        <v>5</v>
      </c>
      <c r="J403" s="2">
        <f t="shared" si="75"/>
        <v>22067</v>
      </c>
      <c r="K403" s="2" t="str">
        <f t="shared" si="76"/>
        <v>Sep–1</v>
      </c>
      <c r="L403" t="e">
        <f>VLOOKUP(K403,Months!$A$1:$B$50,2,FALSE)</f>
        <v>#N/A</v>
      </c>
      <c r="M403" t="str">
        <f t="shared" si="77"/>
        <v>Oct 2010</v>
      </c>
      <c r="N403" s="3" t="e">
        <f t="shared" si="78"/>
        <v>#N/A</v>
      </c>
      <c r="O403" s="3">
        <v>40452</v>
      </c>
      <c r="P403" s="3">
        <f t="shared" si="79"/>
        <v>40452</v>
      </c>
      <c r="Q403" s="3" t="str">
        <f t="shared" si="80"/>
        <v>Essential</v>
      </c>
      <c r="R403" s="5">
        <f t="shared" si="81"/>
        <v>49</v>
      </c>
      <c r="S403" s="5">
        <f t="shared" si="82"/>
        <v>42</v>
      </c>
      <c r="T403" s="5">
        <f t="shared" si="83"/>
        <v>44</v>
      </c>
      <c r="U403" s="5">
        <f t="shared" si="84"/>
        <v>8</v>
      </c>
      <c r="V403" s="5" t="e">
        <f>NA()</f>
        <v>#N/A</v>
      </c>
      <c r="W403" s="5" t="e">
        <f>NA()</f>
        <v>#N/A</v>
      </c>
      <c r="X403" s="5">
        <f t="shared" si="85"/>
        <v>8</v>
      </c>
    </row>
    <row r="404" spans="1:24" x14ac:dyDescent="0.25">
      <c r="A404" s="1" t="s">
        <v>697</v>
      </c>
      <c r="B404" s="1" t="s">
        <v>698</v>
      </c>
      <c r="C404" s="1" t="s">
        <v>50</v>
      </c>
      <c r="D404" s="1" t="s">
        <v>57</v>
      </c>
      <c r="E404" s="1" t="s">
        <v>8</v>
      </c>
      <c r="F404" s="1" t="s">
        <v>41</v>
      </c>
      <c r="G404" s="1" t="s">
        <v>4</v>
      </c>
      <c r="H404" s="1" t="s">
        <v>5</v>
      </c>
      <c r="J404" s="2">
        <f t="shared" si="75"/>
        <v>24</v>
      </c>
      <c r="K404" s="2" t="str">
        <f t="shared" si="76"/>
        <v>Sep</v>
      </c>
      <c r="L404">
        <f>VLOOKUP(K404,Months!$A$1:$B$50,2,FALSE)</f>
        <v>9</v>
      </c>
      <c r="M404" t="str">
        <f t="shared" si="77"/>
        <v>2010</v>
      </c>
      <c r="N404" s="3">
        <f t="shared" si="78"/>
        <v>40445</v>
      </c>
      <c r="P404" s="3">
        <f t="shared" si="79"/>
        <v>40445</v>
      </c>
      <c r="Q404" s="3" t="str">
        <f t="shared" si="80"/>
        <v>Essential</v>
      </c>
      <c r="R404" s="5">
        <f t="shared" si="81"/>
        <v>49</v>
      </c>
      <c r="S404" s="5">
        <f t="shared" si="82"/>
        <v>42</v>
      </c>
      <c r="T404" s="5">
        <f t="shared" si="83"/>
        <v>43</v>
      </c>
      <c r="U404" s="5">
        <f t="shared" si="84"/>
        <v>9</v>
      </c>
      <c r="V404" s="5" t="e">
        <f>NA()</f>
        <v>#N/A</v>
      </c>
      <c r="W404" s="5" t="e">
        <f>NA()</f>
        <v>#N/A</v>
      </c>
      <c r="X404" s="5">
        <f t="shared" si="85"/>
        <v>6</v>
      </c>
    </row>
    <row r="405" spans="1:24" x14ac:dyDescent="0.25">
      <c r="A405" s="1" t="s">
        <v>699</v>
      </c>
      <c r="B405" s="1" t="s">
        <v>275</v>
      </c>
      <c r="C405" s="1" t="s">
        <v>73</v>
      </c>
      <c r="D405" s="1" t="s">
        <v>48</v>
      </c>
      <c r="E405" s="1" t="s">
        <v>3</v>
      </c>
      <c r="F405" s="1" t="s">
        <v>344</v>
      </c>
      <c r="G405" s="1" t="s">
        <v>98</v>
      </c>
      <c r="H405" s="1" t="s">
        <v>85</v>
      </c>
      <c r="J405" s="2">
        <f t="shared" si="75"/>
        <v>19</v>
      </c>
      <c r="K405" s="2" t="str">
        <f t="shared" si="76"/>
        <v>Sep</v>
      </c>
      <c r="L405">
        <f>VLOOKUP(K405,Months!$A$1:$B$50,2,FALSE)</f>
        <v>9</v>
      </c>
      <c r="M405" t="str">
        <f t="shared" si="77"/>
        <v>2010</v>
      </c>
      <c r="N405" s="3">
        <f t="shared" si="78"/>
        <v>40440</v>
      </c>
      <c r="P405" s="3">
        <f t="shared" si="79"/>
        <v>40440</v>
      </c>
      <c r="Q405" s="3" t="str">
        <f t="shared" si="80"/>
        <v>Morgan (face)</v>
      </c>
      <c r="R405" s="5">
        <f t="shared" si="81"/>
        <v>46.5</v>
      </c>
      <c r="S405" s="5">
        <f t="shared" si="82"/>
        <v>40.5</v>
      </c>
      <c r="T405" s="5">
        <f t="shared" si="83"/>
        <v>41</v>
      </c>
      <c r="U405" s="5">
        <f t="shared" si="84"/>
        <v>13</v>
      </c>
      <c r="V405" s="5" t="e">
        <f>NA()</f>
        <v>#N/A</v>
      </c>
      <c r="W405" s="5" t="e">
        <f>NA()</f>
        <v>#N/A</v>
      </c>
      <c r="X405" s="5">
        <f t="shared" si="85"/>
        <v>5.5</v>
      </c>
    </row>
    <row r="406" spans="1:24" x14ac:dyDescent="0.25">
      <c r="A406" s="1" t="s">
        <v>700</v>
      </c>
      <c r="B406" s="1" t="s">
        <v>701</v>
      </c>
      <c r="C406" s="1" t="s">
        <v>49</v>
      </c>
      <c r="D406" s="1" t="s">
        <v>43</v>
      </c>
      <c r="E406" s="1" t="s">
        <v>8</v>
      </c>
      <c r="F406" s="1" t="s">
        <v>41</v>
      </c>
      <c r="G406" s="1" t="s">
        <v>21</v>
      </c>
      <c r="H406" s="1" t="s">
        <v>21</v>
      </c>
      <c r="J406" s="2">
        <f t="shared" si="75"/>
        <v>17</v>
      </c>
      <c r="K406" s="2" t="str">
        <f t="shared" si="76"/>
        <v>Sep</v>
      </c>
      <c r="L406">
        <f>VLOOKUP(K406,Months!$A$1:$B$50,2,FALSE)</f>
        <v>9</v>
      </c>
      <c r="M406" t="str">
        <f t="shared" si="77"/>
        <v>2010</v>
      </c>
      <c r="N406" s="3">
        <f t="shared" si="78"/>
        <v>40438</v>
      </c>
      <c r="P406" s="3">
        <f t="shared" si="79"/>
        <v>40438</v>
      </c>
      <c r="Q406" s="3" t="str">
        <f t="shared" si="80"/>
        <v>Essential</v>
      </c>
      <c r="R406" s="5">
        <f t="shared" si="81"/>
        <v>50</v>
      </c>
      <c r="S406" s="5">
        <f t="shared" si="82"/>
        <v>40</v>
      </c>
      <c r="T406" s="5">
        <f t="shared" si="83"/>
        <v>45</v>
      </c>
      <c r="U406" s="5">
        <f t="shared" si="84"/>
        <v>9</v>
      </c>
      <c r="V406" s="5" t="e">
        <f>NA()</f>
        <v>#N/A</v>
      </c>
      <c r="W406" s="5" t="e">
        <f>NA()</f>
        <v>#N/A</v>
      </c>
      <c r="X406" s="5">
        <f t="shared" si="85"/>
        <v>6</v>
      </c>
    </row>
    <row r="407" spans="1:24" x14ac:dyDescent="0.25">
      <c r="A407" s="1" t="s">
        <v>702</v>
      </c>
      <c r="B407" s="1" t="s">
        <v>308</v>
      </c>
      <c r="C407" s="1" t="s">
        <v>92</v>
      </c>
      <c r="D407" s="1" t="s">
        <v>54</v>
      </c>
      <c r="E407" s="1" t="s">
        <v>42</v>
      </c>
      <c r="F407" s="1" t="s">
        <v>14</v>
      </c>
      <c r="G407" s="1" t="s">
        <v>51</v>
      </c>
      <c r="H407" s="1" t="s">
        <v>52</v>
      </c>
      <c r="J407" s="2">
        <f t="shared" si="75"/>
        <v>16</v>
      </c>
      <c r="K407" s="2" t="str">
        <f t="shared" si="76"/>
        <v>Sep</v>
      </c>
      <c r="L407">
        <f>VLOOKUP(K407,Months!$A$1:$B$50,2,FALSE)</f>
        <v>9</v>
      </c>
      <c r="M407" t="str">
        <f t="shared" si="77"/>
        <v>2010</v>
      </c>
      <c r="N407" s="3">
        <f t="shared" si="78"/>
        <v>40437</v>
      </c>
      <c r="P407" s="3">
        <f t="shared" si="79"/>
        <v>40437</v>
      </c>
      <c r="Q407" s="3" t="str">
        <f t="shared" si="80"/>
        <v>Morgan (phone)</v>
      </c>
      <c r="R407" s="5">
        <f t="shared" si="81"/>
        <v>49.5</v>
      </c>
      <c r="S407" s="5">
        <f t="shared" si="82"/>
        <v>35.5</v>
      </c>
      <c r="T407" s="5">
        <f t="shared" si="83"/>
        <v>42.5</v>
      </c>
      <c r="U407" s="5">
        <f t="shared" si="84"/>
        <v>15</v>
      </c>
      <c r="V407" s="5" t="e">
        <f>NA()</f>
        <v>#N/A</v>
      </c>
      <c r="W407" s="5" t="e">
        <f>NA()</f>
        <v>#N/A</v>
      </c>
      <c r="X407" s="5">
        <f t="shared" si="85"/>
        <v>7.0000000000000009</v>
      </c>
    </row>
    <row r="408" spans="1:24" x14ac:dyDescent="0.25">
      <c r="A408" s="1" t="s">
        <v>703</v>
      </c>
      <c r="B408" s="1" t="s">
        <v>100</v>
      </c>
      <c r="C408" s="1" t="s">
        <v>0</v>
      </c>
      <c r="D408" s="1" t="s">
        <v>48</v>
      </c>
      <c r="E408" s="1" t="s">
        <v>27</v>
      </c>
      <c r="F408" s="1" t="s">
        <v>16</v>
      </c>
      <c r="G408" s="1" t="s">
        <v>21</v>
      </c>
      <c r="H408" s="1" t="s">
        <v>21</v>
      </c>
      <c r="J408" s="2">
        <f t="shared" si="75"/>
        <v>11</v>
      </c>
      <c r="K408" s="2" t="str">
        <f t="shared" si="76"/>
        <v>Sep</v>
      </c>
      <c r="L408">
        <f>VLOOKUP(K408,Months!$A$1:$B$50,2,FALSE)</f>
        <v>9</v>
      </c>
      <c r="M408" t="str">
        <f t="shared" si="77"/>
        <v>2010</v>
      </c>
      <c r="N408" s="3">
        <f t="shared" si="78"/>
        <v>40432</v>
      </c>
      <c r="P408" s="3">
        <f t="shared" si="79"/>
        <v>40432</v>
      </c>
      <c r="Q408" s="3" t="str">
        <f t="shared" si="80"/>
        <v>Newspoll</v>
      </c>
      <c r="R408" s="5">
        <f t="shared" si="81"/>
        <v>50</v>
      </c>
      <c r="S408" s="5">
        <f t="shared" si="82"/>
        <v>34</v>
      </c>
      <c r="T408" s="5">
        <f t="shared" si="83"/>
        <v>41</v>
      </c>
      <c r="U408" s="5">
        <f t="shared" si="84"/>
        <v>14.000000000000002</v>
      </c>
      <c r="V408" s="5" t="e">
        <f>NA()</f>
        <v>#N/A</v>
      </c>
      <c r="W408" s="5" t="e">
        <f>NA()</f>
        <v>#N/A</v>
      </c>
      <c r="X408" s="5">
        <f t="shared" si="85"/>
        <v>11</v>
      </c>
    </row>
    <row r="409" spans="1:24" x14ac:dyDescent="0.25">
      <c r="A409" s="1" t="s">
        <v>704</v>
      </c>
      <c r="B409" s="1" t="s">
        <v>705</v>
      </c>
      <c r="C409" s="1" t="s">
        <v>12</v>
      </c>
      <c r="D409" s="1" t="s">
        <v>71</v>
      </c>
      <c r="E409" s="1" t="s">
        <v>2</v>
      </c>
      <c r="F409" s="1" t="s">
        <v>41</v>
      </c>
      <c r="G409" s="1" t="s">
        <v>21</v>
      </c>
      <c r="H409" s="1" t="s">
        <v>21</v>
      </c>
      <c r="J409" s="2">
        <f t="shared" si="75"/>
        <v>10</v>
      </c>
      <c r="K409" s="2" t="str">
        <f t="shared" si="76"/>
        <v>Sep</v>
      </c>
      <c r="L409">
        <f>VLOOKUP(K409,Months!$A$1:$B$50,2,FALSE)</f>
        <v>9</v>
      </c>
      <c r="M409" t="str">
        <f t="shared" si="77"/>
        <v>2010</v>
      </c>
      <c r="N409" s="3">
        <f t="shared" si="78"/>
        <v>40431</v>
      </c>
      <c r="P409" s="3">
        <f t="shared" si="79"/>
        <v>40431</v>
      </c>
      <c r="Q409" s="3" t="str">
        <f t="shared" si="80"/>
        <v>Essential</v>
      </c>
      <c r="R409" s="5">
        <f t="shared" si="81"/>
        <v>50</v>
      </c>
      <c r="S409" s="5">
        <f t="shared" si="82"/>
        <v>39</v>
      </c>
      <c r="T409" s="5">
        <f t="shared" si="83"/>
        <v>44</v>
      </c>
      <c r="U409" s="5">
        <f t="shared" si="84"/>
        <v>10</v>
      </c>
      <c r="V409" s="5" t="e">
        <f>NA()</f>
        <v>#N/A</v>
      </c>
      <c r="W409" s="5" t="e">
        <f>NA()</f>
        <v>#N/A</v>
      </c>
      <c r="X409" s="5">
        <f t="shared" si="85"/>
        <v>6</v>
      </c>
    </row>
    <row r="410" spans="1:24" x14ac:dyDescent="0.25">
      <c r="A410" s="1" t="s">
        <v>706</v>
      </c>
      <c r="B410" s="1" t="s">
        <v>707</v>
      </c>
      <c r="C410" s="1" t="s">
        <v>12</v>
      </c>
      <c r="D410" s="1" t="s">
        <v>57</v>
      </c>
      <c r="E410" s="1" t="s">
        <v>16</v>
      </c>
      <c r="F410" s="1" t="s">
        <v>13</v>
      </c>
      <c r="G410" s="1" t="s">
        <v>4</v>
      </c>
      <c r="H410" s="1" t="s">
        <v>5</v>
      </c>
      <c r="J410" s="2">
        <f t="shared" si="75"/>
        <v>22053</v>
      </c>
      <c r="K410" s="2" t="str">
        <f t="shared" si="76"/>
        <v>Aug–5</v>
      </c>
      <c r="L410" t="e">
        <f>VLOOKUP(K410,Months!$A$1:$B$50,2,FALSE)</f>
        <v>#N/A</v>
      </c>
      <c r="M410" t="str">
        <f t="shared" si="77"/>
        <v>Sep 2010</v>
      </c>
      <c r="N410" s="3" t="e">
        <f t="shared" si="78"/>
        <v>#N/A</v>
      </c>
      <c r="O410" s="3">
        <v>40424</v>
      </c>
      <c r="P410" s="3">
        <f t="shared" si="79"/>
        <v>40424</v>
      </c>
      <c r="Q410" s="3" t="str">
        <f t="shared" si="80"/>
        <v>Essential</v>
      </c>
      <c r="R410" s="5">
        <f t="shared" si="81"/>
        <v>49</v>
      </c>
      <c r="S410" s="5">
        <f t="shared" si="82"/>
        <v>39</v>
      </c>
      <c r="T410" s="5">
        <f t="shared" si="83"/>
        <v>43</v>
      </c>
      <c r="U410" s="5">
        <f t="shared" si="84"/>
        <v>11</v>
      </c>
      <c r="V410" s="5" t="e">
        <f>NA()</f>
        <v>#N/A</v>
      </c>
      <c r="W410" s="5" t="e">
        <f>NA()</f>
        <v>#N/A</v>
      </c>
      <c r="X410" s="5">
        <f t="shared" si="85"/>
        <v>8</v>
      </c>
    </row>
    <row r="411" spans="1:24" x14ac:dyDescent="0.25">
      <c r="A411" s="1" t="s">
        <v>708</v>
      </c>
      <c r="B411" s="1" t="s">
        <v>275</v>
      </c>
      <c r="C411" s="1" t="s">
        <v>73</v>
      </c>
      <c r="D411" s="1" t="s">
        <v>101</v>
      </c>
      <c r="E411" s="1" t="s">
        <v>42</v>
      </c>
      <c r="F411" s="1" t="s">
        <v>46</v>
      </c>
      <c r="G411" s="1" t="s">
        <v>95</v>
      </c>
      <c r="H411" s="1" t="s">
        <v>94</v>
      </c>
      <c r="J411" s="2">
        <f t="shared" si="75"/>
        <v>29</v>
      </c>
      <c r="K411" s="2" t="str">
        <f t="shared" si="76"/>
        <v>Aug/4–5</v>
      </c>
      <c r="L411" t="e">
        <f>VLOOKUP(K411,Months!$A$1:$B$50,2,FALSE)</f>
        <v>#N/A</v>
      </c>
      <c r="M411" t="str">
        <f t="shared" si="77"/>
        <v>Sep 2010</v>
      </c>
      <c r="N411" s="3" t="e">
        <f t="shared" si="78"/>
        <v>#N/A</v>
      </c>
      <c r="O411" s="3">
        <v>40422</v>
      </c>
      <c r="P411" s="3">
        <f t="shared" si="79"/>
        <v>40422</v>
      </c>
      <c r="Q411" s="3" t="str">
        <f t="shared" si="80"/>
        <v>Morgan (face)</v>
      </c>
      <c r="R411" s="5">
        <f t="shared" si="81"/>
        <v>45.5</v>
      </c>
      <c r="S411" s="5">
        <f t="shared" si="82"/>
        <v>40.5</v>
      </c>
      <c r="T411" s="5">
        <f t="shared" si="83"/>
        <v>39.5</v>
      </c>
      <c r="U411" s="5">
        <f t="shared" si="84"/>
        <v>15</v>
      </c>
      <c r="V411" s="5" t="e">
        <f>NA()</f>
        <v>#N/A</v>
      </c>
      <c r="W411" s="5" t="e">
        <f>NA()</f>
        <v>#N/A</v>
      </c>
      <c r="X411" s="5">
        <f t="shared" si="85"/>
        <v>5</v>
      </c>
    </row>
    <row r="412" spans="1:24" x14ac:dyDescent="0.25">
      <c r="A412" s="1" t="s">
        <v>709</v>
      </c>
      <c r="B412" s="1" t="s">
        <v>710</v>
      </c>
      <c r="C412" s="1" t="s">
        <v>7</v>
      </c>
      <c r="D412" s="1" t="s">
        <v>71</v>
      </c>
      <c r="E412" s="1" t="s">
        <v>16</v>
      </c>
      <c r="F412" s="1" t="s">
        <v>14</v>
      </c>
      <c r="G412" s="1" t="s">
        <v>21</v>
      </c>
      <c r="H412" s="1" t="s">
        <v>21</v>
      </c>
      <c r="J412" s="2">
        <f t="shared" si="75"/>
        <v>27</v>
      </c>
      <c r="K412" s="2" t="str">
        <f t="shared" si="76"/>
        <v>Aug</v>
      </c>
      <c r="L412">
        <f>VLOOKUP(K412,Months!$A$1:$B$50,2,FALSE)</f>
        <v>8</v>
      </c>
      <c r="M412" t="str">
        <f t="shared" si="77"/>
        <v>2010</v>
      </c>
      <c r="N412" s="3">
        <f t="shared" si="78"/>
        <v>40417</v>
      </c>
      <c r="P412" s="3">
        <f t="shared" si="79"/>
        <v>40417</v>
      </c>
      <c r="Q412" s="3" t="str">
        <f t="shared" si="80"/>
        <v>Essential</v>
      </c>
      <c r="R412" s="5">
        <f t="shared" si="81"/>
        <v>50</v>
      </c>
      <c r="S412" s="5">
        <f t="shared" si="82"/>
        <v>38</v>
      </c>
      <c r="T412" s="5">
        <f t="shared" si="83"/>
        <v>44</v>
      </c>
      <c r="U412" s="5">
        <f t="shared" si="84"/>
        <v>11</v>
      </c>
      <c r="V412" s="5" t="e">
        <f>NA()</f>
        <v>#N/A</v>
      </c>
      <c r="W412" s="5" t="e">
        <f>NA()</f>
        <v>#N/A</v>
      </c>
      <c r="X412" s="5">
        <f t="shared" si="85"/>
        <v>7.0000000000000009</v>
      </c>
    </row>
    <row r="413" spans="1:24" x14ac:dyDescent="0.25">
      <c r="A413" s="1" t="s">
        <v>711</v>
      </c>
      <c r="B413" s="1" t="s">
        <v>308</v>
      </c>
      <c r="C413" s="1" t="s">
        <v>15</v>
      </c>
      <c r="D413" s="1" t="s">
        <v>49</v>
      </c>
      <c r="E413" s="1" t="s">
        <v>3</v>
      </c>
      <c r="F413" s="1" t="s">
        <v>16</v>
      </c>
      <c r="G413" s="1" t="s">
        <v>4</v>
      </c>
      <c r="H413" s="1" t="s">
        <v>5</v>
      </c>
      <c r="J413" s="2">
        <f t="shared" si="75"/>
        <v>26</v>
      </c>
      <c r="K413" s="2" t="str">
        <f t="shared" si="76"/>
        <v>Aug</v>
      </c>
      <c r="L413">
        <f>VLOOKUP(K413,Months!$A$1:$B$50,2,FALSE)</f>
        <v>8</v>
      </c>
      <c r="M413" t="str">
        <f t="shared" si="77"/>
        <v>2010</v>
      </c>
      <c r="N413" s="3">
        <f t="shared" si="78"/>
        <v>40416</v>
      </c>
      <c r="P413" s="3">
        <f t="shared" si="79"/>
        <v>40416</v>
      </c>
      <c r="Q413" s="3" t="str">
        <f t="shared" si="80"/>
        <v>Morgan (phone)</v>
      </c>
      <c r="R413" s="5">
        <f t="shared" si="81"/>
        <v>49</v>
      </c>
      <c r="S413" s="5">
        <f t="shared" si="82"/>
        <v>36</v>
      </c>
      <c r="T413" s="5">
        <f t="shared" si="83"/>
        <v>40</v>
      </c>
      <c r="U413" s="5">
        <f t="shared" si="84"/>
        <v>13</v>
      </c>
      <c r="V413" s="5" t="e">
        <f>NA()</f>
        <v>#N/A</v>
      </c>
      <c r="W413" s="5" t="e">
        <f>NA()</f>
        <v>#N/A</v>
      </c>
      <c r="X413" s="5">
        <f t="shared" si="85"/>
        <v>11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EA19D-FCAD-41DF-9962-26CCDD589B98}">
  <dimension ref="A1:B14"/>
  <sheetViews>
    <sheetView workbookViewId="0">
      <selection activeCell="D12" sqref="D12"/>
    </sheetView>
  </sheetViews>
  <sheetFormatPr defaultRowHeight="15" x14ac:dyDescent="0.25"/>
  <sheetData>
    <row r="1" spans="1:2" x14ac:dyDescent="0.25">
      <c r="A1" t="s">
        <v>28</v>
      </c>
      <c r="B1">
        <v>1</v>
      </c>
    </row>
    <row r="2" spans="1:2" x14ac:dyDescent="0.25">
      <c r="A2" t="s">
        <v>29</v>
      </c>
      <c r="B2">
        <v>2</v>
      </c>
    </row>
    <row r="3" spans="1:2" x14ac:dyDescent="0.25">
      <c r="A3" t="s">
        <v>30</v>
      </c>
      <c r="B3">
        <v>3</v>
      </c>
    </row>
    <row r="4" spans="1:2" x14ac:dyDescent="0.25">
      <c r="A4" t="s">
        <v>31</v>
      </c>
      <c r="B4">
        <v>4</v>
      </c>
    </row>
    <row r="5" spans="1:2" x14ac:dyDescent="0.25">
      <c r="A5" t="s">
        <v>32</v>
      </c>
      <c r="B5">
        <v>5</v>
      </c>
    </row>
    <row r="6" spans="1:2" x14ac:dyDescent="0.25">
      <c r="A6" t="s">
        <v>33</v>
      </c>
      <c r="B6">
        <v>6</v>
      </c>
    </row>
    <row r="7" spans="1:2" x14ac:dyDescent="0.25">
      <c r="A7" t="s">
        <v>34</v>
      </c>
      <c r="B7">
        <v>7</v>
      </c>
    </row>
    <row r="8" spans="1:2" x14ac:dyDescent="0.25">
      <c r="A8" t="s">
        <v>35</v>
      </c>
      <c r="B8">
        <v>8</v>
      </c>
    </row>
    <row r="9" spans="1:2" x14ac:dyDescent="0.25">
      <c r="A9" t="s">
        <v>36</v>
      </c>
      <c r="B9">
        <v>9</v>
      </c>
    </row>
    <row r="10" spans="1:2" x14ac:dyDescent="0.25">
      <c r="A10" t="s">
        <v>37</v>
      </c>
      <c r="B10">
        <v>10</v>
      </c>
    </row>
    <row r="11" spans="1:2" x14ac:dyDescent="0.25">
      <c r="A11" t="s">
        <v>38</v>
      </c>
      <c r="B11">
        <v>11</v>
      </c>
    </row>
    <row r="12" spans="1:2" x14ac:dyDescent="0.25">
      <c r="A12" t="s">
        <v>39</v>
      </c>
      <c r="B12">
        <v>12</v>
      </c>
    </row>
    <row r="13" spans="1:2" x14ac:dyDescent="0.25">
      <c r="A13" t="s">
        <v>40</v>
      </c>
      <c r="B13">
        <v>6</v>
      </c>
    </row>
    <row r="14" spans="1:2" x14ac:dyDescent="0.25">
      <c r="A14" t="s">
        <v>712</v>
      </c>
      <c r="B14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2020-09-18T05:57:50Z</dcterms:created>
  <dcterms:modified xsi:type="dcterms:W3CDTF">2020-09-19T15:21:53Z</dcterms:modified>
</cp:coreProperties>
</file>