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30559FC2-1F28-4E56-89C9-24431D375CB7}" xr6:coauthVersionLast="47" xr6:coauthVersionMax="47" xr10:uidLastSave="{00000000-0000-0000-0000-000000000000}"/>
  <bookViews>
    <workbookView xWindow="19650" yWindow="4350" windowWidth="24255" windowHeight="15195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G18" i="1"/>
  <c r="F18" i="1"/>
  <c r="E18" i="1"/>
  <c r="D18" i="1"/>
  <c r="C18" i="1"/>
  <c r="Q3" i="1"/>
  <c r="Q6" i="1"/>
  <c r="C20" i="1"/>
  <c r="A35" i="1"/>
  <c r="A34" i="1"/>
  <c r="G24" i="1"/>
  <c r="F24" i="1"/>
  <c r="E24" i="1"/>
  <c r="D24" i="1"/>
  <c r="C24" i="1"/>
  <c r="G23" i="1"/>
  <c r="F23" i="1"/>
  <c r="E23" i="1"/>
  <c r="D23" i="1"/>
  <c r="C23" i="1"/>
  <c r="K18" i="1"/>
  <c r="J18" i="1"/>
  <c r="L19" i="1"/>
  <c r="Q16" i="1"/>
  <c r="H21" i="1"/>
  <c r="H22" i="1"/>
  <c r="H20" i="1"/>
  <c r="D20" i="1"/>
  <c r="E20" i="1"/>
  <c r="C21" i="1"/>
  <c r="D21" i="1"/>
  <c r="E21" i="1"/>
  <c r="C22" i="1"/>
  <c r="D22" i="1"/>
  <c r="E22" i="1"/>
  <c r="C17" i="1"/>
  <c r="D17" i="1"/>
  <c r="E17" i="1"/>
  <c r="F17" i="1"/>
  <c r="G17" i="1"/>
  <c r="D16" i="1"/>
  <c r="E16" i="1"/>
  <c r="F16" i="1"/>
  <c r="G16" i="1"/>
  <c r="C16" i="1"/>
  <c r="H18" i="1" l="1"/>
  <c r="H19" i="1"/>
  <c r="H24" i="1"/>
  <c r="E26" i="1"/>
  <c r="E27" i="1" s="1"/>
  <c r="D26" i="1"/>
  <c r="D27" i="1" s="1"/>
  <c r="C26" i="1"/>
  <c r="C27" i="1" s="1"/>
  <c r="H23" i="1"/>
  <c r="B35" i="1"/>
  <c r="H17" i="1"/>
  <c r="H16" i="1"/>
  <c r="F22" i="1" l="1"/>
  <c r="G20" i="1"/>
  <c r="F21" i="1"/>
  <c r="G22" i="1"/>
  <c r="F20" i="1"/>
  <c r="G21" i="1"/>
  <c r="F26" i="1" l="1"/>
  <c r="F27" i="1" s="1"/>
  <c r="G26" i="1"/>
  <c r="G27" i="1" s="1"/>
</calcChain>
</file>

<file path=xl/sharedStrings.xml><?xml version="1.0" encoding="utf-8"?>
<sst xmlns="http://schemas.openxmlformats.org/spreadsheetml/2006/main" count="70" uniqueCount="36">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</sst>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I16" sqref="I16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33</v>
      </c>
      <c r="K3">
        <v>35</v>
      </c>
      <c r="L3">
        <v>10</v>
      </c>
      <c r="M3">
        <v>3</v>
      </c>
      <c r="N3">
        <v>4</v>
      </c>
      <c r="O3">
        <v>9</v>
      </c>
      <c r="P3">
        <v>6</v>
      </c>
      <c r="Q3">
        <f>K3+L3*0.822+M3*0.348+N3*0.352+(O3+P3)*(0.507)</f>
        <v>53.277000000000001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53</v>
      </c>
      <c r="C5">
        <v>53</v>
      </c>
      <c r="D5">
        <v>56</v>
      </c>
      <c r="E5">
        <v>46</v>
      </c>
      <c r="F5">
        <v>55</v>
      </c>
      <c r="G5">
        <v>55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58</v>
      </c>
      <c r="C6">
        <v>57.5</v>
      </c>
      <c r="D6">
        <v>64</v>
      </c>
      <c r="E6">
        <v>45.5</v>
      </c>
      <c r="F6">
        <v>59</v>
      </c>
      <c r="G6">
        <v>60.5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56</v>
      </c>
      <c r="C7">
        <v>56.5</v>
      </c>
      <c r="D7">
        <v>60</v>
      </c>
      <c r="E7">
        <v>48</v>
      </c>
      <c r="F7">
        <v>53</v>
      </c>
      <c r="G7">
        <v>54.5</v>
      </c>
    </row>
    <row r="8" spans="1:17" x14ac:dyDescent="0.25">
      <c r="A8" t="s">
        <v>10</v>
      </c>
      <c r="B8">
        <v>56.5</v>
      </c>
      <c r="C8">
        <v>56</v>
      </c>
      <c r="D8">
        <v>63.5</v>
      </c>
      <c r="E8">
        <v>48.5</v>
      </c>
      <c r="F8">
        <v>52</v>
      </c>
      <c r="G8">
        <v>52.5</v>
      </c>
    </row>
    <row r="9" spans="1:17" x14ac:dyDescent="0.25">
      <c r="A9" t="s">
        <v>11</v>
      </c>
      <c r="B9">
        <v>53.277000000000001</v>
      </c>
      <c r="C9">
        <v>53.266999999999996</v>
      </c>
      <c r="D9">
        <v>53.224000000000004</v>
      </c>
      <c r="E9">
        <v>52.902000000000001</v>
      </c>
      <c r="H9">
        <v>54.402999999999992</v>
      </c>
    </row>
    <row r="10" spans="1:17" x14ac:dyDescent="0.25">
      <c r="A10" t="s">
        <v>19</v>
      </c>
      <c r="B10">
        <v>53.704999999999998</v>
      </c>
      <c r="C10">
        <v>52.332000000000001</v>
      </c>
      <c r="D10">
        <v>58.515999999999998</v>
      </c>
      <c r="E10">
        <v>48.938000000000002</v>
      </c>
      <c r="H10">
        <v>54.055999999999997</v>
      </c>
    </row>
    <row r="11" spans="1:17" x14ac:dyDescent="0.25">
      <c r="A11" t="s">
        <v>20</v>
      </c>
      <c r="B11">
        <v>49.183999999999997</v>
      </c>
      <c r="C11">
        <v>47.356999999999999</v>
      </c>
      <c r="D11">
        <v>53.482999999999997</v>
      </c>
      <c r="E11">
        <v>45.567</v>
      </c>
      <c r="H11">
        <v>53.688000000000002</v>
      </c>
    </row>
    <row r="12" spans="1:17" x14ac:dyDescent="0.25">
      <c r="A12" t="s">
        <v>33</v>
      </c>
      <c r="B12">
        <v>52.329749103942646</v>
      </c>
      <c r="C12">
        <v>49.820788530465954</v>
      </c>
      <c r="D12">
        <v>51.798561151079141</v>
      </c>
      <c r="E12">
        <v>51.957295373665481</v>
      </c>
      <c r="F12">
        <v>54.838709677419352</v>
      </c>
      <c r="G12">
        <v>54.255319148936174</v>
      </c>
    </row>
    <row r="13" spans="1:17" x14ac:dyDescent="0.25">
      <c r="A13" t="s">
        <v>34</v>
      </c>
      <c r="B13">
        <v>52.158273381294968</v>
      </c>
      <c r="C13">
        <v>49.81818181818182</v>
      </c>
      <c r="D13">
        <v>53.763440860215056</v>
      </c>
      <c r="E13">
        <v>50.183150183150175</v>
      </c>
      <c r="F13">
        <v>57.446808510638299</v>
      </c>
      <c r="G13">
        <v>48.913043478260867</v>
      </c>
    </row>
    <row r="15" spans="1:17" x14ac:dyDescent="0.25">
      <c r="A15" s="1" t="s">
        <v>22</v>
      </c>
      <c r="B15" t="s">
        <v>5</v>
      </c>
      <c r="C15" t="s">
        <v>0</v>
      </c>
      <c r="D15" t="s">
        <v>1</v>
      </c>
      <c r="E15" t="s">
        <v>2</v>
      </c>
      <c r="F15" t="s">
        <v>4</v>
      </c>
      <c r="G15" t="s">
        <v>3</v>
      </c>
      <c r="H15" t="s">
        <v>6</v>
      </c>
    </row>
    <row r="16" spans="1:17" x14ac:dyDescent="0.25">
      <c r="A16" t="s">
        <v>7</v>
      </c>
      <c r="C16">
        <f t="shared" ref="C16:G19" si="0">(C5-C$2)-($B5-$B$2)</f>
        <v>0.25</v>
      </c>
      <c r="D16">
        <f t="shared" si="0"/>
        <v>-1.6700000000000017</v>
      </c>
      <c r="E16">
        <f t="shared" si="0"/>
        <v>-9.0000000000003411E-2</v>
      </c>
      <c r="F16">
        <f t="shared" si="0"/>
        <v>6.019999999999996</v>
      </c>
      <c r="G16">
        <f t="shared" si="0"/>
        <v>-0.24000000000000199</v>
      </c>
      <c r="H16" s="2">
        <f>F16*0.439183+G16*0.336042</f>
        <v>2.5632315799999974</v>
      </c>
      <c r="J16">
        <v>44.45</v>
      </c>
      <c r="K16">
        <v>50.71</v>
      </c>
      <c r="L16">
        <v>55.96</v>
      </c>
      <c r="M16">
        <v>61.61</v>
      </c>
      <c r="O16">
        <v>54.2</v>
      </c>
      <c r="Q16">
        <f>(J16*J17+K16*K17+L16*L17+M16*M17+O16*O17)/SUM(J17:O17)</f>
        <v>49.554498799658013</v>
      </c>
    </row>
    <row r="17" spans="1:15" x14ac:dyDescent="0.25">
      <c r="A17" t="s">
        <v>8</v>
      </c>
      <c r="C17">
        <f t="shared" si="0"/>
        <v>-0.25</v>
      </c>
      <c r="D17">
        <f t="shared" si="0"/>
        <v>1.3299999999999983</v>
      </c>
      <c r="E17">
        <f t="shared" si="0"/>
        <v>-5.5900000000000034</v>
      </c>
      <c r="F17">
        <f t="shared" si="0"/>
        <v>5.019999999999996</v>
      </c>
      <c r="G17">
        <f t="shared" si="0"/>
        <v>0.25999999999999801</v>
      </c>
      <c r="H17" s="2">
        <f>F17*0.439183+G17*0.336042</f>
        <v>2.2920695799999975</v>
      </c>
      <c r="J17">
        <v>1401874</v>
      </c>
      <c r="K17">
        <v>1072648</v>
      </c>
      <c r="L17">
        <v>347992</v>
      </c>
      <c r="M17">
        <v>265975</v>
      </c>
      <c r="O17">
        <v>103518</v>
      </c>
    </row>
    <row r="18" spans="1:15" x14ac:dyDescent="0.25">
      <c r="A18" t="s">
        <v>9</v>
      </c>
      <c r="C18">
        <f t="shared" si="0"/>
        <v>0.75</v>
      </c>
      <c r="D18">
        <f t="shared" si="0"/>
        <v>-0.67000000000000171</v>
      </c>
      <c r="E18">
        <f t="shared" si="0"/>
        <v>-1.0900000000000034</v>
      </c>
      <c r="F18">
        <f t="shared" si="0"/>
        <v>1.019999999999996</v>
      </c>
      <c r="G18">
        <f t="shared" si="0"/>
        <v>-3.740000000000002</v>
      </c>
      <c r="H18" s="2">
        <f>F18*0.439183+G18*0.336042</f>
        <v>-0.80883042000000249</v>
      </c>
      <c r="J18">
        <f>J17/SUM($J17:$O17)</f>
        <v>0.43918262084011722</v>
      </c>
      <c r="K18">
        <f>K17/SUM($J17:$O17)</f>
        <v>0.3360418695823662</v>
      </c>
    </row>
    <row r="19" spans="1:15" x14ac:dyDescent="0.25">
      <c r="A19" t="s">
        <v>10</v>
      </c>
      <c r="C19">
        <f t="shared" si="0"/>
        <v>-0.25</v>
      </c>
      <c r="D19">
        <f t="shared" si="0"/>
        <v>2.3299999999999983</v>
      </c>
      <c r="E19">
        <f t="shared" si="0"/>
        <v>-1.0900000000000034</v>
      </c>
      <c r="F19">
        <f t="shared" si="0"/>
        <v>-0.48000000000000398</v>
      </c>
      <c r="G19">
        <f t="shared" si="0"/>
        <v>-6.240000000000002</v>
      </c>
      <c r="H19" s="2">
        <f>F19*0.439183+G19*0.336042</f>
        <v>-2.3077099200000024</v>
      </c>
      <c r="L19">
        <f>(J17+K17)/SUM(J17:O17)</f>
        <v>0.77522449042248343</v>
      </c>
    </row>
    <row r="20" spans="1:15" x14ac:dyDescent="0.25">
      <c r="A20" t="s">
        <v>11</v>
      </c>
      <c r="C20">
        <f t="shared" ref="C20:E24" si="1">(C9-C$2)-($B9-$B$2)</f>
        <v>0.23999999999999488</v>
      </c>
      <c r="D20">
        <f t="shared" si="1"/>
        <v>-4.722999999999999</v>
      </c>
      <c r="E20">
        <f t="shared" si="1"/>
        <v>6.5349999999999966</v>
      </c>
      <c r="F20" s="2">
        <f t="shared" ref="F20:G22" si="2">AVERAGE(F$16,F$16,F$16,F$16,F$16,F$16,F$17,F$18,F$19)+($H20-AVERAGE($H$16,$H$16,$H$16,$H$16,$H$16,$H$16,$H$17,$H$18,$H$19))</f>
        <v>3.055399120341975</v>
      </c>
      <c r="G20" s="2">
        <f t="shared" si="2"/>
        <v>-2.8157119907691337</v>
      </c>
      <c r="H20">
        <f>(H9-H$2)-($B9-$B$2)</f>
        <v>4.150120034197613E-2</v>
      </c>
    </row>
    <row r="21" spans="1:15" x14ac:dyDescent="0.25">
      <c r="A21" t="s">
        <v>19</v>
      </c>
      <c r="C21">
        <f t="shared" si="1"/>
        <v>-1.1229999999999976</v>
      </c>
      <c r="D21">
        <f t="shared" si="1"/>
        <v>0.14099999999999824</v>
      </c>
      <c r="E21">
        <f t="shared" si="1"/>
        <v>2.1430000000000007</v>
      </c>
      <c r="F21" s="2">
        <f t="shared" si="2"/>
        <v>2.2803991203419836</v>
      </c>
      <c r="G21" s="2">
        <f t="shared" si="2"/>
        <v>-3.5907119907691252</v>
      </c>
      <c r="H21">
        <f>(H10-H$2)-($B10-$B$2)</f>
        <v>-0.73349879965801534</v>
      </c>
    </row>
    <row r="22" spans="1:15" x14ac:dyDescent="0.25">
      <c r="A22" t="s">
        <v>20</v>
      </c>
      <c r="C22">
        <f t="shared" si="1"/>
        <v>-1.5769999999999982</v>
      </c>
      <c r="D22">
        <f t="shared" si="1"/>
        <v>-0.37100000000000222</v>
      </c>
      <c r="E22">
        <f t="shared" si="1"/>
        <v>3.2929999999999993</v>
      </c>
      <c r="F22" s="2">
        <f t="shared" si="2"/>
        <v>6.4333991203419894</v>
      </c>
      <c r="G22" s="2">
        <f t="shared" si="2"/>
        <v>0.5622880092308804</v>
      </c>
      <c r="H22">
        <f>(H11-H$2)-($B11-$B$2)</f>
        <v>3.4195012003419905</v>
      </c>
    </row>
    <row r="23" spans="1:15" x14ac:dyDescent="0.25">
      <c r="A23" t="s">
        <v>31</v>
      </c>
      <c r="C23">
        <f t="shared" si="1"/>
        <v>-2.258960573476692</v>
      </c>
      <c r="D23">
        <f t="shared" si="1"/>
        <v>-5.2011879528635063</v>
      </c>
      <c r="E23">
        <f t="shared" si="1"/>
        <v>6.5375462697228315</v>
      </c>
      <c r="F23">
        <f>(F12-F$2)-($B12-$B$2)</f>
        <v>6.5289605734767022</v>
      </c>
      <c r="G23">
        <f>(G12-G$2)-($B12-$B$2)</f>
        <v>-0.31442995500647442</v>
      </c>
      <c r="H23" s="2">
        <f>F23*0.439183+G23*0.336042</f>
        <v>2.761746820600933</v>
      </c>
    </row>
    <row r="24" spans="1:15" x14ac:dyDescent="0.25">
      <c r="A24" t="s">
        <v>32</v>
      </c>
      <c r="C24">
        <f t="shared" si="1"/>
        <v>-2.0900915631131483</v>
      </c>
      <c r="D24">
        <f t="shared" si="1"/>
        <v>-3.0648325210799143</v>
      </c>
      <c r="E24">
        <f t="shared" si="1"/>
        <v>4.9348768018552036</v>
      </c>
      <c r="F24">
        <f>(F13-F$2)-($B13-$B$2)</f>
        <v>9.3085351293433263</v>
      </c>
      <c r="G24">
        <f>(G13-G$2)-($B13-$B$2)</f>
        <v>-5.485229903034103</v>
      </c>
      <c r="H24" s="2">
        <f>F24*0.439183+G24*0.336042</f>
        <v>2.244882756635004</v>
      </c>
    </row>
    <row r="26" spans="1:15" x14ac:dyDescent="0.25">
      <c r="C26">
        <f>AVERAGE(C16,C16,AVERAGE(C17,C18,C19),AVERAGE(C20,C21,C22),AVERAGE(C23,C24))</f>
        <v>-0.48223854699231739</v>
      </c>
      <c r="D26">
        <f t="shared" ref="D26:G26" si="3">AVERAGE(D16,D16,AVERAGE(D17,D18,D19),AVERAGE(D20,D21,D22),AVERAGE(D23,D24))</f>
        <v>-1.6254687140610102</v>
      </c>
      <c r="E26">
        <f t="shared" si="3"/>
        <v>1.3913089738244679</v>
      </c>
      <c r="F26">
        <f t="shared" si="3"/>
        <v>5.1470293943503966</v>
      </c>
      <c r="G26">
        <f t="shared" si="3"/>
        <v>-1.7135750506245508</v>
      </c>
    </row>
    <row r="27" spans="1:15" x14ac:dyDescent="0.25">
      <c r="C27">
        <f>48.22+C26</f>
        <v>47.737761453007678</v>
      </c>
      <c r="D27">
        <f>53.14+D26</f>
        <v>51.514531285938993</v>
      </c>
      <c r="E27">
        <f>41.56+E26</f>
        <v>42.951308973824467</v>
      </c>
      <c r="F27">
        <f>44.45+F26</f>
        <v>49.5970293943504</v>
      </c>
      <c r="G27">
        <f>50.71+G26</f>
        <v>48.996424949375452</v>
      </c>
    </row>
    <row r="34" spans="1:2" x14ac:dyDescent="0.25">
      <c r="A34">
        <f>9.26*0.832</f>
        <v>7.7043199999999992</v>
      </c>
    </row>
    <row r="35" spans="1:2" x14ac:dyDescent="0.25">
      <c r="A35">
        <f>20.48*0.619</f>
        <v>12.67712</v>
      </c>
      <c r="B35">
        <f>(A35-A34)/(20.48-9.26)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2022-03-21T17:13:00Z</dcterms:modified>
</cp:coreProperties>
</file>