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54418CA0-BBB6-423A-AD9C-57A0F473CC14}" xr6:coauthVersionLast="47" xr6:coauthVersionMax="47" xr10:uidLastSave="{00000000-0000-0000-0000-000000000000}"/>
  <bookViews>
    <workbookView xWindow="1605" yWindow="4965" windowWidth="24255" windowHeight="15300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39" i="1"/>
  <c r="A39" i="1"/>
  <c r="A38" i="1"/>
  <c r="H28" i="1"/>
  <c r="H27" i="1"/>
  <c r="H26" i="1"/>
  <c r="H25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K20" i="1"/>
  <c r="J20" i="1"/>
  <c r="L21" i="1"/>
  <c r="P18" i="1"/>
  <c r="H23" i="1"/>
  <c r="H24" i="1"/>
  <c r="H22" i="1"/>
  <c r="D22" i="1"/>
  <c r="E22" i="1"/>
  <c r="C23" i="1"/>
  <c r="D23" i="1"/>
  <c r="E23" i="1"/>
  <c r="C24" i="1"/>
  <c r="D24" i="1"/>
  <c r="E24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D18" i="1"/>
  <c r="E18" i="1"/>
  <c r="F18" i="1"/>
  <c r="G18" i="1"/>
  <c r="C18" i="1"/>
  <c r="P3" i="1"/>
  <c r="H21" i="1" l="1"/>
  <c r="H19" i="1"/>
  <c r="H20" i="1"/>
  <c r="C30" i="1"/>
  <c r="C31" i="1" s="1"/>
  <c r="E30" i="1"/>
  <c r="E31" i="1" s="1"/>
  <c r="D30" i="1"/>
  <c r="D31" i="1" s="1"/>
  <c r="H18" i="1"/>
  <c r="F24" i="1" l="1"/>
  <c r="G22" i="1"/>
  <c r="F23" i="1"/>
  <c r="G24" i="1"/>
  <c r="F22" i="1"/>
  <c r="G23" i="1"/>
  <c r="F30" i="1" l="1"/>
  <c r="F31" i="1" s="1"/>
  <c r="G30" i="1"/>
  <c r="G31" i="1" s="1"/>
</calcChain>
</file>

<file path=xl/sharedStrings.xml><?xml version="1.0" encoding="utf-8"?>
<sst xmlns="http://schemas.openxmlformats.org/spreadsheetml/2006/main" count="67" uniqueCount="35">
  <si>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</si>
  <si>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</si>
  <si>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</si>
  <si>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</si>
  <si>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</si>
  <si>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</si>
  <si>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</si>
  <si>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</si>
  <si>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</si>
  <si>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</si>
  <si>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</si>
  <si>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</si>
  <si>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</si>
  <si>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</si>
  <si>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</si>
  <si>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</si>
  <si>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</si>
  <si>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</si>
  <si>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</si>
  <si>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</si>
  <si>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</si>
  <si>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</si>
  <si>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</si>
  <si>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</si>
  <si>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</si>
  <si>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</si>
  <si>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</si>
  <si>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</si>
  <si>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</si>
  <si>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</si>
  <si>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</si>
  <si>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</si>
  <si>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</si>
  <si>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Third Essential -&gt;</t>
  </si>
  <si>
    <t>Fourth Essential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</si>
</sst>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E31" sqref="E31"/>
    </sheetView>
  </sheetViews>
  <sheetFormatPr defaultRowHeight="15" x14ac:dyDescent="0.25"/>
  <cols>
    <col min="1" max="1" width="22.42578125" customWidth="1"/>
    <col min="8" max="8" width="11.42578125" customWidth="1"/>
  </cols>
  <sheetData>
    <row r="1" spans="1:16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6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6" x14ac:dyDescent="0.25">
      <c r="J3">
        <v>33</v>
      </c>
      <c r="K3">
        <v>35</v>
      </c>
      <c r="L3">
        <v>10</v>
      </c>
      <c r="M3">
        <v>2</v>
      </c>
      <c r="N3">
        <v>15</v>
      </c>
      <c r="O3">
        <v>5</v>
      </c>
      <c r="P3">
        <f>K3+L3*0.822+M3*0.348+(N3+O3)*(0.507)</f>
        <v>54.055999999999997</v>
      </c>
    </row>
    <row r="4" spans="1:16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6" x14ac:dyDescent="0.25">
      <c r="A5" t="s">
        <v>7</v>
      </c>
      <c r="B5">
        <v>53</v>
      </c>
      <c r="C5">
        <v>53</v>
      </c>
      <c r="D5">
        <v>56</v>
      </c>
      <c r="E5">
        <v>46</v>
      </c>
      <c r="F5">
        <v>55</v>
      </c>
      <c r="G5">
        <v>55</v>
      </c>
    </row>
    <row r="6" spans="1:16" x14ac:dyDescent="0.25">
      <c r="A6" t="s">
        <v>8</v>
      </c>
      <c r="B6">
        <v>56.5</v>
      </c>
      <c r="C6">
        <v>55.5</v>
      </c>
      <c r="D6">
        <v>58.5</v>
      </c>
      <c r="E6">
        <v>54.5</v>
      </c>
      <c r="F6">
        <v>50.5</v>
      </c>
      <c r="G6">
        <v>64.5</v>
      </c>
    </row>
    <row r="7" spans="1:16" x14ac:dyDescent="0.25">
      <c r="A7" t="s">
        <v>9</v>
      </c>
      <c r="B7">
        <v>55.5</v>
      </c>
      <c r="C7">
        <v>55.5</v>
      </c>
      <c r="D7">
        <v>58</v>
      </c>
      <c r="E7">
        <v>51.5</v>
      </c>
      <c r="F7">
        <v>53.5</v>
      </c>
      <c r="G7">
        <v>55.5</v>
      </c>
    </row>
    <row r="8" spans="1:16" x14ac:dyDescent="0.25">
      <c r="A8" t="s">
        <v>10</v>
      </c>
      <c r="B8">
        <v>53.5</v>
      </c>
      <c r="C8">
        <v>53.5</v>
      </c>
      <c r="D8">
        <v>55</v>
      </c>
      <c r="E8">
        <v>47</v>
      </c>
      <c r="F8">
        <v>53.5</v>
      </c>
      <c r="G8">
        <v>57.5</v>
      </c>
    </row>
    <row r="9" spans="1:16" x14ac:dyDescent="0.25">
      <c r="A9" t="s">
        <v>11</v>
      </c>
      <c r="B9">
        <v>53.704999999999998</v>
      </c>
      <c r="C9">
        <v>52.332000000000001</v>
      </c>
      <c r="D9">
        <v>58.515999999999998</v>
      </c>
      <c r="E9">
        <v>48.938000000000002</v>
      </c>
      <c r="H9">
        <v>54.055999999999997</v>
      </c>
    </row>
    <row r="10" spans="1:16" x14ac:dyDescent="0.25">
      <c r="A10" t="s">
        <v>19</v>
      </c>
      <c r="B10">
        <v>49.183999999999997</v>
      </c>
      <c r="C10">
        <v>47.356999999999999</v>
      </c>
      <c r="D10">
        <v>53.482999999999997</v>
      </c>
      <c r="E10">
        <v>45.567</v>
      </c>
      <c r="H10">
        <v>53.688000000000002</v>
      </c>
    </row>
    <row r="11" spans="1:16" x14ac:dyDescent="0.25">
      <c r="A11" t="s">
        <v>20</v>
      </c>
      <c r="B11">
        <v>51.183999999999997</v>
      </c>
      <c r="C11">
        <v>50.647000000000006</v>
      </c>
      <c r="D11">
        <v>52.652999999999999</v>
      </c>
      <c r="E11">
        <v>50.433000000000007</v>
      </c>
      <c r="H11">
        <v>54.046999999999997</v>
      </c>
    </row>
    <row r="12" spans="1:16" x14ac:dyDescent="0.25">
      <c r="A12" t="s">
        <v>31</v>
      </c>
      <c r="B12">
        <v>51.612903225806448</v>
      </c>
      <c r="C12">
        <v>45.161290322580648</v>
      </c>
      <c r="D12">
        <v>48.421052631578945</v>
      </c>
      <c r="E12">
        <v>60.638297872340424</v>
      </c>
      <c r="F12">
        <v>54.838709677419352</v>
      </c>
      <c r="G12">
        <v>48.936170212765958</v>
      </c>
    </row>
    <row r="13" spans="1:16" x14ac:dyDescent="0.25">
      <c r="A13" t="s">
        <v>32</v>
      </c>
      <c r="B13">
        <v>51.111111111111114</v>
      </c>
      <c r="C13">
        <v>50</v>
      </c>
      <c r="D13">
        <v>50</v>
      </c>
      <c r="E13">
        <v>55.172413793103445</v>
      </c>
      <c r="F13">
        <v>52.688172043010752</v>
      </c>
      <c r="G13">
        <v>50.549450549450547</v>
      </c>
    </row>
    <row r="14" spans="1:16" x14ac:dyDescent="0.25">
      <c r="A14" t="s">
        <v>33</v>
      </c>
      <c r="B14">
        <v>52.688172039999998</v>
      </c>
      <c r="C14">
        <v>49.462365591397848</v>
      </c>
      <c r="D14">
        <v>55.319148936170215</v>
      </c>
      <c r="E14">
        <v>51.612903225806448</v>
      </c>
      <c r="F14">
        <v>53.191489361702125</v>
      </c>
      <c r="G14">
        <v>53.763440860215056</v>
      </c>
    </row>
    <row r="15" spans="1:16" x14ac:dyDescent="0.25">
      <c r="A15" t="s">
        <v>34</v>
      </c>
      <c r="B15">
        <v>50.549450550000003</v>
      </c>
      <c r="C15">
        <v>47.252747252747255</v>
      </c>
      <c r="D15">
        <v>53.932584269662918</v>
      </c>
      <c r="E15">
        <v>51.136363636363633</v>
      </c>
      <c r="F15">
        <v>61.05263157894737</v>
      </c>
      <c r="G15">
        <v>51.086956521739133</v>
      </c>
    </row>
    <row r="17" spans="1:16" x14ac:dyDescent="0.25">
      <c r="A17" s="1" t="s">
        <v>22</v>
      </c>
      <c r="B17" t="s">
        <v>5</v>
      </c>
      <c r="C17" t="s">
        <v>0</v>
      </c>
      <c r="D17" t="s">
        <v>1</v>
      </c>
      <c r="E17" t="s">
        <v>2</v>
      </c>
      <c r="F17" t="s">
        <v>4</v>
      </c>
      <c r="G17" t="s">
        <v>3</v>
      </c>
      <c r="H17" t="s">
        <v>6</v>
      </c>
    </row>
    <row r="18" spans="1:16" x14ac:dyDescent="0.25">
      <c r="A18" t="s">
        <v>7</v>
      </c>
      <c r="C18">
        <f t="shared" ref="C18:G21" si="0">(C5-C$2)-($B5-$B$2)</f>
        <v>0.25</v>
      </c>
      <c r="D18">
        <f t="shared" si="0"/>
        <v>-1.6700000000000017</v>
      </c>
      <c r="E18">
        <f t="shared" si="0"/>
        <v>-9.0000000000003411E-2</v>
      </c>
      <c r="F18">
        <f t="shared" si="0"/>
        <v>6.019999999999996</v>
      </c>
      <c r="G18">
        <f t="shared" si="0"/>
        <v>-0.24000000000000199</v>
      </c>
      <c r="H18" s="2">
        <f>F18*0.439183+G18*0.336042</f>
        <v>2.5632315799999974</v>
      </c>
      <c r="J18">
        <v>44.45</v>
      </c>
      <c r="K18">
        <v>50.71</v>
      </c>
      <c r="L18">
        <v>55.96</v>
      </c>
      <c r="M18">
        <v>61.61</v>
      </c>
      <c r="N18">
        <v>54.2</v>
      </c>
      <c r="P18">
        <f>(J18*J19+K18*K19+L18*L19+M18*M19+N18*N19)/SUM(J19:N19)</f>
        <v>49.554498799658013</v>
      </c>
    </row>
    <row r="19" spans="1:16" x14ac:dyDescent="0.25">
      <c r="A19" t="s">
        <v>8</v>
      </c>
      <c r="C19">
        <f t="shared" si="0"/>
        <v>-0.75</v>
      </c>
      <c r="D19">
        <f t="shared" si="0"/>
        <v>-2.6700000000000017</v>
      </c>
      <c r="E19">
        <f t="shared" si="0"/>
        <v>4.9099999999999966</v>
      </c>
      <c r="F19">
        <f t="shared" si="0"/>
        <v>-1.980000000000004</v>
      </c>
      <c r="G19">
        <f t="shared" si="0"/>
        <v>5.759999999999998</v>
      </c>
      <c r="H19" s="2">
        <f>F19*0.439183+G19*0.336042</f>
        <v>1.0660195799999976</v>
      </c>
      <c r="J19">
        <v>1401874</v>
      </c>
      <c r="K19">
        <v>1072648</v>
      </c>
      <c r="L19">
        <v>347992</v>
      </c>
      <c r="M19">
        <v>265975</v>
      </c>
      <c r="N19">
        <v>103518</v>
      </c>
    </row>
    <row r="20" spans="1:16" x14ac:dyDescent="0.25">
      <c r="A20" t="s">
        <v>9</v>
      </c>
      <c r="C20">
        <f t="shared" si="0"/>
        <v>0.25</v>
      </c>
      <c r="D20">
        <f t="shared" si="0"/>
        <v>-2.1700000000000017</v>
      </c>
      <c r="E20">
        <f t="shared" si="0"/>
        <v>2.9099999999999966</v>
      </c>
      <c r="F20">
        <f t="shared" si="0"/>
        <v>2.019999999999996</v>
      </c>
      <c r="G20">
        <f t="shared" si="0"/>
        <v>-2.240000000000002</v>
      </c>
      <c r="H20" s="2">
        <f>F20*0.439183+G20*0.336042</f>
        <v>0.13441557999999765</v>
      </c>
      <c r="J20">
        <f>J19/SUM($J19:$N19)</f>
        <v>0.43918262084011722</v>
      </c>
      <c r="K20">
        <f>K19/SUM($J19:$N19)</f>
        <v>0.3360418695823662</v>
      </c>
    </row>
    <row r="21" spans="1:16" x14ac:dyDescent="0.25">
      <c r="A21" t="s">
        <v>10</v>
      </c>
      <c r="C21">
        <f t="shared" si="0"/>
        <v>0.25</v>
      </c>
      <c r="D21">
        <f t="shared" si="0"/>
        <v>-3.1700000000000017</v>
      </c>
      <c r="E21">
        <f t="shared" si="0"/>
        <v>0.40999999999999659</v>
      </c>
      <c r="F21">
        <f t="shared" si="0"/>
        <v>4.019999999999996</v>
      </c>
      <c r="G21">
        <f t="shared" si="0"/>
        <v>1.759999999999998</v>
      </c>
      <c r="H21" s="2">
        <f>F21*0.439183+G21*0.336042</f>
        <v>2.3569495799999975</v>
      </c>
      <c r="L21">
        <f>(J19+K19)/SUM(J19:N19)</f>
        <v>0.77522449042248343</v>
      </c>
    </row>
    <row r="22" spans="1:16" x14ac:dyDescent="0.25">
      <c r="A22" t="s">
        <v>11</v>
      </c>
      <c r="C22">
        <f t="shared" ref="C22:E26" si="1">(C9-C$2)-($B9-$B$2)</f>
        <v>-1.1229999999999976</v>
      </c>
      <c r="D22">
        <f t="shared" si="1"/>
        <v>0.14099999999999824</v>
      </c>
      <c r="E22">
        <f t="shared" si="1"/>
        <v>2.1430000000000007</v>
      </c>
      <c r="F22" s="2">
        <f t="shared" ref="F22:G24" si="2">AVERAGE(F$18,F$18,F$18,F$18,F$18,F$18,F$19,F$20,F$21)+($H22-AVERAGE($H$18,$H$18,$H$18,$H$18,$H$18,$H$18,$H$19,$H$20,$H$21))</f>
        <v>1.6268596203419832</v>
      </c>
      <c r="G22" s="2">
        <f t="shared" si="2"/>
        <v>-2.410918157435793</v>
      </c>
      <c r="H22">
        <f>(H9-H$2)-($B9-$B$2)</f>
        <v>-0.73349879965801534</v>
      </c>
    </row>
    <row r="23" spans="1:16" x14ac:dyDescent="0.25">
      <c r="A23" t="s">
        <v>19</v>
      </c>
      <c r="C23">
        <f t="shared" si="1"/>
        <v>-1.5769999999999982</v>
      </c>
      <c r="D23">
        <f t="shared" si="1"/>
        <v>-0.37100000000000222</v>
      </c>
      <c r="E23">
        <f t="shared" si="1"/>
        <v>3.2929999999999993</v>
      </c>
      <c r="F23" s="2">
        <f t="shared" si="2"/>
        <v>5.7798596203419894</v>
      </c>
      <c r="G23" s="2">
        <f t="shared" si="2"/>
        <v>1.7420818425642131</v>
      </c>
      <c r="H23">
        <f>(H10-H$2)-($B10-$B$2)</f>
        <v>3.4195012003419905</v>
      </c>
    </row>
    <row r="24" spans="1:16" x14ac:dyDescent="0.25">
      <c r="A24" t="s">
        <v>20</v>
      </c>
      <c r="C24">
        <f t="shared" si="1"/>
        <v>-0.28699999999999193</v>
      </c>
      <c r="D24">
        <f t="shared" si="1"/>
        <v>-3.2010000000000005</v>
      </c>
      <c r="E24">
        <f t="shared" si="1"/>
        <v>6.159000000000006</v>
      </c>
      <c r="F24" s="2">
        <f t="shared" si="2"/>
        <v>4.1388596203419841</v>
      </c>
      <c r="G24" s="2">
        <f t="shared" si="2"/>
        <v>0.10108184256420766</v>
      </c>
      <c r="H24">
        <f>(H11-H$2)-($B11-$B$2)</f>
        <v>1.7785012003419851</v>
      </c>
    </row>
    <row r="25" spans="1:16" x14ac:dyDescent="0.25">
      <c r="A25" t="s">
        <v>31</v>
      </c>
      <c r="C25">
        <f t="shared" si="1"/>
        <v>-6.2016129032258007</v>
      </c>
      <c r="D25">
        <f t="shared" si="1"/>
        <v>-7.861850594227505</v>
      </c>
      <c r="E25">
        <f t="shared" si="1"/>
        <v>15.935394646533972</v>
      </c>
      <c r="F25">
        <f>(F12-F$2)-($B12-$B$2)</f>
        <v>7.2458064516128999</v>
      </c>
      <c r="G25">
        <f>(G12-G$2)-($B12-$B$2)</f>
        <v>-4.916733013040492</v>
      </c>
      <c r="H25" s="2">
        <f>F25*0.439183+G25*0.336042</f>
        <v>1.5300062196705548</v>
      </c>
    </row>
    <row r="26" spans="1:16" x14ac:dyDescent="0.25">
      <c r="A26" t="s">
        <v>32</v>
      </c>
      <c r="C26">
        <f t="shared" si="1"/>
        <v>-0.86111111111111427</v>
      </c>
      <c r="D26">
        <f t="shared" si="1"/>
        <v>-5.781111111111116</v>
      </c>
      <c r="E26">
        <f t="shared" si="1"/>
        <v>10.971302681992327</v>
      </c>
      <c r="F26">
        <f>(F13-F$2)-($B13-$B$2)</f>
        <v>5.5970609318996338</v>
      </c>
      <c r="G26">
        <f>(G13-G$2)-($B13-$B$2)</f>
        <v>-2.8016605616605688</v>
      </c>
      <c r="H26" s="2">
        <f>F26*0.439183+G26*0.336042</f>
        <v>1.516658392792936</v>
      </c>
    </row>
    <row r="27" spans="1:16" x14ac:dyDescent="0.25">
      <c r="A27" t="s">
        <v>33</v>
      </c>
      <c r="C27">
        <f t="shared" ref="C27:G28" si="3">(C14-C$2)-($B14-$B$2)</f>
        <v>-2.9758064486021496</v>
      </c>
      <c r="D27">
        <f t="shared" si="3"/>
        <v>-2.0390231038297841</v>
      </c>
      <c r="E27">
        <f t="shared" si="3"/>
        <v>5.8347311858064472</v>
      </c>
      <c r="F27">
        <f t="shared" si="3"/>
        <v>4.5233173217021232</v>
      </c>
      <c r="G27">
        <f t="shared" si="3"/>
        <v>-1.164731179784944</v>
      </c>
      <c r="H27" s="2">
        <f>F27*0.439183+G27*0.336042</f>
        <v>1.5951654761798113</v>
      </c>
    </row>
    <row r="28" spans="1:16" x14ac:dyDescent="0.25">
      <c r="A28" t="s">
        <v>34</v>
      </c>
      <c r="C28">
        <f t="shared" si="3"/>
        <v>-3.0467032972527477</v>
      </c>
      <c r="D28">
        <f t="shared" si="3"/>
        <v>-1.2868662803370867</v>
      </c>
      <c r="E28">
        <f t="shared" si="3"/>
        <v>7.4969130863636266</v>
      </c>
      <c r="F28">
        <f t="shared" si="3"/>
        <v>14.523181028947363</v>
      </c>
      <c r="G28">
        <f t="shared" si="3"/>
        <v>-1.7024940282608725</v>
      </c>
      <c r="H28" s="2">
        <f>F28*0.439183+G28*0.336042</f>
        <v>5.8062247155913491</v>
      </c>
    </row>
    <row r="30" spans="1:16" x14ac:dyDescent="0.25">
      <c r="C30">
        <f>AVERAGE(C18,C18,C18,C18,C18,C18,C19,C20,C21,C22,C23,C24,C25,C26,C27,C28)</f>
        <v>-0.9263896100119875</v>
      </c>
      <c r="D30">
        <f>AVERAGE(D18,D18,D18,D18,D18,D18,D19,D20,D21,D22,D23,D24,D25,D26,D27,D28)</f>
        <v>-2.4018656930940945</v>
      </c>
      <c r="E30">
        <f>AVERAGE(E18,E18,E18,E18,E18,E18,E19,E20,E21,E22,E23,E24,E25,E26,E27,E28)</f>
        <v>3.7202088500435218</v>
      </c>
      <c r="F30">
        <f>AVERAGE(F18,F18,F18,F18,F18,F18,F19,F20,F21,F22,F23,F24,F25,F26,F27,F28)</f>
        <v>5.225934037199246</v>
      </c>
      <c r="G30">
        <f>AVERAGE(G18,G18,G18,G18,G18,G18,G19,G20,G21,G22,G23,G24,G25,G26,G27,G28)</f>
        <v>-0.45708582844089174</v>
      </c>
    </row>
    <row r="31" spans="1:16" x14ac:dyDescent="0.25">
      <c r="C31">
        <f>48.22+C30</f>
        <v>47.293610389988011</v>
      </c>
      <c r="D31">
        <f>53.14+D30</f>
        <v>50.738134306905906</v>
      </c>
      <c r="E31">
        <f>41.56+E30</f>
        <v>45.280208850043522</v>
      </c>
      <c r="F31">
        <f>44.45+F30</f>
        <v>49.675934037199248</v>
      </c>
      <c r="G31">
        <f>50.71+G30</f>
        <v>50.252914171559112</v>
      </c>
    </row>
    <row r="38" spans="1:2" x14ac:dyDescent="0.25">
      <c r="A38">
        <f>9.26*0.832</f>
        <v>7.7043199999999992</v>
      </c>
    </row>
    <row r="39" spans="1:2" x14ac:dyDescent="0.25">
      <c r="A39">
        <f>20.48*0.619</f>
        <v>12.67712</v>
      </c>
      <c r="B39">
        <f>(A39-A38)/(20.48-9.26)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G7" sqref="G7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2022-01-18T12:33:38Z</dcterms:modified>
</cp:coreProperties>
</file>