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00 ELEIÇÕES\2024_AR\Mapa Oficial Resultados\Site\"/>
    </mc:Choice>
  </mc:AlternateContent>
  <xr:revisionPtr revIDLastSave="0" documentId="13_ncr:1_{AA6B94CD-8EA6-4979-8CE4-54DFDD5941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Ofici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2" l="1"/>
  <c r="V30" i="2"/>
  <c r="F60" i="2"/>
  <c r="U66" i="2"/>
  <c r="I75" i="2"/>
  <c r="I15" i="2"/>
  <c r="M13" i="2"/>
  <c r="D12" i="2"/>
  <c r="D48" i="2" s="1"/>
  <c r="E12" i="2"/>
  <c r="E24" i="2" s="1"/>
  <c r="F12" i="2"/>
  <c r="F24" i="2" s="1"/>
  <c r="G12" i="2"/>
  <c r="G27" i="2" s="1"/>
  <c r="H12" i="2"/>
  <c r="H51" i="2" s="1"/>
  <c r="I12" i="2"/>
  <c r="I45" i="2" s="1"/>
  <c r="J12" i="2"/>
  <c r="J48" i="2" s="1"/>
  <c r="K12" i="2"/>
  <c r="K24" i="2" s="1"/>
  <c r="L12" i="2"/>
  <c r="L24" i="2" s="1"/>
  <c r="M12" i="2"/>
  <c r="M51" i="2" s="1"/>
  <c r="N12" i="2"/>
  <c r="N51" i="2" s="1"/>
  <c r="O12" i="2"/>
  <c r="O45" i="2" s="1"/>
  <c r="P12" i="2"/>
  <c r="P48" i="2" s="1"/>
  <c r="Q12" i="2"/>
  <c r="Q24" i="2" s="1"/>
  <c r="R12" i="2"/>
  <c r="R24" i="2" s="1"/>
  <c r="S12" i="2"/>
  <c r="S27" i="2" s="1"/>
  <c r="T12" i="2"/>
  <c r="T51" i="2" s="1"/>
  <c r="U12" i="2"/>
  <c r="U21" i="2" s="1"/>
  <c r="V12" i="2"/>
  <c r="V48" i="2" s="1"/>
  <c r="W12" i="2"/>
  <c r="W45" i="2" s="1"/>
  <c r="X12" i="2"/>
  <c r="X30" i="2" s="1"/>
  <c r="C12" i="2"/>
  <c r="C66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9" i="2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L6" i="2"/>
  <c r="L7" i="2" s="1"/>
  <c r="M6" i="2"/>
  <c r="M7" i="2" s="1"/>
  <c r="N6" i="2"/>
  <c r="N7" i="2" s="1"/>
  <c r="O6" i="2"/>
  <c r="O7" i="2" s="1"/>
  <c r="P6" i="2"/>
  <c r="P7" i="2" s="1"/>
  <c r="Q6" i="2"/>
  <c r="Q7" i="2" s="1"/>
  <c r="R6" i="2"/>
  <c r="R7" i="2" s="1"/>
  <c r="S6" i="2"/>
  <c r="S7" i="2" s="1"/>
  <c r="T6" i="2"/>
  <c r="T7" i="2" s="1"/>
  <c r="U6" i="2"/>
  <c r="U7" i="2" s="1"/>
  <c r="V6" i="2"/>
  <c r="V7" i="2" s="1"/>
  <c r="W6" i="2"/>
  <c r="W7" i="2" s="1"/>
  <c r="X6" i="2"/>
  <c r="X7" i="2" s="1"/>
  <c r="C6" i="2"/>
  <c r="C7" i="2" s="1"/>
  <c r="Y76" i="2"/>
  <c r="Y74" i="2"/>
  <c r="Y73" i="2"/>
  <c r="Y68" i="2"/>
  <c r="Y70" i="2"/>
  <c r="Y71" i="2"/>
  <c r="Y64" i="2"/>
  <c r="Y67" i="2"/>
  <c r="Y65" i="2"/>
  <c r="Y62" i="2"/>
  <c r="Y61" i="2"/>
  <c r="Y37" i="2"/>
  <c r="Y59" i="2"/>
  <c r="Y58" i="2"/>
  <c r="Y56" i="2"/>
  <c r="Y55" i="2"/>
  <c r="Y53" i="2"/>
  <c r="Y52" i="2"/>
  <c r="Y50" i="2"/>
  <c r="Y49" i="2"/>
  <c r="Y47" i="2"/>
  <c r="Y46" i="2"/>
  <c r="Y44" i="2"/>
  <c r="Y43" i="2"/>
  <c r="Y41" i="2"/>
  <c r="Y40" i="2"/>
  <c r="Y35" i="2"/>
  <c r="Y38" i="2"/>
  <c r="Y34" i="2"/>
  <c r="Y32" i="2"/>
  <c r="Y31" i="2"/>
  <c r="Y29" i="2"/>
  <c r="Y28" i="2"/>
  <c r="Y26" i="2"/>
  <c r="Y25" i="2"/>
  <c r="Y23" i="2"/>
  <c r="Y22" i="2"/>
  <c r="Y16" i="2"/>
  <c r="Y19" i="2"/>
  <c r="Y20" i="2"/>
  <c r="Y17" i="2"/>
  <c r="Y14" i="2"/>
  <c r="Y10" i="2"/>
  <c r="Y8" i="2"/>
  <c r="Y5" i="2"/>
  <c r="Y4" i="2"/>
  <c r="S60" i="2" l="1"/>
  <c r="V15" i="2"/>
  <c r="U18" i="2"/>
  <c r="Q72" i="2"/>
  <c r="O66" i="2"/>
  <c r="R60" i="2"/>
  <c r="Q27" i="2"/>
  <c r="U33" i="2"/>
  <c r="I48" i="2"/>
  <c r="V69" i="2"/>
  <c r="O48" i="2"/>
  <c r="U15" i="2"/>
  <c r="I18" i="2"/>
  <c r="E72" i="2"/>
  <c r="J66" i="2"/>
  <c r="M60" i="2"/>
  <c r="E27" i="2"/>
  <c r="O42" i="2"/>
  <c r="R51" i="2"/>
  <c r="Q69" i="2"/>
  <c r="J15" i="2"/>
  <c r="U75" i="2"/>
  <c r="V66" i="2"/>
  <c r="I66" i="2"/>
  <c r="G60" i="2"/>
  <c r="M30" i="2"/>
  <c r="E42" i="2"/>
  <c r="Y6" i="2"/>
  <c r="Y7" i="2" s="1"/>
  <c r="P39" i="2"/>
  <c r="P24" i="2"/>
  <c r="D24" i="2"/>
  <c r="Y9" i="2"/>
  <c r="X13" i="2"/>
  <c r="L13" i="2"/>
  <c r="P18" i="2"/>
  <c r="D18" i="2"/>
  <c r="X72" i="2"/>
  <c r="L72" i="2"/>
  <c r="X39" i="2"/>
  <c r="O24" i="2"/>
  <c r="X27" i="2"/>
  <c r="L27" i="2"/>
  <c r="Y11" i="2"/>
  <c r="S13" i="2"/>
  <c r="G13" i="2"/>
  <c r="P15" i="2"/>
  <c r="D15" i="2"/>
  <c r="O18" i="2"/>
  <c r="W72" i="2"/>
  <c r="K72" i="2"/>
  <c r="G54" i="2"/>
  <c r="V24" i="2"/>
  <c r="J24" i="2"/>
  <c r="W27" i="2"/>
  <c r="K27" i="2"/>
  <c r="O30" i="2"/>
  <c r="O33" i="2"/>
  <c r="X45" i="2"/>
  <c r="X51" i="2"/>
  <c r="L51" i="2"/>
  <c r="R13" i="2"/>
  <c r="F13" i="2"/>
  <c r="O15" i="2"/>
  <c r="V18" i="2"/>
  <c r="J18" i="2"/>
  <c r="O75" i="2"/>
  <c r="R72" i="2"/>
  <c r="F72" i="2"/>
  <c r="P66" i="2"/>
  <c r="D66" i="2"/>
  <c r="L60" i="2"/>
  <c r="I39" i="2"/>
  <c r="U24" i="2"/>
  <c r="I24" i="2"/>
  <c r="R27" i="2"/>
  <c r="F27" i="2"/>
  <c r="W30" i="2"/>
  <c r="I33" i="2"/>
  <c r="U48" i="2"/>
  <c r="S51" i="2"/>
  <c r="G51" i="2"/>
  <c r="H21" i="2"/>
  <c r="N45" i="2"/>
  <c r="Y12" i="2"/>
  <c r="Y27" i="2" s="1"/>
  <c r="C48" i="2"/>
  <c r="N75" i="2"/>
  <c r="S21" i="2"/>
  <c r="N33" i="2"/>
  <c r="S45" i="2"/>
  <c r="T48" i="2"/>
  <c r="H48" i="2"/>
  <c r="W13" i="2"/>
  <c r="Q13" i="2"/>
  <c r="K13" i="2"/>
  <c r="E13" i="2"/>
  <c r="T15" i="2"/>
  <c r="N15" i="2"/>
  <c r="H15" i="2"/>
  <c r="C18" i="2"/>
  <c r="T18" i="2"/>
  <c r="N18" i="2"/>
  <c r="H18" i="2"/>
  <c r="C24" i="2"/>
  <c r="C51" i="2"/>
  <c r="S75" i="2"/>
  <c r="M75" i="2"/>
  <c r="G75" i="2"/>
  <c r="V72" i="2"/>
  <c r="P72" i="2"/>
  <c r="J72" i="2"/>
  <c r="D72" i="2"/>
  <c r="T66" i="2"/>
  <c r="N66" i="2"/>
  <c r="H66" i="2"/>
  <c r="X60" i="2"/>
  <c r="Q60" i="2"/>
  <c r="K60" i="2"/>
  <c r="E60" i="2"/>
  <c r="O54" i="2"/>
  <c r="V57" i="2"/>
  <c r="M39" i="2"/>
  <c r="R39" i="2"/>
  <c r="W39" i="2"/>
  <c r="T24" i="2"/>
  <c r="N24" i="2"/>
  <c r="H24" i="2"/>
  <c r="X21" i="2"/>
  <c r="R21" i="2"/>
  <c r="L21" i="2"/>
  <c r="F21" i="2"/>
  <c r="V27" i="2"/>
  <c r="P27" i="2"/>
  <c r="J27" i="2"/>
  <c r="D27" i="2"/>
  <c r="Q30" i="2"/>
  <c r="S33" i="2"/>
  <c r="M33" i="2"/>
  <c r="G33" i="2"/>
  <c r="V42" i="2"/>
  <c r="R45" i="2"/>
  <c r="L45" i="2"/>
  <c r="F45" i="2"/>
  <c r="S48" i="2"/>
  <c r="M48" i="2"/>
  <c r="G48" i="2"/>
  <c r="W51" i="2"/>
  <c r="Q51" i="2"/>
  <c r="K51" i="2"/>
  <c r="E51" i="2"/>
  <c r="M69" i="2"/>
  <c r="C45" i="2"/>
  <c r="N21" i="2"/>
  <c r="H45" i="2"/>
  <c r="C15" i="2"/>
  <c r="C75" i="2"/>
  <c r="H75" i="2"/>
  <c r="V13" i="2"/>
  <c r="P13" i="2"/>
  <c r="J13" i="2"/>
  <c r="D13" i="2"/>
  <c r="S15" i="2"/>
  <c r="M15" i="2"/>
  <c r="G15" i="2"/>
  <c r="S18" i="2"/>
  <c r="M18" i="2"/>
  <c r="G18" i="2"/>
  <c r="C27" i="2"/>
  <c r="C54" i="2"/>
  <c r="X75" i="2"/>
  <c r="R75" i="2"/>
  <c r="L75" i="2"/>
  <c r="E75" i="2"/>
  <c r="U72" i="2"/>
  <c r="O72" i="2"/>
  <c r="I72" i="2"/>
  <c r="S66" i="2"/>
  <c r="M66" i="2"/>
  <c r="G66" i="2"/>
  <c r="W60" i="2"/>
  <c r="P60" i="2"/>
  <c r="J60" i="2"/>
  <c r="D60" i="2"/>
  <c r="N54" i="2"/>
  <c r="F39" i="2"/>
  <c r="L39" i="2"/>
  <c r="Q39" i="2"/>
  <c r="S24" i="2"/>
  <c r="M24" i="2"/>
  <c r="G24" i="2"/>
  <c r="W21" i="2"/>
  <c r="Q21" i="2"/>
  <c r="K21" i="2"/>
  <c r="E21" i="2"/>
  <c r="U27" i="2"/>
  <c r="O27" i="2"/>
  <c r="I27" i="2"/>
  <c r="E30" i="2"/>
  <c r="U30" i="2"/>
  <c r="X33" i="2"/>
  <c r="R33" i="2"/>
  <c r="L33" i="2"/>
  <c r="F33" i="2"/>
  <c r="Q45" i="2"/>
  <c r="K45" i="2"/>
  <c r="E45" i="2"/>
  <c r="X48" i="2"/>
  <c r="R48" i="2"/>
  <c r="L48" i="2"/>
  <c r="F48" i="2"/>
  <c r="V51" i="2"/>
  <c r="P51" i="2"/>
  <c r="J51" i="2"/>
  <c r="D51" i="2"/>
  <c r="C72" i="2"/>
  <c r="T21" i="2"/>
  <c r="M54" i="2"/>
  <c r="G21" i="2"/>
  <c r="H33" i="2"/>
  <c r="G45" i="2"/>
  <c r="U13" i="2"/>
  <c r="O13" i="2"/>
  <c r="I13" i="2"/>
  <c r="X15" i="2"/>
  <c r="R15" i="2"/>
  <c r="L15" i="2"/>
  <c r="F15" i="2"/>
  <c r="X18" i="2"/>
  <c r="R18" i="2"/>
  <c r="L18" i="2"/>
  <c r="F18" i="2"/>
  <c r="C33" i="2"/>
  <c r="C60" i="2"/>
  <c r="W75" i="2"/>
  <c r="Q75" i="2"/>
  <c r="K75" i="2"/>
  <c r="D75" i="2"/>
  <c r="T72" i="2"/>
  <c r="N72" i="2"/>
  <c r="H72" i="2"/>
  <c r="X66" i="2"/>
  <c r="R66" i="2"/>
  <c r="L66" i="2"/>
  <c r="F66" i="2"/>
  <c r="U60" i="2"/>
  <c r="O60" i="2"/>
  <c r="I60" i="2"/>
  <c r="E54" i="2"/>
  <c r="Q54" i="2"/>
  <c r="E39" i="2"/>
  <c r="K39" i="2"/>
  <c r="T39" i="2"/>
  <c r="X24" i="2"/>
  <c r="V21" i="2"/>
  <c r="P21" i="2"/>
  <c r="J21" i="2"/>
  <c r="D21" i="2"/>
  <c r="T27" i="2"/>
  <c r="N27" i="2"/>
  <c r="H27" i="2"/>
  <c r="H30" i="2"/>
  <c r="W33" i="2"/>
  <c r="Q33" i="2"/>
  <c r="K33" i="2"/>
  <c r="E33" i="2"/>
  <c r="X42" i="2"/>
  <c r="P45" i="2"/>
  <c r="J45" i="2"/>
  <c r="D45" i="2"/>
  <c r="W48" i="2"/>
  <c r="Q48" i="2"/>
  <c r="K48" i="2"/>
  <c r="E48" i="2"/>
  <c r="U51" i="2"/>
  <c r="O51" i="2"/>
  <c r="I51" i="2"/>
  <c r="V63" i="2"/>
  <c r="H39" i="2"/>
  <c r="T45" i="2"/>
  <c r="C21" i="2"/>
  <c r="T75" i="2"/>
  <c r="N39" i="2"/>
  <c r="M21" i="2"/>
  <c r="T33" i="2"/>
  <c r="M45" i="2"/>
  <c r="N48" i="2"/>
  <c r="C13" i="2"/>
  <c r="T13" i="2"/>
  <c r="N13" i="2"/>
  <c r="H13" i="2"/>
  <c r="W15" i="2"/>
  <c r="Q15" i="2"/>
  <c r="K15" i="2"/>
  <c r="E15" i="2"/>
  <c r="W18" i="2"/>
  <c r="Q18" i="2"/>
  <c r="K18" i="2"/>
  <c r="E18" i="2"/>
  <c r="C39" i="2"/>
  <c r="V75" i="2"/>
  <c r="P75" i="2"/>
  <c r="J75" i="2"/>
  <c r="S72" i="2"/>
  <c r="M72" i="2"/>
  <c r="G72" i="2"/>
  <c r="W66" i="2"/>
  <c r="Q66" i="2"/>
  <c r="K66" i="2"/>
  <c r="E66" i="2"/>
  <c r="T60" i="2"/>
  <c r="N60" i="2"/>
  <c r="H60" i="2"/>
  <c r="D54" i="2"/>
  <c r="W54" i="2"/>
  <c r="V39" i="2"/>
  <c r="W24" i="2"/>
  <c r="O21" i="2"/>
  <c r="I21" i="2"/>
  <c r="M27" i="2"/>
  <c r="J30" i="2"/>
  <c r="V33" i="2"/>
  <c r="P33" i="2"/>
  <c r="J33" i="2"/>
  <c r="D33" i="2"/>
  <c r="W42" i="2"/>
  <c r="Y15" i="2" l="1"/>
  <c r="Y33" i="2"/>
  <c r="Y30" i="2"/>
  <c r="Y21" i="2"/>
  <c r="Y36" i="2"/>
  <c r="Y66" i="2"/>
  <c r="Y57" i="2"/>
  <c r="Y72" i="2"/>
  <c r="Y75" i="2"/>
  <c r="Y18" i="2"/>
  <c r="Y24" i="2"/>
  <c r="Y48" i="2"/>
  <c r="Y63" i="2"/>
  <c r="Y54" i="2"/>
  <c r="Y13" i="2"/>
  <c r="Y45" i="2"/>
  <c r="Y51" i="2"/>
  <c r="Y60" i="2"/>
  <c r="Y39" i="2"/>
  <c r="Y42" i="2"/>
  <c r="Y69" i="2"/>
</calcChain>
</file>

<file path=xl/sharedStrings.xml><?xml version="1.0" encoding="utf-8"?>
<sst xmlns="http://schemas.openxmlformats.org/spreadsheetml/2006/main" count="561" uniqueCount="91">
  <si>
    <t>Inscritos</t>
  </si>
  <si>
    <t>Votantes</t>
  </si>
  <si>
    <t>Brancos</t>
  </si>
  <si>
    <t>Nulos</t>
  </si>
  <si>
    <t>ADN</t>
  </si>
  <si>
    <t>B.E.</t>
  </si>
  <si>
    <t>CH</t>
  </si>
  <si>
    <t>E</t>
  </si>
  <si>
    <t>IL</t>
  </si>
  <si>
    <t>JPP</t>
  </si>
  <si>
    <t>L</t>
  </si>
  <si>
    <t>MAS</t>
  </si>
  <si>
    <t>MPT.A</t>
  </si>
  <si>
    <t>NC</t>
  </si>
  <si>
    <t>ND</t>
  </si>
  <si>
    <t>PAN</t>
  </si>
  <si>
    <t>PCP-PEV</t>
  </si>
  <si>
    <t>PCTP/MRPP</t>
  </si>
  <si>
    <t>PPD/PSD.CDS-PP</t>
  </si>
  <si>
    <t>PPD/PSD.CDS-PP.PPM</t>
  </si>
  <si>
    <t>PPM</t>
  </si>
  <si>
    <t>PS</t>
  </si>
  <si>
    <t>PTP</t>
  </si>
  <si>
    <t>R.I.R.</t>
  </si>
  <si>
    <t>VP</t>
  </si>
  <si>
    <t>Número</t>
  </si>
  <si>
    <t>md</t>
  </si>
  <si>
    <t>Aveiro</t>
  </si>
  <si>
    <t>-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</si>
  <si>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</si>
  <si>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</si>
  <si>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</si>
  <si>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</si>
  <si>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</si>
  <si>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</si>
  <si>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</si>
  <si>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</si>
  <si>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</si>
  <si>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</si>
  <si>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</si>
  <si>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</si>
  <si>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</si>
  <si>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</si>
  <si>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</si>
  <si>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</si>
  <si>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</si>
  <si>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RA Açores</t>
  </si>
  <si>
    <t>RA Madeira</t>
  </si>
  <si>
    <t>Europa</t>
  </si>
  <si>
    <t>Fora da Europa</t>
  </si>
  <si>
    <r>
      <rPr>
        <sz val="9"/>
        <rFont val="PF DinText Pro"/>
      </rPr>
      <t>Círculo</t>
    </r>
  </si>
  <si>
    <t>Total</t>
  </si>
  <si>
    <t>Abstenção</t>
  </si>
  <si>
    <t>% / INSC</t>
  </si>
  <si>
    <r>
      <rPr>
        <sz val="9"/>
        <rFont val="PF DinText Pro"/>
      </rPr>
      <t>Votos Val. Exp. (VVE)</t>
    </r>
  </si>
  <si>
    <r>
      <rPr>
        <sz val="9"/>
        <rFont val="PF DinText Pro"/>
      </rPr>
      <t>% / VTT</t>
    </r>
  </si>
  <si>
    <r>
      <rPr>
        <sz val="9"/>
        <rFont val="PF DinText Pro"/>
      </rPr>
      <t>% / VVE*</t>
    </r>
  </si>
  <si>
    <t>% - percentagem</t>
  </si>
  <si>
    <t>INSC - inscritos; VTT - votantes; VVE - votos validamente expressos</t>
  </si>
  <si>
    <t>* nos termos da alínea e) do artigo 115.° da LEAR</t>
  </si>
  <si>
    <t>md - número de mandatos</t>
  </si>
  <si>
    <t>ADN - ALTERNATIVA DEMOCRÁTICA NACIONAL</t>
  </si>
  <si>
    <t>B.E. - Bloco de Esquerda</t>
  </si>
  <si>
    <t>CH - CHEGA</t>
  </si>
  <si>
    <t>E - Ergue-te</t>
  </si>
  <si>
    <t>IL - Iniciativa Liberal</t>
  </si>
  <si>
    <t>JPP - Juntos Pelo Povo</t>
  </si>
  <si>
    <t>L - LIVRE</t>
  </si>
  <si>
    <t>MAS - Movimento Alternativa Socialista</t>
  </si>
  <si>
    <t>MPT - Partido da Terra</t>
  </si>
  <si>
    <t>NC - Nós, Cidadãos!</t>
  </si>
  <si>
    <t>PAN - PESSOAS - ANIMAIS - NATUREZA</t>
  </si>
  <si>
    <t>PCP-PEV - CDU - Coligação Democrática Unitária</t>
  </si>
  <si>
    <t>PCTP/MRPP - Partido Comunista dos Trabalhadores Portugueses</t>
  </si>
  <si>
    <t>PPD/PSD - Partido Social Democrata</t>
  </si>
  <si>
    <t>PPD/PSD.CDS-PP - MADEIRA PRIMEIRO</t>
  </si>
  <si>
    <t>PPM - Partido Popular Monárquico</t>
  </si>
  <si>
    <t>PS - Partido Socialista</t>
  </si>
  <si>
    <t>PTP - Partido Trabalhista Português</t>
  </si>
  <si>
    <t>R.I.R. - Reagir Incluir Reciclar</t>
  </si>
  <si>
    <t>VP - Volt Portugal</t>
  </si>
  <si>
    <t>MPT.A - ALIANÇA 21</t>
  </si>
  <si>
    <t>ND - NOVA DIREITA</t>
  </si>
  <si>
    <t>PPD/PSD.CDS-PP.PPM - ALIANÇA DEMOCRÁTICA</t>
  </si>
  <si>
    <t>c.r.</t>
  </si>
  <si>
    <t>c.r. - candidatura rejeitada</t>
  </si>
  <si>
    <t>Comissão Nacional de Eleições, 22 de março de 2024. - O Presidente, Juiz Conselheiro José Vítor Soreto de Barros.</t>
  </si>
  <si>
    <t>Observações:</t>
  </si>
  <si>
    <t>1. Círculo eleitoral de Aveiro - verificando-se discrepância no valor total de votos validamente expressos registado na ata de apuramento geral, assumiu-se o valor que resulta da necessária correção material.</t>
  </si>
  <si>
    <t>2. Círculo eleitoral de Fora da Europa – não sendo o número de inscritos suscetível de verificação e constando-se discrepância no número registado na ata de apuramento geral em resultado de errada transmissão da informação, assumiu-se o valor que consta da base de dados do recenseamento eleitoral.</t>
  </si>
  <si>
    <t xml:space="preserve">3. Os somatórios das percentagens nalguns casos divergem da centena, em uma ou duas centésimas, por força dos arredondamentos parcelares.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</si>
</sst>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PF DinText Pro"/>
    </font>
    <font>
      <sz val="9"/>
      <name val="PF DinText Pro"/>
    </font>
    <font>
      <sz val="11"/>
      <name val="PF DinText Pro"/>
    </font>
    <font>
      <sz val="8.8000000000000007"/>
      <name val="PF DinText Pro"/>
    </font>
    <font>
      <b/>
      <sz val="11"/>
      <name val="PF DinText Pro"/>
    </font>
    <font>
      <u/>
      <sz val="11"/>
      <name val="PF DinText Pr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0" xfId="0" applyFont="1"/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wrapText="1"/>
    </xf>
    <xf numFmtId="0" fontId="18" fillId="0" borderId="0" xfId="0" applyFont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20" fillId="0" borderId="10" xfId="0" applyFont="1" applyBorder="1"/>
    <xf numFmtId="0" fontId="22" fillId="0" borderId="0" xfId="0" applyFont="1"/>
    <xf numFmtId="2" fontId="18" fillId="0" borderId="10" xfId="42" applyNumberFormat="1" applyFont="1" applyBorder="1" applyAlignment="1">
      <alignment horizontal="right" wrapText="1"/>
    </xf>
    <xf numFmtId="2" fontId="18" fillId="0" borderId="10" xfId="0" applyNumberFormat="1" applyFont="1" applyBorder="1" applyAlignment="1">
      <alignment horizontal="right" wrapText="1"/>
    </xf>
    <xf numFmtId="0" fontId="18" fillId="0" borderId="10" xfId="0" applyNumberFormat="1" applyFont="1" applyBorder="1" applyAlignment="1">
      <alignment horizontal="right" wrapText="1"/>
    </xf>
    <xf numFmtId="0" fontId="20" fillId="0" borderId="10" xfId="0" applyNumberFormat="1" applyFont="1" applyBorder="1"/>
    <xf numFmtId="0" fontId="18" fillId="0" borderId="10" xfId="0" quotePrefix="1" applyNumberFormat="1" applyFont="1" applyBorder="1" applyAlignment="1">
      <alignment horizontal="right" wrapText="1"/>
    </xf>
    <xf numFmtId="0" fontId="23" fillId="0" borderId="0" xfId="0" applyFont="1"/>
    <xf numFmtId="1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wrapText="1"/>
    </xf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Pe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96E8-6B0C-411C-9FA1-F0255248478D}">
  <sheetPr>
    <pageSetUpPr fitToPage="1"/>
  </sheetPr>
  <dimension ref="A2:Y115"/>
  <sheetViews>
    <sheetView tabSelected="1" zoomScaleNormal="100" workbookViewId="0">
      <selection activeCell="A2" sqref="A2:B3"/>
    </sheetView>
  </sheetViews>
  <sheetFormatPr defaultColWidth="9.140625" defaultRowHeight="15" x14ac:dyDescent="0.25"/>
  <cols>
    <col min="1" max="1" width="23" style="3" customWidth="1"/>
    <col min="2" max="2" width="11.7109375" style="6" customWidth="1"/>
    <col min="3" max="3" width="12.42578125" style="3" bestFit="1" customWidth="1"/>
    <col min="4" max="24" width="9.140625" style="3"/>
    <col min="25" max="25" width="11.42578125" style="3" customWidth="1"/>
    <col min="26" max="16384" width="9.140625" style="3"/>
  </cols>
  <sheetData>
    <row r="2" spans="1:25" x14ac:dyDescent="0.25">
      <c r="A2" s="18" t="s">
        <v>50</v>
      </c>
      <c r="B2" s="18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9" t="s">
        <v>51</v>
      </c>
    </row>
    <row r="3" spans="1:25" ht="24" x14ac:dyDescent="0.25">
      <c r="A3" s="18"/>
      <c r="B3" s="18"/>
      <c r="C3" s="2" t="s">
        <v>27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2" t="s">
        <v>36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  <c r="Q3" s="2" t="s">
        <v>42</v>
      </c>
      <c r="R3" s="2" t="s">
        <v>43</v>
      </c>
      <c r="S3" s="2" t="s">
        <v>44</v>
      </c>
      <c r="T3" s="2" t="s">
        <v>45</v>
      </c>
      <c r="U3" s="2" t="s">
        <v>46</v>
      </c>
      <c r="V3" s="2" t="s">
        <v>47</v>
      </c>
      <c r="W3" s="2" t="s">
        <v>48</v>
      </c>
      <c r="X3" s="2" t="s">
        <v>49</v>
      </c>
      <c r="Y3" s="20"/>
    </row>
    <row r="4" spans="1:25" x14ac:dyDescent="0.25">
      <c r="A4" s="21" t="s">
        <v>0</v>
      </c>
      <c r="B4" s="21"/>
      <c r="C4" s="5">
        <v>642086</v>
      </c>
      <c r="D4" s="5">
        <v>119102</v>
      </c>
      <c r="E4" s="5">
        <v>780164</v>
      </c>
      <c r="F4" s="5">
        <v>134213</v>
      </c>
      <c r="G4" s="5">
        <v>163578</v>
      </c>
      <c r="H4" s="5">
        <v>371769</v>
      </c>
      <c r="I4" s="5">
        <v>133400</v>
      </c>
      <c r="J4" s="5">
        <v>381108</v>
      </c>
      <c r="K4" s="5">
        <v>141065</v>
      </c>
      <c r="L4" s="5">
        <v>412184</v>
      </c>
      <c r="M4" s="5">
        <v>1915287</v>
      </c>
      <c r="N4" s="5">
        <v>93106</v>
      </c>
      <c r="O4" s="5">
        <v>1591760</v>
      </c>
      <c r="P4" s="5">
        <v>377261</v>
      </c>
      <c r="Q4" s="5">
        <v>749090</v>
      </c>
      <c r="R4" s="5">
        <v>233491</v>
      </c>
      <c r="S4" s="5">
        <v>207989</v>
      </c>
      <c r="T4" s="5">
        <v>335659</v>
      </c>
      <c r="U4" s="5">
        <v>230082</v>
      </c>
      <c r="V4" s="5">
        <v>254502</v>
      </c>
      <c r="W4" s="5">
        <v>937311</v>
      </c>
      <c r="X4" s="5">
        <v>609436</v>
      </c>
      <c r="Y4" s="8">
        <f>SUM(C4:X4)</f>
        <v>10813643</v>
      </c>
    </row>
    <row r="5" spans="1:25" x14ac:dyDescent="0.25">
      <c r="A5" s="17" t="s">
        <v>1</v>
      </c>
      <c r="B5" s="7" t="s">
        <v>25</v>
      </c>
      <c r="C5" s="5">
        <v>423734</v>
      </c>
      <c r="D5" s="5">
        <v>76994</v>
      </c>
      <c r="E5" s="5">
        <v>556358</v>
      </c>
      <c r="F5" s="5">
        <v>72664</v>
      </c>
      <c r="G5" s="5">
        <v>108260</v>
      </c>
      <c r="H5" s="5">
        <v>242140</v>
      </c>
      <c r="I5" s="5">
        <v>89387</v>
      </c>
      <c r="J5" s="5">
        <v>235351</v>
      </c>
      <c r="K5" s="5">
        <v>85034</v>
      </c>
      <c r="L5" s="5">
        <v>273579</v>
      </c>
      <c r="M5" s="5">
        <v>1319561</v>
      </c>
      <c r="N5" s="5">
        <v>60668</v>
      </c>
      <c r="O5" s="5">
        <v>1114945</v>
      </c>
      <c r="P5" s="5">
        <v>251061</v>
      </c>
      <c r="Q5" s="5">
        <v>502601</v>
      </c>
      <c r="R5" s="5">
        <v>142917</v>
      </c>
      <c r="S5" s="5">
        <v>117058</v>
      </c>
      <c r="T5" s="5">
        <v>211590</v>
      </c>
      <c r="U5" s="5">
        <v>106277</v>
      </c>
      <c r="V5" s="5">
        <v>149808</v>
      </c>
      <c r="W5" s="5">
        <v>238605</v>
      </c>
      <c r="X5" s="5">
        <v>98360</v>
      </c>
      <c r="Y5" s="8">
        <f>SUM(C5:X5)</f>
        <v>6476952</v>
      </c>
    </row>
    <row r="6" spans="1:25" x14ac:dyDescent="0.25">
      <c r="A6" s="17"/>
      <c r="B6" s="7" t="s">
        <v>53</v>
      </c>
      <c r="C6" s="10">
        <f>(C5/C4)*100</f>
        <v>65.993340455951383</v>
      </c>
      <c r="D6" s="10">
        <f t="shared" ref="D6:Y6" si="0">(D5/D4)*100</f>
        <v>64.6454299675908</v>
      </c>
      <c r="E6" s="10">
        <f t="shared" si="0"/>
        <v>71.312954712086167</v>
      </c>
      <c r="F6" s="10">
        <f t="shared" si="0"/>
        <v>54.140806032202548</v>
      </c>
      <c r="G6" s="10">
        <f t="shared" si="0"/>
        <v>66.182493978407848</v>
      </c>
      <c r="H6" s="10">
        <f t="shared" si="0"/>
        <v>65.131842622703886</v>
      </c>
      <c r="I6" s="10">
        <f t="shared" si="0"/>
        <v>67.006746626686649</v>
      </c>
      <c r="J6" s="10">
        <f t="shared" si="0"/>
        <v>61.754410823178731</v>
      </c>
      <c r="K6" s="10">
        <f t="shared" si="0"/>
        <v>60.280012760075138</v>
      </c>
      <c r="L6" s="10">
        <f t="shared" si="0"/>
        <v>66.373027579915771</v>
      </c>
      <c r="M6" s="10">
        <f t="shared" si="0"/>
        <v>68.896254190625214</v>
      </c>
      <c r="N6" s="10">
        <f t="shared" si="0"/>
        <v>65.160140055420698</v>
      </c>
      <c r="O6" s="10">
        <f t="shared" si="0"/>
        <v>70.044793184902247</v>
      </c>
      <c r="P6" s="10">
        <f t="shared" si="0"/>
        <v>66.548357768229423</v>
      </c>
      <c r="Q6" s="10">
        <f t="shared" si="0"/>
        <v>67.0948751151397</v>
      </c>
      <c r="R6" s="10">
        <f t="shared" si="0"/>
        <v>61.208783207918081</v>
      </c>
      <c r="S6" s="10">
        <f t="shared" si="0"/>
        <v>56.280861007072488</v>
      </c>
      <c r="T6" s="10">
        <f t="shared" si="0"/>
        <v>63.037189528658558</v>
      </c>
      <c r="U6" s="10">
        <f t="shared" si="0"/>
        <v>46.190923236063661</v>
      </c>
      <c r="V6" s="10">
        <f t="shared" si="0"/>
        <v>58.86319164485937</v>
      </c>
      <c r="W6" s="10">
        <f t="shared" si="0"/>
        <v>25.456331996530501</v>
      </c>
      <c r="X6" s="10">
        <f t="shared" si="0"/>
        <v>16.139512598533727</v>
      </c>
      <c r="Y6" s="10">
        <f t="shared" si="0"/>
        <v>59.896114565646371</v>
      </c>
    </row>
    <row r="7" spans="1:25" x14ac:dyDescent="0.25">
      <c r="A7" s="1" t="s">
        <v>52</v>
      </c>
      <c r="B7" s="7" t="s">
        <v>53</v>
      </c>
      <c r="C7" s="11">
        <f>100-C6</f>
        <v>34.006659544048617</v>
      </c>
      <c r="D7" s="11">
        <f t="shared" ref="D7:Y7" si="1">100-D6</f>
        <v>35.3545700324092</v>
      </c>
      <c r="E7" s="11">
        <f t="shared" si="1"/>
        <v>28.687045287913833</v>
      </c>
      <c r="F7" s="11">
        <f t="shared" si="1"/>
        <v>45.859193967797452</v>
      </c>
      <c r="G7" s="11">
        <f t="shared" si="1"/>
        <v>33.817506021592152</v>
      </c>
      <c r="H7" s="11">
        <f t="shared" si="1"/>
        <v>34.868157377296114</v>
      </c>
      <c r="I7" s="11">
        <f t="shared" si="1"/>
        <v>32.993253373313351</v>
      </c>
      <c r="J7" s="11">
        <f t="shared" si="1"/>
        <v>38.245589176821269</v>
      </c>
      <c r="K7" s="11">
        <f t="shared" si="1"/>
        <v>39.719987239924862</v>
      </c>
      <c r="L7" s="11">
        <f t="shared" si="1"/>
        <v>33.626972420084229</v>
      </c>
      <c r="M7" s="11">
        <f t="shared" si="1"/>
        <v>31.103745809374786</v>
      </c>
      <c r="N7" s="11">
        <f t="shared" si="1"/>
        <v>34.839859944579302</v>
      </c>
      <c r="O7" s="11">
        <f t="shared" si="1"/>
        <v>29.955206815097753</v>
      </c>
      <c r="P7" s="11">
        <f t="shared" si="1"/>
        <v>33.451642231770577</v>
      </c>
      <c r="Q7" s="11">
        <f t="shared" si="1"/>
        <v>32.9051248848603</v>
      </c>
      <c r="R7" s="11">
        <f t="shared" si="1"/>
        <v>38.791216792081919</v>
      </c>
      <c r="S7" s="11">
        <f t="shared" si="1"/>
        <v>43.719138992927512</v>
      </c>
      <c r="T7" s="11">
        <f t="shared" si="1"/>
        <v>36.962810471341442</v>
      </c>
      <c r="U7" s="11">
        <f t="shared" si="1"/>
        <v>53.809076763936339</v>
      </c>
      <c r="V7" s="11">
        <f t="shared" si="1"/>
        <v>41.13680835514063</v>
      </c>
      <c r="W7" s="11">
        <f t="shared" si="1"/>
        <v>74.543668003469492</v>
      </c>
      <c r="X7" s="11">
        <f t="shared" si="1"/>
        <v>83.860487401466273</v>
      </c>
      <c r="Y7" s="11">
        <f t="shared" si="1"/>
        <v>40.103885434353629</v>
      </c>
    </row>
    <row r="8" spans="1:25" x14ac:dyDescent="0.25">
      <c r="A8" s="17" t="s">
        <v>2</v>
      </c>
      <c r="B8" s="7" t="s">
        <v>25</v>
      </c>
      <c r="C8" s="5">
        <v>7030</v>
      </c>
      <c r="D8" s="5">
        <v>1172</v>
      </c>
      <c r="E8" s="5">
        <v>9590</v>
      </c>
      <c r="F8" s="5">
        <v>892</v>
      </c>
      <c r="G8" s="5">
        <v>1530</v>
      </c>
      <c r="H8" s="5">
        <v>4797</v>
      </c>
      <c r="I8" s="5">
        <v>1252</v>
      </c>
      <c r="J8" s="5">
        <v>3401</v>
      </c>
      <c r="K8" s="5">
        <v>1163</v>
      </c>
      <c r="L8" s="5">
        <v>5094</v>
      </c>
      <c r="M8" s="5">
        <v>15712</v>
      </c>
      <c r="N8" s="5">
        <v>925</v>
      </c>
      <c r="O8" s="5">
        <v>14407</v>
      </c>
      <c r="P8" s="5">
        <v>3868</v>
      </c>
      <c r="Q8" s="5">
        <v>6253</v>
      </c>
      <c r="R8" s="5">
        <v>2682</v>
      </c>
      <c r="S8" s="5">
        <v>1494</v>
      </c>
      <c r="T8" s="5">
        <v>3302</v>
      </c>
      <c r="U8" s="5">
        <v>2621</v>
      </c>
      <c r="V8" s="5">
        <v>794</v>
      </c>
      <c r="W8" s="5">
        <v>1381</v>
      </c>
      <c r="X8" s="5">
        <v>487</v>
      </c>
      <c r="Y8" s="8">
        <f>SUM(C8:X8)</f>
        <v>89847</v>
      </c>
    </row>
    <row r="9" spans="1:25" x14ac:dyDescent="0.25">
      <c r="A9" s="17"/>
      <c r="B9" s="4" t="s">
        <v>55</v>
      </c>
      <c r="C9" s="11">
        <f>C8/C$5*100</f>
        <v>1.6590596931093562</v>
      </c>
      <c r="D9" s="11">
        <f t="shared" ref="D9:Y9" si="2">D8/D$5*100</f>
        <v>1.5221965347949191</v>
      </c>
      <c r="E9" s="11">
        <f t="shared" si="2"/>
        <v>1.7237102728818496</v>
      </c>
      <c r="F9" s="11">
        <f t="shared" si="2"/>
        <v>1.227567984146207</v>
      </c>
      <c r="G9" s="11">
        <f t="shared" si="2"/>
        <v>1.4132643635691853</v>
      </c>
      <c r="H9" s="11">
        <f t="shared" si="2"/>
        <v>1.981085322540679</v>
      </c>
      <c r="I9" s="11">
        <f t="shared" si="2"/>
        <v>1.4006511013905825</v>
      </c>
      <c r="J9" s="11">
        <f t="shared" si="2"/>
        <v>1.4450756529608966</v>
      </c>
      <c r="K9" s="11">
        <f t="shared" si="2"/>
        <v>1.3676882188301149</v>
      </c>
      <c r="L9" s="11">
        <f t="shared" si="2"/>
        <v>1.8619850207801036</v>
      </c>
      <c r="M9" s="11">
        <f t="shared" si="2"/>
        <v>1.1906990279342902</v>
      </c>
      <c r="N9" s="11">
        <f t="shared" si="2"/>
        <v>1.5246917650161533</v>
      </c>
      <c r="O9" s="11">
        <f t="shared" si="2"/>
        <v>1.292171362712959</v>
      </c>
      <c r="P9" s="11">
        <f t="shared" si="2"/>
        <v>1.5406614328788621</v>
      </c>
      <c r="Q9" s="11">
        <f t="shared" si="2"/>
        <v>1.2441280459052011</v>
      </c>
      <c r="R9" s="11">
        <f t="shared" si="2"/>
        <v>1.8766136988601776</v>
      </c>
      <c r="S9" s="11">
        <f t="shared" si="2"/>
        <v>1.2762903859625143</v>
      </c>
      <c r="T9" s="11">
        <f t="shared" si="2"/>
        <v>1.5605652441041638</v>
      </c>
      <c r="U9" s="11">
        <f t="shared" si="2"/>
        <v>2.4661968252773412</v>
      </c>
      <c r="V9" s="11">
        <f t="shared" si="2"/>
        <v>0.53001174837124854</v>
      </c>
      <c r="W9" s="11">
        <f t="shared" si="2"/>
        <v>0.57878083024245097</v>
      </c>
      <c r="X9" s="11">
        <f t="shared" si="2"/>
        <v>0.49511996746644976</v>
      </c>
      <c r="Y9" s="11">
        <f t="shared" si="2"/>
        <v>1.3871802662733952</v>
      </c>
    </row>
    <row r="10" spans="1:25" x14ac:dyDescent="0.25">
      <c r="A10" s="17" t="s">
        <v>3</v>
      </c>
      <c r="B10" s="7" t="s">
        <v>25</v>
      </c>
      <c r="C10" s="5">
        <v>4528</v>
      </c>
      <c r="D10" s="5">
        <v>935</v>
      </c>
      <c r="E10" s="5">
        <v>5162</v>
      </c>
      <c r="F10" s="5">
        <v>966</v>
      </c>
      <c r="G10" s="5">
        <v>1447</v>
      </c>
      <c r="H10" s="5">
        <v>2558</v>
      </c>
      <c r="I10" s="5">
        <v>791</v>
      </c>
      <c r="J10" s="5">
        <v>2650</v>
      </c>
      <c r="K10" s="5">
        <v>1290</v>
      </c>
      <c r="L10" s="5">
        <v>3507</v>
      </c>
      <c r="M10" s="5">
        <v>13568</v>
      </c>
      <c r="N10" s="5">
        <v>614</v>
      </c>
      <c r="O10" s="5">
        <v>10964</v>
      </c>
      <c r="P10" s="5">
        <v>2815</v>
      </c>
      <c r="Q10" s="5">
        <v>4945</v>
      </c>
      <c r="R10" s="5">
        <v>1534</v>
      </c>
      <c r="S10" s="5">
        <v>1527</v>
      </c>
      <c r="T10" s="5">
        <v>2595</v>
      </c>
      <c r="U10" s="5">
        <v>1056</v>
      </c>
      <c r="V10" s="5">
        <v>2703</v>
      </c>
      <c r="W10" s="5">
        <v>94261</v>
      </c>
      <c r="X10" s="5">
        <v>31980</v>
      </c>
      <c r="Y10" s="8">
        <f>SUM(C10:X10)</f>
        <v>192396</v>
      </c>
    </row>
    <row r="11" spans="1:25" x14ac:dyDescent="0.25">
      <c r="A11" s="17"/>
      <c r="B11" s="4" t="s">
        <v>55</v>
      </c>
      <c r="C11" s="11">
        <f>C10/C$5*100</f>
        <v>1.0685949203981744</v>
      </c>
      <c r="D11" s="11">
        <f t="shared" ref="D11:Y11" si="3">D10/D$5*100</f>
        <v>1.214380341325298</v>
      </c>
      <c r="E11" s="11">
        <f t="shared" si="3"/>
        <v>0.9278198569985513</v>
      </c>
      <c r="F11" s="11">
        <f t="shared" si="3"/>
        <v>1.3294065837278433</v>
      </c>
      <c r="G11" s="11">
        <f t="shared" si="3"/>
        <v>1.336597081101053</v>
      </c>
      <c r="H11" s="11">
        <f t="shared" si="3"/>
        <v>1.0564136449987609</v>
      </c>
      <c r="I11" s="11">
        <f t="shared" si="3"/>
        <v>0.88491615111817157</v>
      </c>
      <c r="J11" s="11">
        <f t="shared" si="3"/>
        <v>1.1259777948680907</v>
      </c>
      <c r="K11" s="11">
        <f t="shared" si="3"/>
        <v>1.5170402427264389</v>
      </c>
      <c r="L11" s="11">
        <f t="shared" si="3"/>
        <v>1.2818966368032634</v>
      </c>
      <c r="M11" s="11">
        <f t="shared" si="3"/>
        <v>1.0282207491733995</v>
      </c>
      <c r="N11" s="11">
        <f t="shared" si="3"/>
        <v>1.012065668886398</v>
      </c>
      <c r="O11" s="11">
        <f t="shared" si="3"/>
        <v>0.98336689253730003</v>
      </c>
      <c r="P11" s="11">
        <f t="shared" si="3"/>
        <v>1.1212414512807645</v>
      </c>
      <c r="Q11" s="11">
        <f t="shared" si="3"/>
        <v>0.98388184663381095</v>
      </c>
      <c r="R11" s="11">
        <f t="shared" si="3"/>
        <v>1.073350266238446</v>
      </c>
      <c r="S11" s="11">
        <f t="shared" si="3"/>
        <v>1.304481539066104</v>
      </c>
      <c r="T11" s="11">
        <f t="shared" si="3"/>
        <v>1.2264284701545443</v>
      </c>
      <c r="U11" s="11">
        <f t="shared" si="3"/>
        <v>0.9936298540606151</v>
      </c>
      <c r="V11" s="11">
        <f t="shared" si="3"/>
        <v>1.8043095161807112</v>
      </c>
      <c r="W11" s="11">
        <f t="shared" si="3"/>
        <v>39.505039709980935</v>
      </c>
      <c r="X11" s="11">
        <f t="shared" si="3"/>
        <v>32.513216754778369</v>
      </c>
      <c r="Y11" s="11">
        <f t="shared" si="3"/>
        <v>2.9704712957576342</v>
      </c>
    </row>
    <row r="12" spans="1:25" x14ac:dyDescent="0.25">
      <c r="A12" s="18" t="s">
        <v>54</v>
      </c>
      <c r="B12" s="7" t="s">
        <v>25</v>
      </c>
      <c r="C12" s="12">
        <f>C5-C8-C10</f>
        <v>412176</v>
      </c>
      <c r="D12" s="12">
        <f t="shared" ref="D12:Y12" si="4">D5-D8-D10</f>
        <v>74887</v>
      </c>
      <c r="E12" s="12">
        <f t="shared" si="4"/>
        <v>541606</v>
      </c>
      <c r="F12" s="12">
        <f t="shared" si="4"/>
        <v>70806</v>
      </c>
      <c r="G12" s="12">
        <f t="shared" si="4"/>
        <v>105283</v>
      </c>
      <c r="H12" s="12">
        <f t="shared" si="4"/>
        <v>234785</v>
      </c>
      <c r="I12" s="12">
        <f t="shared" si="4"/>
        <v>87344</v>
      </c>
      <c r="J12" s="12">
        <f t="shared" si="4"/>
        <v>229300</v>
      </c>
      <c r="K12" s="12">
        <f t="shared" si="4"/>
        <v>82581</v>
      </c>
      <c r="L12" s="12">
        <f t="shared" si="4"/>
        <v>264978</v>
      </c>
      <c r="M12" s="12">
        <f t="shared" si="4"/>
        <v>1290281</v>
      </c>
      <c r="N12" s="12">
        <f t="shared" si="4"/>
        <v>59129</v>
      </c>
      <c r="O12" s="12">
        <f t="shared" si="4"/>
        <v>1089574</v>
      </c>
      <c r="P12" s="12">
        <f t="shared" si="4"/>
        <v>244378</v>
      </c>
      <c r="Q12" s="12">
        <f t="shared" si="4"/>
        <v>491403</v>
      </c>
      <c r="R12" s="12">
        <f t="shared" si="4"/>
        <v>138701</v>
      </c>
      <c r="S12" s="12">
        <f t="shared" si="4"/>
        <v>114037</v>
      </c>
      <c r="T12" s="12">
        <f t="shared" si="4"/>
        <v>205693</v>
      </c>
      <c r="U12" s="12">
        <f t="shared" si="4"/>
        <v>102600</v>
      </c>
      <c r="V12" s="12">
        <f t="shared" si="4"/>
        <v>146311</v>
      </c>
      <c r="W12" s="12">
        <f t="shared" si="4"/>
        <v>142963</v>
      </c>
      <c r="X12" s="12">
        <f t="shared" si="4"/>
        <v>65893</v>
      </c>
      <c r="Y12" s="12">
        <f t="shared" si="4"/>
        <v>6194709</v>
      </c>
    </row>
    <row r="13" spans="1:25" x14ac:dyDescent="0.25">
      <c r="A13" s="18"/>
      <c r="B13" s="4" t="s">
        <v>55</v>
      </c>
      <c r="C13" s="11">
        <f>C12/C5*100</f>
        <v>97.272345386492461</v>
      </c>
      <c r="D13" s="11">
        <f t="shared" ref="D13:Y13" si="5">D12/D5*100</f>
        <v>97.263423123879775</v>
      </c>
      <c r="E13" s="11">
        <f t="shared" si="5"/>
        <v>97.348469870119601</v>
      </c>
      <c r="F13" s="11">
        <f t="shared" si="5"/>
        <v>97.44302543212595</v>
      </c>
      <c r="G13" s="11">
        <f t="shared" si="5"/>
        <v>97.250138555329755</v>
      </c>
      <c r="H13" s="11">
        <f t="shared" si="5"/>
        <v>96.962501032460551</v>
      </c>
      <c r="I13" s="11">
        <f t="shared" si="5"/>
        <v>97.714432747491244</v>
      </c>
      <c r="J13" s="11">
        <f t="shared" si="5"/>
        <v>97.428946552171013</v>
      </c>
      <c r="K13" s="11">
        <f t="shared" si="5"/>
        <v>97.115271538443452</v>
      </c>
      <c r="L13" s="11">
        <f t="shared" si="5"/>
        <v>96.856118342416636</v>
      </c>
      <c r="M13" s="11">
        <f t="shared" si="5"/>
        <v>97.781080222892314</v>
      </c>
      <c r="N13" s="11">
        <f t="shared" si="5"/>
        <v>97.463242566097449</v>
      </c>
      <c r="O13" s="11">
        <f t="shared" si="5"/>
        <v>97.724461744749746</v>
      </c>
      <c r="P13" s="11">
        <f t="shared" si="5"/>
        <v>97.33809711584037</v>
      </c>
      <c r="Q13" s="11">
        <f t="shared" si="5"/>
        <v>97.771990107460994</v>
      </c>
      <c r="R13" s="11">
        <f t="shared" si="5"/>
        <v>97.050036034901382</v>
      </c>
      <c r="S13" s="11">
        <f t="shared" si="5"/>
        <v>97.419228074971386</v>
      </c>
      <c r="T13" s="11">
        <f t="shared" si="5"/>
        <v>97.213006285741287</v>
      </c>
      <c r="U13" s="11">
        <f t="shared" si="5"/>
        <v>96.540173320662049</v>
      </c>
      <c r="V13" s="11">
        <f t="shared" si="5"/>
        <v>97.66567873544804</v>
      </c>
      <c r="W13" s="11">
        <f t="shared" si="5"/>
        <v>59.916179459776622</v>
      </c>
      <c r="X13" s="11">
        <f t="shared" si="5"/>
        <v>66.99166327775518</v>
      </c>
      <c r="Y13" s="11">
        <f t="shared" si="5"/>
        <v>95.642348437968977</v>
      </c>
    </row>
    <row r="14" spans="1:25" x14ac:dyDescent="0.25">
      <c r="A14" s="17" t="s">
        <v>4</v>
      </c>
      <c r="B14" s="7" t="s">
        <v>25</v>
      </c>
      <c r="C14" s="12">
        <v>5754</v>
      </c>
      <c r="D14" s="12">
        <v>859</v>
      </c>
      <c r="E14" s="12">
        <v>9967</v>
      </c>
      <c r="F14" s="12">
        <v>1576</v>
      </c>
      <c r="G14" s="12">
        <v>1492</v>
      </c>
      <c r="H14" s="12">
        <v>2426</v>
      </c>
      <c r="I14" s="12">
        <v>838</v>
      </c>
      <c r="J14" s="12">
        <v>4924</v>
      </c>
      <c r="K14" s="12">
        <v>2181</v>
      </c>
      <c r="L14" s="12">
        <v>4555</v>
      </c>
      <c r="M14" s="12">
        <v>19087</v>
      </c>
      <c r="N14" s="12">
        <v>631</v>
      </c>
      <c r="O14" s="12">
        <v>19585</v>
      </c>
      <c r="P14" s="12">
        <v>3509</v>
      </c>
      <c r="Q14" s="12">
        <v>7668</v>
      </c>
      <c r="R14" s="12">
        <v>2263</v>
      </c>
      <c r="S14" s="12">
        <v>2959</v>
      </c>
      <c r="T14" s="12">
        <v>6617</v>
      </c>
      <c r="U14" s="12">
        <v>827</v>
      </c>
      <c r="V14" s="12">
        <v>2348</v>
      </c>
      <c r="W14" s="12">
        <v>953</v>
      </c>
      <c r="X14" s="12">
        <v>1115</v>
      </c>
      <c r="Y14" s="13">
        <f>SUM(C14:X14)</f>
        <v>102134</v>
      </c>
    </row>
    <row r="15" spans="1:25" x14ac:dyDescent="0.25">
      <c r="A15" s="17"/>
      <c r="B15" s="4" t="s">
        <v>56</v>
      </c>
      <c r="C15" s="11">
        <f>C14/C$12*100</f>
        <v>1.3960055898451147</v>
      </c>
      <c r="D15" s="11">
        <f t="shared" ref="D15:Y15" si="6">D14/D12*100</f>
        <v>1.1470615727696396</v>
      </c>
      <c r="E15" s="11">
        <f t="shared" si="6"/>
        <v>1.8402676484381635</v>
      </c>
      <c r="F15" s="11">
        <f t="shared" si="6"/>
        <v>2.2258000734401042</v>
      </c>
      <c r="G15" s="11">
        <f t="shared" si="6"/>
        <v>1.4171328704539194</v>
      </c>
      <c r="H15" s="11">
        <f t="shared" si="6"/>
        <v>1.0332857720893585</v>
      </c>
      <c r="I15" s="11">
        <f t="shared" si="6"/>
        <v>0.95942480307748668</v>
      </c>
      <c r="J15" s="11">
        <f t="shared" si="6"/>
        <v>2.1474051460968164</v>
      </c>
      <c r="K15" s="11">
        <f t="shared" si="6"/>
        <v>2.6410433392669015</v>
      </c>
      <c r="L15" s="11">
        <f t="shared" si="6"/>
        <v>1.719010634845157</v>
      </c>
      <c r="M15" s="11">
        <f t="shared" si="6"/>
        <v>1.4792901701257324</v>
      </c>
      <c r="N15" s="11">
        <f t="shared" si="6"/>
        <v>1.0671582472221752</v>
      </c>
      <c r="O15" s="11">
        <f t="shared" si="6"/>
        <v>1.7974914966766828</v>
      </c>
      <c r="P15" s="11">
        <f t="shared" si="6"/>
        <v>1.4358903010909327</v>
      </c>
      <c r="Q15" s="11">
        <f t="shared" si="6"/>
        <v>1.5604300340046764</v>
      </c>
      <c r="R15" s="11">
        <f t="shared" si="6"/>
        <v>1.6315671840866326</v>
      </c>
      <c r="S15" s="11">
        <f t="shared" si="6"/>
        <v>2.5947718722870645</v>
      </c>
      <c r="T15" s="11">
        <f t="shared" si="6"/>
        <v>3.2169300851268638</v>
      </c>
      <c r="U15" s="11">
        <f t="shared" si="6"/>
        <v>0.80604288499025334</v>
      </c>
      <c r="V15" s="11">
        <f t="shared" si="6"/>
        <v>1.604800732685854</v>
      </c>
      <c r="W15" s="11">
        <f t="shared" si="6"/>
        <v>0.66660604492071374</v>
      </c>
      <c r="X15" s="11">
        <f t="shared" si="6"/>
        <v>1.6921372528189642</v>
      </c>
      <c r="Y15" s="11">
        <f t="shared" si="6"/>
        <v>1.6487295851992403</v>
      </c>
    </row>
    <row r="16" spans="1:25" x14ac:dyDescent="0.25">
      <c r="A16" s="17"/>
      <c r="B16" s="7" t="s">
        <v>26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6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3">
        <f>SUM(C16:X16)</f>
        <v>0</v>
      </c>
    </row>
    <row r="17" spans="1:25" x14ac:dyDescent="0.25">
      <c r="A17" s="17" t="s">
        <v>5</v>
      </c>
      <c r="B17" s="7" t="s">
        <v>25</v>
      </c>
      <c r="C17" s="12">
        <v>17383</v>
      </c>
      <c r="D17" s="12">
        <v>3393</v>
      </c>
      <c r="E17" s="12">
        <v>21403</v>
      </c>
      <c r="F17" s="12">
        <v>1403</v>
      </c>
      <c r="G17" s="12">
        <v>4450</v>
      </c>
      <c r="H17" s="12">
        <v>12371</v>
      </c>
      <c r="I17" s="12">
        <v>3816</v>
      </c>
      <c r="J17" s="12">
        <v>13555</v>
      </c>
      <c r="K17" s="12">
        <v>2299</v>
      </c>
      <c r="L17" s="12">
        <v>11748</v>
      </c>
      <c r="M17" s="12">
        <v>65365</v>
      </c>
      <c r="N17" s="12">
        <v>1894</v>
      </c>
      <c r="O17" s="12">
        <v>51917</v>
      </c>
      <c r="P17" s="12">
        <v>11207</v>
      </c>
      <c r="Q17" s="12">
        <v>30165</v>
      </c>
      <c r="R17" s="12">
        <v>4926</v>
      </c>
      <c r="S17" s="12">
        <v>2865</v>
      </c>
      <c r="T17" s="12">
        <v>5846</v>
      </c>
      <c r="U17" s="12">
        <v>3622</v>
      </c>
      <c r="V17" s="12">
        <v>4404</v>
      </c>
      <c r="W17" s="12">
        <v>6438</v>
      </c>
      <c r="X17" s="12">
        <v>1844</v>
      </c>
      <c r="Y17" s="13">
        <f>SUM(C17:X17)</f>
        <v>282314</v>
      </c>
    </row>
    <row r="18" spans="1:25" x14ac:dyDescent="0.25">
      <c r="A18" s="17"/>
      <c r="B18" s="4" t="s">
        <v>56</v>
      </c>
      <c r="C18" s="11">
        <f>C17/C$12*100</f>
        <v>4.2173731609797755</v>
      </c>
      <c r="D18" s="11">
        <f t="shared" ref="D18:Y18" si="7">D17/D$12*100</f>
        <v>4.530826445177401</v>
      </c>
      <c r="E18" s="11">
        <f t="shared" si="7"/>
        <v>3.9517656746786409</v>
      </c>
      <c r="F18" s="11">
        <f t="shared" si="7"/>
        <v>1.9814704968505494</v>
      </c>
      <c r="G18" s="11">
        <f t="shared" si="7"/>
        <v>4.226703266434277</v>
      </c>
      <c r="H18" s="11">
        <f t="shared" si="7"/>
        <v>5.2690759631151902</v>
      </c>
      <c r="I18" s="11">
        <f t="shared" si="7"/>
        <v>4.3689320388349513</v>
      </c>
      <c r="J18" s="11">
        <f t="shared" si="7"/>
        <v>5.9114696903619715</v>
      </c>
      <c r="K18" s="11">
        <f t="shared" si="7"/>
        <v>2.7839333502863854</v>
      </c>
      <c r="L18" s="11">
        <f t="shared" si="7"/>
        <v>4.433575617598442</v>
      </c>
      <c r="M18" s="11">
        <f t="shared" si="7"/>
        <v>5.0659507502629273</v>
      </c>
      <c r="N18" s="11">
        <f t="shared" si="7"/>
        <v>3.2031659591740089</v>
      </c>
      <c r="O18" s="11">
        <f t="shared" si="7"/>
        <v>4.7648897642564894</v>
      </c>
      <c r="P18" s="11">
        <f t="shared" si="7"/>
        <v>4.5859283568897364</v>
      </c>
      <c r="Q18" s="11">
        <f t="shared" si="7"/>
        <v>6.1385461627218394</v>
      </c>
      <c r="R18" s="11">
        <f t="shared" si="7"/>
        <v>3.551524502346775</v>
      </c>
      <c r="S18" s="11">
        <f t="shared" si="7"/>
        <v>2.5123424853337077</v>
      </c>
      <c r="T18" s="11">
        <f t="shared" si="7"/>
        <v>2.8420996339204545</v>
      </c>
      <c r="U18" s="11">
        <f t="shared" si="7"/>
        <v>3.530214424951267</v>
      </c>
      <c r="V18" s="11">
        <f t="shared" si="7"/>
        <v>3.0100265872012355</v>
      </c>
      <c r="W18" s="11">
        <f t="shared" si="7"/>
        <v>4.5032630820561961</v>
      </c>
      <c r="X18" s="11">
        <f t="shared" si="7"/>
        <v>2.7984763176665197</v>
      </c>
      <c r="Y18" s="11">
        <f t="shared" si="7"/>
        <v>4.5573407887279291</v>
      </c>
    </row>
    <row r="19" spans="1:25" x14ac:dyDescent="0.25">
      <c r="A19" s="17"/>
      <c r="B19" s="7" t="s">
        <v>26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2</v>
      </c>
      <c r="N19" s="12">
        <v>0</v>
      </c>
      <c r="O19" s="12">
        <v>2</v>
      </c>
      <c r="P19" s="12">
        <v>0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3">
        <f>SUM(C19:X19)</f>
        <v>5</v>
      </c>
    </row>
    <row r="20" spans="1:25" x14ac:dyDescent="0.25">
      <c r="A20" s="17" t="s">
        <v>6</v>
      </c>
      <c r="B20" s="7" t="s">
        <v>25</v>
      </c>
      <c r="C20" s="12">
        <v>73122</v>
      </c>
      <c r="D20" s="12">
        <v>16595</v>
      </c>
      <c r="E20" s="12">
        <v>93859</v>
      </c>
      <c r="F20" s="12">
        <v>13220</v>
      </c>
      <c r="G20" s="12">
        <v>21141</v>
      </c>
      <c r="H20" s="12">
        <v>37428</v>
      </c>
      <c r="I20" s="12">
        <v>17850</v>
      </c>
      <c r="J20" s="12">
        <v>64081</v>
      </c>
      <c r="K20" s="12">
        <v>15837</v>
      </c>
      <c r="L20" s="12">
        <v>53820</v>
      </c>
      <c r="M20" s="12">
        <v>224642</v>
      </c>
      <c r="N20" s="12">
        <v>14810</v>
      </c>
      <c r="O20" s="12">
        <v>170936</v>
      </c>
      <c r="P20" s="12">
        <v>58588</v>
      </c>
      <c r="Q20" s="12">
        <v>102120</v>
      </c>
      <c r="R20" s="12">
        <v>26639</v>
      </c>
      <c r="S20" s="12">
        <v>20038</v>
      </c>
      <c r="T20" s="12">
        <v>41165</v>
      </c>
      <c r="U20" s="12">
        <v>16749</v>
      </c>
      <c r="V20" s="12">
        <v>26304</v>
      </c>
      <c r="W20" s="12">
        <v>42975</v>
      </c>
      <c r="X20" s="12">
        <v>17862</v>
      </c>
      <c r="Y20" s="13">
        <f>SUM(C20:X20)</f>
        <v>1169781</v>
      </c>
    </row>
    <row r="21" spans="1:25" x14ac:dyDescent="0.25">
      <c r="A21" s="17"/>
      <c r="B21" s="4" t="s">
        <v>56</v>
      </c>
      <c r="C21" s="11">
        <f>C20/C$12*100</f>
        <v>17.740479795039015</v>
      </c>
      <c r="D21" s="11">
        <f t="shared" ref="D21:Y21" si="8">D20/D$12*100</f>
        <v>22.160054482086345</v>
      </c>
      <c r="E21" s="11">
        <f t="shared" si="8"/>
        <v>17.329756317322925</v>
      </c>
      <c r="F21" s="11">
        <f t="shared" si="8"/>
        <v>18.670734118577524</v>
      </c>
      <c r="G21" s="11">
        <f t="shared" si="8"/>
        <v>20.080164888918439</v>
      </c>
      <c r="H21" s="11">
        <f t="shared" si="8"/>
        <v>15.941393189513811</v>
      </c>
      <c r="I21" s="11">
        <f t="shared" si="8"/>
        <v>20.436435244550282</v>
      </c>
      <c r="J21" s="11">
        <f t="shared" si="8"/>
        <v>27.946358482337548</v>
      </c>
      <c r="K21" s="11">
        <f t="shared" si="8"/>
        <v>19.177534784030225</v>
      </c>
      <c r="L21" s="11">
        <f t="shared" si="8"/>
        <v>20.311120168466818</v>
      </c>
      <c r="M21" s="11">
        <f t="shared" si="8"/>
        <v>17.41031604743463</v>
      </c>
      <c r="N21" s="11">
        <f t="shared" si="8"/>
        <v>25.04693128583267</v>
      </c>
      <c r="O21" s="11">
        <f t="shared" si="8"/>
        <v>15.688333238495044</v>
      </c>
      <c r="P21" s="11">
        <f t="shared" si="8"/>
        <v>23.974334841925216</v>
      </c>
      <c r="Q21" s="11">
        <f t="shared" si="8"/>
        <v>20.781313911392481</v>
      </c>
      <c r="R21" s="11">
        <f t="shared" si="8"/>
        <v>19.206061960620328</v>
      </c>
      <c r="S21" s="11">
        <f t="shared" si="8"/>
        <v>17.571489955014599</v>
      </c>
      <c r="T21" s="11">
        <f t="shared" si="8"/>
        <v>20.012834661364266</v>
      </c>
      <c r="U21" s="11">
        <f t="shared" si="8"/>
        <v>16.32456140350877</v>
      </c>
      <c r="V21" s="11">
        <f t="shared" si="8"/>
        <v>17.978142449986674</v>
      </c>
      <c r="W21" s="11">
        <f t="shared" si="8"/>
        <v>30.060225372998605</v>
      </c>
      <c r="X21" s="11">
        <f t="shared" si="8"/>
        <v>27.107583506594025</v>
      </c>
      <c r="Y21" s="11">
        <f t="shared" si="8"/>
        <v>18.883550462176675</v>
      </c>
    </row>
    <row r="22" spans="1:25" x14ac:dyDescent="0.25">
      <c r="A22" s="17"/>
      <c r="B22" s="7" t="s">
        <v>26</v>
      </c>
      <c r="C22" s="12">
        <v>3</v>
      </c>
      <c r="D22" s="12">
        <v>1</v>
      </c>
      <c r="E22" s="12">
        <v>4</v>
      </c>
      <c r="F22" s="12">
        <v>0</v>
      </c>
      <c r="G22" s="12">
        <v>1</v>
      </c>
      <c r="H22" s="12">
        <v>2</v>
      </c>
      <c r="I22" s="12">
        <v>1</v>
      </c>
      <c r="J22" s="12">
        <v>3</v>
      </c>
      <c r="K22" s="12">
        <v>1</v>
      </c>
      <c r="L22" s="12">
        <v>2</v>
      </c>
      <c r="M22" s="12">
        <v>9</v>
      </c>
      <c r="N22" s="12">
        <v>1</v>
      </c>
      <c r="O22" s="12">
        <v>7</v>
      </c>
      <c r="P22" s="12">
        <v>3</v>
      </c>
      <c r="Q22" s="12">
        <v>4</v>
      </c>
      <c r="R22" s="12">
        <v>1</v>
      </c>
      <c r="S22" s="12">
        <v>1</v>
      </c>
      <c r="T22" s="12">
        <v>2</v>
      </c>
      <c r="U22" s="12">
        <v>1</v>
      </c>
      <c r="V22" s="12">
        <v>1</v>
      </c>
      <c r="W22" s="12">
        <v>1</v>
      </c>
      <c r="X22" s="12">
        <v>1</v>
      </c>
      <c r="Y22" s="13">
        <f>SUM(C22:X22)</f>
        <v>50</v>
      </c>
    </row>
    <row r="23" spans="1:25" x14ac:dyDescent="0.25">
      <c r="A23" s="17" t="s">
        <v>7</v>
      </c>
      <c r="B23" s="7" t="s">
        <v>25</v>
      </c>
      <c r="C23" s="12">
        <v>344</v>
      </c>
      <c r="D23" s="12">
        <v>95</v>
      </c>
      <c r="E23" s="12">
        <v>515</v>
      </c>
      <c r="F23" s="12">
        <v>109</v>
      </c>
      <c r="G23" s="12">
        <v>100</v>
      </c>
      <c r="H23" s="12">
        <v>177</v>
      </c>
      <c r="I23" s="12">
        <v>81</v>
      </c>
      <c r="J23" s="12">
        <v>330</v>
      </c>
      <c r="K23" s="12">
        <v>184</v>
      </c>
      <c r="L23" s="12">
        <v>340</v>
      </c>
      <c r="M23" s="12">
        <v>1001</v>
      </c>
      <c r="N23" s="12">
        <v>55</v>
      </c>
      <c r="O23" s="12">
        <v>738</v>
      </c>
      <c r="P23" s="12">
        <v>366</v>
      </c>
      <c r="Q23" s="12">
        <v>560</v>
      </c>
      <c r="R23" s="12">
        <v>147</v>
      </c>
      <c r="S23" s="12">
        <v>117</v>
      </c>
      <c r="T23" s="12">
        <v>164</v>
      </c>
      <c r="U23" s="12">
        <v>64</v>
      </c>
      <c r="V23" s="12">
        <v>239</v>
      </c>
      <c r="W23" s="12">
        <v>182</v>
      </c>
      <c r="X23" s="12">
        <v>122</v>
      </c>
      <c r="Y23" s="13">
        <f>SUM(C23:X23)</f>
        <v>6030</v>
      </c>
    </row>
    <row r="24" spans="1:25" x14ac:dyDescent="0.25">
      <c r="A24" s="17"/>
      <c r="B24" s="4" t="s">
        <v>56</v>
      </c>
      <c r="C24" s="11">
        <f>C23/C$12*100</f>
        <v>8.3459493032102788E-2</v>
      </c>
      <c r="D24" s="11">
        <f t="shared" ref="D24:Y24" si="9">D23/D$12*100</f>
        <v>0.12685779908395317</v>
      </c>
      <c r="E24" s="11">
        <f t="shared" si="9"/>
        <v>9.5087572885086208E-2</v>
      </c>
      <c r="F24" s="11">
        <f t="shared" si="9"/>
        <v>0.15394175634833207</v>
      </c>
      <c r="G24" s="11">
        <f t="shared" si="9"/>
        <v>9.4982095874927577E-2</v>
      </c>
      <c r="H24" s="11">
        <f t="shared" si="9"/>
        <v>7.5388121046915266E-2</v>
      </c>
      <c r="I24" s="11">
        <f t="shared" si="9"/>
        <v>9.2736764975270197E-2</v>
      </c>
      <c r="J24" s="11">
        <f t="shared" si="9"/>
        <v>0.1439162668992586</v>
      </c>
      <c r="K24" s="11">
        <f t="shared" si="9"/>
        <v>0.22281154260665287</v>
      </c>
      <c r="L24" s="11">
        <f t="shared" si="9"/>
        <v>0.12831253915419394</v>
      </c>
      <c r="M24" s="11">
        <f t="shared" si="9"/>
        <v>7.75800000155005E-2</v>
      </c>
      <c r="N24" s="11">
        <f t="shared" si="9"/>
        <v>9.3016962911600068E-2</v>
      </c>
      <c r="O24" s="11">
        <f t="shared" si="9"/>
        <v>6.7732893773162717E-2</v>
      </c>
      <c r="P24" s="11">
        <f t="shared" si="9"/>
        <v>0.14976798238793998</v>
      </c>
      <c r="Q24" s="11">
        <f t="shared" si="9"/>
        <v>0.1139594182371699</v>
      </c>
      <c r="R24" s="11">
        <f t="shared" si="9"/>
        <v>0.10598337430876489</v>
      </c>
      <c r="S24" s="11">
        <f t="shared" si="9"/>
        <v>0.10259827950577444</v>
      </c>
      <c r="T24" s="11">
        <f t="shared" si="9"/>
        <v>7.9730472111350412E-2</v>
      </c>
      <c r="U24" s="11">
        <f t="shared" si="9"/>
        <v>6.237816764132554E-2</v>
      </c>
      <c r="V24" s="11">
        <f t="shared" si="9"/>
        <v>0.16335067083131138</v>
      </c>
      <c r="W24" s="11">
        <f t="shared" si="9"/>
        <v>0.12730566650112268</v>
      </c>
      <c r="X24" s="11">
        <f t="shared" si="9"/>
        <v>0.18514865008422746</v>
      </c>
      <c r="Y24" s="11">
        <f t="shared" si="9"/>
        <v>9.7341134184027053E-2</v>
      </c>
    </row>
    <row r="25" spans="1:25" x14ac:dyDescent="0.25">
      <c r="A25" s="17"/>
      <c r="B25" s="7" t="s">
        <v>26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3">
        <f>SUM(C25:X25)</f>
        <v>0</v>
      </c>
    </row>
    <row r="26" spans="1:25" x14ac:dyDescent="0.25">
      <c r="A26" s="17" t="s">
        <v>8</v>
      </c>
      <c r="B26" s="7" t="s">
        <v>25</v>
      </c>
      <c r="C26" s="12">
        <v>21671</v>
      </c>
      <c r="D26" s="12">
        <v>1708</v>
      </c>
      <c r="E26" s="12">
        <v>33935</v>
      </c>
      <c r="F26" s="12">
        <v>1241</v>
      </c>
      <c r="G26" s="12">
        <v>2961</v>
      </c>
      <c r="H26" s="12">
        <v>9592</v>
      </c>
      <c r="I26" s="12">
        <v>2228</v>
      </c>
      <c r="J26" s="12">
        <v>10736</v>
      </c>
      <c r="K26" s="12">
        <v>1910</v>
      </c>
      <c r="L26" s="12">
        <v>15498</v>
      </c>
      <c r="M26" s="12">
        <v>86963</v>
      </c>
      <c r="N26" s="12">
        <v>1155</v>
      </c>
      <c r="O26" s="12">
        <v>64065</v>
      </c>
      <c r="P26" s="12">
        <v>9497</v>
      </c>
      <c r="Q26" s="12">
        <v>26952</v>
      </c>
      <c r="R26" s="12">
        <v>5106</v>
      </c>
      <c r="S26" s="12">
        <v>2380</v>
      </c>
      <c r="T26" s="12">
        <v>5950</v>
      </c>
      <c r="U26" s="12">
        <v>2882</v>
      </c>
      <c r="V26" s="12">
        <v>5827</v>
      </c>
      <c r="W26" s="12">
        <v>5719</v>
      </c>
      <c r="X26" s="12">
        <v>1901</v>
      </c>
      <c r="Y26" s="13">
        <f>SUM(C26:X26)</f>
        <v>319877</v>
      </c>
    </row>
    <row r="27" spans="1:25" x14ac:dyDescent="0.25">
      <c r="A27" s="17"/>
      <c r="B27" s="4" t="s">
        <v>56</v>
      </c>
      <c r="C27" s="11">
        <f>C26/C$12*100</f>
        <v>5.25770544621715</v>
      </c>
      <c r="D27" s="11">
        <f t="shared" ref="D27:Y27" si="10">D26/D$12*100</f>
        <v>2.2807696930041264</v>
      </c>
      <c r="E27" s="11">
        <f t="shared" si="10"/>
        <v>6.2656248269036903</v>
      </c>
      <c r="F27" s="11">
        <f t="shared" si="10"/>
        <v>1.7526763268649548</v>
      </c>
      <c r="G27" s="11">
        <f t="shared" si="10"/>
        <v>2.8124198588566056</v>
      </c>
      <c r="H27" s="11">
        <f t="shared" si="10"/>
        <v>4.0854398705198376</v>
      </c>
      <c r="I27" s="11">
        <f t="shared" si="10"/>
        <v>2.5508334859864443</v>
      </c>
      <c r="J27" s="11">
        <f t="shared" si="10"/>
        <v>4.6820758831225469</v>
      </c>
      <c r="K27" s="11">
        <f t="shared" si="10"/>
        <v>2.3128806868407987</v>
      </c>
      <c r="L27" s="11">
        <f t="shared" si="10"/>
        <v>5.8487874465049927</v>
      </c>
      <c r="M27" s="11">
        <f t="shared" si="10"/>
        <v>6.7398496916563131</v>
      </c>
      <c r="N27" s="11">
        <f t="shared" si="10"/>
        <v>1.9533562211436011</v>
      </c>
      <c r="O27" s="11">
        <f t="shared" si="10"/>
        <v>5.8798209208369503</v>
      </c>
      <c r="P27" s="11">
        <f t="shared" si="10"/>
        <v>3.8861927014706725</v>
      </c>
      <c r="Q27" s="11">
        <f t="shared" si="10"/>
        <v>5.4847040005860768</v>
      </c>
      <c r="R27" s="11">
        <f t="shared" si="10"/>
        <v>3.6813000627248544</v>
      </c>
      <c r="S27" s="11">
        <f t="shared" si="10"/>
        <v>2.0870419249892578</v>
      </c>
      <c r="T27" s="11">
        <f t="shared" si="10"/>
        <v>2.892660421113018</v>
      </c>
      <c r="U27" s="11">
        <f t="shared" si="10"/>
        <v>2.8089668615984404</v>
      </c>
      <c r="V27" s="11">
        <f t="shared" si="10"/>
        <v>3.9826123804772027</v>
      </c>
      <c r="W27" s="11">
        <f t="shared" si="10"/>
        <v>4.0003357512083548</v>
      </c>
      <c r="X27" s="11">
        <f t="shared" si="10"/>
        <v>2.8849801951648888</v>
      </c>
      <c r="Y27" s="11">
        <f t="shared" si="10"/>
        <v>5.1637130977419599</v>
      </c>
    </row>
    <row r="28" spans="1:25" x14ac:dyDescent="0.25">
      <c r="A28" s="17"/>
      <c r="B28" s="7" t="s">
        <v>26</v>
      </c>
      <c r="C28" s="12">
        <v>1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3</v>
      </c>
      <c r="N28" s="12">
        <v>0</v>
      </c>
      <c r="O28" s="12">
        <v>2</v>
      </c>
      <c r="P28" s="12">
        <v>0</v>
      </c>
      <c r="Q28" s="12">
        <v>1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3">
        <f>SUM(C28:X28)</f>
        <v>8</v>
      </c>
    </row>
    <row r="29" spans="1:25" x14ac:dyDescent="0.25">
      <c r="A29" s="17" t="s">
        <v>9</v>
      </c>
      <c r="B29" s="7" t="s">
        <v>25</v>
      </c>
      <c r="C29" s="12" t="s">
        <v>28</v>
      </c>
      <c r="D29" s="12" t="s">
        <v>28</v>
      </c>
      <c r="E29" s="12">
        <v>590</v>
      </c>
      <c r="F29" s="12" t="s">
        <v>28</v>
      </c>
      <c r="G29" s="12" t="s">
        <v>28</v>
      </c>
      <c r="H29" s="12">
        <v>185</v>
      </c>
      <c r="I29" s="12" t="s">
        <v>28</v>
      </c>
      <c r="J29" s="12">
        <v>623</v>
      </c>
      <c r="K29" s="12" t="s">
        <v>28</v>
      </c>
      <c r="L29" s="12" t="s">
        <v>28</v>
      </c>
      <c r="M29" s="12">
        <v>847</v>
      </c>
      <c r="N29" s="12" t="s">
        <v>28</v>
      </c>
      <c r="O29" s="12">
        <v>1152</v>
      </c>
      <c r="P29" s="12" t="s">
        <v>28</v>
      </c>
      <c r="Q29" s="12">
        <v>430</v>
      </c>
      <c r="R29" s="12" t="s">
        <v>28</v>
      </c>
      <c r="S29" s="12" t="s">
        <v>28</v>
      </c>
      <c r="T29" s="12" t="s">
        <v>28</v>
      </c>
      <c r="U29" s="12">
        <v>213</v>
      </c>
      <c r="V29" s="12">
        <v>14344</v>
      </c>
      <c r="W29" s="12">
        <v>560</v>
      </c>
      <c r="X29" s="12">
        <v>201</v>
      </c>
      <c r="Y29" s="13">
        <f>SUM(C29:X29)</f>
        <v>19145</v>
      </c>
    </row>
    <row r="30" spans="1:25" x14ac:dyDescent="0.25">
      <c r="A30" s="17"/>
      <c r="B30" s="4" t="s">
        <v>56</v>
      </c>
      <c r="C30" s="12" t="s">
        <v>28</v>
      </c>
      <c r="D30" s="12" t="s">
        <v>28</v>
      </c>
      <c r="E30" s="11">
        <f t="shared" ref="E30" si="11">E29/E$12*100</f>
        <v>0.10893527767417642</v>
      </c>
      <c r="F30" s="12" t="s">
        <v>28</v>
      </c>
      <c r="G30" s="12" t="s">
        <v>28</v>
      </c>
      <c r="H30" s="11">
        <f t="shared" ref="H30" si="12">H29/H$12*100</f>
        <v>7.8795493749600709E-2</v>
      </c>
      <c r="I30" s="12" t="s">
        <v>28</v>
      </c>
      <c r="J30" s="11">
        <f t="shared" ref="J30" si="13">J29/J$12*100</f>
        <v>0.27169646750981247</v>
      </c>
      <c r="K30" s="12" t="s">
        <v>28</v>
      </c>
      <c r="L30" s="12" t="s">
        <v>28</v>
      </c>
      <c r="M30" s="11">
        <f t="shared" ref="M30" si="14">M29/M$12*100</f>
        <v>6.5644615397731185E-2</v>
      </c>
      <c r="N30" s="12" t="s">
        <v>28</v>
      </c>
      <c r="O30" s="11">
        <f t="shared" ref="O30" si="15">O29/O$12*100</f>
        <v>0.10572939515810767</v>
      </c>
      <c r="P30" s="12" t="s">
        <v>28</v>
      </c>
      <c r="Q30" s="11">
        <f t="shared" ref="Q30" si="16">Q29/Q$12*100</f>
        <v>8.7504553289255466E-2</v>
      </c>
      <c r="R30" s="12" t="s">
        <v>28</v>
      </c>
      <c r="S30" s="12" t="s">
        <v>28</v>
      </c>
      <c r="T30" s="12" t="s">
        <v>28</v>
      </c>
      <c r="U30" s="11">
        <f t="shared" ref="U30" si="17">U29/U$12*100</f>
        <v>0.20760233918128654</v>
      </c>
      <c r="V30" s="11">
        <f t="shared" ref="V30" si="18">V29/V$12*100</f>
        <v>9.8037741523193755</v>
      </c>
      <c r="W30" s="11">
        <f t="shared" ref="W30" si="19">W29/W$12*100</f>
        <v>0.39170974308037743</v>
      </c>
      <c r="X30" s="11">
        <f t="shared" ref="X30" si="20">X29/X$12*100</f>
        <v>0.30503998907319441</v>
      </c>
      <c r="Y30" s="11">
        <f t="shared" ref="Y30" si="21">Y29/Y$12*100</f>
        <v>0.30905406533220531</v>
      </c>
    </row>
    <row r="31" spans="1:25" x14ac:dyDescent="0.25">
      <c r="A31" s="17"/>
      <c r="B31" s="7" t="s">
        <v>26</v>
      </c>
      <c r="C31" s="12" t="s">
        <v>28</v>
      </c>
      <c r="D31" s="12" t="s">
        <v>28</v>
      </c>
      <c r="E31" s="12">
        <v>0</v>
      </c>
      <c r="F31" s="12" t="s">
        <v>28</v>
      </c>
      <c r="G31" s="12" t="s">
        <v>28</v>
      </c>
      <c r="H31" s="12">
        <v>0</v>
      </c>
      <c r="I31" s="12" t="s">
        <v>28</v>
      </c>
      <c r="J31" s="12">
        <v>0</v>
      </c>
      <c r="K31" s="12" t="s">
        <v>28</v>
      </c>
      <c r="L31" s="12" t="s">
        <v>28</v>
      </c>
      <c r="M31" s="12">
        <v>0</v>
      </c>
      <c r="N31" s="12" t="s">
        <v>28</v>
      </c>
      <c r="O31" s="12">
        <v>0</v>
      </c>
      <c r="P31" s="12" t="s">
        <v>28</v>
      </c>
      <c r="Q31" s="12">
        <v>0</v>
      </c>
      <c r="R31" s="12" t="s">
        <v>28</v>
      </c>
      <c r="S31" s="12" t="s">
        <v>28</v>
      </c>
      <c r="T31" s="12" t="s">
        <v>28</v>
      </c>
      <c r="U31" s="12">
        <v>0</v>
      </c>
      <c r="V31" s="12">
        <v>0</v>
      </c>
      <c r="W31" s="12">
        <v>0</v>
      </c>
      <c r="X31" s="12">
        <v>0</v>
      </c>
      <c r="Y31" s="13">
        <f>SUM(C31:X31)</f>
        <v>0</v>
      </c>
    </row>
    <row r="32" spans="1:25" x14ac:dyDescent="0.25">
      <c r="A32" s="17" t="s">
        <v>10</v>
      </c>
      <c r="B32" s="7" t="s">
        <v>25</v>
      </c>
      <c r="C32" s="12">
        <v>9519</v>
      </c>
      <c r="D32" s="12">
        <v>1369</v>
      </c>
      <c r="E32" s="12">
        <v>12928</v>
      </c>
      <c r="F32" s="12">
        <v>727</v>
      </c>
      <c r="G32" s="12">
        <v>2172</v>
      </c>
      <c r="H32" s="12">
        <v>6890</v>
      </c>
      <c r="I32" s="12">
        <v>1774</v>
      </c>
      <c r="J32" s="12">
        <v>6492</v>
      </c>
      <c r="K32" s="12">
        <v>1153</v>
      </c>
      <c r="L32" s="12">
        <v>7212</v>
      </c>
      <c r="M32" s="12">
        <v>72259</v>
      </c>
      <c r="N32" s="12">
        <v>873</v>
      </c>
      <c r="O32" s="12">
        <v>37321</v>
      </c>
      <c r="P32" s="12">
        <v>6190</v>
      </c>
      <c r="Q32" s="12">
        <v>21553</v>
      </c>
      <c r="R32" s="12">
        <v>2815</v>
      </c>
      <c r="S32" s="12">
        <v>1592</v>
      </c>
      <c r="T32" s="12">
        <v>3567</v>
      </c>
      <c r="U32" s="12">
        <v>1817</v>
      </c>
      <c r="V32" s="12">
        <v>1864</v>
      </c>
      <c r="W32" s="12">
        <v>4091</v>
      </c>
      <c r="X32" s="12">
        <v>697</v>
      </c>
      <c r="Y32" s="13">
        <f>SUM(C32:X32)</f>
        <v>204875</v>
      </c>
    </row>
    <row r="33" spans="1:25" x14ac:dyDescent="0.25">
      <c r="A33" s="17"/>
      <c r="B33" s="4" t="s">
        <v>56</v>
      </c>
      <c r="C33" s="11">
        <f>C32/C$12*100</f>
        <v>2.3094503318970538</v>
      </c>
      <c r="D33" s="11">
        <f t="shared" ref="D33:Y33" si="22">D32/D$12*100</f>
        <v>1.8280876520624405</v>
      </c>
      <c r="E33" s="11">
        <f t="shared" si="22"/>
        <v>2.3869750335114457</v>
      </c>
      <c r="F33" s="11">
        <f t="shared" si="22"/>
        <v>1.0267491455526367</v>
      </c>
      <c r="G33" s="11">
        <f t="shared" si="22"/>
        <v>2.0630111224034269</v>
      </c>
      <c r="H33" s="11">
        <f t="shared" si="22"/>
        <v>2.9345997401878314</v>
      </c>
      <c r="I33" s="11">
        <f t="shared" si="22"/>
        <v>2.0310496427917202</v>
      </c>
      <c r="J33" s="11">
        <f t="shared" si="22"/>
        <v>2.831225468818142</v>
      </c>
      <c r="K33" s="11">
        <f t="shared" si="22"/>
        <v>1.3962049381819064</v>
      </c>
      <c r="L33" s="11">
        <f t="shared" si="22"/>
        <v>2.7217353893530785</v>
      </c>
      <c r="M33" s="11">
        <f t="shared" si="22"/>
        <v>5.6002529681518993</v>
      </c>
      <c r="N33" s="11">
        <f t="shared" si="22"/>
        <v>1.4764328840332155</v>
      </c>
      <c r="O33" s="11">
        <f t="shared" si="22"/>
        <v>3.4252836429650491</v>
      </c>
      <c r="P33" s="11">
        <f t="shared" si="22"/>
        <v>2.5329612321894768</v>
      </c>
      <c r="Q33" s="11">
        <f t="shared" si="22"/>
        <v>4.386013109403077</v>
      </c>
      <c r="R33" s="11">
        <f t="shared" si="22"/>
        <v>2.0295455692460758</v>
      </c>
      <c r="S33" s="11">
        <f t="shared" si="22"/>
        <v>1.3960381279760077</v>
      </c>
      <c r="T33" s="11">
        <f t="shared" si="22"/>
        <v>1.7341377684218715</v>
      </c>
      <c r="U33" s="11">
        <f t="shared" si="22"/>
        <v>1.7709551656920077</v>
      </c>
      <c r="V33" s="11">
        <f t="shared" si="22"/>
        <v>1.2739985373621943</v>
      </c>
      <c r="W33" s="11">
        <f t="shared" si="22"/>
        <v>2.8615795695389719</v>
      </c>
      <c r="X33" s="11">
        <f t="shared" si="22"/>
        <v>1.0577754844975944</v>
      </c>
      <c r="Y33" s="11">
        <f t="shared" si="22"/>
        <v>3.3072578550501728</v>
      </c>
    </row>
    <row r="34" spans="1:25" x14ac:dyDescent="0.25">
      <c r="A34" s="17"/>
      <c r="B34" s="7" t="s">
        <v>26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2</v>
      </c>
      <c r="N34" s="12">
        <v>0</v>
      </c>
      <c r="O34" s="12">
        <v>1</v>
      </c>
      <c r="P34" s="12">
        <v>0</v>
      </c>
      <c r="Q34" s="12">
        <v>1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3">
        <f>SUM(C34:X34)</f>
        <v>4</v>
      </c>
    </row>
    <row r="35" spans="1:25" x14ac:dyDescent="0.25">
      <c r="A35" s="17" t="s">
        <v>11</v>
      </c>
      <c r="B35" s="7" t="s">
        <v>25</v>
      </c>
      <c r="C35" s="12" t="s">
        <v>28</v>
      </c>
      <c r="D35" s="12" t="s">
        <v>28</v>
      </c>
      <c r="E35" s="12" t="s">
        <v>28</v>
      </c>
      <c r="F35" s="12" t="s">
        <v>28</v>
      </c>
      <c r="G35" s="12" t="s">
        <v>28</v>
      </c>
      <c r="H35" s="12" t="s">
        <v>28</v>
      </c>
      <c r="I35" s="12" t="s">
        <v>28</v>
      </c>
      <c r="J35" s="12" t="s">
        <v>28</v>
      </c>
      <c r="K35" s="12" t="s">
        <v>28</v>
      </c>
      <c r="L35" s="12" t="s">
        <v>28</v>
      </c>
      <c r="M35" s="12" t="s">
        <v>84</v>
      </c>
      <c r="N35" s="12" t="s">
        <v>28</v>
      </c>
      <c r="O35" s="12" t="s">
        <v>28</v>
      </c>
      <c r="P35" s="12" t="s">
        <v>28</v>
      </c>
      <c r="Q35" s="12" t="s">
        <v>28</v>
      </c>
      <c r="R35" s="12" t="s">
        <v>28</v>
      </c>
      <c r="S35" s="12" t="s">
        <v>28</v>
      </c>
      <c r="T35" s="12" t="s">
        <v>28</v>
      </c>
      <c r="U35" s="12" t="s">
        <v>28</v>
      </c>
      <c r="V35" s="12" t="s">
        <v>28</v>
      </c>
      <c r="W35" s="12" t="s">
        <v>28</v>
      </c>
      <c r="X35" s="12" t="s">
        <v>28</v>
      </c>
      <c r="Y35" s="13">
        <f>SUM(C35:X35)</f>
        <v>0</v>
      </c>
    </row>
    <row r="36" spans="1:25" x14ac:dyDescent="0.25">
      <c r="A36" s="17"/>
      <c r="B36" s="4" t="s">
        <v>56</v>
      </c>
      <c r="C36" s="12" t="s">
        <v>28</v>
      </c>
      <c r="D36" s="12" t="s">
        <v>28</v>
      </c>
      <c r="E36" s="12" t="s">
        <v>28</v>
      </c>
      <c r="F36" s="12" t="s">
        <v>28</v>
      </c>
      <c r="G36" s="12" t="s">
        <v>28</v>
      </c>
      <c r="H36" s="12" t="s">
        <v>28</v>
      </c>
      <c r="I36" s="12" t="s">
        <v>28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2" t="s">
        <v>28</v>
      </c>
      <c r="Q36" s="12" t="s">
        <v>28</v>
      </c>
      <c r="R36" s="12" t="s">
        <v>28</v>
      </c>
      <c r="S36" s="12" t="s">
        <v>28</v>
      </c>
      <c r="T36" s="12" t="s">
        <v>28</v>
      </c>
      <c r="U36" s="12" t="s">
        <v>28</v>
      </c>
      <c r="V36" s="12" t="s">
        <v>28</v>
      </c>
      <c r="W36" s="12" t="s">
        <v>28</v>
      </c>
      <c r="X36" s="12" t="s">
        <v>28</v>
      </c>
      <c r="Y36" s="11">
        <f t="shared" ref="Y36" si="23">Y35/Y$12*100</f>
        <v>0</v>
      </c>
    </row>
    <row r="37" spans="1:25" x14ac:dyDescent="0.25">
      <c r="A37" s="17"/>
      <c r="B37" s="7" t="s">
        <v>26</v>
      </c>
      <c r="C37" s="12" t="s">
        <v>28</v>
      </c>
      <c r="D37" s="12" t="s">
        <v>28</v>
      </c>
      <c r="E37" s="12" t="s">
        <v>28</v>
      </c>
      <c r="F37" s="12" t="s">
        <v>28</v>
      </c>
      <c r="G37" s="12" t="s">
        <v>28</v>
      </c>
      <c r="H37" s="12" t="s">
        <v>28</v>
      </c>
      <c r="I37" s="12" t="s">
        <v>28</v>
      </c>
      <c r="J37" s="12" t="s">
        <v>28</v>
      </c>
      <c r="K37" s="12" t="s">
        <v>28</v>
      </c>
      <c r="L37" s="12" t="s">
        <v>28</v>
      </c>
      <c r="M37" s="12" t="s">
        <v>28</v>
      </c>
      <c r="N37" s="12" t="s">
        <v>28</v>
      </c>
      <c r="O37" s="12" t="s">
        <v>28</v>
      </c>
      <c r="P37" s="12" t="s">
        <v>28</v>
      </c>
      <c r="Q37" s="12" t="s">
        <v>28</v>
      </c>
      <c r="R37" s="12" t="s">
        <v>28</v>
      </c>
      <c r="S37" s="12" t="s">
        <v>28</v>
      </c>
      <c r="T37" s="12" t="s">
        <v>28</v>
      </c>
      <c r="U37" s="12" t="s">
        <v>28</v>
      </c>
      <c r="V37" s="12" t="s">
        <v>28</v>
      </c>
      <c r="W37" s="12" t="s">
        <v>28</v>
      </c>
      <c r="X37" s="12" t="s">
        <v>28</v>
      </c>
      <c r="Y37" s="13">
        <f>SUM(C37:X37)</f>
        <v>0</v>
      </c>
    </row>
    <row r="38" spans="1:25" x14ac:dyDescent="0.25">
      <c r="A38" s="17" t="s">
        <v>12</v>
      </c>
      <c r="B38" s="7" t="s">
        <v>25</v>
      </c>
      <c r="C38" s="12">
        <v>205</v>
      </c>
      <c r="D38" s="12" t="s">
        <v>84</v>
      </c>
      <c r="E38" s="12">
        <v>675</v>
      </c>
      <c r="F38" s="12">
        <v>53</v>
      </c>
      <c r="G38" s="12" t="s">
        <v>28</v>
      </c>
      <c r="H38" s="12">
        <v>162</v>
      </c>
      <c r="I38" s="12">
        <v>41</v>
      </c>
      <c r="J38" s="12" t="s">
        <v>84</v>
      </c>
      <c r="K38" s="12">
        <v>80</v>
      </c>
      <c r="L38" s="12">
        <v>305</v>
      </c>
      <c r="M38" s="12">
        <v>1151</v>
      </c>
      <c r="N38" s="12">
        <v>31</v>
      </c>
      <c r="O38" s="12" t="s">
        <v>28</v>
      </c>
      <c r="P38" s="12">
        <v>295</v>
      </c>
      <c r="Q38" s="12">
        <v>438</v>
      </c>
      <c r="R38" s="12">
        <v>204</v>
      </c>
      <c r="S38" s="12" t="s">
        <v>28</v>
      </c>
      <c r="T38" s="12">
        <v>180</v>
      </c>
      <c r="U38" s="12" t="s">
        <v>28</v>
      </c>
      <c r="V38" s="12">
        <v>228</v>
      </c>
      <c r="W38" s="12">
        <v>120</v>
      </c>
      <c r="X38" s="12">
        <v>97</v>
      </c>
      <c r="Y38" s="13">
        <f>SUM(C38:X38)</f>
        <v>4265</v>
      </c>
    </row>
    <row r="39" spans="1:25" x14ac:dyDescent="0.25">
      <c r="A39" s="17"/>
      <c r="B39" s="4" t="s">
        <v>56</v>
      </c>
      <c r="C39" s="11">
        <f>C38/C$12*100</f>
        <v>4.9736035091805443E-2</v>
      </c>
      <c r="D39" s="12" t="s">
        <v>28</v>
      </c>
      <c r="E39" s="11">
        <f t="shared" ref="E39:H39" si="24">E38/E$12*100</f>
        <v>0.12462934310181202</v>
      </c>
      <c r="F39" s="11">
        <f t="shared" si="24"/>
        <v>7.4852413637262374E-2</v>
      </c>
      <c r="G39" s="12" t="s">
        <v>28</v>
      </c>
      <c r="H39" s="11">
        <f t="shared" si="24"/>
        <v>6.8999297229380072E-2</v>
      </c>
      <c r="I39" s="11">
        <f t="shared" ref="I39" si="25">I38/I$12*100</f>
        <v>4.6940831654149112E-2</v>
      </c>
      <c r="J39" s="12" t="s">
        <v>28</v>
      </c>
      <c r="K39" s="11">
        <f t="shared" ref="K39" si="26">K38/K$12*100</f>
        <v>9.6874583742022985E-2</v>
      </c>
      <c r="L39" s="11">
        <f t="shared" ref="L39" si="27">L38/L$12*100</f>
        <v>0.11510389541773279</v>
      </c>
      <c r="M39" s="11">
        <f t="shared" ref="M39" si="28">M38/M$12*100</f>
        <v>8.9205374643197874E-2</v>
      </c>
      <c r="N39" s="11">
        <f t="shared" ref="N39:P39" si="29">N38/N$12*100</f>
        <v>5.2427742731992757E-2</v>
      </c>
      <c r="O39" s="12" t="s">
        <v>28</v>
      </c>
      <c r="P39" s="11">
        <f t="shared" si="29"/>
        <v>0.12071463061323032</v>
      </c>
      <c r="Q39" s="11">
        <f t="shared" ref="Q39" si="30">Q38/Q$12*100</f>
        <v>8.9132544978357889E-2</v>
      </c>
      <c r="R39" s="11">
        <f t="shared" ref="R39:V39" si="31">R38/R$12*100</f>
        <v>0.14707896842849005</v>
      </c>
      <c r="S39" s="12" t="s">
        <v>28</v>
      </c>
      <c r="T39" s="11">
        <f t="shared" si="31"/>
        <v>8.7509054756360199E-2</v>
      </c>
      <c r="U39" s="12" t="s">
        <v>28</v>
      </c>
      <c r="V39" s="11">
        <f t="shared" si="31"/>
        <v>0.15583243911941003</v>
      </c>
      <c r="W39" s="11">
        <f t="shared" ref="W39" si="32">W38/W$12*100</f>
        <v>8.3937802088652314E-2</v>
      </c>
      <c r="X39" s="11">
        <f t="shared" ref="X39" si="33">X38/X$12*100</f>
        <v>0.14720835293582019</v>
      </c>
      <c r="Y39" s="11">
        <f t="shared" ref="Y39" si="34">Y38/Y$12*100</f>
        <v>6.8849077495004199E-2</v>
      </c>
    </row>
    <row r="40" spans="1:25" x14ac:dyDescent="0.25">
      <c r="A40" s="17"/>
      <c r="B40" s="7" t="s">
        <v>26</v>
      </c>
      <c r="C40" s="12">
        <v>0</v>
      </c>
      <c r="D40" s="12" t="s">
        <v>28</v>
      </c>
      <c r="E40" s="12">
        <v>0</v>
      </c>
      <c r="F40" s="12">
        <v>0</v>
      </c>
      <c r="G40" s="12" t="s">
        <v>28</v>
      </c>
      <c r="H40" s="12">
        <v>0</v>
      </c>
      <c r="I40" s="12">
        <v>0</v>
      </c>
      <c r="J40" s="12" t="s">
        <v>28</v>
      </c>
      <c r="K40" s="12">
        <v>0</v>
      </c>
      <c r="L40" s="12">
        <v>0</v>
      </c>
      <c r="M40" s="12">
        <v>0</v>
      </c>
      <c r="N40" s="12">
        <v>0</v>
      </c>
      <c r="O40" s="12" t="s">
        <v>28</v>
      </c>
      <c r="P40" s="12">
        <v>0</v>
      </c>
      <c r="Q40" s="12">
        <v>0</v>
      </c>
      <c r="R40" s="12">
        <v>0</v>
      </c>
      <c r="S40" s="12" t="s">
        <v>28</v>
      </c>
      <c r="T40" s="12">
        <v>0</v>
      </c>
      <c r="U40" s="12" t="s">
        <v>28</v>
      </c>
      <c r="V40" s="12">
        <v>0</v>
      </c>
      <c r="W40" s="12">
        <v>0</v>
      </c>
      <c r="X40" s="12">
        <v>0</v>
      </c>
      <c r="Y40" s="13">
        <f>SUM(C40:X40)</f>
        <v>0</v>
      </c>
    </row>
    <row r="41" spans="1:25" x14ac:dyDescent="0.25">
      <c r="A41" s="17" t="s">
        <v>13</v>
      </c>
      <c r="B41" s="7" t="s">
        <v>25</v>
      </c>
      <c r="C41" s="14" t="s">
        <v>28</v>
      </c>
      <c r="D41" s="12" t="s">
        <v>28</v>
      </c>
      <c r="E41" s="12">
        <v>535</v>
      </c>
      <c r="F41" s="12" t="s">
        <v>28</v>
      </c>
      <c r="G41" s="12" t="s">
        <v>28</v>
      </c>
      <c r="H41" s="12" t="s">
        <v>28</v>
      </c>
      <c r="I41" s="12" t="s">
        <v>28</v>
      </c>
      <c r="J41" s="12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>
        <v>790</v>
      </c>
      <c r="P41" s="12" t="s">
        <v>28</v>
      </c>
      <c r="Q41" s="12" t="s">
        <v>28</v>
      </c>
      <c r="R41" s="12" t="s">
        <v>28</v>
      </c>
      <c r="S41" s="12" t="s">
        <v>28</v>
      </c>
      <c r="T41" s="12" t="s">
        <v>28</v>
      </c>
      <c r="U41" s="12" t="s">
        <v>28</v>
      </c>
      <c r="V41" s="12">
        <v>305</v>
      </c>
      <c r="W41" s="12">
        <v>510</v>
      </c>
      <c r="X41" s="12">
        <v>259</v>
      </c>
      <c r="Y41" s="13">
        <f>SUM(C41:X41)</f>
        <v>2399</v>
      </c>
    </row>
    <row r="42" spans="1:25" x14ac:dyDescent="0.25">
      <c r="A42" s="17"/>
      <c r="B42" s="4" t="s">
        <v>56</v>
      </c>
      <c r="C42" s="12" t="s">
        <v>28</v>
      </c>
      <c r="D42" s="12" t="s">
        <v>28</v>
      </c>
      <c r="E42" s="11">
        <f t="shared" ref="E42" si="35">E41/E$12*100</f>
        <v>9.8780294162176929E-2</v>
      </c>
      <c r="F42" s="12" t="s">
        <v>28</v>
      </c>
      <c r="G42" s="12" t="s">
        <v>28</v>
      </c>
      <c r="H42" s="12" t="s">
        <v>28</v>
      </c>
      <c r="I42" s="12" t="s">
        <v>28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1">
        <f t="shared" ref="O42" si="36">O41/O$12*100</f>
        <v>7.2505401193493968E-2</v>
      </c>
      <c r="P42" s="12" t="s">
        <v>28</v>
      </c>
      <c r="Q42" s="12" t="s">
        <v>28</v>
      </c>
      <c r="R42" s="12" t="s">
        <v>28</v>
      </c>
      <c r="S42" s="12" t="s">
        <v>28</v>
      </c>
      <c r="T42" s="12" t="s">
        <v>28</v>
      </c>
      <c r="U42" s="12" t="s">
        <v>28</v>
      </c>
      <c r="V42" s="11">
        <f t="shared" ref="V42" si="37">V41/V$12*100</f>
        <v>0.20846006110271956</v>
      </c>
      <c r="W42" s="11">
        <f t="shared" ref="W42" si="38">W41/W$12*100</f>
        <v>0.35673565887677233</v>
      </c>
      <c r="X42" s="11">
        <f t="shared" ref="X42" si="39">X41/X$12*100</f>
        <v>0.39306147845749922</v>
      </c>
      <c r="Y42" s="11">
        <f t="shared" ref="Y42" si="40">Y41/Y$12*100</f>
        <v>3.8726597165419721E-2</v>
      </c>
    </row>
    <row r="43" spans="1:25" x14ac:dyDescent="0.25">
      <c r="A43" s="17"/>
      <c r="B43" s="7" t="s">
        <v>26</v>
      </c>
      <c r="C43" s="12" t="s">
        <v>28</v>
      </c>
      <c r="D43" s="12" t="s">
        <v>28</v>
      </c>
      <c r="E43" s="12">
        <v>0</v>
      </c>
      <c r="F43" s="12" t="s">
        <v>28</v>
      </c>
      <c r="G43" s="12" t="s">
        <v>28</v>
      </c>
      <c r="H43" s="12" t="s">
        <v>28</v>
      </c>
      <c r="I43" s="12" t="s">
        <v>28</v>
      </c>
      <c r="J43" s="12" t="s">
        <v>28</v>
      </c>
      <c r="K43" s="12" t="s">
        <v>28</v>
      </c>
      <c r="L43" s="12" t="s">
        <v>28</v>
      </c>
      <c r="M43" s="12" t="s">
        <v>28</v>
      </c>
      <c r="N43" s="12" t="s">
        <v>28</v>
      </c>
      <c r="O43" s="12">
        <v>0</v>
      </c>
      <c r="P43" s="12" t="s">
        <v>28</v>
      </c>
      <c r="Q43" s="12" t="s">
        <v>28</v>
      </c>
      <c r="R43" s="12" t="s">
        <v>28</v>
      </c>
      <c r="S43" s="12" t="s">
        <v>28</v>
      </c>
      <c r="T43" s="12" t="s">
        <v>28</v>
      </c>
      <c r="U43" s="12" t="s">
        <v>28</v>
      </c>
      <c r="V43" s="12">
        <v>0</v>
      </c>
      <c r="W43" s="12">
        <v>0</v>
      </c>
      <c r="X43" s="12">
        <v>0</v>
      </c>
      <c r="Y43" s="13">
        <f>SUM(C43:X43)</f>
        <v>0</v>
      </c>
    </row>
    <row r="44" spans="1:25" x14ac:dyDescent="0.25">
      <c r="A44" s="17" t="s">
        <v>14</v>
      </c>
      <c r="B44" s="7" t="s">
        <v>25</v>
      </c>
      <c r="C44" s="12">
        <v>1075</v>
      </c>
      <c r="D44" s="12">
        <v>106</v>
      </c>
      <c r="E44" s="12">
        <v>2616</v>
      </c>
      <c r="F44" s="12">
        <v>328</v>
      </c>
      <c r="G44" s="12">
        <v>316</v>
      </c>
      <c r="H44" s="12">
        <v>578</v>
      </c>
      <c r="I44" s="12">
        <v>160</v>
      </c>
      <c r="J44" s="12">
        <v>782</v>
      </c>
      <c r="K44" s="12">
        <v>292</v>
      </c>
      <c r="L44" s="12">
        <v>739</v>
      </c>
      <c r="M44" s="12">
        <v>2370</v>
      </c>
      <c r="N44" s="12">
        <v>121</v>
      </c>
      <c r="O44" s="12">
        <v>1786</v>
      </c>
      <c r="P44" s="12">
        <v>464</v>
      </c>
      <c r="Q44" s="12">
        <v>1239</v>
      </c>
      <c r="R44" s="12">
        <v>706</v>
      </c>
      <c r="S44" s="12">
        <v>278</v>
      </c>
      <c r="T44" s="12">
        <v>544</v>
      </c>
      <c r="U44" s="12" t="s">
        <v>28</v>
      </c>
      <c r="V44" s="12" t="s">
        <v>28</v>
      </c>
      <c r="W44" s="12">
        <v>502</v>
      </c>
      <c r="X44" s="12">
        <v>1454</v>
      </c>
      <c r="Y44" s="13">
        <f>SUM(C44:X44)</f>
        <v>16456</v>
      </c>
    </row>
    <row r="45" spans="1:25" x14ac:dyDescent="0.25">
      <c r="A45" s="17"/>
      <c r="B45" s="4" t="s">
        <v>56</v>
      </c>
      <c r="C45" s="11">
        <f>C44/C$12*100</f>
        <v>0.26081091572532122</v>
      </c>
      <c r="D45" s="11">
        <f t="shared" ref="D45:T45" si="41">D44/D$12*100</f>
        <v>0.14154659687262142</v>
      </c>
      <c r="E45" s="11">
        <f t="shared" si="41"/>
        <v>0.483007943043467</v>
      </c>
      <c r="F45" s="11">
        <f t="shared" si="41"/>
        <v>0.46323757873626525</v>
      </c>
      <c r="G45" s="11">
        <f t="shared" si="41"/>
        <v>0.30014342296477114</v>
      </c>
      <c r="H45" s="11">
        <f t="shared" si="41"/>
        <v>0.24618267776902272</v>
      </c>
      <c r="I45" s="11">
        <f t="shared" si="41"/>
        <v>0.18318373328448434</v>
      </c>
      <c r="J45" s="11">
        <f t="shared" si="41"/>
        <v>0.34103794156127348</v>
      </c>
      <c r="K45" s="11">
        <f t="shared" si="41"/>
        <v>0.35359223065838391</v>
      </c>
      <c r="L45" s="11">
        <f t="shared" si="41"/>
        <v>0.27889107774985095</v>
      </c>
      <c r="M45" s="11">
        <f t="shared" si="41"/>
        <v>0.18368091911761855</v>
      </c>
      <c r="N45" s="11">
        <f t="shared" si="41"/>
        <v>0.20463731840552013</v>
      </c>
      <c r="O45" s="11">
        <f t="shared" si="41"/>
        <v>0.16391727409060788</v>
      </c>
      <c r="P45" s="11">
        <f t="shared" si="41"/>
        <v>0.1898697918797928</v>
      </c>
      <c r="Q45" s="11">
        <f t="shared" si="41"/>
        <v>0.25213521284973839</v>
      </c>
      <c r="R45" s="11">
        <f t="shared" si="41"/>
        <v>0.50900858681624506</v>
      </c>
      <c r="S45" s="11">
        <f t="shared" si="41"/>
        <v>0.24378052737269482</v>
      </c>
      <c r="T45" s="11">
        <f t="shared" si="41"/>
        <v>0.26447180993033309</v>
      </c>
      <c r="U45" s="12" t="s">
        <v>28</v>
      </c>
      <c r="V45" s="12" t="s">
        <v>28</v>
      </c>
      <c r="W45" s="11">
        <f t="shared" ref="W45:Y45" si="42">W44/W$12*100</f>
        <v>0.35113980540419548</v>
      </c>
      <c r="X45" s="11">
        <f t="shared" si="42"/>
        <v>2.2066076821513665</v>
      </c>
      <c r="Y45" s="11">
        <f t="shared" si="42"/>
        <v>0.26564605375329176</v>
      </c>
    </row>
    <row r="46" spans="1:25" x14ac:dyDescent="0.25">
      <c r="A46" s="17"/>
      <c r="B46" s="7" t="s">
        <v>26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 t="s">
        <v>28</v>
      </c>
      <c r="V46" s="12" t="s">
        <v>28</v>
      </c>
      <c r="W46" s="12">
        <v>0</v>
      </c>
      <c r="X46" s="12">
        <v>0</v>
      </c>
      <c r="Y46" s="13">
        <f>SUM(C46:X46)</f>
        <v>0</v>
      </c>
    </row>
    <row r="47" spans="1:25" x14ac:dyDescent="0.25">
      <c r="A47" s="17" t="s">
        <v>15</v>
      </c>
      <c r="B47" s="7" t="s">
        <v>25</v>
      </c>
      <c r="C47" s="12">
        <v>7302</v>
      </c>
      <c r="D47" s="12">
        <v>943</v>
      </c>
      <c r="E47" s="12">
        <v>7936</v>
      </c>
      <c r="F47" s="12">
        <v>598</v>
      </c>
      <c r="G47" s="12">
        <v>1427</v>
      </c>
      <c r="H47" s="12">
        <v>3839</v>
      </c>
      <c r="I47" s="12">
        <v>1001</v>
      </c>
      <c r="J47" s="12">
        <v>6092</v>
      </c>
      <c r="K47" s="12">
        <v>822</v>
      </c>
      <c r="L47" s="12">
        <v>4655</v>
      </c>
      <c r="M47" s="12">
        <v>32825</v>
      </c>
      <c r="N47" s="12">
        <v>506</v>
      </c>
      <c r="O47" s="12">
        <v>23421</v>
      </c>
      <c r="P47" s="12">
        <v>3930</v>
      </c>
      <c r="Q47" s="12">
        <v>12865</v>
      </c>
      <c r="R47" s="12">
        <v>2057</v>
      </c>
      <c r="S47" s="12">
        <v>1062</v>
      </c>
      <c r="T47" s="12">
        <v>2555</v>
      </c>
      <c r="U47" s="12">
        <v>1659</v>
      </c>
      <c r="V47" s="12">
        <v>3127</v>
      </c>
      <c r="W47" s="12">
        <v>5175</v>
      </c>
      <c r="X47" s="12">
        <v>2328</v>
      </c>
      <c r="Y47" s="13">
        <f>SUM(C47:X47)</f>
        <v>126125</v>
      </c>
    </row>
    <row r="48" spans="1:25" x14ac:dyDescent="0.25">
      <c r="A48" s="17"/>
      <c r="B48" s="4" t="s">
        <v>56</v>
      </c>
      <c r="C48" s="11">
        <f>C47/C$12*100</f>
        <v>1.7715733084895773</v>
      </c>
      <c r="D48" s="11">
        <f t="shared" ref="D48:Y48" si="43">D47/D$12*100</f>
        <v>1.2592305740649246</v>
      </c>
      <c r="E48" s="11">
        <f t="shared" si="43"/>
        <v>1.4652718027496003</v>
      </c>
      <c r="F48" s="11">
        <f t="shared" si="43"/>
        <v>0.84456119537892271</v>
      </c>
      <c r="G48" s="11">
        <f t="shared" si="43"/>
        <v>1.3553945081352166</v>
      </c>
      <c r="H48" s="11">
        <f t="shared" si="43"/>
        <v>1.6351129757011733</v>
      </c>
      <c r="I48" s="11">
        <f t="shared" si="43"/>
        <v>1.1460432313610551</v>
      </c>
      <c r="J48" s="11">
        <f t="shared" si="43"/>
        <v>2.6567815089402527</v>
      </c>
      <c r="K48" s="11">
        <f t="shared" si="43"/>
        <v>0.99538634794928627</v>
      </c>
      <c r="L48" s="11">
        <f t="shared" si="43"/>
        <v>1.7567496169493317</v>
      </c>
      <c r="M48" s="11">
        <f t="shared" si="43"/>
        <v>2.5440194810277763</v>
      </c>
      <c r="N48" s="11">
        <f t="shared" si="43"/>
        <v>0.85575605878672056</v>
      </c>
      <c r="O48" s="11">
        <f t="shared" si="43"/>
        <v>2.1495556979149648</v>
      </c>
      <c r="P48" s="11">
        <f t="shared" si="43"/>
        <v>1.6081644010508311</v>
      </c>
      <c r="Q48" s="11">
        <f t="shared" si="43"/>
        <v>2.6180141350378405</v>
      </c>
      <c r="R48" s="11">
        <f t="shared" si="43"/>
        <v>1.4830462649872749</v>
      </c>
      <c r="S48" s="11">
        <f t="shared" si="43"/>
        <v>0.93127669089856802</v>
      </c>
      <c r="T48" s="11">
        <f t="shared" si="43"/>
        <v>1.2421424161250019</v>
      </c>
      <c r="U48" s="11">
        <f t="shared" si="43"/>
        <v>1.6169590643274854</v>
      </c>
      <c r="V48" s="11">
        <f t="shared" si="43"/>
        <v>2.137228233010505</v>
      </c>
      <c r="W48" s="11">
        <f t="shared" si="43"/>
        <v>3.6198177150731308</v>
      </c>
      <c r="X48" s="11">
        <f t="shared" si="43"/>
        <v>3.5330004704596845</v>
      </c>
      <c r="Y48" s="11">
        <f t="shared" si="43"/>
        <v>2.0360116996617599</v>
      </c>
    </row>
    <row r="49" spans="1:25" x14ac:dyDescent="0.25">
      <c r="A49" s="17"/>
      <c r="B49" s="7" t="s">
        <v>26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3">
        <f>SUM(C49:X49)</f>
        <v>1</v>
      </c>
    </row>
    <row r="50" spans="1:25" x14ac:dyDescent="0.25">
      <c r="A50" s="17" t="s">
        <v>16</v>
      </c>
      <c r="B50" s="7" t="s">
        <v>25</v>
      </c>
      <c r="C50" s="12">
        <v>5829</v>
      </c>
      <c r="D50" s="12">
        <v>11570</v>
      </c>
      <c r="E50" s="12">
        <v>10130</v>
      </c>
      <c r="F50" s="12">
        <v>774</v>
      </c>
      <c r="G50" s="12">
        <v>2373</v>
      </c>
      <c r="H50" s="12">
        <v>6819</v>
      </c>
      <c r="I50" s="12">
        <v>9771</v>
      </c>
      <c r="J50" s="12">
        <v>7488</v>
      </c>
      <c r="K50" s="12">
        <v>1331</v>
      </c>
      <c r="L50" s="12">
        <v>6625</v>
      </c>
      <c r="M50" s="12">
        <v>49267</v>
      </c>
      <c r="N50" s="12">
        <v>3718</v>
      </c>
      <c r="O50" s="12">
        <v>26356</v>
      </c>
      <c r="P50" s="12">
        <v>10346</v>
      </c>
      <c r="Q50" s="12">
        <v>38848</v>
      </c>
      <c r="R50" s="12">
        <v>3106</v>
      </c>
      <c r="S50" s="12">
        <v>1600</v>
      </c>
      <c r="T50" s="12">
        <v>2905</v>
      </c>
      <c r="U50" s="12">
        <v>1161</v>
      </c>
      <c r="V50" s="12">
        <v>2429</v>
      </c>
      <c r="W50" s="12">
        <v>2363</v>
      </c>
      <c r="X50" s="12">
        <v>742</v>
      </c>
      <c r="Y50" s="13">
        <f>SUM(C50:X50)</f>
        <v>205551</v>
      </c>
    </row>
    <row r="51" spans="1:25" x14ac:dyDescent="0.25">
      <c r="A51" s="17"/>
      <c r="B51" s="4" t="s">
        <v>56</v>
      </c>
      <c r="C51" s="11">
        <f>C50/C$12*100</f>
        <v>1.4142017002445557</v>
      </c>
      <c r="D51" s="11">
        <f t="shared" ref="D51:Y51" si="44">D50/D$12*100</f>
        <v>15.449944583171979</v>
      </c>
      <c r="E51" s="11">
        <f t="shared" si="44"/>
        <v>1.870363326846453</v>
      </c>
      <c r="F51" s="11">
        <f t="shared" si="44"/>
        <v>1.0931277010422846</v>
      </c>
      <c r="G51" s="11">
        <f t="shared" si="44"/>
        <v>2.2539251351120315</v>
      </c>
      <c r="H51" s="11">
        <f t="shared" si="44"/>
        <v>2.904359307451498</v>
      </c>
      <c r="I51" s="11">
        <f t="shared" si="44"/>
        <v>11.186801612016852</v>
      </c>
      <c r="J51" s="11">
        <f t="shared" si="44"/>
        <v>3.2655909289140861</v>
      </c>
      <c r="K51" s="11">
        <f t="shared" si="44"/>
        <v>1.6117508870079074</v>
      </c>
      <c r="L51" s="11">
        <f t="shared" si="44"/>
        <v>2.5002075644015727</v>
      </c>
      <c r="M51" s="11">
        <f t="shared" si="44"/>
        <v>3.8183155452184447</v>
      </c>
      <c r="N51" s="11">
        <f t="shared" si="44"/>
        <v>6.2879466928241641</v>
      </c>
      <c r="O51" s="11">
        <f t="shared" si="44"/>
        <v>2.4189270301971226</v>
      </c>
      <c r="P51" s="11">
        <f t="shared" si="44"/>
        <v>4.2336053163541729</v>
      </c>
      <c r="Q51" s="11">
        <f t="shared" si="44"/>
        <v>7.9055276422813865</v>
      </c>
      <c r="R51" s="11">
        <f t="shared" si="44"/>
        <v>2.2393493918573046</v>
      </c>
      <c r="S51" s="11">
        <f t="shared" si="44"/>
        <v>1.4030533949507615</v>
      </c>
      <c r="T51" s="11">
        <f t="shared" si="44"/>
        <v>1.4122989114845912</v>
      </c>
      <c r="U51" s="11">
        <f t="shared" si="44"/>
        <v>1.1315789473684212</v>
      </c>
      <c r="V51" s="11">
        <f t="shared" si="44"/>
        <v>1.6601622571098551</v>
      </c>
      <c r="W51" s="11">
        <f t="shared" si="44"/>
        <v>1.6528752194623784</v>
      </c>
      <c r="X51" s="11">
        <f t="shared" si="44"/>
        <v>1.1260680193647277</v>
      </c>
      <c r="Y51" s="11">
        <f t="shared" si="44"/>
        <v>3.3181703934761102</v>
      </c>
    </row>
    <row r="52" spans="1:25" x14ac:dyDescent="0.25">
      <c r="A52" s="17"/>
      <c r="B52" s="7" t="s">
        <v>26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2</v>
      </c>
      <c r="N52" s="12">
        <v>0</v>
      </c>
      <c r="O52" s="12">
        <v>1</v>
      </c>
      <c r="P52" s="12">
        <v>0</v>
      </c>
      <c r="Q52" s="12">
        <v>1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f>SUM(C52:X52)</f>
        <v>4</v>
      </c>
    </row>
    <row r="53" spans="1:25" x14ac:dyDescent="0.25">
      <c r="A53" s="17" t="s">
        <v>17</v>
      </c>
      <c r="B53" s="7" t="s">
        <v>25</v>
      </c>
      <c r="C53" s="12">
        <v>1207</v>
      </c>
      <c r="D53" s="12">
        <v>624</v>
      </c>
      <c r="E53" s="12">
        <v>1899</v>
      </c>
      <c r="F53" s="12" t="s">
        <v>28</v>
      </c>
      <c r="G53" s="12">
        <v>437</v>
      </c>
      <c r="H53" s="12" t="s">
        <v>28</v>
      </c>
      <c r="I53" s="12" t="s">
        <v>28</v>
      </c>
      <c r="J53" s="12" t="s">
        <v>28</v>
      </c>
      <c r="K53" s="12" t="s">
        <v>28</v>
      </c>
      <c r="L53" s="12" t="s">
        <v>28</v>
      </c>
      <c r="M53" s="12">
        <v>4463</v>
      </c>
      <c r="N53" s="12">
        <v>303</v>
      </c>
      <c r="O53" s="12">
        <v>3446</v>
      </c>
      <c r="P53" s="12" t="s">
        <v>28</v>
      </c>
      <c r="Q53" s="12">
        <v>2364</v>
      </c>
      <c r="R53" s="12" t="s">
        <v>28</v>
      </c>
      <c r="S53" s="12" t="s">
        <v>28</v>
      </c>
      <c r="T53" s="12" t="s">
        <v>28</v>
      </c>
      <c r="U53" s="12" t="s">
        <v>28</v>
      </c>
      <c r="V53" s="12" t="s">
        <v>28</v>
      </c>
      <c r="W53" s="12">
        <v>748</v>
      </c>
      <c r="X53" s="12" t="s">
        <v>28</v>
      </c>
      <c r="Y53" s="13">
        <f>SUM(C53:X53)</f>
        <v>15491</v>
      </c>
    </row>
    <row r="54" spans="1:25" x14ac:dyDescent="0.25">
      <c r="A54" s="17"/>
      <c r="B54" s="4" t="s">
        <v>56</v>
      </c>
      <c r="C54" s="11">
        <f>C53/C$12*100</f>
        <v>0.29283607002833739</v>
      </c>
      <c r="D54" s="11">
        <f t="shared" ref="D54:G54" si="45">D53/D$12*100</f>
        <v>0.83325543819354497</v>
      </c>
      <c r="E54" s="11">
        <f t="shared" si="45"/>
        <v>0.35062388525976451</v>
      </c>
      <c r="F54" s="12" t="s">
        <v>28</v>
      </c>
      <c r="G54" s="11">
        <f t="shared" si="45"/>
        <v>0.41507175897343351</v>
      </c>
      <c r="H54" s="12" t="s">
        <v>28</v>
      </c>
      <c r="I54" s="12" t="s">
        <v>28</v>
      </c>
      <c r="J54" s="12" t="s">
        <v>28</v>
      </c>
      <c r="K54" s="12" t="s">
        <v>28</v>
      </c>
      <c r="L54" s="12" t="s">
        <v>28</v>
      </c>
      <c r="M54" s="11">
        <f t="shared" ref="M54" si="46">M53/M$12*100</f>
        <v>0.345893646422756</v>
      </c>
      <c r="N54" s="11">
        <f t="shared" ref="N54" si="47">N53/N$12*100</f>
        <v>0.51243890476754217</v>
      </c>
      <c r="O54" s="11">
        <f t="shared" ref="O54:Q54" si="48">O53/O$12*100</f>
        <v>0.31627039558579778</v>
      </c>
      <c r="P54" s="12" t="s">
        <v>28</v>
      </c>
      <c r="Q54" s="11">
        <f t="shared" si="48"/>
        <v>0.48107154412976721</v>
      </c>
      <c r="R54" s="12" t="s">
        <v>28</v>
      </c>
      <c r="S54" s="12" t="s">
        <v>28</v>
      </c>
      <c r="T54" s="12" t="s">
        <v>28</v>
      </c>
      <c r="U54" s="12" t="s">
        <v>28</v>
      </c>
      <c r="V54" s="12" t="s">
        <v>28</v>
      </c>
      <c r="W54" s="11">
        <f t="shared" ref="W54" si="49">W53/W$12*100</f>
        <v>0.52321229968593275</v>
      </c>
      <c r="X54" s="12" t="s">
        <v>28</v>
      </c>
      <c r="Y54" s="11">
        <f t="shared" ref="Y54" si="50">Y53/Y$12*100</f>
        <v>0.25006824372218295</v>
      </c>
    </row>
    <row r="55" spans="1:25" x14ac:dyDescent="0.25">
      <c r="A55" s="17"/>
      <c r="B55" s="7" t="s">
        <v>26</v>
      </c>
      <c r="C55" s="12">
        <v>0</v>
      </c>
      <c r="D55" s="12">
        <v>0</v>
      </c>
      <c r="E55" s="12">
        <v>0</v>
      </c>
      <c r="F55" s="12" t="s">
        <v>28</v>
      </c>
      <c r="G55" s="12">
        <v>0</v>
      </c>
      <c r="H55" s="12" t="s">
        <v>28</v>
      </c>
      <c r="I55" s="12" t="s">
        <v>28</v>
      </c>
      <c r="J55" s="12" t="s">
        <v>28</v>
      </c>
      <c r="K55" s="12" t="s">
        <v>28</v>
      </c>
      <c r="L55" s="12" t="s">
        <v>28</v>
      </c>
      <c r="M55" s="12">
        <v>0</v>
      </c>
      <c r="N55" s="12">
        <v>0</v>
      </c>
      <c r="O55" s="12">
        <v>0</v>
      </c>
      <c r="P55" s="12" t="s">
        <v>28</v>
      </c>
      <c r="Q55" s="12">
        <v>0</v>
      </c>
      <c r="R55" s="12" t="s">
        <v>28</v>
      </c>
      <c r="S55" s="12" t="s">
        <v>28</v>
      </c>
      <c r="T55" s="12" t="s">
        <v>28</v>
      </c>
      <c r="U55" s="12" t="s">
        <v>28</v>
      </c>
      <c r="V55" s="12" t="s">
        <v>28</v>
      </c>
      <c r="W55" s="12">
        <v>0</v>
      </c>
      <c r="X55" s="12" t="s">
        <v>28</v>
      </c>
      <c r="Y55" s="13">
        <f>SUM(C55:X55)</f>
        <v>0</v>
      </c>
    </row>
    <row r="56" spans="1:25" x14ac:dyDescent="0.25">
      <c r="A56" s="17" t="s">
        <v>18</v>
      </c>
      <c r="B56" s="7" t="s">
        <v>25</v>
      </c>
      <c r="C56" s="12" t="s">
        <v>28</v>
      </c>
      <c r="D56" s="12" t="s">
        <v>28</v>
      </c>
      <c r="E56" s="12" t="s">
        <v>28</v>
      </c>
      <c r="F56" s="12" t="s">
        <v>28</v>
      </c>
      <c r="G56" s="12" t="s">
        <v>28</v>
      </c>
      <c r="H56" s="12" t="s">
        <v>28</v>
      </c>
      <c r="I56" s="12" t="s">
        <v>28</v>
      </c>
      <c r="J56" s="12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12" t="s">
        <v>28</v>
      </c>
      <c r="Q56" s="12" t="s">
        <v>28</v>
      </c>
      <c r="R56" s="12" t="s">
        <v>28</v>
      </c>
      <c r="S56" s="12" t="s">
        <v>28</v>
      </c>
      <c r="T56" s="12" t="s">
        <v>28</v>
      </c>
      <c r="U56" s="12" t="s">
        <v>28</v>
      </c>
      <c r="V56" s="12">
        <v>52989</v>
      </c>
      <c r="W56" s="12" t="s">
        <v>28</v>
      </c>
      <c r="X56" s="12" t="s">
        <v>28</v>
      </c>
      <c r="Y56" s="13">
        <f>SUM(C56:X56)</f>
        <v>52989</v>
      </c>
    </row>
    <row r="57" spans="1:25" x14ac:dyDescent="0.25">
      <c r="A57" s="17"/>
      <c r="B57" s="4" t="s">
        <v>56</v>
      </c>
      <c r="C57" s="12" t="s">
        <v>28</v>
      </c>
      <c r="D57" s="12" t="s">
        <v>28</v>
      </c>
      <c r="E57" s="12" t="s">
        <v>28</v>
      </c>
      <c r="F57" s="12" t="s">
        <v>28</v>
      </c>
      <c r="G57" s="12" t="s">
        <v>28</v>
      </c>
      <c r="H57" s="12" t="s">
        <v>28</v>
      </c>
      <c r="I57" s="12" t="s">
        <v>28</v>
      </c>
      <c r="J57" s="12" t="s">
        <v>28</v>
      </c>
      <c r="K57" s="12" t="s">
        <v>28</v>
      </c>
      <c r="L57" s="12" t="s">
        <v>28</v>
      </c>
      <c r="M57" s="12" t="s">
        <v>28</v>
      </c>
      <c r="N57" s="12" t="s">
        <v>28</v>
      </c>
      <c r="O57" s="12" t="s">
        <v>28</v>
      </c>
      <c r="P57" s="12" t="s">
        <v>28</v>
      </c>
      <c r="Q57" s="12" t="s">
        <v>28</v>
      </c>
      <c r="R57" s="12" t="s">
        <v>28</v>
      </c>
      <c r="S57" s="12" t="s">
        <v>28</v>
      </c>
      <c r="T57" s="12" t="s">
        <v>28</v>
      </c>
      <c r="U57" s="12" t="s">
        <v>28</v>
      </c>
      <c r="V57" s="11">
        <f t="shared" ref="V57" si="51">V56/V$12*100</f>
        <v>36.216689107449199</v>
      </c>
      <c r="W57" s="12" t="s">
        <v>28</v>
      </c>
      <c r="X57" s="12" t="s">
        <v>28</v>
      </c>
      <c r="Y57" s="11">
        <f t="shared" ref="Y57" si="52">Y56/Y$12*100</f>
        <v>0.85539127019525851</v>
      </c>
    </row>
    <row r="58" spans="1:25" x14ac:dyDescent="0.25">
      <c r="A58" s="17"/>
      <c r="B58" s="7" t="s">
        <v>26</v>
      </c>
      <c r="C58" s="12" t="s">
        <v>28</v>
      </c>
      <c r="D58" s="12" t="s">
        <v>28</v>
      </c>
      <c r="E58" s="12" t="s">
        <v>28</v>
      </c>
      <c r="F58" s="12" t="s">
        <v>28</v>
      </c>
      <c r="G58" s="12" t="s">
        <v>28</v>
      </c>
      <c r="H58" s="12" t="s">
        <v>28</v>
      </c>
      <c r="I58" s="12" t="s">
        <v>28</v>
      </c>
      <c r="J58" s="12" t="s">
        <v>28</v>
      </c>
      <c r="K58" s="12" t="s">
        <v>28</v>
      </c>
      <c r="L58" s="12" t="s">
        <v>28</v>
      </c>
      <c r="M58" s="12" t="s">
        <v>28</v>
      </c>
      <c r="N58" s="12" t="s">
        <v>28</v>
      </c>
      <c r="O58" s="12" t="s">
        <v>28</v>
      </c>
      <c r="P58" s="12" t="s">
        <v>28</v>
      </c>
      <c r="Q58" s="12" t="s">
        <v>28</v>
      </c>
      <c r="R58" s="12" t="s">
        <v>28</v>
      </c>
      <c r="S58" s="12" t="s">
        <v>28</v>
      </c>
      <c r="T58" s="12" t="s">
        <v>28</v>
      </c>
      <c r="U58" s="12" t="s">
        <v>28</v>
      </c>
      <c r="V58" s="12">
        <v>3</v>
      </c>
      <c r="W58" s="12" t="s">
        <v>28</v>
      </c>
      <c r="X58" s="12" t="s">
        <v>28</v>
      </c>
      <c r="Y58" s="13">
        <f>SUM(C58:X58)</f>
        <v>3</v>
      </c>
    </row>
    <row r="59" spans="1:25" x14ac:dyDescent="0.25">
      <c r="A59" s="17" t="s">
        <v>19</v>
      </c>
      <c r="B59" s="7" t="s">
        <v>25</v>
      </c>
      <c r="C59" s="12">
        <v>148861</v>
      </c>
      <c r="D59" s="12">
        <v>12890</v>
      </c>
      <c r="E59" s="12">
        <v>184493</v>
      </c>
      <c r="F59" s="12">
        <v>29069</v>
      </c>
      <c r="G59" s="12">
        <v>30812</v>
      </c>
      <c r="H59" s="12">
        <v>74040</v>
      </c>
      <c r="I59" s="12">
        <v>20051</v>
      </c>
      <c r="J59" s="12">
        <v>52681</v>
      </c>
      <c r="K59" s="12">
        <v>29013</v>
      </c>
      <c r="L59" s="12">
        <v>96231</v>
      </c>
      <c r="M59" s="12">
        <v>356973</v>
      </c>
      <c r="N59" s="12">
        <v>14134</v>
      </c>
      <c r="O59" s="12">
        <v>339142</v>
      </c>
      <c r="P59" s="12">
        <v>68519</v>
      </c>
      <c r="Q59" s="12">
        <v>86320</v>
      </c>
      <c r="R59" s="12">
        <v>49616</v>
      </c>
      <c r="S59" s="12">
        <v>46046</v>
      </c>
      <c r="T59" s="12">
        <v>76938</v>
      </c>
      <c r="U59" s="12">
        <v>42352</v>
      </c>
      <c r="V59" s="12" t="s">
        <v>28</v>
      </c>
      <c r="W59" s="12">
        <v>33351</v>
      </c>
      <c r="X59" s="12">
        <v>22470</v>
      </c>
      <c r="Y59" s="13">
        <f>SUM(C59:X59)</f>
        <v>1814002</v>
      </c>
    </row>
    <row r="60" spans="1:25" x14ac:dyDescent="0.25">
      <c r="A60" s="17"/>
      <c r="B60" s="4" t="s">
        <v>56</v>
      </c>
      <c r="C60" s="11">
        <f>C59/C$12*100</f>
        <v>36.115882535615853</v>
      </c>
      <c r="D60" s="11">
        <f t="shared" ref="D60:Y60" si="53">D59/D$12*100</f>
        <v>17.212600317812171</v>
      </c>
      <c r="E60" s="11">
        <f t="shared" si="53"/>
        <v>34.064061328714971</v>
      </c>
      <c r="F60" s="11">
        <f t="shared" si="53"/>
        <v>41.054430415501514</v>
      </c>
      <c r="G60" s="11">
        <f t="shared" si="53"/>
        <v>29.265883380982682</v>
      </c>
      <c r="H60" s="11">
        <f t="shared" si="53"/>
        <v>31.535234363353709</v>
      </c>
      <c r="I60" s="11">
        <f t="shared" si="53"/>
        <v>22.956356475544972</v>
      </c>
      <c r="J60" s="11">
        <f t="shared" si="53"/>
        <v>22.974705625817705</v>
      </c>
      <c r="K60" s="11">
        <f t="shared" si="53"/>
        <v>35.132778726341414</v>
      </c>
      <c r="L60" s="11">
        <f t="shared" si="53"/>
        <v>36.316599868668341</v>
      </c>
      <c r="M60" s="11">
        <f t="shared" si="53"/>
        <v>27.666299046486774</v>
      </c>
      <c r="N60" s="11">
        <f t="shared" si="53"/>
        <v>23.903668250773734</v>
      </c>
      <c r="O60" s="11">
        <f t="shared" si="53"/>
        <v>31.1261098374227</v>
      </c>
      <c r="P60" s="11">
        <f t="shared" si="53"/>
        <v>28.038121271145521</v>
      </c>
      <c r="Q60" s="11">
        <f t="shared" si="53"/>
        <v>17.566030325415188</v>
      </c>
      <c r="R60" s="11">
        <f t="shared" si="53"/>
        <v>35.771912242882173</v>
      </c>
      <c r="S60" s="11">
        <f t="shared" si="53"/>
        <v>40.378122889939227</v>
      </c>
      <c r="T60" s="11">
        <f t="shared" si="53"/>
        <v>37.404286971360229</v>
      </c>
      <c r="U60" s="11">
        <f t="shared" si="53"/>
        <v>41.278752436647174</v>
      </c>
      <c r="V60" s="12" t="s">
        <v>28</v>
      </c>
      <c r="W60" s="11">
        <f t="shared" si="53"/>
        <v>23.328413645488695</v>
      </c>
      <c r="X60" s="11">
        <f t="shared" si="53"/>
        <v>34.100739076988454</v>
      </c>
      <c r="Y60" s="11">
        <f t="shared" si="53"/>
        <v>29.283086582436724</v>
      </c>
    </row>
    <row r="61" spans="1:25" x14ac:dyDescent="0.25">
      <c r="A61" s="17"/>
      <c r="B61" s="7" t="s">
        <v>26</v>
      </c>
      <c r="C61" s="12">
        <v>7</v>
      </c>
      <c r="D61" s="12">
        <v>1</v>
      </c>
      <c r="E61" s="12">
        <v>8</v>
      </c>
      <c r="F61" s="12">
        <v>2</v>
      </c>
      <c r="G61" s="12">
        <v>1</v>
      </c>
      <c r="H61" s="12">
        <v>3</v>
      </c>
      <c r="I61" s="12">
        <v>1</v>
      </c>
      <c r="J61" s="12">
        <v>3</v>
      </c>
      <c r="K61" s="12">
        <v>1</v>
      </c>
      <c r="L61" s="12">
        <v>5</v>
      </c>
      <c r="M61" s="12">
        <v>14</v>
      </c>
      <c r="N61" s="12">
        <v>0</v>
      </c>
      <c r="O61" s="12">
        <v>14</v>
      </c>
      <c r="P61" s="12">
        <v>3</v>
      </c>
      <c r="Q61" s="12">
        <v>4</v>
      </c>
      <c r="R61" s="12">
        <v>2</v>
      </c>
      <c r="S61" s="12">
        <v>2</v>
      </c>
      <c r="T61" s="12">
        <v>3</v>
      </c>
      <c r="U61" s="12">
        <v>2</v>
      </c>
      <c r="V61" s="12" t="s">
        <v>28</v>
      </c>
      <c r="W61" s="12">
        <v>0</v>
      </c>
      <c r="X61" s="12">
        <v>1</v>
      </c>
      <c r="Y61" s="13">
        <f>SUM(C61:X61)</f>
        <v>77</v>
      </c>
    </row>
    <row r="62" spans="1:25" x14ac:dyDescent="0.25">
      <c r="A62" s="17" t="s">
        <v>20</v>
      </c>
      <c r="B62" s="7" t="s">
        <v>25</v>
      </c>
      <c r="C62" s="12" t="s">
        <v>28</v>
      </c>
      <c r="D62" s="12" t="s">
        <v>28</v>
      </c>
      <c r="E62" s="12" t="s">
        <v>28</v>
      </c>
      <c r="F62" s="12" t="s">
        <v>28</v>
      </c>
      <c r="G62" s="12" t="s">
        <v>28</v>
      </c>
      <c r="H62" s="12" t="s">
        <v>28</v>
      </c>
      <c r="I62" s="12" t="s">
        <v>28</v>
      </c>
      <c r="J62" s="12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12" t="s">
        <v>28</v>
      </c>
      <c r="Q62" s="12" t="s">
        <v>28</v>
      </c>
      <c r="R62" s="12" t="s">
        <v>28</v>
      </c>
      <c r="S62" s="12" t="s">
        <v>28</v>
      </c>
      <c r="T62" s="12" t="s">
        <v>28</v>
      </c>
      <c r="U62" s="12" t="s">
        <v>28</v>
      </c>
      <c r="V62" s="12">
        <v>451</v>
      </c>
      <c r="W62" s="12" t="s">
        <v>28</v>
      </c>
      <c r="X62" s="12" t="s">
        <v>28</v>
      </c>
      <c r="Y62" s="13">
        <f>SUM(C62:X62)</f>
        <v>451</v>
      </c>
    </row>
    <row r="63" spans="1:25" x14ac:dyDescent="0.25">
      <c r="A63" s="17"/>
      <c r="B63" s="4" t="s">
        <v>56</v>
      </c>
      <c r="C63" s="12" t="s">
        <v>28</v>
      </c>
      <c r="D63" s="12" t="s">
        <v>28</v>
      </c>
      <c r="E63" s="12" t="s">
        <v>28</v>
      </c>
      <c r="F63" s="12" t="s">
        <v>28</v>
      </c>
      <c r="G63" s="12" t="s">
        <v>28</v>
      </c>
      <c r="H63" s="12" t="s">
        <v>28</v>
      </c>
      <c r="I63" s="12" t="s">
        <v>28</v>
      </c>
      <c r="J63" s="12" t="s">
        <v>28</v>
      </c>
      <c r="K63" s="12" t="s">
        <v>28</v>
      </c>
      <c r="L63" s="12" t="s">
        <v>28</v>
      </c>
      <c r="M63" s="12" t="s">
        <v>28</v>
      </c>
      <c r="N63" s="12" t="s">
        <v>28</v>
      </c>
      <c r="O63" s="12" t="s">
        <v>28</v>
      </c>
      <c r="P63" s="12" t="s">
        <v>28</v>
      </c>
      <c r="Q63" s="12" t="s">
        <v>28</v>
      </c>
      <c r="R63" s="12" t="s">
        <v>28</v>
      </c>
      <c r="S63" s="12" t="s">
        <v>28</v>
      </c>
      <c r="T63" s="12" t="s">
        <v>28</v>
      </c>
      <c r="U63" s="12" t="s">
        <v>28</v>
      </c>
      <c r="V63" s="11">
        <f t="shared" ref="V63" si="54">V62/V$12*100</f>
        <v>0.30824750018795583</v>
      </c>
      <c r="W63" s="12" t="s">
        <v>28</v>
      </c>
      <c r="X63" s="12" t="s">
        <v>28</v>
      </c>
      <c r="Y63" s="11">
        <f t="shared" ref="Y63" si="55">Y62/Y$12*100</f>
        <v>7.2804065533990372E-3</v>
      </c>
    </row>
    <row r="64" spans="1:25" x14ac:dyDescent="0.25">
      <c r="A64" s="17"/>
      <c r="B64" s="7" t="s">
        <v>26</v>
      </c>
      <c r="C64" s="12" t="s">
        <v>28</v>
      </c>
      <c r="D64" s="12" t="s">
        <v>28</v>
      </c>
      <c r="E64" s="12" t="s">
        <v>28</v>
      </c>
      <c r="F64" s="12" t="s">
        <v>28</v>
      </c>
      <c r="G64" s="12" t="s">
        <v>28</v>
      </c>
      <c r="H64" s="12" t="s">
        <v>28</v>
      </c>
      <c r="I64" s="12" t="s">
        <v>28</v>
      </c>
      <c r="J64" s="12" t="s">
        <v>28</v>
      </c>
      <c r="K64" s="12" t="s">
        <v>28</v>
      </c>
      <c r="L64" s="12" t="s">
        <v>28</v>
      </c>
      <c r="M64" s="12" t="s">
        <v>28</v>
      </c>
      <c r="N64" s="12" t="s">
        <v>28</v>
      </c>
      <c r="O64" s="12" t="s">
        <v>28</v>
      </c>
      <c r="P64" s="12" t="s">
        <v>28</v>
      </c>
      <c r="Q64" s="12" t="s">
        <v>28</v>
      </c>
      <c r="R64" s="12" t="s">
        <v>28</v>
      </c>
      <c r="S64" s="12" t="s">
        <v>28</v>
      </c>
      <c r="T64" s="12" t="s">
        <v>28</v>
      </c>
      <c r="U64" s="12" t="s">
        <v>28</v>
      </c>
      <c r="V64" s="12">
        <v>0</v>
      </c>
      <c r="W64" s="12" t="s">
        <v>28</v>
      </c>
      <c r="X64" s="12" t="s">
        <v>28</v>
      </c>
      <c r="Y64" s="13">
        <f>SUM(C64:X64)</f>
        <v>0</v>
      </c>
    </row>
    <row r="65" spans="1:25" x14ac:dyDescent="0.25">
      <c r="A65" s="17" t="s">
        <v>21</v>
      </c>
      <c r="B65" s="7" t="s">
        <v>25</v>
      </c>
      <c r="C65" s="12">
        <v>117369</v>
      </c>
      <c r="D65" s="12">
        <v>24408</v>
      </c>
      <c r="E65" s="12">
        <v>157123</v>
      </c>
      <c r="F65" s="12">
        <v>21539</v>
      </c>
      <c r="G65" s="12">
        <v>37067</v>
      </c>
      <c r="H65" s="12">
        <v>79120</v>
      </c>
      <c r="I65" s="12">
        <v>29310</v>
      </c>
      <c r="J65" s="12">
        <v>59856</v>
      </c>
      <c r="K65" s="12">
        <v>27094</v>
      </c>
      <c r="L65" s="12">
        <v>61561</v>
      </c>
      <c r="M65" s="12">
        <v>365937</v>
      </c>
      <c r="N65" s="12">
        <v>20669</v>
      </c>
      <c r="O65" s="12">
        <v>338110</v>
      </c>
      <c r="P65" s="12">
        <v>69948</v>
      </c>
      <c r="Q65" s="12">
        <v>157200</v>
      </c>
      <c r="R65" s="12">
        <v>40237</v>
      </c>
      <c r="S65" s="12">
        <v>34660</v>
      </c>
      <c r="T65" s="12">
        <v>58088</v>
      </c>
      <c r="U65" s="12">
        <v>31016</v>
      </c>
      <c r="V65" s="12">
        <v>29725</v>
      </c>
      <c r="W65" s="12">
        <v>38063</v>
      </c>
      <c r="X65" s="12">
        <v>14343</v>
      </c>
      <c r="Y65" s="13">
        <f>SUM(C65:X65)</f>
        <v>1812443</v>
      </c>
    </row>
    <row r="66" spans="1:25" x14ac:dyDescent="0.25">
      <c r="A66" s="17"/>
      <c r="B66" s="4" t="s">
        <v>56</v>
      </c>
      <c r="C66" s="11">
        <f>C65/C$12*100</f>
        <v>28.475457086293233</v>
      </c>
      <c r="D66" s="11">
        <f t="shared" ref="D66:Y66" si="56">D65/D$12*100</f>
        <v>32.593106947801353</v>
      </c>
      <c r="E66" s="11">
        <f t="shared" si="56"/>
        <v>29.010572261016311</v>
      </c>
      <c r="F66" s="11">
        <f t="shared" si="56"/>
        <v>30.419738440245176</v>
      </c>
      <c r="G66" s="11">
        <f t="shared" si="56"/>
        <v>35.207013477959407</v>
      </c>
      <c r="H66" s="11">
        <f t="shared" si="56"/>
        <v>33.698916029558958</v>
      </c>
      <c r="I66" s="11">
        <f t="shared" si="56"/>
        <v>33.556970141051472</v>
      </c>
      <c r="J66" s="11">
        <f t="shared" si="56"/>
        <v>26.103794156127346</v>
      </c>
      <c r="K66" s="11">
        <f t="shared" si="56"/>
        <v>32.808999648829634</v>
      </c>
      <c r="L66" s="11">
        <f t="shared" si="56"/>
        <v>23.232494773150979</v>
      </c>
      <c r="M66" s="11">
        <f t="shared" si="56"/>
        <v>28.361031434237972</v>
      </c>
      <c r="N66" s="11">
        <f t="shared" si="56"/>
        <v>34.955774662179302</v>
      </c>
      <c r="O66" s="11">
        <f t="shared" si="56"/>
        <v>31.031393920926892</v>
      </c>
      <c r="P66" s="11">
        <f t="shared" si="56"/>
        <v>28.622871125878763</v>
      </c>
      <c r="Q66" s="11">
        <f t="shared" si="56"/>
        <v>31.990036690862695</v>
      </c>
      <c r="R66" s="11">
        <f t="shared" si="56"/>
        <v>29.009884571848797</v>
      </c>
      <c r="S66" s="11">
        <f t="shared" si="56"/>
        <v>30.393644168120876</v>
      </c>
      <c r="T66" s="11">
        <f t="shared" si="56"/>
        <v>28.240144292708063</v>
      </c>
      <c r="U66" s="11">
        <f t="shared" si="56"/>
        <v>30.230019493177391</v>
      </c>
      <c r="V66" s="11">
        <f t="shared" si="56"/>
        <v>20.316312512387995</v>
      </c>
      <c r="W66" s="11">
        <f t="shared" si="56"/>
        <v>26.62437134083644</v>
      </c>
      <c r="X66" s="11">
        <f t="shared" si="56"/>
        <v>21.767107279984216</v>
      </c>
      <c r="Y66" s="11">
        <f t="shared" si="56"/>
        <v>29.257919944262113</v>
      </c>
    </row>
    <row r="67" spans="1:25" x14ac:dyDescent="0.25">
      <c r="A67" s="17"/>
      <c r="B67" s="7" t="s">
        <v>26</v>
      </c>
      <c r="C67" s="12">
        <v>5</v>
      </c>
      <c r="D67" s="12">
        <v>1</v>
      </c>
      <c r="E67" s="12">
        <v>6</v>
      </c>
      <c r="F67" s="12">
        <v>1</v>
      </c>
      <c r="G67" s="12">
        <v>2</v>
      </c>
      <c r="H67" s="12">
        <v>4</v>
      </c>
      <c r="I67" s="12">
        <v>1</v>
      </c>
      <c r="J67" s="12">
        <v>3</v>
      </c>
      <c r="K67" s="12">
        <v>1</v>
      </c>
      <c r="L67" s="12">
        <v>3</v>
      </c>
      <c r="M67" s="12">
        <v>15</v>
      </c>
      <c r="N67" s="12">
        <v>1</v>
      </c>
      <c r="O67" s="12">
        <v>13</v>
      </c>
      <c r="P67" s="12">
        <v>3</v>
      </c>
      <c r="Q67" s="12">
        <v>7</v>
      </c>
      <c r="R67" s="12">
        <v>2</v>
      </c>
      <c r="S67" s="12">
        <v>2</v>
      </c>
      <c r="T67" s="12">
        <v>3</v>
      </c>
      <c r="U67" s="12">
        <v>2</v>
      </c>
      <c r="V67" s="12">
        <v>2</v>
      </c>
      <c r="W67" s="12">
        <v>1</v>
      </c>
      <c r="X67" s="12">
        <v>0</v>
      </c>
      <c r="Y67" s="13">
        <f>SUM(C67:X67)</f>
        <v>78</v>
      </c>
    </row>
    <row r="68" spans="1:25" x14ac:dyDescent="0.25">
      <c r="A68" s="17" t="s">
        <v>22</v>
      </c>
      <c r="B68" s="7" t="s">
        <v>25</v>
      </c>
      <c r="C68" s="12" t="s">
        <v>28</v>
      </c>
      <c r="D68" s="12" t="s">
        <v>28</v>
      </c>
      <c r="E68" s="12" t="s">
        <v>28</v>
      </c>
      <c r="F68" s="12" t="s">
        <v>28</v>
      </c>
      <c r="G68" s="12" t="s">
        <v>28</v>
      </c>
      <c r="H68" s="12" t="s">
        <v>28</v>
      </c>
      <c r="I68" s="12" t="s">
        <v>28</v>
      </c>
      <c r="J68" s="12" t="s">
        <v>28</v>
      </c>
      <c r="K68" s="12" t="s">
        <v>28</v>
      </c>
      <c r="L68" s="12" t="s">
        <v>28</v>
      </c>
      <c r="M68" s="12">
        <v>1323</v>
      </c>
      <c r="N68" s="12" t="s">
        <v>28</v>
      </c>
      <c r="O68" s="12" t="s">
        <v>28</v>
      </c>
      <c r="P68" s="12" t="s">
        <v>28</v>
      </c>
      <c r="Q68" s="12">
        <v>393</v>
      </c>
      <c r="R68" s="12" t="s">
        <v>28</v>
      </c>
      <c r="S68" s="12" t="s">
        <v>28</v>
      </c>
      <c r="T68" s="12" t="s">
        <v>28</v>
      </c>
      <c r="U68" s="12" t="s">
        <v>28</v>
      </c>
      <c r="V68" s="12">
        <v>719</v>
      </c>
      <c r="W68" s="12" t="s">
        <v>28</v>
      </c>
      <c r="X68" s="12" t="s">
        <v>28</v>
      </c>
      <c r="Y68" s="13">
        <f>SUM(C68:X68)</f>
        <v>2435</v>
      </c>
    </row>
    <row r="69" spans="1:25" x14ac:dyDescent="0.25">
      <c r="A69" s="17"/>
      <c r="B69" s="4" t="s">
        <v>56</v>
      </c>
      <c r="C69" s="12" t="s">
        <v>28</v>
      </c>
      <c r="D69" s="12" t="s">
        <v>28</v>
      </c>
      <c r="E69" s="12" t="s">
        <v>28</v>
      </c>
      <c r="F69" s="12" t="s">
        <v>28</v>
      </c>
      <c r="G69" s="12" t="s">
        <v>28</v>
      </c>
      <c r="H69" s="12" t="s">
        <v>28</v>
      </c>
      <c r="I69" s="12" t="s">
        <v>28</v>
      </c>
      <c r="J69" s="12" t="s">
        <v>28</v>
      </c>
      <c r="K69" s="12" t="s">
        <v>28</v>
      </c>
      <c r="L69" s="12" t="s">
        <v>28</v>
      </c>
      <c r="M69" s="11">
        <f t="shared" ref="M69" si="57">M68/M$12*100</f>
        <v>0.10253580421629087</v>
      </c>
      <c r="N69" s="12" t="s">
        <v>28</v>
      </c>
      <c r="O69" s="12" t="s">
        <v>28</v>
      </c>
      <c r="P69" s="12" t="s">
        <v>28</v>
      </c>
      <c r="Q69" s="11">
        <f t="shared" ref="Q69" si="58">Q68/Q$12*100</f>
        <v>7.9975091727156736E-2</v>
      </c>
      <c r="R69" s="12" t="s">
        <v>28</v>
      </c>
      <c r="S69" s="12" t="s">
        <v>28</v>
      </c>
      <c r="T69" s="12" t="s">
        <v>28</v>
      </c>
      <c r="U69" s="12" t="s">
        <v>28</v>
      </c>
      <c r="V69" s="11">
        <f t="shared" ref="V69" si="59">V68/V$12*100</f>
        <v>0.4914189637142799</v>
      </c>
      <c r="W69" s="12" t="s">
        <v>28</v>
      </c>
      <c r="X69" s="12" t="s">
        <v>28</v>
      </c>
      <c r="Y69" s="11">
        <f t="shared" ref="Y69" si="60">Y68/Y$12*100</f>
        <v>3.9307738265025843E-2</v>
      </c>
    </row>
    <row r="70" spans="1:25" x14ac:dyDescent="0.25">
      <c r="A70" s="17"/>
      <c r="B70" s="7" t="s">
        <v>26</v>
      </c>
      <c r="C70" s="12" t="s">
        <v>28</v>
      </c>
      <c r="D70" s="12" t="s">
        <v>28</v>
      </c>
      <c r="E70" s="12" t="s">
        <v>28</v>
      </c>
      <c r="F70" s="12" t="s">
        <v>28</v>
      </c>
      <c r="G70" s="12" t="s">
        <v>28</v>
      </c>
      <c r="H70" s="12" t="s">
        <v>28</v>
      </c>
      <c r="I70" s="12" t="s">
        <v>28</v>
      </c>
      <c r="J70" s="12" t="s">
        <v>28</v>
      </c>
      <c r="K70" s="12" t="s">
        <v>28</v>
      </c>
      <c r="L70" s="12" t="s">
        <v>28</v>
      </c>
      <c r="M70" s="12">
        <v>0</v>
      </c>
      <c r="N70" s="12" t="s">
        <v>28</v>
      </c>
      <c r="O70" s="12" t="s">
        <v>28</v>
      </c>
      <c r="P70" s="12" t="s">
        <v>28</v>
      </c>
      <c r="Q70" s="12">
        <v>0</v>
      </c>
      <c r="R70" s="12" t="s">
        <v>28</v>
      </c>
      <c r="S70" s="12" t="s">
        <v>28</v>
      </c>
      <c r="T70" s="12" t="s">
        <v>28</v>
      </c>
      <c r="U70" s="12" t="s">
        <v>28</v>
      </c>
      <c r="V70" s="12">
        <v>0</v>
      </c>
      <c r="W70" s="12" t="s">
        <v>28</v>
      </c>
      <c r="X70" s="12" t="s">
        <v>28</v>
      </c>
      <c r="Y70" s="13">
        <f>SUM(C70:X70)</f>
        <v>0</v>
      </c>
    </row>
    <row r="71" spans="1:25" x14ac:dyDescent="0.25">
      <c r="A71" s="17" t="s">
        <v>23</v>
      </c>
      <c r="B71" s="7" t="s">
        <v>25</v>
      </c>
      <c r="C71" s="12">
        <v>1924</v>
      </c>
      <c r="D71" s="12">
        <v>180</v>
      </c>
      <c r="E71" s="12">
        <v>2230</v>
      </c>
      <c r="F71" s="12">
        <v>169</v>
      </c>
      <c r="G71" s="12">
        <v>367</v>
      </c>
      <c r="H71" s="12">
        <v>731</v>
      </c>
      <c r="I71" s="12">
        <v>273</v>
      </c>
      <c r="J71" s="12">
        <v>1073</v>
      </c>
      <c r="K71" s="12">
        <v>289</v>
      </c>
      <c r="L71" s="12">
        <v>1136</v>
      </c>
      <c r="M71" s="12">
        <v>2846</v>
      </c>
      <c r="N71" s="12">
        <v>176</v>
      </c>
      <c r="O71" s="12">
        <v>9163</v>
      </c>
      <c r="P71" s="12">
        <v>951</v>
      </c>
      <c r="Q71" s="12">
        <v>1323</v>
      </c>
      <c r="R71" s="12">
        <v>624</v>
      </c>
      <c r="S71" s="12">
        <v>319</v>
      </c>
      <c r="T71" s="12">
        <v>832</v>
      </c>
      <c r="U71" s="12">
        <v>123</v>
      </c>
      <c r="V71" s="12">
        <v>725</v>
      </c>
      <c r="W71" s="12">
        <v>452</v>
      </c>
      <c r="X71" s="12">
        <v>186</v>
      </c>
      <c r="Y71" s="13">
        <f>SUM(C71:X71)</f>
        <v>26092</v>
      </c>
    </row>
    <row r="72" spans="1:25" x14ac:dyDescent="0.25">
      <c r="A72" s="17"/>
      <c r="B72" s="4" t="s">
        <v>56</v>
      </c>
      <c r="C72" s="11">
        <f>C71/C$12*100</f>
        <v>0.46679088544699349</v>
      </c>
      <c r="D72" s="11">
        <f t="shared" ref="D72:Y72" si="61">D71/D$12*100</f>
        <v>0.24036214563275335</v>
      </c>
      <c r="E72" s="11">
        <f t="shared" si="61"/>
        <v>0.41173842239561598</v>
      </c>
      <c r="F72" s="11">
        <f t="shared" si="61"/>
        <v>0.23868033782447817</v>
      </c>
      <c r="G72" s="11">
        <f t="shared" si="61"/>
        <v>0.34858429186098422</v>
      </c>
      <c r="H72" s="11">
        <f t="shared" si="61"/>
        <v>0.31134868070788169</v>
      </c>
      <c r="I72" s="11">
        <f t="shared" si="61"/>
        <v>0.31255724491665138</v>
      </c>
      <c r="J72" s="11">
        <f t="shared" si="61"/>
        <v>0.46794592237243787</v>
      </c>
      <c r="K72" s="11">
        <f t="shared" si="61"/>
        <v>0.34995943376805799</v>
      </c>
      <c r="L72" s="11">
        <f t="shared" si="61"/>
        <v>0.42871483670342442</v>
      </c>
      <c r="M72" s="11">
        <f t="shared" si="61"/>
        <v>0.22057210793617824</v>
      </c>
      <c r="N72" s="11">
        <f t="shared" si="61"/>
        <v>0.29765428131712018</v>
      </c>
      <c r="O72" s="11">
        <f t="shared" si="61"/>
        <v>0.84097087485567756</v>
      </c>
      <c r="P72" s="11">
        <f t="shared" si="61"/>
        <v>0.38915123292604081</v>
      </c>
      <c r="Q72" s="11">
        <f t="shared" si="61"/>
        <v>0.26922912558531387</v>
      </c>
      <c r="R72" s="11">
        <f t="shared" si="61"/>
        <v>0.44988860931067548</v>
      </c>
      <c r="S72" s="11">
        <f t="shared" si="61"/>
        <v>0.27973377061830806</v>
      </c>
      <c r="T72" s="11">
        <f t="shared" si="61"/>
        <v>0.40448629754050941</v>
      </c>
      <c r="U72" s="11">
        <f t="shared" si="61"/>
        <v>0.11988304093567251</v>
      </c>
      <c r="V72" s="11">
        <f t="shared" si="61"/>
        <v>0.49551981737531697</v>
      </c>
      <c r="W72" s="11">
        <f t="shared" si="61"/>
        <v>0.31616572120059039</v>
      </c>
      <c r="X72" s="11">
        <f t="shared" si="61"/>
        <v>0.28227581078415009</v>
      </c>
      <c r="Y72" s="11">
        <f t="shared" si="61"/>
        <v>0.42119815474786632</v>
      </c>
    </row>
    <row r="73" spans="1:25" x14ac:dyDescent="0.25">
      <c r="A73" s="17"/>
      <c r="B73" s="7" t="s">
        <v>26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3">
        <f>SUM(C73:X73)</f>
        <v>0</v>
      </c>
    </row>
    <row r="74" spans="1:25" x14ac:dyDescent="0.25">
      <c r="A74" s="17" t="s">
        <v>24</v>
      </c>
      <c r="B74" s="7" t="s">
        <v>25</v>
      </c>
      <c r="C74" s="12">
        <v>611</v>
      </c>
      <c r="D74" s="12">
        <v>147</v>
      </c>
      <c r="E74" s="12">
        <v>772</v>
      </c>
      <c r="F74" s="12" t="s">
        <v>28</v>
      </c>
      <c r="G74" s="12">
        <v>168</v>
      </c>
      <c r="H74" s="12">
        <v>427</v>
      </c>
      <c r="I74" s="12">
        <v>150</v>
      </c>
      <c r="J74" s="12">
        <v>587</v>
      </c>
      <c r="K74" s="12">
        <v>96</v>
      </c>
      <c r="L74" s="12">
        <v>553</v>
      </c>
      <c r="M74" s="12">
        <v>2962</v>
      </c>
      <c r="N74" s="12">
        <v>53</v>
      </c>
      <c r="O74" s="12">
        <v>1646</v>
      </c>
      <c r="P74" s="12">
        <v>568</v>
      </c>
      <c r="Q74" s="12">
        <v>965</v>
      </c>
      <c r="R74" s="12">
        <v>255</v>
      </c>
      <c r="S74" s="12">
        <v>121</v>
      </c>
      <c r="T74" s="12">
        <v>342</v>
      </c>
      <c r="U74" s="12">
        <v>115</v>
      </c>
      <c r="V74" s="12">
        <v>283</v>
      </c>
      <c r="W74" s="12">
        <v>761</v>
      </c>
      <c r="X74" s="12">
        <v>272</v>
      </c>
      <c r="Y74" s="13">
        <f>SUM(C74:X74)</f>
        <v>11854</v>
      </c>
    </row>
    <row r="75" spans="1:25" x14ac:dyDescent="0.25">
      <c r="A75" s="17"/>
      <c r="B75" s="4" t="s">
        <v>56</v>
      </c>
      <c r="C75" s="11">
        <f>C74/C$12*100</f>
        <v>0.1482376460541128</v>
      </c>
      <c r="D75" s="11">
        <f t="shared" ref="D75:Y75" si="62">D74/D$12*100</f>
        <v>0.19629575226674856</v>
      </c>
      <c r="E75" s="11">
        <f t="shared" si="62"/>
        <v>0.14253904129570205</v>
      </c>
      <c r="F75" s="12" t="s">
        <v>28</v>
      </c>
      <c r="G75" s="11">
        <f t="shared" si="62"/>
        <v>0.15956992106987833</v>
      </c>
      <c r="H75" s="11">
        <f t="shared" si="62"/>
        <v>0.18186851800583512</v>
      </c>
      <c r="I75" s="11">
        <f t="shared" si="62"/>
        <v>0.17173474995420407</v>
      </c>
      <c r="J75" s="11">
        <f t="shared" si="62"/>
        <v>0.25599651112080246</v>
      </c>
      <c r="K75" s="11">
        <f t="shared" si="62"/>
        <v>0.11624950049042757</v>
      </c>
      <c r="L75" s="11">
        <f t="shared" si="62"/>
        <v>0.20869657103608602</v>
      </c>
      <c r="M75" s="11">
        <f t="shared" si="62"/>
        <v>0.22956239764826422</v>
      </c>
      <c r="N75" s="11">
        <f t="shared" si="62"/>
        <v>8.9634527896632787E-2</v>
      </c>
      <c r="O75" s="11">
        <f t="shared" si="62"/>
        <v>0.15106821565125453</v>
      </c>
      <c r="P75" s="11">
        <f t="shared" si="62"/>
        <v>0.23242681419767736</v>
      </c>
      <c r="Q75" s="11">
        <f t="shared" si="62"/>
        <v>0.19637649749798028</v>
      </c>
      <c r="R75" s="11">
        <f t="shared" si="62"/>
        <v>0.18384871053561258</v>
      </c>
      <c r="S75" s="11">
        <f t="shared" si="62"/>
        <v>0.10610591299315135</v>
      </c>
      <c r="T75" s="11">
        <f t="shared" si="62"/>
        <v>0.16626720403708439</v>
      </c>
      <c r="U75" s="11">
        <f t="shared" si="62"/>
        <v>0.11208576998050682</v>
      </c>
      <c r="V75" s="11">
        <f t="shared" si="62"/>
        <v>0.19342359767891684</v>
      </c>
      <c r="W75" s="11">
        <f t="shared" si="62"/>
        <v>0.5323055615788701</v>
      </c>
      <c r="X75" s="11">
        <f t="shared" si="62"/>
        <v>0.41279043297467111</v>
      </c>
      <c r="Y75" s="11">
        <f t="shared" si="62"/>
        <v>0.19135684985364124</v>
      </c>
    </row>
    <row r="76" spans="1:25" x14ac:dyDescent="0.25">
      <c r="A76" s="17"/>
      <c r="B76" s="7" t="s">
        <v>26</v>
      </c>
      <c r="C76" s="12">
        <v>0</v>
      </c>
      <c r="D76" s="12">
        <v>0</v>
      </c>
      <c r="E76" s="12">
        <v>0</v>
      </c>
      <c r="F76" s="12" t="s">
        <v>28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3">
        <f>SUM(C76:X76)</f>
        <v>0</v>
      </c>
    </row>
    <row r="78" spans="1:25" x14ac:dyDescent="0.25">
      <c r="A78" s="3" t="s">
        <v>57</v>
      </c>
    </row>
    <row r="79" spans="1:25" x14ac:dyDescent="0.25">
      <c r="A79" s="3" t="s">
        <v>58</v>
      </c>
    </row>
    <row r="80" spans="1:25" x14ac:dyDescent="0.25">
      <c r="A80" s="3" t="s">
        <v>59</v>
      </c>
    </row>
    <row r="81" spans="1:1" x14ac:dyDescent="0.25">
      <c r="A81" s="3" t="s">
        <v>60</v>
      </c>
    </row>
    <row r="82" spans="1:1" x14ac:dyDescent="0.25">
      <c r="A82" s="3" t="s">
        <v>85</v>
      </c>
    </row>
    <row r="83" spans="1:1" ht="8.4499999999999993" customHeight="1" x14ac:dyDescent="0.25"/>
    <row r="84" spans="1:1" x14ac:dyDescent="0.25">
      <c r="A84" s="3" t="s">
        <v>81</v>
      </c>
    </row>
    <row r="85" spans="1:1" x14ac:dyDescent="0.25">
      <c r="A85" s="3" t="s">
        <v>61</v>
      </c>
    </row>
    <row r="86" spans="1:1" x14ac:dyDescent="0.25">
      <c r="A86" s="3" t="s">
        <v>62</v>
      </c>
    </row>
    <row r="87" spans="1:1" x14ac:dyDescent="0.25">
      <c r="A87" s="3" t="s">
        <v>63</v>
      </c>
    </row>
    <row r="88" spans="1:1" x14ac:dyDescent="0.25">
      <c r="A88" s="3" t="s">
        <v>64</v>
      </c>
    </row>
    <row r="89" spans="1:1" x14ac:dyDescent="0.25">
      <c r="A89" s="3" t="s">
        <v>65</v>
      </c>
    </row>
    <row r="90" spans="1:1" x14ac:dyDescent="0.25">
      <c r="A90" s="3" t="s">
        <v>66</v>
      </c>
    </row>
    <row r="91" spans="1:1" x14ac:dyDescent="0.25">
      <c r="A91" s="3" t="s">
        <v>67</v>
      </c>
    </row>
    <row r="92" spans="1:1" x14ac:dyDescent="0.25">
      <c r="A92" s="3" t="s">
        <v>68</v>
      </c>
    </row>
    <row r="93" spans="1:1" x14ac:dyDescent="0.25">
      <c r="A93" s="3" t="s">
        <v>69</v>
      </c>
    </row>
    <row r="94" spans="1:1" x14ac:dyDescent="0.25">
      <c r="A94" s="3" t="s">
        <v>70</v>
      </c>
    </row>
    <row r="95" spans="1:1" x14ac:dyDescent="0.25">
      <c r="A95" s="3" t="s">
        <v>82</v>
      </c>
    </row>
    <row r="96" spans="1:1" x14ac:dyDescent="0.25">
      <c r="A96" s="3" t="s">
        <v>71</v>
      </c>
    </row>
    <row r="97" spans="1:1" x14ac:dyDescent="0.25">
      <c r="A97" s="3" t="s">
        <v>72</v>
      </c>
    </row>
    <row r="98" spans="1:1" x14ac:dyDescent="0.25">
      <c r="A98" s="3" t="s">
        <v>73</v>
      </c>
    </row>
    <row r="99" spans="1:1" x14ac:dyDescent="0.25">
      <c r="A99" s="3" t="s">
        <v>74</v>
      </c>
    </row>
    <row r="100" spans="1:1" x14ac:dyDescent="0.25">
      <c r="A100" s="3" t="s">
        <v>75</v>
      </c>
    </row>
    <row r="101" spans="1:1" x14ac:dyDescent="0.25">
      <c r="A101" s="3" t="s">
        <v>83</v>
      </c>
    </row>
    <row r="102" spans="1:1" x14ac:dyDescent="0.25">
      <c r="A102" s="3" t="s">
        <v>76</v>
      </c>
    </row>
    <row r="103" spans="1:1" x14ac:dyDescent="0.25">
      <c r="A103" s="3" t="s">
        <v>77</v>
      </c>
    </row>
    <row r="104" spans="1:1" x14ac:dyDescent="0.25">
      <c r="A104" s="3" t="s">
        <v>78</v>
      </c>
    </row>
    <row r="105" spans="1:1" x14ac:dyDescent="0.25">
      <c r="A105" s="3" t="s">
        <v>79</v>
      </c>
    </row>
    <row r="106" spans="1:1" x14ac:dyDescent="0.25">
      <c r="A106" s="3" t="s">
        <v>80</v>
      </c>
    </row>
    <row r="108" spans="1:1" x14ac:dyDescent="0.25">
      <c r="A108" s="15" t="s">
        <v>87</v>
      </c>
    </row>
    <row r="109" spans="1:1" x14ac:dyDescent="0.25">
      <c r="A109" s="3" t="s">
        <v>88</v>
      </c>
    </row>
    <row r="110" spans="1:1" x14ac:dyDescent="0.25">
      <c r="A110" s="3" t="s">
        <v>89</v>
      </c>
    </row>
    <row r="111" spans="1:1" x14ac:dyDescent="0.25">
      <c r="A111" s="3" t="s">
        <v>90</v>
      </c>
    </row>
    <row r="115" spans="1:1" x14ac:dyDescent="0.25">
      <c r="A115" s="9" t="s">
        <v>86</v>
      </c>
    </row>
  </sheetData>
  <mergeCells count="28">
    <mergeCell ref="A4:B4"/>
    <mergeCell ref="A5:A6"/>
    <mergeCell ref="A8:A9"/>
    <mergeCell ref="A10:A11"/>
    <mergeCell ref="A14:A16"/>
    <mergeCell ref="A50:A52"/>
    <mergeCell ref="A17:A19"/>
    <mergeCell ref="A20:A22"/>
    <mergeCell ref="A23:A25"/>
    <mergeCell ref="A26:A28"/>
    <mergeCell ref="A29:A31"/>
    <mergeCell ref="A32:A34"/>
    <mergeCell ref="A71:A73"/>
    <mergeCell ref="A74:A76"/>
    <mergeCell ref="A2:B3"/>
    <mergeCell ref="Y2:Y3"/>
    <mergeCell ref="A12:A13"/>
    <mergeCell ref="A53:A55"/>
    <mergeCell ref="A56:A58"/>
    <mergeCell ref="A59:A61"/>
    <mergeCell ref="A62:A64"/>
    <mergeCell ref="A65:A67"/>
    <mergeCell ref="A68:A70"/>
    <mergeCell ref="A35:A37"/>
    <mergeCell ref="A38:A40"/>
    <mergeCell ref="A41:A43"/>
    <mergeCell ref="A44:A46"/>
    <mergeCell ref="A47:A49"/>
  </mergeCells>
  <pageMargins left="0.70866141732283472" right="0.70866141732283472" top="0" bottom="0" header="0.31496062992125984" footer="0.31496062992125984"/>
  <pageSetup paperSize="8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Mapa Oficial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Eleição da Assembleia da República</dc:title>
  <dc:creator>Luis Malaquias</dc:creator>
  <cp:lastModifiedBy>Luis Malaquias</cp:lastModifiedBy>
  <cp:lastPrinted>2024-03-21T19:34:10Z</cp:lastPrinted>
  <dcterms:created xsi:type="dcterms:W3CDTF">2024-03-21T06:15:21Z</dcterms:created>
  <dcterms:modified xsi:type="dcterms:W3CDTF">2024-10-25T15:02:50Z</dcterms:modified>
</cp:coreProperties>
</file>