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Y=SENESCENCE" sheetId="1" r:id="rId1"/>
    <sheet name="Y=INOCULUM" sheetId="2" r:id="rId2"/>
    <sheet name="Y=YEILD" sheetId="3" r:id="rId3"/>
  </sheets>
  <calcPr calcId="145621"/>
</workbook>
</file>

<file path=xl/calcChain.xml><?xml version="1.0" encoding="utf-8"?>
<calcChain xmlns="http://schemas.openxmlformats.org/spreadsheetml/2006/main">
  <c r="G38" i="2" l="1"/>
  <c r="H38" i="2"/>
  <c r="G36" i="2"/>
  <c r="H36" i="2"/>
  <c r="G37" i="2"/>
  <c r="H37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H3" i="2"/>
  <c r="G3" i="2"/>
  <c r="T4" i="1" l="1"/>
  <c r="U4" i="1"/>
  <c r="V4" i="1"/>
  <c r="W4" i="1"/>
  <c r="T5" i="1"/>
  <c r="U5" i="1"/>
  <c r="V5" i="1"/>
  <c r="W5" i="1"/>
  <c r="U3" i="1"/>
  <c r="V3" i="1"/>
  <c r="W3" i="1"/>
  <c r="T3" i="1"/>
  <c r="P3" i="1"/>
  <c r="Q3" i="1"/>
  <c r="R3" i="1"/>
  <c r="P4" i="1"/>
  <c r="Q4" i="1"/>
  <c r="R4" i="1"/>
  <c r="P5" i="1"/>
  <c r="Q5" i="1"/>
  <c r="R5" i="1"/>
  <c r="O4" i="1"/>
  <c r="O5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6" i="2" l="1"/>
  <c r="E3" i="2"/>
</calcChain>
</file>

<file path=xl/sharedStrings.xml><?xml version="1.0" encoding="utf-8"?>
<sst xmlns="http://schemas.openxmlformats.org/spreadsheetml/2006/main" count="36" uniqueCount="19">
  <si>
    <t>EEPS</t>
  </si>
  <si>
    <t>FUNGUS</t>
  </si>
  <si>
    <t>BLOCK</t>
  </si>
  <si>
    <t>TRIAL</t>
  </si>
  <si>
    <t>CFU/g OF STEM</t>
  </si>
  <si>
    <t>TUBER #</t>
  </si>
  <si>
    <t>TUBER WEIGHT (g)</t>
  </si>
  <si>
    <t>INCIDENCE (3cm)</t>
  </si>
  <si>
    <t>INCIDENCE (30cm)</t>
  </si>
  <si>
    <t>KEY</t>
  </si>
  <si>
    <t>VD5 VSP699.P</t>
  </si>
  <si>
    <t>VD5 VSP699.B</t>
  </si>
  <si>
    <t>CONTROL</t>
  </si>
  <si>
    <t>.</t>
  </si>
  <si>
    <t xml:space="preserve">AUSPC </t>
  </si>
  <si>
    <t>AUSPC</t>
  </si>
  <si>
    <t>MEAN CHLOROSIS</t>
  </si>
  <si>
    <t>STANDARD DEVIATIONS</t>
  </si>
  <si>
    <t>MEAN INCIDENCE OF INFECTED 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</si>
</sst>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5" xfId="0" applyNumberFormat="1" applyFont="1" applyBorder="1"/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14" fontId="1" fillId="0" borderId="12" xfId="0" applyNumberFormat="1" applyFont="1" applyFill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0" borderId="6" xfId="0" applyNumberFormat="1" applyFont="1" applyBorder="1"/>
    <xf numFmtId="14" fontId="1" fillId="0" borderId="7" xfId="0" applyNumberFormat="1" applyFont="1" applyBorder="1"/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0106725168406"/>
          <c:y val="0.16008844174413928"/>
          <c:w val="0.67603812016147291"/>
          <c:h val="0.57732055877155686"/>
        </c:manualLayout>
      </c:layout>
      <c:lineChart>
        <c:grouping val="standard"/>
        <c:varyColors val="0"/>
        <c:ser>
          <c:idx val="0"/>
          <c:order val="0"/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'Y=SENESCENCE'!$S$7:$W$7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8.5612764553806198</c:v>
                  </c:pt>
                  <c:pt idx="2">
                    <c:v>9.4046249099562562</c:v>
                  </c:pt>
                  <c:pt idx="3">
                    <c:v>21.178176302863079</c:v>
                  </c:pt>
                  <c:pt idx="4">
                    <c:v>11.487806447259521</c:v>
                  </c:pt>
                </c:numCache>
              </c:numRef>
            </c:plus>
            <c:minus>
              <c:numRef>
                <c:f>'Y=SENESCENCE'!$S$7:$W$7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8.5612764553806198</c:v>
                  </c:pt>
                  <c:pt idx="2">
                    <c:v>9.4046249099562562</c:v>
                  </c:pt>
                  <c:pt idx="3">
                    <c:v>21.178176302863079</c:v>
                  </c:pt>
                  <c:pt idx="4">
                    <c:v>11.487806447259521</c:v>
                  </c:pt>
                </c:numCache>
              </c:numRef>
            </c:minus>
          </c:errBars>
          <c:cat>
            <c:numRef>
              <c:f>'Y=SENESCENCE'!$O$6:$R$6</c:f>
              <c:numCache>
                <c:formatCode>m/d/yyyy</c:formatCode>
                <c:ptCount val="4"/>
                <c:pt idx="0">
                  <c:v>42212</c:v>
                </c:pt>
                <c:pt idx="1">
                  <c:v>42219</c:v>
                </c:pt>
                <c:pt idx="2">
                  <c:v>42234</c:v>
                </c:pt>
                <c:pt idx="3">
                  <c:v>42240</c:v>
                </c:pt>
              </c:numCache>
            </c:numRef>
          </c:cat>
          <c:val>
            <c:numRef>
              <c:f>'Y=SENESCENCE'!$O$7:$R$7</c:f>
              <c:numCache>
                <c:formatCode>General</c:formatCode>
                <c:ptCount val="4"/>
                <c:pt idx="0">
                  <c:v>125.83333333333333</c:v>
                </c:pt>
                <c:pt idx="1">
                  <c:v>246.66666666666666</c:v>
                </c:pt>
                <c:pt idx="2">
                  <c:v>783</c:v>
                </c:pt>
                <c:pt idx="3">
                  <c:v>1038.9166666666667</c:v>
                </c:pt>
              </c:numCache>
            </c:numRef>
          </c:val>
          <c:smooth val="0"/>
        </c:ser>
        <c:ser>
          <c:idx val="1"/>
          <c:order val="1"/>
          <c:spPr>
            <a:ln>
              <a:prstDash val="lg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'Y=SENESCENCE'!$S$9:$W$9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3.6545944516540554</c:v>
                  </c:pt>
                  <c:pt idx="2">
                    <c:v>5.6407607481776623</c:v>
                  </c:pt>
                  <c:pt idx="3">
                    <c:v>15.244223943394548</c:v>
                  </c:pt>
                  <c:pt idx="4">
                    <c:v>21.997761594114866</c:v>
                  </c:pt>
                </c:numCache>
              </c:numRef>
            </c:plus>
            <c:minus>
              <c:numRef>
                <c:f>'Y=SENESCENCE'!$S$9:$W$9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3.6545944516540554</c:v>
                  </c:pt>
                  <c:pt idx="2">
                    <c:v>5.6407607481776623</c:v>
                  </c:pt>
                  <c:pt idx="3">
                    <c:v>15.244223943394548</c:v>
                  </c:pt>
                  <c:pt idx="4">
                    <c:v>21.997761594114866</c:v>
                  </c:pt>
                </c:numCache>
              </c:numRef>
            </c:minus>
          </c:errBars>
          <c:cat>
            <c:numRef>
              <c:f>'Y=SENESCENCE'!$O$6:$R$6</c:f>
              <c:numCache>
                <c:formatCode>m/d/yyyy</c:formatCode>
                <c:ptCount val="4"/>
                <c:pt idx="0">
                  <c:v>42212</c:v>
                </c:pt>
                <c:pt idx="1">
                  <c:v>42219</c:v>
                </c:pt>
                <c:pt idx="2">
                  <c:v>42234</c:v>
                </c:pt>
                <c:pt idx="3">
                  <c:v>42240</c:v>
                </c:pt>
              </c:numCache>
            </c:numRef>
          </c:cat>
          <c:val>
            <c:numRef>
              <c:f>'Y=SENESCENCE'!$O$8:$R$8</c:f>
              <c:numCache>
                <c:formatCode>General</c:formatCode>
                <c:ptCount val="4"/>
                <c:pt idx="0">
                  <c:v>64.416666666666671</c:v>
                </c:pt>
                <c:pt idx="1">
                  <c:v>135.83333333333334</c:v>
                </c:pt>
                <c:pt idx="2">
                  <c:v>508.33333333333331</c:v>
                </c:pt>
                <c:pt idx="3">
                  <c:v>739.16666666666663</c:v>
                </c:pt>
              </c:numCache>
            </c:numRef>
          </c:val>
          <c:smooth val="0"/>
        </c:ser>
        <c:ser>
          <c:idx val="2"/>
          <c:order val="2"/>
          <c:spPr>
            <a:ln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'Y=SENESCENCE'!$S$8:$W$8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5.1012476192326988</c:v>
                  </c:pt>
                  <c:pt idx="2">
                    <c:v>4.5016831868926008</c:v>
                  </c:pt>
                  <c:pt idx="3">
                    <c:v>15.293839124023609</c:v>
                  </c:pt>
                  <c:pt idx="4">
                    <c:v>19.709058062144155</c:v>
                  </c:pt>
                </c:numCache>
              </c:numRef>
            </c:plus>
            <c:minus>
              <c:numRef>
                <c:f>'Y=SENESCENCE'!$S$8:$W$8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5.1012476192326988</c:v>
                  </c:pt>
                  <c:pt idx="2">
                    <c:v>4.5016831868926008</c:v>
                  </c:pt>
                  <c:pt idx="3">
                    <c:v>15.293839124023609</c:v>
                  </c:pt>
                  <c:pt idx="4">
                    <c:v>19.709058062144155</c:v>
                  </c:pt>
                </c:numCache>
              </c:numRef>
            </c:minus>
          </c:errBars>
          <c:cat>
            <c:numRef>
              <c:f>'Y=SENESCENCE'!$O$6:$R$6</c:f>
              <c:numCache>
                <c:formatCode>m/d/yyyy</c:formatCode>
                <c:ptCount val="4"/>
                <c:pt idx="0">
                  <c:v>42212</c:v>
                </c:pt>
                <c:pt idx="1">
                  <c:v>42219</c:v>
                </c:pt>
                <c:pt idx="2">
                  <c:v>42234</c:v>
                </c:pt>
                <c:pt idx="3">
                  <c:v>42240</c:v>
                </c:pt>
              </c:numCache>
            </c:numRef>
          </c:cat>
          <c:val>
            <c:numRef>
              <c:f>'Y=SENESCENCE'!$O$9:$R$9</c:f>
              <c:numCache>
                <c:formatCode>General</c:formatCode>
                <c:ptCount val="4"/>
                <c:pt idx="0">
                  <c:v>39.166666666666664</c:v>
                </c:pt>
                <c:pt idx="1">
                  <c:v>106.25</c:v>
                </c:pt>
                <c:pt idx="2">
                  <c:v>548.33333333333337</c:v>
                </c:pt>
                <c:pt idx="3">
                  <c:v>768.33333333333337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8608"/>
        <c:axId val="38070528"/>
      </c:lineChart>
      <c:dateAx>
        <c:axId val="380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8070528"/>
        <c:crosses val="autoZero"/>
        <c:auto val="1"/>
        <c:lblOffset val="100"/>
        <c:baseTimeUnit val="days"/>
      </c:dateAx>
      <c:valAx>
        <c:axId val="3807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AUSPC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400255</xdr:colOff>
      <xdr:row>1</xdr:row>
      <xdr:rowOff>122998</xdr:rowOff>
    </xdr:from>
    <xdr:to>
      <xdr:col>16</xdr:col>
      <xdr:colOff>381000</xdr:colOff>
      <xdr:row>20</xdr:row>
      <xdr:rowOff>82826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tabSelected="1" zoomScale="115" zoomScaleNormal="115" workbookViewId="0">
      <selection activeCell="T15" sqref="T15"/>
    </sheetView>
  </sheetViews>
  <sheetFormatPr defaultRowHeight="15" x14ac:dyDescent="0.25"/>
  <cols>
    <col min="4" max="4" width="9.7109375" bestFit="1" customWidth="1"/>
    <col min="5" max="5" width="9.140625" style="35"/>
    <col min="6" max="6" width="9.7109375" style="35" bestFit="1" customWidth="1"/>
    <col min="7" max="7" width="9.7109375" bestFit="1" customWidth="1"/>
    <col min="15" max="15" width="9.7109375" bestFit="1" customWidth="1"/>
    <col min="16" max="16" width="9.140625" style="35"/>
    <col min="17" max="17" width="9.7109375" style="35" bestFit="1" customWidth="1"/>
    <col min="18" max="18" width="9.7109375" bestFit="1" customWidth="1"/>
    <col min="20" max="20" width="9.7109375" bestFit="1" customWidth="1"/>
    <col min="22" max="23" width="9.7109375" bestFit="1" customWidth="1"/>
  </cols>
  <sheetData>
    <row r="1" spans="1:23" ht="15.75" thickBot="1" x14ac:dyDescent="0.3">
      <c r="A1" s="15" t="s">
        <v>0</v>
      </c>
      <c r="N1" s="15" t="s">
        <v>0</v>
      </c>
      <c r="O1" s="55" t="s">
        <v>16</v>
      </c>
      <c r="P1" s="55"/>
      <c r="Q1" s="55"/>
      <c r="R1" s="55"/>
      <c r="T1" s="55" t="s">
        <v>17</v>
      </c>
      <c r="U1" s="55"/>
      <c r="V1" s="55"/>
      <c r="W1" s="55"/>
    </row>
    <row r="2" spans="1:23" ht="15.75" thickBot="1" x14ac:dyDescent="0.3">
      <c r="A2" s="6" t="s">
        <v>1</v>
      </c>
      <c r="B2" s="7" t="s">
        <v>2</v>
      </c>
      <c r="C2" s="8" t="s">
        <v>3</v>
      </c>
      <c r="D2" s="34">
        <v>42212</v>
      </c>
      <c r="E2" s="36">
        <v>42219</v>
      </c>
      <c r="F2" s="36">
        <v>42234</v>
      </c>
      <c r="G2" s="37">
        <v>42240</v>
      </c>
      <c r="H2" s="4" t="s">
        <v>14</v>
      </c>
      <c r="I2" s="5" t="s">
        <v>15</v>
      </c>
      <c r="J2" s="4"/>
      <c r="K2" s="4"/>
      <c r="L2" s="4"/>
      <c r="M2" s="5"/>
      <c r="N2" s="6" t="s">
        <v>1</v>
      </c>
      <c r="O2" s="34">
        <v>42212</v>
      </c>
      <c r="P2" s="36">
        <v>42219</v>
      </c>
      <c r="Q2" s="36">
        <v>42234</v>
      </c>
      <c r="R2" s="46">
        <v>42240</v>
      </c>
      <c r="S2" s="6" t="s">
        <v>1</v>
      </c>
      <c r="T2" s="44">
        <v>42212</v>
      </c>
      <c r="U2" s="45">
        <v>42219</v>
      </c>
      <c r="V2" s="45">
        <v>42234</v>
      </c>
      <c r="W2" s="47">
        <v>42240</v>
      </c>
    </row>
    <row r="3" spans="1:23" ht="15.75" thickBot="1" x14ac:dyDescent="0.3">
      <c r="A3" s="10">
        <v>1</v>
      </c>
      <c r="B3" s="10">
        <v>1</v>
      </c>
      <c r="C3" s="10">
        <v>1</v>
      </c>
      <c r="D3" s="28">
        <v>30</v>
      </c>
      <c r="E3" s="10">
        <v>40</v>
      </c>
      <c r="F3" s="10">
        <v>75</v>
      </c>
      <c r="G3" s="10">
        <v>98</v>
      </c>
      <c r="H3" s="16">
        <f>(((D3+E3/2)*7)+((E3+F3/2)*15)+((F3+G3/2)*6))</f>
        <v>2256.5</v>
      </c>
      <c r="I3" s="1">
        <v>2256.5</v>
      </c>
      <c r="J3" s="16"/>
      <c r="K3" s="16"/>
      <c r="L3" s="16"/>
      <c r="M3" s="1"/>
      <c r="N3" s="31">
        <v>1</v>
      </c>
      <c r="O3" s="31">
        <f>(D3+D6+D9+D12+D15+D18+D21+D24+D27+D30+D33+D36/12)</f>
        <v>125.83333333333333</v>
      </c>
      <c r="P3" s="28">
        <f t="shared" ref="P3:R5" si="0">(E3+E6+E9+E12+E15+E18+E21+E24+E27+E30+E33+E36/12)</f>
        <v>246.66666666666666</v>
      </c>
      <c r="Q3" s="28">
        <f t="shared" si="0"/>
        <v>783</v>
      </c>
      <c r="R3" s="38">
        <f t="shared" si="0"/>
        <v>1038.9166666666667</v>
      </c>
      <c r="S3" s="31">
        <v>1</v>
      </c>
      <c r="T3" s="31">
        <f>_xlfn.STDEV.S(D3,D6,D9,D12,D15,D18,D21,D24,D27,D30,D33,D36)</f>
        <v>8.5612764553806198</v>
      </c>
      <c r="U3" s="28">
        <f t="shared" ref="U3:W3" si="1">_xlfn.STDEV.S(E3,E6,E9,E12,E15,E18,E21,E24,E27,E30,E33,E36)</f>
        <v>9.4046249099562562</v>
      </c>
      <c r="V3" s="28">
        <f t="shared" si="1"/>
        <v>21.178176302863079</v>
      </c>
      <c r="W3" s="38">
        <f t="shared" si="1"/>
        <v>11.487806447259521</v>
      </c>
    </row>
    <row r="4" spans="1:23" ht="15.75" thickBot="1" x14ac:dyDescent="0.3">
      <c r="A4" s="11">
        <v>2</v>
      </c>
      <c r="B4" s="11">
        <v>1</v>
      </c>
      <c r="C4" s="11">
        <v>1</v>
      </c>
      <c r="D4" s="27">
        <v>15</v>
      </c>
      <c r="E4" s="26">
        <v>20</v>
      </c>
      <c r="F4" s="26">
        <v>70</v>
      </c>
      <c r="G4" s="26">
        <v>90</v>
      </c>
      <c r="H4" s="16">
        <f t="shared" ref="H4:H38" si="2">(((D4+E4/2)*7)+((E4+F4/2)*15)+((F4+G4/2)*6))</f>
        <v>1690</v>
      </c>
      <c r="I4" s="2">
        <v>1690</v>
      </c>
      <c r="J4" s="17"/>
      <c r="K4" s="17"/>
      <c r="L4" s="17"/>
      <c r="M4" s="2"/>
      <c r="N4" s="32">
        <v>2</v>
      </c>
      <c r="O4" s="32">
        <f t="shared" ref="O4:O5" si="3">(D4+D7+D10+D13+D16+D19+D22+D25+D28+D31+D34+D37/12)</f>
        <v>64.416666666666671</v>
      </c>
      <c r="P4" s="42">
        <f t="shared" si="0"/>
        <v>135.83333333333334</v>
      </c>
      <c r="Q4" s="42">
        <f t="shared" si="0"/>
        <v>508.33333333333331</v>
      </c>
      <c r="R4" s="12">
        <f t="shared" si="0"/>
        <v>739.16666666666663</v>
      </c>
      <c r="S4" s="32">
        <v>2</v>
      </c>
      <c r="T4" s="32">
        <f t="shared" ref="T4:T5" si="4">_xlfn.STDEV.S(D4,D7,D10,D13,D16,D19,D22,D25,D28,D31,D34,D37)</f>
        <v>5.1012476192326988</v>
      </c>
      <c r="U4" s="42">
        <f t="shared" ref="U4:U5" si="5">_xlfn.STDEV.S(E4,E7,E10,E13,E16,E19,E22,E25,E28,E31,E34,E37)</f>
        <v>4.5016831868926008</v>
      </c>
      <c r="V4" s="42">
        <f t="shared" ref="V4:V5" si="6">_xlfn.STDEV.S(F4,F7,F10,F13,F16,F19,F22,F25,F28,F31,F34,F37)</f>
        <v>15.293839124023609</v>
      </c>
      <c r="W4" s="12">
        <f t="shared" ref="W4:W5" si="7">_xlfn.STDEV.S(G4,G7,G10,G13,G16,G19,G22,G25,G28,G31,G34,G37)</f>
        <v>19.709058062144155</v>
      </c>
    </row>
    <row r="5" spans="1:23" ht="15.75" thickBot="1" x14ac:dyDescent="0.3">
      <c r="A5" s="13">
        <v>3</v>
      </c>
      <c r="B5" s="13">
        <v>1</v>
      </c>
      <c r="C5" s="13">
        <v>1</v>
      </c>
      <c r="D5" s="29">
        <v>5</v>
      </c>
      <c r="E5" s="13">
        <v>15</v>
      </c>
      <c r="F5" s="13">
        <v>60</v>
      </c>
      <c r="G5" s="13">
        <v>90</v>
      </c>
      <c r="H5" s="16">
        <f t="shared" si="2"/>
        <v>1392.5</v>
      </c>
      <c r="I5" s="3">
        <v>1392.5</v>
      </c>
      <c r="J5" s="18"/>
      <c r="K5" s="18"/>
      <c r="L5" s="18"/>
      <c r="M5" s="3"/>
      <c r="N5" s="32">
        <v>3</v>
      </c>
      <c r="O5" s="32">
        <f t="shared" si="3"/>
        <v>39.166666666666664</v>
      </c>
      <c r="P5" s="42">
        <f t="shared" si="0"/>
        <v>106.25</v>
      </c>
      <c r="Q5" s="42">
        <f t="shared" si="0"/>
        <v>548.33333333333337</v>
      </c>
      <c r="R5" s="12">
        <f t="shared" si="0"/>
        <v>768.33333333333337</v>
      </c>
      <c r="S5" s="32">
        <v>3</v>
      </c>
      <c r="T5" s="32">
        <f t="shared" si="4"/>
        <v>3.6545944516540554</v>
      </c>
      <c r="U5" s="42">
        <f t="shared" si="5"/>
        <v>5.6407607481776623</v>
      </c>
      <c r="V5" s="42">
        <f t="shared" si="6"/>
        <v>15.244223943394548</v>
      </c>
      <c r="W5" s="12">
        <f t="shared" si="7"/>
        <v>21.997761594114866</v>
      </c>
    </row>
    <row r="6" spans="1:23" ht="15.75" thickBot="1" x14ac:dyDescent="0.3">
      <c r="A6" s="11">
        <v>1</v>
      </c>
      <c r="B6" s="11">
        <v>2</v>
      </c>
      <c r="C6" s="11">
        <v>1</v>
      </c>
      <c r="D6" s="27">
        <v>20</v>
      </c>
      <c r="E6" s="26">
        <v>30</v>
      </c>
      <c r="F6" s="26">
        <v>95</v>
      </c>
      <c r="G6" s="26">
        <v>100</v>
      </c>
      <c r="H6" s="16">
        <f t="shared" si="2"/>
        <v>2277.5</v>
      </c>
      <c r="I6" s="2">
        <v>2277.5</v>
      </c>
      <c r="J6" s="17"/>
      <c r="K6" s="17"/>
      <c r="L6" s="17"/>
      <c r="M6" s="17"/>
      <c r="N6" s="51" t="s">
        <v>1</v>
      </c>
      <c r="O6" s="34">
        <v>42212</v>
      </c>
      <c r="P6" s="36">
        <v>42219</v>
      </c>
      <c r="Q6" s="36">
        <v>42234</v>
      </c>
      <c r="R6" s="46">
        <v>42240</v>
      </c>
      <c r="S6" s="52" t="s">
        <v>1</v>
      </c>
      <c r="T6" s="44">
        <v>42212</v>
      </c>
      <c r="U6" s="45">
        <v>42219</v>
      </c>
      <c r="V6" s="45">
        <v>42234</v>
      </c>
      <c r="W6" s="47">
        <v>42240</v>
      </c>
    </row>
    <row r="7" spans="1:23" ht="15.75" thickBot="1" x14ac:dyDescent="0.3">
      <c r="A7" s="11">
        <v>2</v>
      </c>
      <c r="B7" s="11">
        <v>2</v>
      </c>
      <c r="C7" s="11">
        <v>1</v>
      </c>
      <c r="D7" s="27">
        <v>5</v>
      </c>
      <c r="E7" s="26">
        <v>15</v>
      </c>
      <c r="F7" s="26">
        <v>60</v>
      </c>
      <c r="G7" s="26">
        <v>80</v>
      </c>
      <c r="H7" s="16">
        <f t="shared" si="2"/>
        <v>1362.5</v>
      </c>
      <c r="I7" s="2">
        <v>1362.5</v>
      </c>
      <c r="J7" s="17"/>
      <c r="K7" s="17"/>
      <c r="L7" s="17"/>
      <c r="M7" s="17"/>
      <c r="N7" s="11">
        <v>1</v>
      </c>
      <c r="O7" s="39">
        <v>125.83333333333333</v>
      </c>
      <c r="P7" s="39">
        <v>246.66666666666666</v>
      </c>
      <c r="Q7" s="39">
        <v>783</v>
      </c>
      <c r="R7" s="49">
        <v>1038.9166666666667</v>
      </c>
      <c r="S7" s="53">
        <v>0</v>
      </c>
      <c r="T7" s="17">
        <v>8.5612764553806198</v>
      </c>
      <c r="U7" s="17">
        <v>9.4046249099562562</v>
      </c>
      <c r="V7" s="17">
        <v>21.178176302863079</v>
      </c>
      <c r="W7" s="2">
        <v>11.487806447259521</v>
      </c>
    </row>
    <row r="8" spans="1:23" ht="15.75" thickBot="1" x14ac:dyDescent="0.3">
      <c r="A8" s="13">
        <v>3</v>
      </c>
      <c r="B8" s="13">
        <v>2</v>
      </c>
      <c r="C8" s="13">
        <v>1</v>
      </c>
      <c r="D8" s="29">
        <v>10</v>
      </c>
      <c r="E8" s="13">
        <v>15</v>
      </c>
      <c r="F8" s="13">
        <v>60</v>
      </c>
      <c r="G8" s="13">
        <v>80</v>
      </c>
      <c r="H8" s="16">
        <f t="shared" si="2"/>
        <v>1397.5</v>
      </c>
      <c r="I8" s="3">
        <v>1397.5</v>
      </c>
      <c r="J8" s="18"/>
      <c r="K8" s="18"/>
      <c r="L8" s="18"/>
      <c r="M8" s="18"/>
      <c r="N8" s="11">
        <v>2</v>
      </c>
      <c r="O8" s="39">
        <v>64.416666666666671</v>
      </c>
      <c r="P8" s="42">
        <v>135.83333333333334</v>
      </c>
      <c r="Q8" s="42">
        <v>508.33333333333331</v>
      </c>
      <c r="R8" s="12">
        <v>739.16666666666663</v>
      </c>
      <c r="S8" s="53">
        <v>0</v>
      </c>
      <c r="T8" s="17">
        <v>5.1012476192326988</v>
      </c>
      <c r="U8" s="17">
        <v>4.5016831868926008</v>
      </c>
      <c r="V8" s="17">
        <v>15.293839124023609</v>
      </c>
      <c r="W8" s="2">
        <v>19.709058062144155</v>
      </c>
    </row>
    <row r="9" spans="1:23" ht="15.75" thickBot="1" x14ac:dyDescent="0.3">
      <c r="A9" s="11">
        <v>1</v>
      </c>
      <c r="B9" s="11">
        <v>3</v>
      </c>
      <c r="C9" s="11">
        <v>1</v>
      </c>
      <c r="D9" s="27">
        <v>20</v>
      </c>
      <c r="E9" s="26">
        <v>35</v>
      </c>
      <c r="F9" s="26">
        <v>90</v>
      </c>
      <c r="G9" s="26">
        <v>100</v>
      </c>
      <c r="H9" s="16">
        <f t="shared" si="2"/>
        <v>2302.5</v>
      </c>
      <c r="I9" s="2">
        <v>2302.5</v>
      </c>
      <c r="J9" s="17"/>
      <c r="K9" s="17"/>
      <c r="L9" s="17"/>
      <c r="M9" s="17"/>
      <c r="N9" s="13">
        <v>3</v>
      </c>
      <c r="O9" s="48">
        <v>39.166666666666664</v>
      </c>
      <c r="P9" s="48">
        <v>106.25</v>
      </c>
      <c r="Q9" s="48">
        <v>548.33333333333337</v>
      </c>
      <c r="R9" s="50">
        <v>768.33333333333337</v>
      </c>
      <c r="S9" s="54">
        <v>0</v>
      </c>
      <c r="T9" s="18">
        <v>3.6545944516540554</v>
      </c>
      <c r="U9" s="18">
        <v>5.6407607481776623</v>
      </c>
      <c r="V9" s="18">
        <v>15.244223943394548</v>
      </c>
      <c r="W9" s="3">
        <v>21.997761594114866</v>
      </c>
    </row>
    <row r="10" spans="1:23" ht="15.75" thickBot="1" x14ac:dyDescent="0.3">
      <c r="A10" s="11">
        <v>2</v>
      </c>
      <c r="B10" s="11">
        <v>3</v>
      </c>
      <c r="C10" s="11">
        <v>1</v>
      </c>
      <c r="D10" s="27">
        <v>10</v>
      </c>
      <c r="E10" s="26">
        <v>15</v>
      </c>
      <c r="F10" s="26">
        <v>70</v>
      </c>
      <c r="G10" s="26">
        <v>80</v>
      </c>
      <c r="H10" s="16">
        <f t="shared" si="2"/>
        <v>1532.5</v>
      </c>
      <c r="I10" s="2">
        <v>1532.5</v>
      </c>
      <c r="J10" s="17"/>
      <c r="K10" s="17"/>
      <c r="L10" s="17"/>
      <c r="M10" s="2"/>
      <c r="N10" s="11"/>
      <c r="O10" s="27"/>
      <c r="P10" s="26"/>
      <c r="Q10" s="26"/>
      <c r="R10" s="26"/>
    </row>
    <row r="11" spans="1:23" ht="15.75" thickBot="1" x14ac:dyDescent="0.3">
      <c r="A11" s="13">
        <v>3</v>
      </c>
      <c r="B11" s="13">
        <v>3</v>
      </c>
      <c r="C11" s="13">
        <v>1</v>
      </c>
      <c r="D11" s="29">
        <v>0</v>
      </c>
      <c r="E11" s="13">
        <v>5</v>
      </c>
      <c r="F11" s="13">
        <v>35</v>
      </c>
      <c r="G11" s="13">
        <v>60</v>
      </c>
      <c r="H11" s="16">
        <f t="shared" si="2"/>
        <v>745</v>
      </c>
      <c r="I11" s="3">
        <v>745</v>
      </c>
      <c r="J11" s="18"/>
      <c r="K11" s="18"/>
      <c r="L11" s="18"/>
      <c r="M11" s="3"/>
      <c r="N11" s="13"/>
      <c r="O11" s="29"/>
      <c r="P11" s="13"/>
      <c r="Q11" s="13"/>
      <c r="R11" s="13"/>
    </row>
    <row r="12" spans="1:23" ht="15.75" thickBot="1" x14ac:dyDescent="0.3">
      <c r="A12" s="11">
        <v>1</v>
      </c>
      <c r="B12" s="11">
        <v>4</v>
      </c>
      <c r="C12" s="11">
        <v>1</v>
      </c>
      <c r="D12" s="27">
        <v>5</v>
      </c>
      <c r="E12" s="26">
        <v>15</v>
      </c>
      <c r="F12" s="26">
        <v>75</v>
      </c>
      <c r="G12" s="26">
        <v>98</v>
      </c>
      <c r="H12" s="16">
        <f t="shared" si="2"/>
        <v>1619</v>
      </c>
      <c r="I12" s="2">
        <v>1619</v>
      </c>
      <c r="J12" s="17"/>
      <c r="K12" s="17"/>
      <c r="L12" s="17"/>
      <c r="M12" s="2"/>
      <c r="N12" s="11"/>
      <c r="O12" s="27"/>
      <c r="P12" s="26"/>
      <c r="Q12" s="26"/>
      <c r="R12" s="26"/>
    </row>
    <row r="13" spans="1:23" ht="15.75" thickBot="1" x14ac:dyDescent="0.3">
      <c r="A13" s="11">
        <v>2</v>
      </c>
      <c r="B13" s="11">
        <v>4</v>
      </c>
      <c r="C13" s="11">
        <v>1</v>
      </c>
      <c r="D13" s="27">
        <v>5</v>
      </c>
      <c r="E13" s="26">
        <v>10</v>
      </c>
      <c r="F13" s="26">
        <v>25</v>
      </c>
      <c r="G13" s="26">
        <v>30</v>
      </c>
      <c r="H13" s="16">
        <f t="shared" si="2"/>
        <v>647.5</v>
      </c>
      <c r="I13" s="2">
        <v>647.5</v>
      </c>
      <c r="J13" s="17"/>
      <c r="K13" s="17"/>
      <c r="L13" s="17"/>
      <c r="M13" s="2"/>
      <c r="N13" s="11"/>
      <c r="O13" s="27"/>
      <c r="P13" s="26"/>
      <c r="Q13" s="26"/>
      <c r="R13" s="26"/>
    </row>
    <row r="14" spans="1:23" ht="15.75" thickBot="1" x14ac:dyDescent="0.3">
      <c r="A14" s="13">
        <v>3</v>
      </c>
      <c r="B14" s="13">
        <v>4</v>
      </c>
      <c r="C14" s="13">
        <v>1</v>
      </c>
      <c r="D14" s="29">
        <v>2</v>
      </c>
      <c r="E14" s="13">
        <v>5</v>
      </c>
      <c r="F14" s="13">
        <v>60</v>
      </c>
      <c r="G14" s="13">
        <v>60</v>
      </c>
      <c r="H14" s="16">
        <f t="shared" si="2"/>
        <v>1096.5</v>
      </c>
      <c r="I14" s="3">
        <v>1096.5</v>
      </c>
      <c r="J14" s="18"/>
      <c r="K14" s="18"/>
      <c r="L14" s="18"/>
      <c r="M14" s="3"/>
      <c r="N14" s="13"/>
      <c r="O14" s="29"/>
      <c r="P14" s="13"/>
      <c r="Q14" s="13"/>
      <c r="R14" s="13"/>
    </row>
    <row r="15" spans="1:23" ht="15.75" thickBot="1" x14ac:dyDescent="0.3">
      <c r="A15" s="11">
        <v>1</v>
      </c>
      <c r="B15" s="11">
        <v>5</v>
      </c>
      <c r="C15" s="11">
        <v>1</v>
      </c>
      <c r="D15" s="27">
        <v>5</v>
      </c>
      <c r="E15" s="26">
        <v>25</v>
      </c>
      <c r="F15" s="26">
        <v>90</v>
      </c>
      <c r="G15" s="26">
        <v>100</v>
      </c>
      <c r="H15" s="16">
        <f t="shared" si="2"/>
        <v>2012.5</v>
      </c>
      <c r="I15" s="2">
        <v>2012.5</v>
      </c>
      <c r="J15" s="17"/>
      <c r="K15" s="17"/>
      <c r="L15" s="17"/>
      <c r="M15" s="2"/>
      <c r="N15" s="11"/>
      <c r="O15" s="27"/>
      <c r="P15" s="26"/>
      <c r="Q15" s="26"/>
      <c r="R15" s="26"/>
    </row>
    <row r="16" spans="1:23" ht="15.75" thickBot="1" x14ac:dyDescent="0.3">
      <c r="A16" s="11">
        <v>2</v>
      </c>
      <c r="B16" s="11">
        <v>5</v>
      </c>
      <c r="C16" s="11">
        <v>1</v>
      </c>
      <c r="D16" s="27">
        <v>0</v>
      </c>
      <c r="E16" s="26">
        <v>15</v>
      </c>
      <c r="F16" s="26">
        <v>55</v>
      </c>
      <c r="G16" s="26">
        <v>60</v>
      </c>
      <c r="H16" s="16">
        <f t="shared" si="2"/>
        <v>1200</v>
      </c>
      <c r="I16" s="2">
        <v>1200</v>
      </c>
      <c r="J16" s="17"/>
      <c r="K16" s="17"/>
      <c r="L16" s="17"/>
      <c r="M16" s="2"/>
      <c r="N16" s="11"/>
      <c r="O16" s="27"/>
      <c r="P16" s="26"/>
      <c r="Q16" s="26"/>
      <c r="R16" s="26"/>
    </row>
    <row r="17" spans="1:18" ht="15.75" thickBot="1" x14ac:dyDescent="0.3">
      <c r="A17" s="13">
        <v>3</v>
      </c>
      <c r="B17" s="13">
        <v>5</v>
      </c>
      <c r="C17" s="13">
        <v>1</v>
      </c>
      <c r="D17" s="29">
        <v>2</v>
      </c>
      <c r="E17" s="13">
        <v>5</v>
      </c>
      <c r="F17" s="13">
        <v>50</v>
      </c>
      <c r="G17" s="13">
        <v>50</v>
      </c>
      <c r="H17" s="16">
        <f t="shared" si="2"/>
        <v>931.5</v>
      </c>
      <c r="I17" s="3">
        <v>931.5</v>
      </c>
      <c r="J17" s="18"/>
      <c r="K17" s="18"/>
      <c r="L17" s="18"/>
      <c r="M17" s="3"/>
      <c r="N17" s="13"/>
      <c r="O17" s="29"/>
      <c r="P17" s="13"/>
      <c r="Q17" s="13"/>
      <c r="R17" s="13"/>
    </row>
    <row r="18" spans="1:18" ht="15.75" thickBot="1" x14ac:dyDescent="0.3">
      <c r="A18" s="11">
        <v>1</v>
      </c>
      <c r="B18" s="11">
        <v>6</v>
      </c>
      <c r="C18" s="11">
        <v>1</v>
      </c>
      <c r="D18" s="27">
        <v>15</v>
      </c>
      <c r="E18" s="26">
        <v>25</v>
      </c>
      <c r="F18" s="26">
        <v>98</v>
      </c>
      <c r="G18" s="26">
        <v>100</v>
      </c>
      <c r="H18" s="16">
        <f t="shared" si="2"/>
        <v>2190.5</v>
      </c>
      <c r="I18" s="2">
        <v>2190.5</v>
      </c>
      <c r="J18" s="17"/>
      <c r="K18" s="17"/>
      <c r="L18" s="17"/>
      <c r="M18" s="2"/>
      <c r="N18" s="11"/>
      <c r="O18" s="27"/>
      <c r="P18" s="26"/>
      <c r="Q18" s="26"/>
      <c r="R18" s="26"/>
    </row>
    <row r="19" spans="1:18" ht="15.75" thickBot="1" x14ac:dyDescent="0.3">
      <c r="A19" s="11">
        <v>2</v>
      </c>
      <c r="B19" s="11">
        <v>6</v>
      </c>
      <c r="C19" s="11">
        <v>1</v>
      </c>
      <c r="D19" s="27">
        <v>2</v>
      </c>
      <c r="E19" s="26">
        <v>15</v>
      </c>
      <c r="F19" s="26">
        <v>50</v>
      </c>
      <c r="G19" s="26">
        <v>40</v>
      </c>
      <c r="H19" s="16">
        <f t="shared" si="2"/>
        <v>1086.5</v>
      </c>
      <c r="I19" s="2">
        <v>1086.5</v>
      </c>
      <c r="J19" s="17"/>
      <c r="K19" s="17"/>
      <c r="L19" s="17"/>
      <c r="M19" s="2"/>
      <c r="N19" s="11"/>
      <c r="O19" s="27"/>
      <c r="P19" s="26"/>
      <c r="Q19" s="26"/>
      <c r="R19" s="26"/>
    </row>
    <row r="20" spans="1:18" ht="15.75" thickBot="1" x14ac:dyDescent="0.3">
      <c r="A20" s="13">
        <v>3</v>
      </c>
      <c r="B20" s="13">
        <v>6</v>
      </c>
      <c r="C20" s="13">
        <v>1</v>
      </c>
      <c r="D20" s="30">
        <v>10</v>
      </c>
      <c r="E20" s="13">
        <v>15</v>
      </c>
      <c r="F20" s="13">
        <v>80</v>
      </c>
      <c r="G20" s="13">
        <v>95</v>
      </c>
      <c r="H20" s="16">
        <f t="shared" si="2"/>
        <v>1712.5</v>
      </c>
      <c r="I20" s="3">
        <v>1712.5</v>
      </c>
      <c r="J20" s="18"/>
      <c r="K20" s="18"/>
      <c r="L20" s="18"/>
      <c r="M20" s="3"/>
      <c r="N20" s="13"/>
      <c r="O20" s="30"/>
      <c r="P20" s="13"/>
      <c r="Q20" s="13"/>
      <c r="R20" s="13"/>
    </row>
    <row r="21" spans="1:18" ht="15.75" thickBot="1" x14ac:dyDescent="0.3">
      <c r="A21" s="11">
        <v>1</v>
      </c>
      <c r="B21" s="11">
        <v>1</v>
      </c>
      <c r="C21" s="12">
        <v>2</v>
      </c>
      <c r="D21" s="31">
        <v>5</v>
      </c>
      <c r="E21" s="10">
        <v>10</v>
      </c>
      <c r="F21" s="10">
        <v>45</v>
      </c>
      <c r="G21" s="10">
        <v>100</v>
      </c>
      <c r="H21" s="16">
        <f t="shared" si="2"/>
        <v>1127.5</v>
      </c>
      <c r="I21" s="1">
        <v>1127.5</v>
      </c>
      <c r="J21" s="16"/>
      <c r="K21" s="16"/>
      <c r="L21" s="16"/>
      <c r="M21" s="1"/>
      <c r="N21" s="11"/>
      <c r="O21" s="31"/>
      <c r="P21" s="10"/>
      <c r="Q21" s="10"/>
      <c r="R21" s="10"/>
    </row>
    <row r="22" spans="1:18" ht="15.75" thickBot="1" x14ac:dyDescent="0.3">
      <c r="A22" s="11">
        <v>2</v>
      </c>
      <c r="B22" s="11">
        <v>1</v>
      </c>
      <c r="C22" s="12">
        <v>2</v>
      </c>
      <c r="D22" s="32">
        <v>0</v>
      </c>
      <c r="E22" s="26">
        <v>5</v>
      </c>
      <c r="F22" s="26">
        <v>30</v>
      </c>
      <c r="G22" s="26">
        <v>85</v>
      </c>
      <c r="H22" s="16">
        <f t="shared" si="2"/>
        <v>752.5</v>
      </c>
      <c r="I22" s="2">
        <v>752.5</v>
      </c>
      <c r="J22" s="17"/>
      <c r="K22" s="17"/>
      <c r="L22" s="17"/>
      <c r="M22" s="2"/>
      <c r="N22" s="11"/>
      <c r="O22" s="32"/>
      <c r="P22" s="26"/>
      <c r="Q22" s="26"/>
      <c r="R22" s="26"/>
    </row>
    <row r="23" spans="1:18" ht="15.75" thickBot="1" x14ac:dyDescent="0.3">
      <c r="A23" s="13">
        <v>3</v>
      </c>
      <c r="B23" s="13">
        <v>1</v>
      </c>
      <c r="C23" s="14">
        <v>2</v>
      </c>
      <c r="D23" s="33">
        <v>5</v>
      </c>
      <c r="E23" s="13">
        <v>10</v>
      </c>
      <c r="F23" s="13">
        <v>60</v>
      </c>
      <c r="G23" s="13">
        <v>100</v>
      </c>
      <c r="H23" s="16">
        <f t="shared" si="2"/>
        <v>1330</v>
      </c>
      <c r="I23" s="3">
        <v>1330</v>
      </c>
      <c r="J23" s="18"/>
      <c r="K23" s="18"/>
      <c r="L23" s="18"/>
      <c r="M23" s="3"/>
      <c r="N23" s="13"/>
      <c r="O23" s="33"/>
      <c r="P23" s="13"/>
      <c r="Q23" s="13"/>
      <c r="R23" s="13"/>
    </row>
    <row r="24" spans="1:18" ht="15.75" thickBot="1" x14ac:dyDescent="0.3">
      <c r="A24" s="11">
        <v>1</v>
      </c>
      <c r="B24" s="11">
        <v>2</v>
      </c>
      <c r="C24" s="12">
        <v>2</v>
      </c>
      <c r="D24" s="32">
        <v>10</v>
      </c>
      <c r="E24" s="26">
        <v>20</v>
      </c>
      <c r="F24" s="26">
        <v>75</v>
      </c>
      <c r="G24" s="26">
        <v>95</v>
      </c>
      <c r="H24" s="16">
        <f t="shared" si="2"/>
        <v>1737.5</v>
      </c>
      <c r="I24" s="2">
        <v>1737.5</v>
      </c>
      <c r="J24" s="17"/>
      <c r="K24" s="17"/>
      <c r="L24" s="17"/>
      <c r="M24" s="2"/>
      <c r="N24" s="11"/>
      <c r="O24" s="32"/>
      <c r="P24" s="26"/>
      <c r="Q24" s="26"/>
      <c r="R24" s="26"/>
    </row>
    <row r="25" spans="1:18" ht="15.75" thickBot="1" x14ac:dyDescent="0.3">
      <c r="A25" s="11">
        <v>2</v>
      </c>
      <c r="B25" s="11">
        <v>2</v>
      </c>
      <c r="C25" s="12">
        <v>2</v>
      </c>
      <c r="D25" s="32">
        <v>15</v>
      </c>
      <c r="E25" s="26">
        <v>10</v>
      </c>
      <c r="F25" s="26">
        <v>35</v>
      </c>
      <c r="G25" s="26">
        <v>90</v>
      </c>
      <c r="H25" s="16">
        <f t="shared" si="2"/>
        <v>1032.5</v>
      </c>
      <c r="I25" s="2">
        <v>1032.5</v>
      </c>
      <c r="J25" s="17"/>
      <c r="K25" s="17"/>
      <c r="L25" s="17"/>
      <c r="M25" s="2"/>
      <c r="N25" s="11"/>
      <c r="O25" s="32"/>
      <c r="P25" s="26"/>
      <c r="Q25" s="26"/>
      <c r="R25" s="26"/>
    </row>
    <row r="26" spans="1:18" ht="15.75" thickBot="1" x14ac:dyDescent="0.3">
      <c r="A26" s="13">
        <v>3</v>
      </c>
      <c r="B26" s="13">
        <v>2</v>
      </c>
      <c r="C26" s="14">
        <v>2</v>
      </c>
      <c r="D26" s="33">
        <v>5</v>
      </c>
      <c r="E26" s="13">
        <v>20</v>
      </c>
      <c r="F26" s="13">
        <v>40</v>
      </c>
      <c r="G26" s="13">
        <v>80</v>
      </c>
      <c r="H26" s="16">
        <f t="shared" si="2"/>
        <v>1185</v>
      </c>
      <c r="I26" s="3">
        <v>1185</v>
      </c>
      <c r="J26" s="18"/>
      <c r="K26" s="18"/>
      <c r="L26" s="18"/>
      <c r="M26" s="3"/>
      <c r="N26" s="13"/>
      <c r="O26" s="33"/>
      <c r="P26" s="13"/>
      <c r="Q26" s="13"/>
      <c r="R26" s="13"/>
    </row>
    <row r="27" spans="1:18" ht="15.75" thickBot="1" x14ac:dyDescent="0.3">
      <c r="A27" s="11">
        <v>1</v>
      </c>
      <c r="B27" s="11">
        <v>3</v>
      </c>
      <c r="C27" s="12">
        <v>2</v>
      </c>
      <c r="D27" s="32">
        <v>5</v>
      </c>
      <c r="E27" s="26">
        <v>20</v>
      </c>
      <c r="F27" s="26">
        <v>45</v>
      </c>
      <c r="G27" s="26">
        <v>85</v>
      </c>
      <c r="H27" s="16">
        <f t="shared" si="2"/>
        <v>1267.5</v>
      </c>
      <c r="I27" s="2">
        <v>1267.5</v>
      </c>
      <c r="J27" s="17"/>
      <c r="K27" s="17"/>
      <c r="L27" s="17"/>
      <c r="M27" s="2"/>
      <c r="N27" s="11"/>
      <c r="O27" s="32"/>
      <c r="P27" s="26"/>
      <c r="Q27" s="26"/>
      <c r="R27" s="26"/>
    </row>
    <row r="28" spans="1:18" ht="15.75" thickBot="1" x14ac:dyDescent="0.3">
      <c r="A28" s="11">
        <v>2</v>
      </c>
      <c r="B28" s="11">
        <v>3</v>
      </c>
      <c r="C28" s="12">
        <v>2</v>
      </c>
      <c r="D28" s="32">
        <v>5</v>
      </c>
      <c r="E28" s="26">
        <v>15</v>
      </c>
      <c r="F28" s="26">
        <v>40</v>
      </c>
      <c r="G28" s="26">
        <v>60</v>
      </c>
      <c r="H28" s="16">
        <f t="shared" si="2"/>
        <v>1032.5</v>
      </c>
      <c r="I28" s="2">
        <v>1032.5</v>
      </c>
      <c r="J28" s="17"/>
      <c r="K28" s="17"/>
      <c r="L28" s="17"/>
      <c r="M28" s="2"/>
      <c r="N28" s="11"/>
      <c r="O28" s="32"/>
      <c r="P28" s="26"/>
      <c r="Q28" s="26"/>
      <c r="R28" s="26"/>
    </row>
    <row r="29" spans="1:18" ht="15.75" thickBot="1" x14ac:dyDescent="0.3">
      <c r="A29" s="13">
        <v>3</v>
      </c>
      <c r="B29" s="13">
        <v>3</v>
      </c>
      <c r="C29" s="14">
        <v>2</v>
      </c>
      <c r="D29" s="33">
        <v>0</v>
      </c>
      <c r="E29" s="13">
        <v>5</v>
      </c>
      <c r="F29" s="13">
        <v>35</v>
      </c>
      <c r="G29" s="13">
        <v>70</v>
      </c>
      <c r="H29" s="16">
        <f t="shared" si="2"/>
        <v>775</v>
      </c>
      <c r="I29" s="3">
        <v>775</v>
      </c>
      <c r="J29" s="18"/>
      <c r="K29" s="18"/>
      <c r="L29" s="18"/>
      <c r="M29" s="3"/>
      <c r="N29" s="13"/>
      <c r="O29" s="33"/>
      <c r="P29" s="13"/>
      <c r="Q29" s="13"/>
      <c r="R29" s="13"/>
    </row>
    <row r="30" spans="1:18" ht="15.75" thickBot="1" x14ac:dyDescent="0.3">
      <c r="A30" s="11">
        <v>1</v>
      </c>
      <c r="B30" s="11">
        <v>4</v>
      </c>
      <c r="C30" s="12">
        <v>2</v>
      </c>
      <c r="D30" s="32">
        <v>0</v>
      </c>
      <c r="E30" s="26">
        <v>10</v>
      </c>
      <c r="F30" s="26">
        <v>40</v>
      </c>
      <c r="G30" s="26">
        <v>60</v>
      </c>
      <c r="H30" s="16">
        <f t="shared" si="2"/>
        <v>905</v>
      </c>
      <c r="I30" s="2">
        <v>905</v>
      </c>
      <c r="J30" s="17"/>
      <c r="K30" s="17"/>
      <c r="L30" s="17"/>
      <c r="M30" s="2"/>
      <c r="N30" s="11"/>
      <c r="O30" s="32"/>
      <c r="P30" s="26"/>
      <c r="Q30" s="26"/>
      <c r="R30" s="26"/>
    </row>
    <row r="31" spans="1:18" ht="15.75" thickBot="1" x14ac:dyDescent="0.3">
      <c r="A31" s="11">
        <v>2</v>
      </c>
      <c r="B31" s="11">
        <v>4</v>
      </c>
      <c r="C31" s="12">
        <v>2</v>
      </c>
      <c r="D31" s="32">
        <v>5</v>
      </c>
      <c r="E31" s="26">
        <v>5</v>
      </c>
      <c r="F31" s="26">
        <v>35</v>
      </c>
      <c r="G31" s="26">
        <v>60</v>
      </c>
      <c r="H31" s="16">
        <f t="shared" si="2"/>
        <v>780</v>
      </c>
      <c r="I31" s="2">
        <v>780</v>
      </c>
      <c r="J31" s="17"/>
      <c r="K31" s="17"/>
      <c r="L31" s="17"/>
      <c r="M31" s="2"/>
      <c r="N31" s="11"/>
      <c r="O31" s="32"/>
      <c r="P31" s="26"/>
      <c r="Q31" s="26"/>
      <c r="R31" s="26"/>
    </row>
    <row r="32" spans="1:18" ht="15.75" thickBot="1" x14ac:dyDescent="0.3">
      <c r="A32" s="13">
        <v>3</v>
      </c>
      <c r="B32" s="13">
        <v>4</v>
      </c>
      <c r="C32" s="14">
        <v>2</v>
      </c>
      <c r="D32" s="33">
        <v>0</v>
      </c>
      <c r="E32" s="13">
        <v>5</v>
      </c>
      <c r="F32" s="13">
        <v>30</v>
      </c>
      <c r="G32" s="13">
        <v>40</v>
      </c>
      <c r="H32" s="16">
        <f t="shared" si="2"/>
        <v>617.5</v>
      </c>
      <c r="I32" s="3">
        <v>617.5</v>
      </c>
      <c r="J32" s="18"/>
      <c r="K32" s="18"/>
      <c r="L32" s="18"/>
      <c r="M32" s="3"/>
      <c r="N32" s="13"/>
      <c r="O32" s="33"/>
      <c r="P32" s="13"/>
      <c r="Q32" s="13"/>
      <c r="R32" s="13"/>
    </row>
    <row r="33" spans="1:18" ht="15.75" thickBot="1" x14ac:dyDescent="0.3">
      <c r="A33" s="11">
        <v>1</v>
      </c>
      <c r="B33" s="11">
        <v>5</v>
      </c>
      <c r="C33" s="12">
        <v>2</v>
      </c>
      <c r="D33" s="32">
        <v>10</v>
      </c>
      <c r="E33" s="26">
        <v>15</v>
      </c>
      <c r="F33" s="26">
        <v>50</v>
      </c>
      <c r="G33" s="26">
        <v>95</v>
      </c>
      <c r="H33" s="16">
        <f t="shared" si="2"/>
        <v>1307.5</v>
      </c>
      <c r="I33" s="2">
        <v>1307.5</v>
      </c>
      <c r="J33" s="17"/>
      <c r="K33" s="17"/>
      <c r="L33" s="17"/>
      <c r="M33" s="2"/>
      <c r="N33" s="11"/>
      <c r="O33" s="32"/>
      <c r="P33" s="26"/>
      <c r="Q33" s="26"/>
      <c r="R33" s="26"/>
    </row>
    <row r="34" spans="1:18" ht="15.75" thickBot="1" x14ac:dyDescent="0.3">
      <c r="A34" s="11">
        <v>2</v>
      </c>
      <c r="B34" s="11">
        <v>5</v>
      </c>
      <c r="C34" s="12">
        <v>2</v>
      </c>
      <c r="D34" s="32">
        <v>2</v>
      </c>
      <c r="E34" s="26">
        <v>10</v>
      </c>
      <c r="F34" s="26">
        <v>35</v>
      </c>
      <c r="G34" s="26">
        <v>60</v>
      </c>
      <c r="H34" s="16">
        <f t="shared" si="2"/>
        <v>851.5</v>
      </c>
      <c r="I34" s="2">
        <v>851.5</v>
      </c>
      <c r="J34" s="17"/>
      <c r="K34" s="17"/>
      <c r="L34" s="17"/>
      <c r="M34" s="2"/>
      <c r="N34" s="11"/>
      <c r="O34" s="32"/>
      <c r="P34" s="26"/>
      <c r="Q34" s="26"/>
      <c r="R34" s="26"/>
    </row>
    <row r="35" spans="1:18" ht="15.75" thickBot="1" x14ac:dyDescent="0.3">
      <c r="A35" s="13">
        <v>3</v>
      </c>
      <c r="B35" s="13">
        <v>5</v>
      </c>
      <c r="C35" s="14">
        <v>2</v>
      </c>
      <c r="D35" s="33">
        <v>0</v>
      </c>
      <c r="E35" s="13">
        <v>5</v>
      </c>
      <c r="F35" s="13">
        <v>35</v>
      </c>
      <c r="G35" s="13">
        <v>40</v>
      </c>
      <c r="H35" s="16">
        <f t="shared" si="2"/>
        <v>685</v>
      </c>
      <c r="I35" s="3">
        <v>685</v>
      </c>
      <c r="J35" s="18"/>
      <c r="K35" s="18"/>
      <c r="L35" s="18"/>
      <c r="M35" s="3"/>
      <c r="N35" s="13"/>
      <c r="O35" s="33"/>
      <c r="P35" s="13"/>
      <c r="Q35" s="13"/>
      <c r="R35" s="13"/>
    </row>
    <row r="36" spans="1:18" ht="15.75" thickBot="1" x14ac:dyDescent="0.3">
      <c r="A36" s="11">
        <v>1</v>
      </c>
      <c r="B36" s="11">
        <v>6</v>
      </c>
      <c r="C36" s="12">
        <v>2</v>
      </c>
      <c r="D36" s="32">
        <v>10</v>
      </c>
      <c r="E36" s="26">
        <v>20</v>
      </c>
      <c r="F36" s="26">
        <v>60</v>
      </c>
      <c r="G36" s="26">
        <v>95</v>
      </c>
      <c r="H36" s="16">
        <f t="shared" si="2"/>
        <v>1535</v>
      </c>
      <c r="I36" s="2">
        <v>1535</v>
      </c>
      <c r="J36" s="17"/>
      <c r="K36" s="17"/>
      <c r="L36" s="17"/>
      <c r="M36" s="2"/>
      <c r="N36" s="11"/>
      <c r="O36" s="32"/>
      <c r="P36" s="26"/>
      <c r="Q36" s="26"/>
      <c r="R36" s="26"/>
    </row>
    <row r="37" spans="1:18" ht="15.75" thickBot="1" x14ac:dyDescent="0.3">
      <c r="A37" s="11">
        <v>2</v>
      </c>
      <c r="B37" s="11">
        <v>6</v>
      </c>
      <c r="C37" s="12">
        <v>2</v>
      </c>
      <c r="D37" s="32">
        <v>5</v>
      </c>
      <c r="E37" s="26">
        <v>10</v>
      </c>
      <c r="F37" s="26">
        <v>40</v>
      </c>
      <c r="G37" s="26">
        <v>50</v>
      </c>
      <c r="H37" s="16">
        <f t="shared" si="2"/>
        <v>910</v>
      </c>
      <c r="I37" s="2">
        <v>910</v>
      </c>
      <c r="J37" s="17"/>
      <c r="K37" s="17"/>
      <c r="L37" s="17"/>
      <c r="M37" s="2"/>
      <c r="N37" s="11"/>
      <c r="O37" s="32"/>
      <c r="P37" s="26"/>
      <c r="Q37" s="26"/>
      <c r="R37" s="26"/>
    </row>
    <row r="38" spans="1:18" ht="15.75" thickBot="1" x14ac:dyDescent="0.3">
      <c r="A38" s="13">
        <v>3</v>
      </c>
      <c r="B38" s="13">
        <v>6</v>
      </c>
      <c r="C38" s="14">
        <v>2</v>
      </c>
      <c r="D38" s="33">
        <v>2</v>
      </c>
      <c r="E38" s="13">
        <v>15</v>
      </c>
      <c r="F38" s="13">
        <v>40</v>
      </c>
      <c r="G38" s="13">
        <v>40</v>
      </c>
      <c r="H38" s="43">
        <f t="shared" si="2"/>
        <v>951.5</v>
      </c>
      <c r="I38" s="3">
        <v>951.5</v>
      </c>
      <c r="J38" s="18"/>
      <c r="K38" s="18"/>
      <c r="L38" s="18"/>
      <c r="M38" s="3"/>
      <c r="N38" s="13"/>
      <c r="O38" s="33"/>
      <c r="P38" s="13"/>
      <c r="Q38" s="13"/>
      <c r="R38" s="13"/>
    </row>
    <row r="39" spans="1:18" ht="15.75" thickBot="1" x14ac:dyDescent="0.3"/>
    <row r="40" spans="1:18" x14ac:dyDescent="0.25">
      <c r="A40" s="23" t="s">
        <v>9</v>
      </c>
      <c r="B40" s="16"/>
      <c r="C40" s="16"/>
      <c r="D40" s="1"/>
      <c r="N40" s="23" t="s">
        <v>9</v>
      </c>
      <c r="O40" s="1"/>
    </row>
    <row r="41" spans="1:18" x14ac:dyDescent="0.25">
      <c r="A41" s="24" t="s">
        <v>1</v>
      </c>
      <c r="B41" s="22">
        <v>1</v>
      </c>
      <c r="C41" s="17" t="s">
        <v>10</v>
      </c>
      <c r="D41" s="2"/>
      <c r="N41" s="24" t="s">
        <v>1</v>
      </c>
      <c r="O41" s="2"/>
    </row>
    <row r="42" spans="1:18" x14ac:dyDescent="0.25">
      <c r="A42" s="20"/>
      <c r="B42" s="22">
        <v>2</v>
      </c>
      <c r="C42" s="17" t="s">
        <v>11</v>
      </c>
      <c r="D42" s="2"/>
      <c r="N42" s="20"/>
      <c r="O42" s="2"/>
    </row>
    <row r="43" spans="1:18" ht="15.75" thickBot="1" x14ac:dyDescent="0.3">
      <c r="A43" s="21"/>
      <c r="B43" s="25">
        <v>3</v>
      </c>
      <c r="C43" s="18" t="s">
        <v>12</v>
      </c>
      <c r="D43" s="3"/>
      <c r="N43" s="21"/>
      <c r="O43" s="3"/>
    </row>
  </sheetData>
  <mergeCells count="2">
    <mergeCell ref="O1:R1"/>
    <mergeCell ref="T1:W1"/>
  </mergeCells>
  <printOptions gridLines="1"/>
  <pageMargins left="0.2" right="0.2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2" workbookViewId="0">
      <selection activeCell="E20" sqref="E20"/>
    </sheetView>
  </sheetViews>
  <sheetFormatPr defaultRowHeight="15" x14ac:dyDescent="0.25"/>
  <cols>
    <col min="4" max="4" width="14.140625" customWidth="1"/>
    <col min="5" max="5" width="16.28515625" customWidth="1"/>
    <col min="6" max="6" width="17.5703125" customWidth="1"/>
    <col min="7" max="7" width="35.42578125" bestFit="1" customWidth="1"/>
  </cols>
  <sheetData>
    <row r="1" spans="1:13" ht="15.75" thickBot="1" x14ac:dyDescent="0.3">
      <c r="A1" s="15" t="s">
        <v>0</v>
      </c>
    </row>
    <row r="2" spans="1:13" ht="15.75" thickBot="1" x14ac:dyDescent="0.3">
      <c r="A2" s="6" t="s">
        <v>1</v>
      </c>
      <c r="B2" s="7" t="s">
        <v>2</v>
      </c>
      <c r="C2" s="8" t="s">
        <v>3</v>
      </c>
      <c r="D2" s="9" t="s">
        <v>4</v>
      </c>
      <c r="E2" s="4" t="s">
        <v>7</v>
      </c>
      <c r="F2" s="4" t="s">
        <v>8</v>
      </c>
      <c r="G2" s="4" t="s">
        <v>18</v>
      </c>
      <c r="H2" s="4"/>
      <c r="I2" s="4"/>
      <c r="J2" s="4"/>
      <c r="K2" s="4"/>
      <c r="L2" s="4"/>
      <c r="M2" s="5"/>
    </row>
    <row r="3" spans="1:13" ht="15.75" thickBot="1" x14ac:dyDescent="0.3">
      <c r="A3" s="10">
        <v>1</v>
      </c>
      <c r="B3" s="10">
        <v>1</v>
      </c>
      <c r="C3" s="10">
        <v>1</v>
      </c>
      <c r="D3" s="16"/>
      <c r="E3" s="40">
        <f>(3/3)</f>
        <v>1</v>
      </c>
      <c r="F3" s="28">
        <v>1</v>
      </c>
      <c r="G3" s="16">
        <f>((E3+E6+E9+E12+E15+E18+E21+E24+E27+E30+E33+E36)/12)</f>
        <v>1</v>
      </c>
      <c r="H3" s="16">
        <f>((F3+F6+F9+F12+F15+F18+F21+F24+F27+F30+F33+F36)/12)</f>
        <v>0.81888888888888889</v>
      </c>
      <c r="I3" s="16"/>
      <c r="J3" s="16"/>
      <c r="K3" s="16"/>
      <c r="L3" s="16"/>
      <c r="M3" s="1"/>
    </row>
    <row r="4" spans="1:13" ht="15.75" thickBot="1" x14ac:dyDescent="0.3">
      <c r="A4" s="11">
        <v>2</v>
      </c>
      <c r="B4" s="11">
        <v>1</v>
      </c>
      <c r="C4" s="11">
        <v>1</v>
      </c>
      <c r="D4" s="17"/>
      <c r="E4" s="39">
        <v>0</v>
      </c>
      <c r="F4" s="39">
        <v>0</v>
      </c>
      <c r="G4" s="16">
        <f t="shared" ref="G4:H4" si="0">((E4+E7+E10+E13+E16+E19+E22+E25+E28+E31+E34+E37)/12)</f>
        <v>0</v>
      </c>
      <c r="H4" s="16">
        <f t="shared" si="0"/>
        <v>0</v>
      </c>
      <c r="I4" s="17"/>
      <c r="J4" s="17"/>
      <c r="K4" s="17"/>
      <c r="L4" s="17"/>
      <c r="M4" s="2"/>
    </row>
    <row r="5" spans="1:13" ht="15.75" thickBot="1" x14ac:dyDescent="0.3">
      <c r="A5" s="11">
        <v>3</v>
      </c>
      <c r="B5" s="11">
        <v>1</v>
      </c>
      <c r="C5" s="11">
        <v>1</v>
      </c>
      <c r="D5" s="17"/>
      <c r="E5" s="39">
        <v>0</v>
      </c>
      <c r="F5" s="39">
        <v>0</v>
      </c>
      <c r="G5" s="16">
        <f t="shared" ref="G5:H5" si="1">((E5+E8+E11+E14+E17+E20+E23+E26+E29+E32+E35+E38)/12)</f>
        <v>0</v>
      </c>
      <c r="H5" s="16">
        <f t="shared" si="1"/>
        <v>0</v>
      </c>
      <c r="I5" s="17"/>
      <c r="J5" s="17"/>
      <c r="K5" s="17"/>
      <c r="L5" s="17"/>
      <c r="M5" s="2"/>
    </row>
    <row r="6" spans="1:13" ht="15.75" thickBot="1" x14ac:dyDescent="0.3">
      <c r="A6" s="11">
        <v>1</v>
      </c>
      <c r="B6" s="10">
        <v>2</v>
      </c>
      <c r="C6" s="11">
        <v>1</v>
      </c>
      <c r="D6" s="17"/>
      <c r="E6" s="39">
        <v>1</v>
      </c>
      <c r="F6" s="41">
        <f>(2/3)</f>
        <v>0.66666666666666663</v>
      </c>
      <c r="G6" s="16">
        <f t="shared" ref="G6:H6" si="2">((E6+E9+E12+E15+E18+E21+E24+E27+E30+E33+E36+E39)/12)</f>
        <v>0.91666666666666663</v>
      </c>
      <c r="H6" s="16">
        <f t="shared" si="2"/>
        <v>0.73555555555555552</v>
      </c>
      <c r="I6" s="17"/>
      <c r="J6" s="17"/>
      <c r="K6" s="17"/>
      <c r="L6" s="17"/>
      <c r="M6" s="2"/>
    </row>
    <row r="7" spans="1:13" ht="15.75" thickBot="1" x14ac:dyDescent="0.3">
      <c r="A7" s="11">
        <v>2</v>
      </c>
      <c r="B7" s="11">
        <v>2</v>
      </c>
      <c r="C7" s="11">
        <v>1</v>
      </c>
      <c r="D7" s="17"/>
      <c r="E7" s="39">
        <v>0</v>
      </c>
      <c r="F7" s="42">
        <v>0</v>
      </c>
      <c r="G7" s="16">
        <f t="shared" ref="G7:H7" si="3">((E7+E10+E13+E16+E19+E22+E25+E28+E31+E34+E37+E40)/12)</f>
        <v>0</v>
      </c>
      <c r="H7" s="16">
        <f t="shared" si="3"/>
        <v>0</v>
      </c>
      <c r="I7" s="17"/>
      <c r="J7" s="17"/>
      <c r="K7" s="17"/>
      <c r="L7" s="17"/>
      <c r="M7" s="2"/>
    </row>
    <row r="8" spans="1:13" ht="15.75" thickBot="1" x14ac:dyDescent="0.3">
      <c r="A8" s="11">
        <v>3</v>
      </c>
      <c r="B8" s="11">
        <v>2</v>
      </c>
      <c r="C8" s="11">
        <v>1</v>
      </c>
      <c r="D8" s="17"/>
      <c r="E8" s="39">
        <v>0</v>
      </c>
      <c r="F8" s="39">
        <v>0</v>
      </c>
      <c r="G8" s="16">
        <f t="shared" ref="G8:H8" si="4">((E8+E11+E14+E17+E20+E23+E26+E29+E32+E35+E38+E41)/12)</f>
        <v>0</v>
      </c>
      <c r="H8" s="16">
        <f t="shared" si="4"/>
        <v>0</v>
      </c>
      <c r="I8" s="17"/>
      <c r="J8" s="17"/>
      <c r="K8" s="17"/>
      <c r="L8" s="17"/>
      <c r="M8" s="2"/>
    </row>
    <row r="9" spans="1:13" ht="15.75" thickBot="1" x14ac:dyDescent="0.3">
      <c r="A9" s="11">
        <v>1</v>
      </c>
      <c r="B9" s="10">
        <v>3</v>
      </c>
      <c r="C9" s="11">
        <v>1</v>
      </c>
      <c r="D9" s="17"/>
      <c r="E9" s="39">
        <v>1</v>
      </c>
      <c r="F9" s="39">
        <v>1</v>
      </c>
      <c r="G9" s="16">
        <f t="shared" ref="G9:H9" si="5">((E9+E12+E15+E18+E21+E24+E27+E30+E33+E36+E39+E42)/12)</f>
        <v>0.83333333333333337</v>
      </c>
      <c r="H9" s="16">
        <f t="shared" si="5"/>
        <v>0.68</v>
      </c>
      <c r="I9" s="17"/>
      <c r="J9" s="17"/>
      <c r="K9" s="17"/>
      <c r="L9" s="17"/>
      <c r="M9" s="2"/>
    </row>
    <row r="10" spans="1:13" ht="15.75" thickBot="1" x14ac:dyDescent="0.3">
      <c r="A10" s="11">
        <v>2</v>
      </c>
      <c r="B10" s="11">
        <v>3</v>
      </c>
      <c r="C10" s="11">
        <v>1</v>
      </c>
      <c r="D10" s="17"/>
      <c r="E10" s="39">
        <v>0</v>
      </c>
      <c r="F10" s="39">
        <v>0</v>
      </c>
      <c r="G10" s="16">
        <f t="shared" ref="G10:H10" si="6">((E10+E13+E16+E19+E22+E25+E28+E31+E34+E37+E40+E43)/12)</f>
        <v>0</v>
      </c>
      <c r="H10" s="16">
        <f t="shared" si="6"/>
        <v>0</v>
      </c>
      <c r="I10" s="17"/>
      <c r="J10" s="17"/>
      <c r="K10" s="17"/>
      <c r="L10" s="17"/>
      <c r="M10" s="2"/>
    </row>
    <row r="11" spans="1:13" ht="15.75" thickBot="1" x14ac:dyDescent="0.3">
      <c r="A11" s="11">
        <v>3</v>
      </c>
      <c r="B11" s="11">
        <v>3</v>
      </c>
      <c r="C11" s="11">
        <v>1</v>
      </c>
      <c r="D11" s="17"/>
      <c r="E11" s="39">
        <v>0</v>
      </c>
      <c r="F11" s="39">
        <v>0</v>
      </c>
      <c r="G11" s="16">
        <f t="shared" ref="G11:H11" si="7">((E11+E14+E17+E20+E23+E26+E29+E32+E35+E38+E41+E44)/12)</f>
        <v>0</v>
      </c>
      <c r="H11" s="16">
        <f t="shared" si="7"/>
        <v>0</v>
      </c>
      <c r="I11" s="17"/>
      <c r="J11" s="17"/>
      <c r="K11" s="17"/>
      <c r="L11" s="17"/>
      <c r="M11" s="2"/>
    </row>
    <row r="12" spans="1:13" ht="15.75" thickBot="1" x14ac:dyDescent="0.3">
      <c r="A12" s="11">
        <v>1</v>
      </c>
      <c r="B12" s="10">
        <v>4</v>
      </c>
      <c r="C12" s="11">
        <v>1</v>
      </c>
      <c r="D12" s="17"/>
      <c r="E12" s="39">
        <v>1</v>
      </c>
      <c r="F12" s="39">
        <v>1</v>
      </c>
      <c r="G12" s="16">
        <f t="shared" ref="G12:H12" si="8">((E12+E15+E18+E21+E24+E27+E30+E33+E36+E39+E42+E45)/12)</f>
        <v>0.75</v>
      </c>
      <c r="H12" s="16">
        <f t="shared" si="8"/>
        <v>0.59666666666666668</v>
      </c>
      <c r="I12" s="17"/>
      <c r="J12" s="17"/>
      <c r="K12" s="17"/>
      <c r="L12" s="17"/>
      <c r="M12" s="2"/>
    </row>
    <row r="13" spans="1:13" ht="15.75" thickBot="1" x14ac:dyDescent="0.3">
      <c r="A13" s="11">
        <v>2</v>
      </c>
      <c r="B13" s="11">
        <v>4</v>
      </c>
      <c r="C13" s="11">
        <v>1</v>
      </c>
      <c r="D13" s="17"/>
      <c r="E13" s="39">
        <v>0</v>
      </c>
      <c r="F13" s="39">
        <v>0</v>
      </c>
      <c r="G13" s="16">
        <f t="shared" ref="G13:H13" si="9">((E13+E16+E19+E22+E25+E28+E31+E34+E37+E40+E43+E46)/12)</f>
        <v>0</v>
      </c>
      <c r="H13" s="16">
        <f t="shared" si="9"/>
        <v>0</v>
      </c>
      <c r="I13" s="17"/>
      <c r="J13" s="17"/>
      <c r="K13" s="17"/>
      <c r="L13" s="17"/>
      <c r="M13" s="2"/>
    </row>
    <row r="14" spans="1:13" ht="15.75" thickBot="1" x14ac:dyDescent="0.3">
      <c r="A14" s="11">
        <v>3</v>
      </c>
      <c r="B14" s="11">
        <v>4</v>
      </c>
      <c r="C14" s="11">
        <v>1</v>
      </c>
      <c r="D14" s="17"/>
      <c r="E14" s="39">
        <v>0</v>
      </c>
      <c r="F14" s="39">
        <v>0</v>
      </c>
      <c r="G14" s="16">
        <f t="shared" ref="G14:H14" si="10">((E14+E17+E20+E23+E26+E29+E32+E35+E38+E41+E44+E47)/12)</f>
        <v>0</v>
      </c>
      <c r="H14" s="16">
        <f t="shared" si="10"/>
        <v>0</v>
      </c>
      <c r="I14" s="17"/>
      <c r="J14" s="17"/>
      <c r="K14" s="17"/>
      <c r="L14" s="17"/>
      <c r="M14" s="2"/>
    </row>
    <row r="15" spans="1:13" ht="15.75" thickBot="1" x14ac:dyDescent="0.3">
      <c r="A15" s="11">
        <v>1</v>
      </c>
      <c r="B15" s="10">
        <v>5</v>
      </c>
      <c r="C15" s="11">
        <v>1</v>
      </c>
      <c r="D15" s="17"/>
      <c r="E15" s="39">
        <v>1</v>
      </c>
      <c r="F15" s="39">
        <v>0.5</v>
      </c>
      <c r="G15" s="16">
        <f t="shared" ref="G15:H15" si="11">((E15+E18+E21+E24+E27+E30+E33+E36+E39+E42+E45+E48)/12)</f>
        <v>0.66666666666666663</v>
      </c>
      <c r="H15" s="16">
        <f t="shared" si="11"/>
        <v>0.51333333333333331</v>
      </c>
      <c r="I15" s="17"/>
      <c r="J15" s="17"/>
      <c r="K15" s="17"/>
      <c r="L15" s="17"/>
      <c r="M15" s="2"/>
    </row>
    <row r="16" spans="1:13" ht="15.75" thickBot="1" x14ac:dyDescent="0.3">
      <c r="A16" s="11">
        <v>2</v>
      </c>
      <c r="B16" s="11">
        <v>5</v>
      </c>
      <c r="C16" s="11">
        <v>1</v>
      </c>
      <c r="D16" s="17"/>
      <c r="E16" s="39">
        <v>0</v>
      </c>
      <c r="F16" s="39">
        <v>0</v>
      </c>
      <c r="G16" s="16">
        <f t="shared" ref="G16:H16" si="12">((E16+E19+E22+E25+E28+E31+E34+E37+E40+E43+E46+E49)/12)</f>
        <v>0</v>
      </c>
      <c r="H16" s="16">
        <f t="shared" si="12"/>
        <v>0</v>
      </c>
      <c r="I16" s="17"/>
      <c r="J16" s="17"/>
      <c r="K16" s="17"/>
      <c r="L16" s="17"/>
      <c r="M16" s="2"/>
    </row>
    <row r="17" spans="1:13" ht="15.75" thickBot="1" x14ac:dyDescent="0.3">
      <c r="A17" s="11">
        <v>3</v>
      </c>
      <c r="B17" s="11">
        <v>5</v>
      </c>
      <c r="C17" s="11">
        <v>1</v>
      </c>
      <c r="D17" s="17"/>
      <c r="E17" s="39">
        <v>0</v>
      </c>
      <c r="F17" s="39">
        <v>0</v>
      </c>
      <c r="G17" s="16">
        <f t="shared" ref="G17:H17" si="13">((E17+E20+E23+E26+E29+E32+E35+E38+E41+E44+E47+E50)/12)</f>
        <v>0</v>
      </c>
      <c r="H17" s="16">
        <f t="shared" si="13"/>
        <v>0</v>
      </c>
      <c r="I17" s="17"/>
      <c r="J17" s="17"/>
      <c r="K17" s="17"/>
      <c r="L17" s="17"/>
      <c r="M17" s="2"/>
    </row>
    <row r="18" spans="1:13" ht="15.75" thickBot="1" x14ac:dyDescent="0.3">
      <c r="A18" s="11">
        <v>1</v>
      </c>
      <c r="B18" s="10">
        <v>6</v>
      </c>
      <c r="C18" s="11">
        <v>1</v>
      </c>
      <c r="D18" s="17"/>
      <c r="E18" s="39">
        <v>1</v>
      </c>
      <c r="F18" s="39">
        <v>0.33</v>
      </c>
      <c r="G18" s="16">
        <f t="shared" ref="G18:H18" si="14">((E18+E21+E24+E27+E30+E33+E36+E39+E42+E45+E48+E51)/12)</f>
        <v>0.58333333333333337</v>
      </c>
      <c r="H18" s="16">
        <f t="shared" si="14"/>
        <v>0.47166666666666668</v>
      </c>
      <c r="I18" s="17"/>
      <c r="J18" s="17"/>
      <c r="K18" s="17"/>
      <c r="L18" s="17"/>
      <c r="M18" s="2"/>
    </row>
    <row r="19" spans="1:13" ht="15.75" thickBot="1" x14ac:dyDescent="0.3">
      <c r="A19" s="11">
        <v>2</v>
      </c>
      <c r="B19" s="11">
        <v>6</v>
      </c>
      <c r="C19" s="11">
        <v>1</v>
      </c>
      <c r="D19" s="17"/>
      <c r="E19" s="39">
        <v>0</v>
      </c>
      <c r="F19" s="39">
        <v>0</v>
      </c>
      <c r="G19" s="16">
        <f t="shared" ref="G19:H19" si="15">((E19+E22+E25+E28+E31+E34+E37+E40+E43+E46+E49+E52)/12)</f>
        <v>0</v>
      </c>
      <c r="H19" s="16">
        <f t="shared" si="15"/>
        <v>0</v>
      </c>
      <c r="I19" s="17"/>
      <c r="J19" s="17"/>
      <c r="K19" s="17"/>
      <c r="L19" s="17"/>
      <c r="M19" s="2"/>
    </row>
    <row r="20" spans="1:13" ht="15.75" thickBot="1" x14ac:dyDescent="0.3">
      <c r="A20" s="13">
        <v>3</v>
      </c>
      <c r="B20" s="13">
        <v>6</v>
      </c>
      <c r="C20" s="13">
        <v>1</v>
      </c>
      <c r="D20" s="18"/>
      <c r="E20" s="30">
        <v>0</v>
      </c>
      <c r="F20" s="30">
        <v>0</v>
      </c>
      <c r="G20" s="16">
        <f t="shared" ref="G20:H20" si="16">((E20+E23+E26+E29+E32+E35+E38+E41+E44+E47+E50+E53)/12)</f>
        <v>0</v>
      </c>
      <c r="H20" s="16">
        <f t="shared" si="16"/>
        <v>0</v>
      </c>
      <c r="I20" s="18"/>
      <c r="J20" s="18"/>
      <c r="K20" s="18"/>
      <c r="L20" s="18"/>
      <c r="M20" s="3"/>
    </row>
    <row r="21" spans="1:13" ht="15.75" thickBot="1" x14ac:dyDescent="0.3">
      <c r="A21" s="11">
        <v>1</v>
      </c>
      <c r="B21" s="11">
        <v>1</v>
      </c>
      <c r="C21" s="12">
        <v>2</v>
      </c>
      <c r="D21" s="19"/>
      <c r="E21" s="28">
        <v>1</v>
      </c>
      <c r="F21" s="28">
        <v>0.33</v>
      </c>
      <c r="G21" s="16">
        <f>((E21+E24+E27+E30+E33+E36+E39+E42+E45+E48+E51+E54)/12)</f>
        <v>0.5</v>
      </c>
      <c r="H21" s="16">
        <f>((F21+F24+F27+F30+F33+F36+F39+F42+F45+F48+F51+F54)/12)</f>
        <v>0.44416666666666665</v>
      </c>
      <c r="I21" s="16"/>
      <c r="J21" s="16"/>
      <c r="K21" s="16"/>
      <c r="L21" s="16"/>
      <c r="M21" s="1"/>
    </row>
    <row r="22" spans="1:13" ht="15.75" thickBot="1" x14ac:dyDescent="0.3">
      <c r="A22" s="11">
        <v>2</v>
      </c>
      <c r="B22" s="11">
        <v>1</v>
      </c>
      <c r="C22" s="12">
        <v>2</v>
      </c>
      <c r="D22" s="20"/>
      <c r="E22" s="39">
        <v>0</v>
      </c>
      <c r="F22" s="39">
        <v>0</v>
      </c>
      <c r="G22" s="16">
        <f t="shared" ref="G22:G28" si="17">((E22+E25+E28+E31+E34+E37+E40+E43+E46+E49+E52+E55)/12)</f>
        <v>0</v>
      </c>
      <c r="H22" s="16">
        <f t="shared" ref="H22:H28" si="18">((F22+F25+F28+F31+F34+F37+F40+F43+F46+F49+F52+F55)/12)</f>
        <v>0</v>
      </c>
      <c r="I22" s="17"/>
      <c r="J22" s="17"/>
      <c r="K22" s="17"/>
      <c r="L22" s="17"/>
      <c r="M22" s="2"/>
    </row>
    <row r="23" spans="1:13" ht="15.75" thickBot="1" x14ac:dyDescent="0.3">
      <c r="A23" s="11">
        <v>3</v>
      </c>
      <c r="B23" s="11">
        <v>1</v>
      </c>
      <c r="C23" s="12">
        <v>2</v>
      </c>
      <c r="D23" s="20"/>
      <c r="E23" s="39">
        <v>0</v>
      </c>
      <c r="F23" s="39">
        <v>0</v>
      </c>
      <c r="G23" s="16">
        <f t="shared" si="17"/>
        <v>0</v>
      </c>
      <c r="H23" s="16">
        <f t="shared" si="18"/>
        <v>0</v>
      </c>
      <c r="I23" s="17"/>
      <c r="J23" s="17"/>
      <c r="K23" s="17"/>
      <c r="L23" s="17"/>
      <c r="M23" s="2"/>
    </row>
    <row r="24" spans="1:13" ht="15.75" thickBot="1" x14ac:dyDescent="0.3">
      <c r="A24" s="11">
        <v>1</v>
      </c>
      <c r="B24" s="10">
        <v>2</v>
      </c>
      <c r="C24" s="12">
        <v>2</v>
      </c>
      <c r="D24" s="20"/>
      <c r="E24" s="39">
        <v>1</v>
      </c>
      <c r="F24" s="39">
        <v>1</v>
      </c>
      <c r="G24" s="16">
        <f t="shared" si="17"/>
        <v>0.41666666666666669</v>
      </c>
      <c r="H24" s="16">
        <f t="shared" si="18"/>
        <v>0.41666666666666669</v>
      </c>
      <c r="I24" s="17"/>
      <c r="J24" s="17"/>
      <c r="K24" s="17"/>
      <c r="L24" s="17"/>
      <c r="M24" s="2"/>
    </row>
    <row r="25" spans="1:13" ht="15.75" thickBot="1" x14ac:dyDescent="0.3">
      <c r="A25" s="11">
        <v>2</v>
      </c>
      <c r="B25" s="11">
        <v>2</v>
      </c>
      <c r="C25" s="12">
        <v>2</v>
      </c>
      <c r="D25" s="20"/>
      <c r="E25" s="39">
        <v>0</v>
      </c>
      <c r="F25" s="39">
        <v>0</v>
      </c>
      <c r="G25" s="16">
        <f t="shared" si="17"/>
        <v>0</v>
      </c>
      <c r="H25" s="16">
        <f t="shared" si="18"/>
        <v>0</v>
      </c>
      <c r="I25" s="17"/>
      <c r="J25" s="17"/>
      <c r="K25" s="17"/>
      <c r="L25" s="17"/>
      <c r="M25" s="2"/>
    </row>
    <row r="26" spans="1:13" ht="15.75" thickBot="1" x14ac:dyDescent="0.3">
      <c r="A26" s="11">
        <v>3</v>
      </c>
      <c r="B26" s="11">
        <v>2</v>
      </c>
      <c r="C26" s="12">
        <v>2</v>
      </c>
      <c r="D26" s="20"/>
      <c r="E26" s="39">
        <v>0</v>
      </c>
      <c r="F26" s="39">
        <v>0</v>
      </c>
      <c r="G26" s="16">
        <f t="shared" si="17"/>
        <v>0</v>
      </c>
      <c r="H26" s="16">
        <f t="shared" si="18"/>
        <v>0</v>
      </c>
      <c r="I26" s="17"/>
      <c r="J26" s="17"/>
      <c r="K26" s="17"/>
      <c r="L26" s="17"/>
      <c r="M26" s="2"/>
    </row>
    <row r="27" spans="1:13" ht="15.75" thickBot="1" x14ac:dyDescent="0.3">
      <c r="A27" s="11">
        <v>1</v>
      </c>
      <c r="B27" s="10">
        <v>3</v>
      </c>
      <c r="C27" s="12">
        <v>2</v>
      </c>
      <c r="D27" s="20"/>
      <c r="E27" s="39">
        <v>1</v>
      </c>
      <c r="F27" s="39">
        <v>1</v>
      </c>
      <c r="G27" s="16">
        <f t="shared" si="17"/>
        <v>0.33333333333333331</v>
      </c>
      <c r="H27" s="16">
        <f t="shared" si="18"/>
        <v>0.33333333333333331</v>
      </c>
      <c r="I27" s="17"/>
      <c r="J27" s="17"/>
      <c r="K27" s="17"/>
      <c r="L27" s="17"/>
      <c r="M27" s="2"/>
    </row>
    <row r="28" spans="1:13" ht="15.75" thickBot="1" x14ac:dyDescent="0.3">
      <c r="A28" s="11">
        <v>2</v>
      </c>
      <c r="B28" s="11">
        <v>3</v>
      </c>
      <c r="C28" s="12">
        <v>2</v>
      </c>
      <c r="D28" s="20"/>
      <c r="E28" s="39">
        <v>0</v>
      </c>
      <c r="F28" s="39">
        <v>0</v>
      </c>
      <c r="G28" s="16">
        <f t="shared" si="17"/>
        <v>0</v>
      </c>
      <c r="H28" s="16">
        <f t="shared" si="18"/>
        <v>0</v>
      </c>
      <c r="I28" s="17"/>
      <c r="J28" s="17"/>
      <c r="K28" s="17"/>
      <c r="L28" s="17"/>
      <c r="M28" s="2"/>
    </row>
    <row r="29" spans="1:13" ht="15.75" thickBot="1" x14ac:dyDescent="0.3">
      <c r="A29" s="11">
        <v>3</v>
      </c>
      <c r="B29" s="11">
        <v>3</v>
      </c>
      <c r="C29" s="12">
        <v>2</v>
      </c>
      <c r="D29" s="20"/>
      <c r="E29" s="39">
        <v>0</v>
      </c>
      <c r="F29" s="39">
        <v>0</v>
      </c>
      <c r="G29" s="16">
        <f>((E29+E32+E35+E38+E41+E44+E47+E50+E53+E56+E59+E62)/12)</f>
        <v>0</v>
      </c>
      <c r="H29" s="16">
        <f>((F29+F32+F35+F38+F41+F44+F47+F50+F53+F56+F59+F62)/12)</f>
        <v>0</v>
      </c>
      <c r="I29" s="17"/>
      <c r="J29" s="17"/>
      <c r="K29" s="17"/>
      <c r="L29" s="17"/>
      <c r="M29" s="2"/>
    </row>
    <row r="30" spans="1:13" ht="15.75" thickBot="1" x14ac:dyDescent="0.3">
      <c r="A30" s="11">
        <v>1</v>
      </c>
      <c r="B30" s="10">
        <v>4</v>
      </c>
      <c r="C30" s="12">
        <v>2</v>
      </c>
      <c r="D30" s="20"/>
      <c r="E30" s="39">
        <v>1</v>
      </c>
      <c r="F30" s="39">
        <v>1</v>
      </c>
      <c r="G30" s="16">
        <f t="shared" ref="G30:G35" si="19">((E30+E33+E36+E39+E42+E45+E48+E51+E54+E57+E60+E63)/12)</f>
        <v>0.25</v>
      </c>
      <c r="H30" s="16">
        <f t="shared" ref="H30:H35" si="20">((F30+F33+F36+F39+F42+F45+F48+F51+F54+F57+F60+F63)/12)</f>
        <v>0.25</v>
      </c>
      <c r="I30" s="17"/>
      <c r="J30" s="17"/>
      <c r="K30" s="17"/>
      <c r="L30" s="17"/>
      <c r="M30" s="2"/>
    </row>
    <row r="31" spans="1:13" ht="15.75" thickBot="1" x14ac:dyDescent="0.3">
      <c r="A31" s="11">
        <v>2</v>
      </c>
      <c r="B31" s="11">
        <v>4</v>
      </c>
      <c r="C31" s="12">
        <v>2</v>
      </c>
      <c r="D31" s="20"/>
      <c r="E31" s="39">
        <v>0</v>
      </c>
      <c r="F31" s="39">
        <v>0</v>
      </c>
      <c r="G31" s="16">
        <f t="shared" si="19"/>
        <v>0</v>
      </c>
      <c r="H31" s="16">
        <f t="shared" si="20"/>
        <v>0</v>
      </c>
      <c r="I31" s="17"/>
      <c r="J31" s="17"/>
      <c r="K31" s="17"/>
      <c r="L31" s="17"/>
      <c r="M31" s="2"/>
    </row>
    <row r="32" spans="1:13" ht="15.75" thickBot="1" x14ac:dyDescent="0.3">
      <c r="A32" s="11">
        <v>3</v>
      </c>
      <c r="B32" s="11">
        <v>4</v>
      </c>
      <c r="C32" s="12">
        <v>2</v>
      </c>
      <c r="D32" s="20"/>
      <c r="E32" s="39">
        <v>0</v>
      </c>
      <c r="F32" s="39">
        <v>0</v>
      </c>
      <c r="G32" s="16">
        <f t="shared" si="19"/>
        <v>0</v>
      </c>
      <c r="H32" s="16">
        <f t="shared" si="20"/>
        <v>0</v>
      </c>
      <c r="I32" s="17"/>
      <c r="J32" s="17"/>
      <c r="K32" s="17"/>
      <c r="L32" s="17"/>
      <c r="M32" s="2"/>
    </row>
    <row r="33" spans="1:13" ht="15.75" thickBot="1" x14ac:dyDescent="0.3">
      <c r="A33" s="11">
        <v>1</v>
      </c>
      <c r="B33" s="10">
        <v>5</v>
      </c>
      <c r="C33" s="12">
        <v>2</v>
      </c>
      <c r="D33" s="20"/>
      <c r="E33" s="39">
        <v>1</v>
      </c>
      <c r="F33" s="39">
        <v>1</v>
      </c>
      <c r="G33" s="16">
        <f t="shared" si="19"/>
        <v>0.16666666666666666</v>
      </c>
      <c r="H33" s="16">
        <f t="shared" si="20"/>
        <v>0.16666666666666666</v>
      </c>
      <c r="I33" s="17"/>
      <c r="J33" s="17"/>
      <c r="K33" s="17"/>
      <c r="L33" s="17"/>
      <c r="M33" s="2"/>
    </row>
    <row r="34" spans="1:13" ht="15.75" thickBot="1" x14ac:dyDescent="0.3">
      <c r="A34" s="11">
        <v>2</v>
      </c>
      <c r="B34" s="11">
        <v>5</v>
      </c>
      <c r="C34" s="12">
        <v>2</v>
      </c>
      <c r="D34" s="20"/>
      <c r="E34" s="39">
        <v>0</v>
      </c>
      <c r="F34" s="39">
        <v>0</v>
      </c>
      <c r="G34" s="16">
        <f t="shared" si="19"/>
        <v>0</v>
      </c>
      <c r="H34" s="16">
        <f t="shared" si="20"/>
        <v>0</v>
      </c>
      <c r="I34" s="17"/>
      <c r="J34" s="17"/>
      <c r="K34" s="17"/>
      <c r="L34" s="17"/>
      <c r="M34" s="2"/>
    </row>
    <row r="35" spans="1:13" ht="15.75" thickBot="1" x14ac:dyDescent="0.3">
      <c r="A35" s="11">
        <v>3</v>
      </c>
      <c r="B35" s="11">
        <v>5</v>
      </c>
      <c r="C35" s="12">
        <v>2</v>
      </c>
      <c r="D35" s="20"/>
      <c r="E35" s="39">
        <v>0</v>
      </c>
      <c r="F35" s="39">
        <v>0</v>
      </c>
      <c r="G35" s="16">
        <f t="shared" si="19"/>
        <v>0</v>
      </c>
      <c r="H35" s="16">
        <f t="shared" si="20"/>
        <v>0</v>
      </c>
      <c r="I35" s="17"/>
      <c r="J35" s="17"/>
      <c r="K35" s="17"/>
      <c r="L35" s="17"/>
      <c r="M35" s="2"/>
    </row>
    <row r="36" spans="1:13" ht="15.75" thickBot="1" x14ac:dyDescent="0.3">
      <c r="A36" s="11">
        <v>1</v>
      </c>
      <c r="B36" s="10">
        <v>6</v>
      </c>
      <c r="C36" s="12">
        <v>2</v>
      </c>
      <c r="D36" s="20"/>
      <c r="E36" s="39">
        <v>1</v>
      </c>
      <c r="F36" s="39">
        <v>1</v>
      </c>
      <c r="G36" s="16">
        <f>((E36+E39+E42+E45+E48+E51+E54+E57+E60+E63+E66+E69)/12)</f>
        <v>8.3333333333333329E-2</v>
      </c>
      <c r="H36" s="16">
        <f>((F36+F39+F42+F45+F48+F51+F54+F57+F60+F63+F66+F69)/12)</f>
        <v>8.3333333333333329E-2</v>
      </c>
      <c r="I36" s="17"/>
      <c r="J36" s="17"/>
      <c r="K36" s="17"/>
      <c r="L36" s="17"/>
      <c r="M36" s="2"/>
    </row>
    <row r="37" spans="1:13" ht="15.75" thickBot="1" x14ac:dyDescent="0.3">
      <c r="A37" s="11">
        <v>2</v>
      </c>
      <c r="B37" s="11">
        <v>6</v>
      </c>
      <c r="C37" s="12">
        <v>2</v>
      </c>
      <c r="D37" s="20"/>
      <c r="E37" s="39">
        <v>0</v>
      </c>
      <c r="F37" s="39">
        <v>0</v>
      </c>
      <c r="G37" s="16">
        <f t="shared" ref="G37" si="21">((E37+E40+E43+E46+E49+E52+E55+E58+E61+E64+E67+E70)/12)</f>
        <v>0</v>
      </c>
      <c r="H37" s="16">
        <f t="shared" ref="H37" si="22">((F37+F40+F43+F46+F49+F52+F55+F58+F61+F64+F67+F70)/12)</f>
        <v>0</v>
      </c>
      <c r="I37" s="17"/>
      <c r="J37" s="17"/>
      <c r="K37" s="17"/>
      <c r="L37" s="17"/>
      <c r="M37" s="2"/>
    </row>
    <row r="38" spans="1:13" ht="15.75" thickBot="1" x14ac:dyDescent="0.3">
      <c r="A38" s="13">
        <v>3</v>
      </c>
      <c r="B38" s="13">
        <v>6</v>
      </c>
      <c r="C38" s="14">
        <v>2</v>
      </c>
      <c r="D38" s="21"/>
      <c r="E38" s="30">
        <v>0</v>
      </c>
      <c r="F38" s="30">
        <v>0</v>
      </c>
      <c r="G38" s="16">
        <f>((E38+E41+E44+E47+E50+E53+E56+E59+E62+E65+E68+E71)/12)</f>
        <v>0</v>
      </c>
      <c r="H38" s="16">
        <f>((F38+F41+F44+F47+F50+F53+F56+F59+F62+F65+F68+F71)/12)</f>
        <v>0</v>
      </c>
      <c r="I38" s="18"/>
      <c r="J38" s="18"/>
      <c r="K38" s="18"/>
      <c r="L38" s="18"/>
      <c r="M38" s="3"/>
    </row>
  </sheetData>
  <printOptions gridLines="1"/>
  <pageMargins left="0.25" right="0.2" top="0.25" bottom="0.25" header="0.05" footer="0.05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5" workbookViewId="0">
      <selection activeCell="G23" sqref="G23"/>
    </sheetView>
  </sheetViews>
  <sheetFormatPr defaultRowHeight="15" x14ac:dyDescent="0.25"/>
  <cols>
    <col min="4" max="4" width="8.140625" bestFit="1" customWidth="1"/>
    <col min="5" max="5" width="17.5703125" bestFit="1" customWidth="1"/>
  </cols>
  <sheetData>
    <row r="1" spans="1:5" ht="15.75" thickBot="1" x14ac:dyDescent="0.3">
      <c r="A1" s="15" t="s">
        <v>0</v>
      </c>
    </row>
    <row r="2" spans="1:5" ht="15.75" thickBot="1" x14ac:dyDescent="0.3">
      <c r="A2" s="6" t="s">
        <v>1</v>
      </c>
      <c r="B2" s="7" t="s">
        <v>2</v>
      </c>
      <c r="C2" s="8" t="s">
        <v>3</v>
      </c>
      <c r="D2" s="9" t="s">
        <v>5</v>
      </c>
      <c r="E2" s="4" t="s">
        <v>6</v>
      </c>
    </row>
    <row r="3" spans="1:5" x14ac:dyDescent="0.25">
      <c r="A3" s="10">
        <v>1</v>
      </c>
      <c r="B3" s="10">
        <v>1</v>
      </c>
      <c r="C3" s="10">
        <v>1</v>
      </c>
      <c r="D3" s="31">
        <v>6</v>
      </c>
      <c r="E3" s="38">
        <v>259.7</v>
      </c>
    </row>
    <row r="4" spans="1:5" x14ac:dyDescent="0.25">
      <c r="A4" s="11">
        <v>2</v>
      </c>
      <c r="B4" s="11">
        <v>1</v>
      </c>
      <c r="C4" s="11">
        <v>1</v>
      </c>
      <c r="D4" s="32">
        <v>8</v>
      </c>
      <c r="E4" s="12">
        <v>338</v>
      </c>
    </row>
    <row r="5" spans="1:5" ht="15.75" thickBot="1" x14ac:dyDescent="0.3">
      <c r="A5" s="11">
        <v>3</v>
      </c>
      <c r="B5" s="11">
        <v>1</v>
      </c>
      <c r="C5" s="11">
        <v>1</v>
      </c>
      <c r="D5" s="32">
        <v>6</v>
      </c>
      <c r="E5" s="12">
        <v>268.39999999999998</v>
      </c>
    </row>
    <row r="6" spans="1:5" x14ac:dyDescent="0.25">
      <c r="A6" s="11">
        <v>1</v>
      </c>
      <c r="B6" s="10">
        <v>2</v>
      </c>
      <c r="C6" s="11">
        <v>1</v>
      </c>
      <c r="D6" s="32">
        <v>4</v>
      </c>
      <c r="E6" s="12">
        <v>152.5</v>
      </c>
    </row>
    <row r="7" spans="1:5" x14ac:dyDescent="0.25">
      <c r="A7" s="11">
        <v>2</v>
      </c>
      <c r="B7" s="11">
        <v>2</v>
      </c>
      <c r="C7" s="11">
        <v>1</v>
      </c>
      <c r="D7" s="32">
        <v>6</v>
      </c>
      <c r="E7" s="12">
        <v>369.9</v>
      </c>
    </row>
    <row r="8" spans="1:5" ht="15.75" thickBot="1" x14ac:dyDescent="0.3">
      <c r="A8" s="11">
        <v>3</v>
      </c>
      <c r="B8" s="11">
        <v>2</v>
      </c>
      <c r="C8" s="11">
        <v>1</v>
      </c>
      <c r="D8" s="32">
        <v>3</v>
      </c>
      <c r="E8" s="12">
        <v>195.7</v>
      </c>
    </row>
    <row r="9" spans="1:5" x14ac:dyDescent="0.25">
      <c r="A9" s="11">
        <v>1</v>
      </c>
      <c r="B9" s="10">
        <v>3</v>
      </c>
      <c r="C9" s="11">
        <v>1</v>
      </c>
      <c r="D9" s="32" t="s">
        <v>13</v>
      </c>
      <c r="E9" s="12">
        <v>218</v>
      </c>
    </row>
    <row r="10" spans="1:5" x14ac:dyDescent="0.25">
      <c r="A10" s="11">
        <v>2</v>
      </c>
      <c r="B10" s="11">
        <v>3</v>
      </c>
      <c r="C10" s="11">
        <v>1</v>
      </c>
      <c r="D10" s="32">
        <v>6</v>
      </c>
      <c r="E10" s="12">
        <v>319.89999999999998</v>
      </c>
    </row>
    <row r="11" spans="1:5" ht="15.75" thickBot="1" x14ac:dyDescent="0.3">
      <c r="A11" s="11">
        <v>3</v>
      </c>
      <c r="B11" s="11">
        <v>3</v>
      </c>
      <c r="C11" s="11">
        <v>1</v>
      </c>
      <c r="D11" s="32">
        <v>7</v>
      </c>
      <c r="E11" s="12">
        <v>294.89999999999998</v>
      </c>
    </row>
    <row r="12" spans="1:5" x14ac:dyDescent="0.25">
      <c r="A12" s="11">
        <v>1</v>
      </c>
      <c r="B12" s="10">
        <v>4</v>
      </c>
      <c r="C12" s="11">
        <v>1</v>
      </c>
      <c r="D12" s="32" t="s">
        <v>13</v>
      </c>
      <c r="E12" s="12">
        <v>259.5</v>
      </c>
    </row>
    <row r="13" spans="1:5" x14ac:dyDescent="0.25">
      <c r="A13" s="11">
        <v>2</v>
      </c>
      <c r="B13" s="11">
        <v>4</v>
      </c>
      <c r="C13" s="11">
        <v>1</v>
      </c>
      <c r="D13" s="32">
        <v>7</v>
      </c>
      <c r="E13" s="12">
        <v>255.7</v>
      </c>
    </row>
    <row r="14" spans="1:5" ht="15.75" thickBot="1" x14ac:dyDescent="0.3">
      <c r="A14" s="11">
        <v>3</v>
      </c>
      <c r="B14" s="11">
        <v>4</v>
      </c>
      <c r="C14" s="11">
        <v>1</v>
      </c>
      <c r="D14" s="32">
        <v>6</v>
      </c>
      <c r="E14" s="12">
        <v>246.1</v>
      </c>
    </row>
    <row r="15" spans="1:5" x14ac:dyDescent="0.25">
      <c r="A15" s="11">
        <v>1</v>
      </c>
      <c r="B15" s="10">
        <v>5</v>
      </c>
      <c r="C15" s="11">
        <v>1</v>
      </c>
      <c r="D15" s="32">
        <v>5</v>
      </c>
      <c r="E15" s="12">
        <v>252.6</v>
      </c>
    </row>
    <row r="16" spans="1:5" x14ac:dyDescent="0.25">
      <c r="A16" s="11">
        <v>2</v>
      </c>
      <c r="B16" s="11">
        <v>5</v>
      </c>
      <c r="C16" s="11">
        <v>1</v>
      </c>
      <c r="D16" s="32">
        <v>5</v>
      </c>
      <c r="E16" s="12">
        <v>266.3</v>
      </c>
    </row>
    <row r="17" spans="1:5" ht="15.75" thickBot="1" x14ac:dyDescent="0.3">
      <c r="A17" s="11">
        <v>3</v>
      </c>
      <c r="B17" s="11">
        <v>5</v>
      </c>
      <c r="C17" s="11">
        <v>1</v>
      </c>
      <c r="D17" s="32">
        <v>6</v>
      </c>
      <c r="E17" s="12">
        <v>294</v>
      </c>
    </row>
    <row r="18" spans="1:5" x14ac:dyDescent="0.25">
      <c r="A18" s="11">
        <v>1</v>
      </c>
      <c r="B18" s="10">
        <v>6</v>
      </c>
      <c r="C18" s="11">
        <v>1</v>
      </c>
      <c r="D18" s="32">
        <v>6</v>
      </c>
      <c r="E18" s="12">
        <v>265.39999999999998</v>
      </c>
    </row>
    <row r="19" spans="1:5" x14ac:dyDescent="0.25">
      <c r="A19" s="11">
        <v>2</v>
      </c>
      <c r="B19" s="11">
        <v>6</v>
      </c>
      <c r="C19" s="11">
        <v>1</v>
      </c>
      <c r="D19" s="32">
        <v>5</v>
      </c>
      <c r="E19" s="12">
        <v>226.7</v>
      </c>
    </row>
    <row r="20" spans="1:5" ht="15.75" thickBot="1" x14ac:dyDescent="0.3">
      <c r="A20" s="13">
        <v>3</v>
      </c>
      <c r="B20" s="13">
        <v>6</v>
      </c>
      <c r="C20" s="13">
        <v>1</v>
      </c>
      <c r="D20" s="33">
        <v>5</v>
      </c>
      <c r="E20" s="14">
        <v>223</v>
      </c>
    </row>
    <row r="21" spans="1:5" x14ac:dyDescent="0.25">
      <c r="A21" s="11">
        <v>1</v>
      </c>
      <c r="B21" s="11">
        <v>1</v>
      </c>
      <c r="C21" s="12">
        <v>2</v>
      </c>
      <c r="D21" s="31">
        <v>6</v>
      </c>
      <c r="E21" s="38">
        <v>271</v>
      </c>
    </row>
    <row r="22" spans="1:5" x14ac:dyDescent="0.25">
      <c r="A22" s="11">
        <v>2</v>
      </c>
      <c r="B22" s="11">
        <v>1</v>
      </c>
      <c r="C22" s="12">
        <v>2</v>
      </c>
      <c r="D22" s="32">
        <v>5</v>
      </c>
      <c r="E22" s="12">
        <v>193</v>
      </c>
    </row>
    <row r="23" spans="1:5" ht="15.75" thickBot="1" x14ac:dyDescent="0.3">
      <c r="A23" s="11">
        <v>3</v>
      </c>
      <c r="B23" s="11">
        <v>1</v>
      </c>
      <c r="C23" s="12">
        <v>2</v>
      </c>
      <c r="D23" s="32">
        <v>4</v>
      </c>
      <c r="E23" s="12">
        <v>308.5</v>
      </c>
    </row>
    <row r="24" spans="1:5" x14ac:dyDescent="0.25">
      <c r="A24" s="11">
        <v>1</v>
      </c>
      <c r="B24" s="10">
        <v>2</v>
      </c>
      <c r="C24" s="12">
        <v>2</v>
      </c>
      <c r="D24" s="32">
        <v>4</v>
      </c>
      <c r="E24" s="12">
        <v>274.39999999999998</v>
      </c>
    </row>
    <row r="25" spans="1:5" x14ac:dyDescent="0.25">
      <c r="A25" s="11">
        <v>2</v>
      </c>
      <c r="B25" s="11">
        <v>2</v>
      </c>
      <c r="C25" s="12">
        <v>2</v>
      </c>
      <c r="D25" s="32">
        <v>5</v>
      </c>
      <c r="E25" s="12">
        <v>231</v>
      </c>
    </row>
    <row r="26" spans="1:5" ht="15.75" thickBot="1" x14ac:dyDescent="0.3">
      <c r="A26" s="11">
        <v>3</v>
      </c>
      <c r="B26" s="11">
        <v>2</v>
      </c>
      <c r="C26" s="12">
        <v>2</v>
      </c>
      <c r="D26" s="32">
        <v>4</v>
      </c>
      <c r="E26" s="12">
        <v>198.7</v>
      </c>
    </row>
    <row r="27" spans="1:5" x14ac:dyDescent="0.25">
      <c r="A27" s="11">
        <v>1</v>
      </c>
      <c r="B27" s="10">
        <v>3</v>
      </c>
      <c r="C27" s="12">
        <v>2</v>
      </c>
      <c r="D27" s="32">
        <v>6</v>
      </c>
      <c r="E27" s="12">
        <v>256.7</v>
      </c>
    </row>
    <row r="28" spans="1:5" x14ac:dyDescent="0.25">
      <c r="A28" s="11">
        <v>2</v>
      </c>
      <c r="B28" s="11">
        <v>3</v>
      </c>
      <c r="C28" s="12">
        <v>2</v>
      </c>
      <c r="D28" s="32">
        <v>5</v>
      </c>
      <c r="E28" s="12">
        <v>250</v>
      </c>
    </row>
    <row r="29" spans="1:5" ht="15.75" thickBot="1" x14ac:dyDescent="0.3">
      <c r="A29" s="11">
        <v>3</v>
      </c>
      <c r="B29" s="11">
        <v>3</v>
      </c>
      <c r="C29" s="12">
        <v>2</v>
      </c>
      <c r="D29" s="32">
        <v>5</v>
      </c>
      <c r="E29" s="12">
        <v>316</v>
      </c>
    </row>
    <row r="30" spans="1:5" x14ac:dyDescent="0.25">
      <c r="A30" s="11">
        <v>1</v>
      </c>
      <c r="B30" s="10">
        <v>4</v>
      </c>
      <c r="C30" s="12">
        <v>2</v>
      </c>
      <c r="D30" s="32">
        <v>4</v>
      </c>
      <c r="E30" s="12">
        <v>194.9</v>
      </c>
    </row>
    <row r="31" spans="1:5" x14ac:dyDescent="0.25">
      <c r="A31" s="11">
        <v>2</v>
      </c>
      <c r="B31" s="11">
        <v>4</v>
      </c>
      <c r="C31" s="12">
        <v>2</v>
      </c>
      <c r="D31" s="32">
        <v>6</v>
      </c>
      <c r="E31" s="12">
        <v>257.60000000000002</v>
      </c>
    </row>
    <row r="32" spans="1:5" ht="15.75" thickBot="1" x14ac:dyDescent="0.3">
      <c r="A32" s="11">
        <v>3</v>
      </c>
      <c r="B32" s="11">
        <v>4</v>
      </c>
      <c r="C32" s="12">
        <v>2</v>
      </c>
      <c r="D32" s="32">
        <v>5</v>
      </c>
      <c r="E32" s="12">
        <v>316.7</v>
      </c>
    </row>
    <row r="33" spans="1:5" x14ac:dyDescent="0.25">
      <c r="A33" s="11">
        <v>1</v>
      </c>
      <c r="B33" s="10">
        <v>5</v>
      </c>
      <c r="C33" s="12">
        <v>2</v>
      </c>
      <c r="D33" s="32">
        <v>6</v>
      </c>
      <c r="E33" s="12">
        <v>315.10000000000002</v>
      </c>
    </row>
    <row r="34" spans="1:5" x14ac:dyDescent="0.25">
      <c r="A34" s="11">
        <v>2</v>
      </c>
      <c r="B34" s="11">
        <v>5</v>
      </c>
      <c r="C34" s="12">
        <v>2</v>
      </c>
      <c r="D34" s="32">
        <v>6</v>
      </c>
      <c r="E34" s="12">
        <v>274</v>
      </c>
    </row>
    <row r="35" spans="1:5" ht="15.75" thickBot="1" x14ac:dyDescent="0.3">
      <c r="A35" s="11">
        <v>3</v>
      </c>
      <c r="B35" s="11">
        <v>5</v>
      </c>
      <c r="C35" s="12">
        <v>2</v>
      </c>
      <c r="D35" s="32">
        <v>5</v>
      </c>
      <c r="E35" s="12">
        <v>283.10000000000002</v>
      </c>
    </row>
    <row r="36" spans="1:5" x14ac:dyDescent="0.25">
      <c r="A36" s="11">
        <v>1</v>
      </c>
      <c r="B36" s="10">
        <v>6</v>
      </c>
      <c r="C36" s="12">
        <v>2</v>
      </c>
      <c r="D36" s="32">
        <v>6</v>
      </c>
      <c r="E36" s="12">
        <v>258.39999999999998</v>
      </c>
    </row>
    <row r="37" spans="1:5" x14ac:dyDescent="0.25">
      <c r="A37" s="11">
        <v>2</v>
      </c>
      <c r="B37" s="11">
        <v>6</v>
      </c>
      <c r="C37" s="12">
        <v>2</v>
      </c>
      <c r="D37" s="32">
        <v>5</v>
      </c>
      <c r="E37" s="12">
        <v>245.6</v>
      </c>
    </row>
    <row r="38" spans="1:5" ht="15.75" thickBot="1" x14ac:dyDescent="0.3">
      <c r="A38" s="13">
        <v>3</v>
      </c>
      <c r="B38" s="13">
        <v>6</v>
      </c>
      <c r="C38" s="14">
        <v>2</v>
      </c>
      <c r="D38" s="33">
        <v>8</v>
      </c>
      <c r="E38" s="14">
        <v>321.89999999999998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Y=SENESCENCE</vt:lpstr>
      <vt:lpstr>Y=INOCULUM</vt:lpstr>
      <vt:lpstr>Y=YEILD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Dlinnard</dc:creator>
  <cp:lastModifiedBy>Dlinnard</cp:lastModifiedBy>
  <cp:lastPrinted>2015-09-18T01:02:27Z</cp:lastPrinted>
  <dcterms:created xsi:type="dcterms:W3CDTF">2015-06-28T06:32:04Z</dcterms:created>
  <dcterms:modified xsi:type="dcterms:W3CDTF">2015-10-16T22:29:59Z</dcterms:modified>
</cp:coreProperties>
</file>