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Resaerch Manuscripts 2-25-2022\"/>
    </mc:Choice>
  </mc:AlternateContent>
  <xr:revisionPtr revIDLastSave="0" documentId="13_ncr:1_{825DD782-EA06-44AD-8B19-720AFF5466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der List" sheetId="1" r:id="rId1"/>
    <sheet name="List 3-18-22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G4" i="1" l="1"/>
  <c r="G8" i="1"/>
  <c r="G7" i="1"/>
  <c r="G14" i="1" l="1"/>
  <c r="G6" i="1"/>
  <c r="G13" i="1"/>
  <c r="G23" i="1" l="1"/>
</calcChain>
</file>

<file path=xl/sharedStrings.xml><?xml version="1.0" encoding="utf-8"?>
<sst xmlns="http://schemas.openxmlformats.org/spreadsheetml/2006/main" count="111" uniqueCount="91">
  <si>
    <t>Name</t>
  </si>
  <si>
    <t>Quantity</t>
  </si>
  <si>
    <t>Cost/unit</t>
  </si>
  <si>
    <t>Total Cost ($)</t>
  </si>
  <si>
    <t>Source</t>
  </si>
  <si>
    <t>Quick-DNA Fungal/Bacterial Miniprep Kit (D6005)</t>
  </si>
  <si>
    <t>https://www.zymoresearch.com/collections/quick-dna-fungal-bacterial-kits/products/quick-dna-fungal-bacterial-miniprep-kit</t>
  </si>
  <si>
    <t xml:space="preserve">ITS -1 </t>
  </si>
  <si>
    <t>Milipore Sigma</t>
  </si>
  <si>
    <t>Medium 5" X 4" X 18" Grow Bag with 5 Micron Filter (10B) SKU OG10001</t>
  </si>
  <si>
    <t>57.95 per 100</t>
  </si>
  <si>
    <t>https://www.out-grow.com/mushroom-grow-bags</t>
  </si>
  <si>
    <t>DNA extraction kit</t>
  </si>
  <si>
    <t>Mushroom grow bags</t>
  </si>
  <si>
    <t>Mushroom Growing Bags Sealable Spawn Bags for Plant, Large Size 6" X 5" X 20" 0.2 Extra Thick 6 Mil Bags Tear Resistant Strong / Autoclavable Bags That Stand Up Garden Supplies, Breathable</t>
  </si>
  <si>
    <t>32.97 per 60</t>
  </si>
  <si>
    <t>Micro Boostic Leaf Mushroom Growing Bags Sealable Spawn Bags</t>
  </si>
  <si>
    <t>Items:</t>
  </si>
  <si>
    <t>Lithium Acetate</t>
  </si>
  <si>
    <t>Fisher Scientific:  https://www.fishersci.com/store1/cart/?language=en&amp;countryCode=US</t>
  </si>
  <si>
    <t>25g</t>
  </si>
  <si>
    <t>Isoamyl alcohol</t>
  </si>
  <si>
    <t>500 mL</t>
  </si>
  <si>
    <t>100 mL</t>
  </si>
  <si>
    <t>Chloroform*</t>
  </si>
  <si>
    <t>*Restricted</t>
  </si>
  <si>
    <t>DNA extraction chemicals</t>
  </si>
  <si>
    <t>ITS - 4</t>
  </si>
  <si>
    <t>PCR reaction mix</t>
  </si>
  <si>
    <t>Total:</t>
  </si>
  <si>
    <t>PCR Reagents</t>
  </si>
  <si>
    <t>use this one, buy 100 to make sure</t>
  </si>
  <si>
    <t>Date Ordered:</t>
  </si>
  <si>
    <t>Received:</t>
  </si>
  <si>
    <t>Fungi Perfecti</t>
  </si>
  <si>
    <t>Gypsum</t>
  </si>
  <si>
    <t>Rye</t>
  </si>
  <si>
    <t>Control Substrate + isolates</t>
  </si>
  <si>
    <t>Control Substrate - isolates</t>
  </si>
  <si>
    <t>Cascadia Mushrooms:</t>
  </si>
  <si>
    <t>Shiitake</t>
  </si>
  <si>
    <t>No auricularia</t>
  </si>
  <si>
    <t>Outgrow:</t>
  </si>
  <si>
    <t>bags</t>
  </si>
  <si>
    <t xml:space="preserve">Manure substrate </t>
  </si>
  <si>
    <t>casing soil</t>
  </si>
  <si>
    <t>50 lbs.</t>
  </si>
  <si>
    <t>SKU OG1111</t>
  </si>
  <si>
    <t>Auricularia</t>
  </si>
  <si>
    <t>shiitake</t>
  </si>
  <si>
    <t xml:space="preserve">Stopharia </t>
  </si>
  <si>
    <t xml:space="preserve">Wood substrate </t>
  </si>
  <si>
    <t>Shiitake Grain Master Jar</t>
  </si>
  <si>
    <t>Sourcess:</t>
  </si>
  <si>
    <t>Outgrow</t>
  </si>
  <si>
    <t>Mushroom Mtn</t>
  </si>
  <si>
    <t>Cascadia Mushrooms</t>
  </si>
  <si>
    <t>Bellingham, WA</t>
  </si>
  <si>
    <t xml:space="preserve">Shiitake, stropharia, </t>
  </si>
  <si>
    <t>has</t>
  </si>
  <si>
    <t>not in stock</t>
  </si>
  <si>
    <t xml:space="preserve">Sno-valley mushrooms </t>
  </si>
  <si>
    <t xml:space="preserve">Does not seem to have much supplies. </t>
  </si>
  <si>
    <t>Illinois</t>
  </si>
  <si>
    <t>Use this, find values from other table</t>
  </si>
  <si>
    <t>need 350 more</t>
  </si>
  <si>
    <t>3.75 / lb</t>
  </si>
  <si>
    <t>Wine cap</t>
  </si>
  <si>
    <t>1 lb bag of rye berries</t>
  </si>
  <si>
    <t xml:space="preserve"> SKU 32-N8KD-CKYQ</t>
  </si>
  <si>
    <t>Quantity Needed:</t>
  </si>
  <si>
    <t>Product #</t>
  </si>
  <si>
    <t>Grain Spawn</t>
  </si>
  <si>
    <t>21.3 lbs</t>
  </si>
  <si>
    <t>Amount of materials needed for 3 kg wet eight per unit.</t>
  </si>
  <si>
    <t>Dry Weight (kg)</t>
  </si>
  <si>
    <t>Dry Weight (lbs0</t>
  </si>
  <si>
    <t>sawdust</t>
  </si>
  <si>
    <t>straw</t>
  </si>
  <si>
    <t>SBG</t>
  </si>
  <si>
    <t>coffee grounds</t>
  </si>
  <si>
    <t>gypsum</t>
  </si>
  <si>
    <t>rye grain</t>
  </si>
  <si>
    <t>44 lbs</t>
  </si>
  <si>
    <t>Mycolabs</t>
  </si>
  <si>
    <t>Suppliers</t>
  </si>
  <si>
    <t>5 lb grow kits</t>
  </si>
  <si>
    <t>40 lbs rye for $55</t>
  </si>
  <si>
    <t>Grain</t>
  </si>
  <si>
    <t>Bulk Organic</t>
  </si>
  <si>
    <t>50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</si>
</sst>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F69A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ashed">
        <color rgb="FF212121"/>
      </left>
      <right style="dashed">
        <color rgb="FF212121"/>
      </right>
      <top style="dashed">
        <color rgb="FF212121"/>
      </top>
      <bottom style="dashed">
        <color rgb="FF21212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8" fontId="8" fillId="0" borderId="0" xfId="0" applyNumberFormat="1" applyFont="1"/>
    <xf numFmtId="0" fontId="9" fillId="0" borderId="1" xfId="0" applyFont="1" applyBorder="1"/>
    <xf numFmtId="164" fontId="6" fillId="0" borderId="0" xfId="0" applyNumberFormat="1" applyFont="1"/>
    <xf numFmtId="164" fontId="0" fillId="0" borderId="0" xfId="0" applyNumberFormat="1"/>
    <xf numFmtId="0" fontId="10" fillId="0" borderId="0" xfId="0" applyFont="1"/>
    <xf numFmtId="0" fontId="1" fillId="0" borderId="0" xfId="1"/>
    <xf numFmtId="0" fontId="1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12" fillId="0" borderId="0" xfId="0" applyFont="1"/>
    <xf numFmtId="164" fontId="3" fillId="0" borderId="0" xfId="0" applyNumberFormat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3" fillId="0" borderId="0" xfId="0" applyFont="1" applyAlignment="1">
      <alignment vertical="center"/>
    </xf>
    <xf numFmtId="0" fontId="0" fillId="4" borderId="2" xfId="0" applyFill="1" applyBorder="1"/>
    <xf numFmtId="0" fontId="3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164" fontId="0" fillId="4" borderId="2" xfId="0" applyNumberFormat="1" applyFill="1" applyBorder="1"/>
    <xf numFmtId="0" fontId="3" fillId="4" borderId="3" xfId="0" applyFont="1" applyFill="1" applyBorder="1"/>
    <xf numFmtId="0" fontId="3" fillId="3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19</xdr:row>
      <xdr:rowOff>7620</xdr:rowOff>
    </xdr:from>
    <xdr:to>
      <xdr:col>10</xdr:col>
      <xdr:colOff>182880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886627-7469-4FAD-AD61-829F02022AED}"/>
            </a:ext>
          </a:extLst>
        </xdr:cNvPr>
        <xdr:cNvSpPr txBox="1"/>
      </xdr:nvSpPr>
      <xdr:spPr>
        <a:xfrm>
          <a:off x="5715000" y="3497580"/>
          <a:ext cx="28575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Grain</a:t>
          </a:r>
          <a:r>
            <a:rPr lang="en-US" sz="1100" baseline="0"/>
            <a:t> - 10 lbs per species. * 9 species = 90 lbs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8K2MVQKS/?tag=nextsta5251-20" TargetMode="External"/><Relationship Id="rId2" Type="http://schemas.openxmlformats.org/officeDocument/2006/relationships/hyperlink" Target="https://www.out-grow.com/mushroom-grow-bags" TargetMode="External"/><Relationship Id="rId1" Type="http://schemas.openxmlformats.org/officeDocument/2006/relationships/hyperlink" Target="https://www.zymoresearch.com/collections/quick-dna-fungal-bacterial-kits/products/quick-dna-fungal-bacterial-miniprep-ki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F13" sqref="F13"/>
    </sheetView>
  </sheetViews>
  <sheetFormatPr defaultRowHeight="14.4" x14ac:dyDescent="0.3"/>
  <cols>
    <col min="1" max="1" width="24.44140625" customWidth="1"/>
    <col min="2" max="2" width="17.44140625" customWidth="1"/>
    <col min="3" max="3" width="9.5546875" bestFit="1" customWidth="1"/>
    <col min="4" max="4" width="15.33203125" customWidth="1"/>
    <col min="5" max="5" width="12" customWidth="1"/>
    <col min="6" max="6" width="44.33203125" customWidth="1"/>
  </cols>
  <sheetData>
    <row r="1" spans="1:11" x14ac:dyDescent="0.3">
      <c r="A1" s="4" t="s">
        <v>17</v>
      </c>
      <c r="B1" s="2" t="s">
        <v>32</v>
      </c>
      <c r="C1" s="2" t="s">
        <v>33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</row>
    <row r="2" spans="1:11" x14ac:dyDescent="0.3">
      <c r="A2" s="5"/>
      <c r="D2" s="5"/>
      <c r="E2" s="5"/>
      <c r="F2" s="5"/>
      <c r="G2" s="5"/>
      <c r="H2" s="5"/>
    </row>
    <row r="3" spans="1:11" x14ac:dyDescent="0.3">
      <c r="A3" s="5"/>
      <c r="D3" s="5"/>
      <c r="E3" s="5"/>
      <c r="F3" s="5"/>
      <c r="G3" s="5"/>
      <c r="H3" s="5"/>
    </row>
    <row r="4" spans="1:11" x14ac:dyDescent="0.3">
      <c r="A4" s="13" t="s">
        <v>12</v>
      </c>
      <c r="D4" s="6" t="s">
        <v>5</v>
      </c>
      <c r="E4" s="5">
        <v>1</v>
      </c>
      <c r="F4" s="9">
        <v>179</v>
      </c>
      <c r="G4" s="9">
        <f>E4*F4</f>
        <v>179</v>
      </c>
      <c r="H4" s="12" t="s">
        <v>6</v>
      </c>
    </row>
    <row r="5" spans="1:11" x14ac:dyDescent="0.3">
      <c r="A5" s="13"/>
      <c r="D5" s="5"/>
      <c r="E5" s="5"/>
      <c r="F5" s="5"/>
      <c r="G5" s="9"/>
      <c r="H5" s="5"/>
    </row>
    <row r="6" spans="1:11" x14ac:dyDescent="0.3">
      <c r="A6" s="4" t="s">
        <v>30</v>
      </c>
      <c r="B6" s="18">
        <v>44628</v>
      </c>
      <c r="D6" s="5" t="s">
        <v>7</v>
      </c>
      <c r="E6" s="5">
        <v>1</v>
      </c>
      <c r="F6" s="7">
        <v>57.16</v>
      </c>
      <c r="G6" s="9">
        <f>1*F6</f>
        <v>57.16</v>
      </c>
      <c r="H6" s="5" t="s">
        <v>8</v>
      </c>
    </row>
    <row r="7" spans="1:11" x14ac:dyDescent="0.3">
      <c r="B7" s="18">
        <v>44628</v>
      </c>
      <c r="D7" t="s">
        <v>27</v>
      </c>
      <c r="E7">
        <v>1</v>
      </c>
      <c r="F7" s="10">
        <v>59.8</v>
      </c>
      <c r="G7" s="10">
        <f>F7</f>
        <v>59.8</v>
      </c>
    </row>
    <row r="8" spans="1:11" x14ac:dyDescent="0.3">
      <c r="B8" s="18">
        <v>44628</v>
      </c>
      <c r="C8" s="18">
        <v>44628</v>
      </c>
      <c r="D8" t="s">
        <v>28</v>
      </c>
      <c r="E8">
        <v>1</v>
      </c>
      <c r="F8" s="10">
        <v>95</v>
      </c>
      <c r="G8" s="10">
        <f>F8</f>
        <v>95</v>
      </c>
    </row>
    <row r="9" spans="1:11" x14ac:dyDescent="0.3">
      <c r="D9" s="16"/>
      <c r="F9" s="10"/>
    </row>
    <row r="11" spans="1:11" x14ac:dyDescent="0.3">
      <c r="A11" s="13"/>
      <c r="D11" s="5"/>
      <c r="E11" s="5"/>
      <c r="F11" s="8"/>
      <c r="G11" s="9"/>
      <c r="H11" s="5"/>
    </row>
    <row r="12" spans="1:11" x14ac:dyDescent="0.3">
      <c r="A12" s="13" t="s">
        <v>13</v>
      </c>
      <c r="D12" s="14"/>
    </row>
    <row r="13" spans="1:11" x14ac:dyDescent="0.3">
      <c r="A13" s="4" t="s">
        <v>31</v>
      </c>
      <c r="B13" s="18">
        <v>44628</v>
      </c>
      <c r="C13" s="18">
        <v>44628</v>
      </c>
      <c r="D13" s="5" t="s">
        <v>9</v>
      </c>
      <c r="E13" s="5">
        <v>400</v>
      </c>
      <c r="F13" s="5" t="s">
        <v>10</v>
      </c>
      <c r="G13" s="9">
        <f>57.95 * 4</f>
        <v>231.8</v>
      </c>
      <c r="H13" s="12" t="s">
        <v>11</v>
      </c>
    </row>
    <row r="14" spans="1:11" x14ac:dyDescent="0.3">
      <c r="A14" s="2"/>
      <c r="C14" s="18">
        <v>44636</v>
      </c>
      <c r="D14" s="15" t="s">
        <v>14</v>
      </c>
      <c r="E14" s="5">
        <v>400</v>
      </c>
      <c r="F14" s="11" t="s">
        <v>15</v>
      </c>
      <c r="G14" s="9">
        <f>32.97 * 400 / 60</f>
        <v>219.8</v>
      </c>
      <c r="H14" s="12" t="s">
        <v>16</v>
      </c>
    </row>
    <row r="15" spans="1:11" x14ac:dyDescent="0.3">
      <c r="D15" s="14"/>
    </row>
    <row r="16" spans="1:11" x14ac:dyDescent="0.3">
      <c r="A16" s="2"/>
      <c r="D16" s="14"/>
      <c r="G16" s="10"/>
      <c r="K16" s="2"/>
    </row>
    <row r="17" spans="1:8" x14ac:dyDescent="0.3">
      <c r="A17" s="3" t="s">
        <v>26</v>
      </c>
      <c r="D17" s="1"/>
      <c r="E17" s="7"/>
      <c r="F17" s="1"/>
    </row>
    <row r="18" spans="1:8" x14ac:dyDescent="0.3">
      <c r="A18" s="1"/>
      <c r="B18" s="18">
        <v>44628</v>
      </c>
      <c r="C18" s="18">
        <v>44638</v>
      </c>
      <c r="D18" s="1" t="s">
        <v>24</v>
      </c>
      <c r="E18" s="1" t="s">
        <v>23</v>
      </c>
      <c r="F18" s="10"/>
      <c r="G18" s="10">
        <v>43.8</v>
      </c>
      <c r="H18" t="s">
        <v>19</v>
      </c>
    </row>
    <row r="19" spans="1:8" x14ac:dyDescent="0.3">
      <c r="A19" s="1"/>
      <c r="B19" s="18">
        <v>44628</v>
      </c>
      <c r="C19" s="18">
        <v>44628</v>
      </c>
      <c r="D19" s="1" t="s">
        <v>18</v>
      </c>
      <c r="E19" s="1" t="s">
        <v>20</v>
      </c>
      <c r="F19" s="10"/>
      <c r="G19" s="10">
        <v>20.95</v>
      </c>
      <c r="H19" t="s">
        <v>19</v>
      </c>
    </row>
    <row r="20" spans="1:8" x14ac:dyDescent="0.3">
      <c r="B20" s="18">
        <v>44628</v>
      </c>
      <c r="C20" s="18">
        <v>44636</v>
      </c>
      <c r="D20" s="14" t="s">
        <v>21</v>
      </c>
      <c r="E20" t="s">
        <v>22</v>
      </c>
      <c r="F20" s="10"/>
      <c r="G20" s="10">
        <v>106.9</v>
      </c>
      <c r="H20" t="s">
        <v>19</v>
      </c>
    </row>
    <row r="23" spans="1:8" x14ac:dyDescent="0.3">
      <c r="D23" s="14"/>
      <c r="F23" s="2" t="s">
        <v>29</v>
      </c>
      <c r="G23" s="17">
        <f>SUM(G4:G20)</f>
        <v>1014.2099999999999</v>
      </c>
    </row>
    <row r="24" spans="1:8" x14ac:dyDescent="0.3">
      <c r="D24" t="s">
        <v>25</v>
      </c>
    </row>
    <row r="25" spans="1:8" x14ac:dyDescent="0.3">
      <c r="B25" s="14"/>
    </row>
    <row r="26" spans="1:8" x14ac:dyDescent="0.3">
      <c r="B26" s="14"/>
    </row>
  </sheetData>
  <hyperlinks>
    <hyperlink ref="H4" r:id="rId1" xr:uid="{CC66F61E-098D-45C6-A714-FEB41F0F0F2A}"/>
    <hyperlink ref="H13" r:id="rId2" xr:uid="{C01EE184-7825-4BAF-884F-B6338FC65393}"/>
    <hyperlink ref="H14" r:id="rId3" display="http://www.amazon.com/gp/product/B08K2MVQKS/?tag=nextsta5251-20" xr:uid="{7A79B6EB-EC87-4755-ADEB-CBAF2B0992ED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AA0D-C010-400E-B2B8-741C18196F98}">
  <dimension ref="A1:R27"/>
  <sheetViews>
    <sheetView tabSelected="1" workbookViewId="0">
      <selection activeCell="A22" sqref="A22:F23"/>
    </sheetView>
  </sheetViews>
  <sheetFormatPr defaultRowHeight="14.4" x14ac:dyDescent="0.3"/>
  <cols>
    <col min="7" max="7" width="22.44140625" customWidth="1"/>
    <col min="8" max="8" width="18.5546875" customWidth="1"/>
    <col min="9" max="9" width="16.77734375" customWidth="1"/>
    <col min="10" max="10" width="11.21875" customWidth="1"/>
    <col min="11" max="11" width="16.6640625" customWidth="1"/>
    <col min="13" max="13" width="18.88671875" customWidth="1"/>
  </cols>
  <sheetData>
    <row r="1" spans="1:18" x14ac:dyDescent="0.3">
      <c r="A1" s="4" t="s">
        <v>4</v>
      </c>
      <c r="B1" s="4" t="s">
        <v>17</v>
      </c>
      <c r="C1" s="4" t="s">
        <v>0</v>
      </c>
      <c r="D1" s="4" t="s">
        <v>70</v>
      </c>
      <c r="E1" s="4" t="s">
        <v>2</v>
      </c>
      <c r="F1" s="4" t="s">
        <v>3</v>
      </c>
      <c r="G1" s="2" t="s">
        <v>32</v>
      </c>
      <c r="H1" s="2" t="s">
        <v>71</v>
      </c>
      <c r="K1" s="22"/>
      <c r="L1" s="23" t="s">
        <v>74</v>
      </c>
      <c r="M1" s="24"/>
      <c r="N1" s="25"/>
      <c r="O1" s="22"/>
      <c r="P1" s="22"/>
    </row>
    <row r="2" spans="1:18" x14ac:dyDescent="0.3">
      <c r="E2" s="10"/>
      <c r="K2" s="22"/>
      <c r="L2" s="23" t="s">
        <v>75</v>
      </c>
      <c r="M2" s="27" t="s">
        <v>76</v>
      </c>
      <c r="N2" s="25"/>
      <c r="O2" s="22"/>
      <c r="P2" s="22"/>
    </row>
    <row r="3" spans="1:18" x14ac:dyDescent="0.3">
      <c r="E3" s="10"/>
      <c r="K3" s="22" t="s">
        <v>77</v>
      </c>
      <c r="L3" s="22">
        <v>129.60000000000002</v>
      </c>
      <c r="M3" s="24">
        <v>285.12000000000006</v>
      </c>
      <c r="N3" s="25"/>
      <c r="O3" s="22"/>
      <c r="P3" s="22"/>
    </row>
    <row r="4" spans="1:18" x14ac:dyDescent="0.3">
      <c r="E4" s="10"/>
      <c r="K4" s="22" t="s">
        <v>78</v>
      </c>
      <c r="L4" s="22">
        <v>129.60000000000002</v>
      </c>
      <c r="M4" s="24">
        <v>285.12000000000006</v>
      </c>
      <c r="N4" s="25"/>
      <c r="O4" s="22"/>
      <c r="P4" s="22"/>
    </row>
    <row r="5" spans="1:18" x14ac:dyDescent="0.3">
      <c r="A5" s="20" t="s">
        <v>34</v>
      </c>
      <c r="B5" t="s">
        <v>52</v>
      </c>
      <c r="E5" s="10">
        <v>69</v>
      </c>
      <c r="K5" s="22" t="s">
        <v>79</v>
      </c>
      <c r="L5" s="22">
        <v>33.21</v>
      </c>
      <c r="M5" s="24">
        <v>73.062000000000012</v>
      </c>
      <c r="N5" s="25"/>
      <c r="O5" s="22"/>
      <c r="P5" s="22"/>
    </row>
    <row r="6" spans="1:18" x14ac:dyDescent="0.3">
      <c r="G6" s="10"/>
      <c r="K6" s="22" t="s">
        <v>80</v>
      </c>
      <c r="L6" s="22">
        <v>21.870000000000005</v>
      </c>
      <c r="M6" s="24">
        <v>48.114000000000011</v>
      </c>
      <c r="N6" s="25"/>
      <c r="O6" s="22"/>
      <c r="P6" s="22"/>
    </row>
    <row r="7" spans="1:18" x14ac:dyDescent="0.3">
      <c r="E7" s="10"/>
      <c r="G7" s="10"/>
      <c r="K7" s="22" t="s">
        <v>81</v>
      </c>
      <c r="L7" s="22">
        <v>9.7200000000000006</v>
      </c>
      <c r="M7" s="24">
        <v>21.384000000000004</v>
      </c>
      <c r="N7" s="25"/>
      <c r="O7" s="26">
        <v>80.190000000000012</v>
      </c>
      <c r="P7" s="22"/>
    </row>
    <row r="8" spans="1:18" x14ac:dyDescent="0.3">
      <c r="A8" s="19" t="s">
        <v>42</v>
      </c>
      <c r="E8" s="10"/>
      <c r="G8" s="10"/>
      <c r="H8" s="16" t="s">
        <v>64</v>
      </c>
      <c r="K8" s="22" t="s">
        <v>82</v>
      </c>
      <c r="L8" s="22">
        <v>20.250000000000004</v>
      </c>
      <c r="M8" s="24">
        <v>44.550000000000011</v>
      </c>
      <c r="N8" s="25"/>
      <c r="O8" s="22"/>
      <c r="P8" s="22"/>
    </row>
    <row r="9" spans="1:18" x14ac:dyDescent="0.3">
      <c r="B9" t="s">
        <v>43</v>
      </c>
      <c r="C9" s="5" t="s">
        <v>9</v>
      </c>
      <c r="D9">
        <v>450</v>
      </c>
      <c r="E9" s="5" t="s">
        <v>10</v>
      </c>
      <c r="F9" t="s">
        <v>65</v>
      </c>
      <c r="G9" s="10"/>
      <c r="K9" s="22" t="s">
        <v>45</v>
      </c>
      <c r="L9" s="22"/>
      <c r="M9" s="24"/>
      <c r="N9" s="25"/>
      <c r="O9" s="22"/>
      <c r="P9" s="22"/>
    </row>
    <row r="10" spans="1:18" x14ac:dyDescent="0.3">
      <c r="B10" t="s">
        <v>44</v>
      </c>
      <c r="E10" s="10"/>
      <c r="G10" s="10"/>
    </row>
    <row r="11" spans="1:18" x14ac:dyDescent="0.3">
      <c r="B11" t="s">
        <v>51</v>
      </c>
      <c r="G11" s="10"/>
    </row>
    <row r="12" spans="1:18" x14ac:dyDescent="0.3">
      <c r="G12" s="10"/>
    </row>
    <row r="13" spans="1:18" x14ac:dyDescent="0.3">
      <c r="B13" t="s">
        <v>45</v>
      </c>
      <c r="E13" s="10"/>
      <c r="F13" s="10"/>
      <c r="G13" s="10"/>
      <c r="K13" s="2" t="s">
        <v>85</v>
      </c>
    </row>
    <row r="14" spans="1:18" ht="15.6" x14ac:dyDescent="0.3">
      <c r="B14" t="s">
        <v>72</v>
      </c>
      <c r="C14" s="21" t="s">
        <v>68</v>
      </c>
      <c r="D14" t="s">
        <v>83</v>
      </c>
      <c r="E14" s="10"/>
      <c r="F14" s="26">
        <v>80.190000000000012</v>
      </c>
      <c r="G14" s="10"/>
      <c r="H14" t="s">
        <v>69</v>
      </c>
      <c r="K14" s="28" t="s">
        <v>34</v>
      </c>
      <c r="L14" s="2"/>
      <c r="M14" s="30" t="s">
        <v>84</v>
      </c>
      <c r="N14" s="2" t="s">
        <v>39</v>
      </c>
      <c r="O14" s="2"/>
      <c r="P14" s="29" t="s">
        <v>42</v>
      </c>
      <c r="Q14" s="2"/>
      <c r="R14" s="2"/>
    </row>
    <row r="15" spans="1:18" x14ac:dyDescent="0.3">
      <c r="B15" t="s">
        <v>35</v>
      </c>
      <c r="D15" t="s">
        <v>73</v>
      </c>
      <c r="E15" s="10" t="s">
        <v>66</v>
      </c>
      <c r="F15" s="10">
        <f xml:space="preserve"> 9 * 3.75</f>
        <v>33.75</v>
      </c>
      <c r="G15" s="10"/>
      <c r="H15" s="2" t="s">
        <v>47</v>
      </c>
      <c r="N15" t="s">
        <v>67</v>
      </c>
      <c r="P15" t="s">
        <v>43</v>
      </c>
      <c r="Q15" t="s">
        <v>46</v>
      </c>
    </row>
    <row r="16" spans="1:18" x14ac:dyDescent="0.3">
      <c r="E16" s="10"/>
      <c r="F16" s="10"/>
      <c r="G16" s="10"/>
      <c r="N16" t="s">
        <v>40</v>
      </c>
      <c r="P16" t="s">
        <v>44</v>
      </c>
    </row>
    <row r="17" spans="1:18" x14ac:dyDescent="0.3">
      <c r="B17" t="s">
        <v>48</v>
      </c>
      <c r="E17" s="10"/>
      <c r="F17" s="10"/>
      <c r="G17" s="10"/>
      <c r="M17" t="s">
        <v>86</v>
      </c>
      <c r="N17" t="s">
        <v>41</v>
      </c>
      <c r="P17" t="s">
        <v>45</v>
      </c>
    </row>
    <row r="18" spans="1:18" x14ac:dyDescent="0.3">
      <c r="B18" t="s">
        <v>49</v>
      </c>
      <c r="E18" s="10"/>
      <c r="F18" s="10"/>
    </row>
    <row r="19" spans="1:18" x14ac:dyDescent="0.3">
      <c r="B19" t="s">
        <v>50</v>
      </c>
      <c r="E19" s="10"/>
      <c r="F19" s="10"/>
    </row>
    <row r="20" spans="1:18" x14ac:dyDescent="0.3">
      <c r="F20" s="10"/>
      <c r="J20" s="10"/>
      <c r="M20" t="s">
        <v>87</v>
      </c>
    </row>
    <row r="21" spans="1:18" x14ac:dyDescent="0.3">
      <c r="F21" s="10"/>
      <c r="R21" t="s">
        <v>35</v>
      </c>
    </row>
    <row r="22" spans="1:18" x14ac:dyDescent="0.3">
      <c r="A22" s="31" t="s">
        <v>84</v>
      </c>
      <c r="F22" s="10"/>
    </row>
    <row r="23" spans="1:18" x14ac:dyDescent="0.3">
      <c r="B23" t="s">
        <v>88</v>
      </c>
      <c r="C23" t="s">
        <v>89</v>
      </c>
      <c r="D23" t="s">
        <v>90</v>
      </c>
      <c r="F23" s="10">
        <v>71</v>
      </c>
      <c r="R23" t="s">
        <v>37</v>
      </c>
    </row>
    <row r="24" spans="1:18" x14ac:dyDescent="0.3">
      <c r="F24" s="10"/>
      <c r="R24" t="s">
        <v>38</v>
      </c>
    </row>
    <row r="25" spans="1:18" x14ac:dyDescent="0.3">
      <c r="F25" s="10"/>
    </row>
    <row r="27" spans="1:18" x14ac:dyDescent="0.3">
      <c r="R27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C3BF-9AF1-4AAE-AF46-9A9883EA2113}">
  <dimension ref="A2:E8"/>
  <sheetViews>
    <sheetView workbookViewId="0">
      <selection activeCell="A2" sqref="A2:A8"/>
    </sheetView>
  </sheetViews>
  <sheetFormatPr defaultRowHeight="14.4" x14ac:dyDescent="0.3"/>
  <cols>
    <col min="1" max="1" width="18.109375" customWidth="1"/>
  </cols>
  <sheetData>
    <row r="2" spans="1:5" x14ac:dyDescent="0.3">
      <c r="A2" s="2" t="s">
        <v>53</v>
      </c>
      <c r="D2" t="s">
        <v>59</v>
      </c>
      <c r="E2" t="s">
        <v>60</v>
      </c>
    </row>
    <row r="3" spans="1:5" x14ac:dyDescent="0.3">
      <c r="A3" s="2"/>
    </row>
    <row r="4" spans="1:5" x14ac:dyDescent="0.3">
      <c r="A4" s="2" t="s">
        <v>54</v>
      </c>
      <c r="C4" t="s">
        <v>63</v>
      </c>
    </row>
    <row r="5" spans="1:5" x14ac:dyDescent="0.3">
      <c r="A5" s="2" t="s">
        <v>55</v>
      </c>
    </row>
    <row r="6" spans="1:5" x14ac:dyDescent="0.3">
      <c r="A6" s="2" t="s">
        <v>34</v>
      </c>
    </row>
    <row r="7" spans="1:5" x14ac:dyDescent="0.3">
      <c r="A7" s="2" t="s">
        <v>56</v>
      </c>
      <c r="B7" t="s">
        <v>57</v>
      </c>
      <c r="D7" t="s">
        <v>58</v>
      </c>
      <c r="E7" t="s">
        <v>41</v>
      </c>
    </row>
    <row r="8" spans="1:5" x14ac:dyDescent="0.3">
      <c r="A8" s="2" t="s">
        <v>61</v>
      </c>
      <c r="D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List</vt:lpstr>
      <vt:lpstr>List 3-18-22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</dc:creator>
  <cp:keywords/>
  <dc:description/>
  <cp:lastModifiedBy>User-3754</cp:lastModifiedBy>
  <cp:revision/>
  <dcterms:created xsi:type="dcterms:W3CDTF">2022-02-27T23:28:47Z</dcterms:created>
  <dcterms:modified xsi:type="dcterms:W3CDTF">2022-03-31T00:36:24Z</dcterms:modified>
  <cp:category/>
  <cp:contentStatus/>
</cp:coreProperties>
</file>