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cfarland\Downloads\"/>
    </mc:Choice>
  </mc:AlternateContent>
  <xr:revisionPtr revIDLastSave="0" documentId="13_ncr:1_{38EF25BF-A844-4647-89E9-5DCA3BA678E0}" xr6:coauthVersionLast="47" xr6:coauthVersionMax="47" xr10:uidLastSave="{00000000-0000-0000-0000-000000000000}"/>
  <bookViews>
    <workbookView xWindow="-110" yWindow="-110" windowWidth="19420" windowHeight="11620" firstSheet="1" activeTab="1" xr2:uid="{00000000-000D-0000-FFFF-FFFF00000000}"/>
  </bookViews>
  <sheets>
    <sheet name="_CIQHiddenCacheSheet" sheetId="15" state="veryHidden" r:id="rId1"/>
    <sheet name="paste_value" sheetId="5" r:id="rId2"/>
    <sheet name="formula" sheetId="1" r:id="rId3"/>
  </sheets>
  <externalReferences>
    <externalReference r:id="rId4"/>
    <externalReference r:id="rId5"/>
  </externalReferences>
  <definedNames>
    <definedName name="Ccy">'[1]Financial Statements'!$G$3</definedName>
    <definedName name="CIQWBGuid" hidden="1">"ff593ce4-83b9-4366-b9f0-d244ce1f25b6"</definedName>
    <definedName name="CIQWBInfo" hidden="1">"{ ""CIQVersion"":""9.50.2716.4594"" }"</definedName>
    <definedName name="Conv">'[1]Financial Statements'!$G$4</definedName>
    <definedName name="IQ_ADDIN" hidden="1">"AUTO"</definedName>
    <definedName name="IQ_ANNUAL_DIVIDEND" hidden="1">"c229"</definedName>
    <definedName name="IQ_AVG_PRICE_TARGET" hidden="1">"c82"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OK_VALUE" hidden="1">"c68"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STDDEV_EST_REUT" hidden="1">"c5408"</definedName>
    <definedName name="IQ_BV_STDDEV_EST_THOM" hidden="1">"c5152"</definedName>
    <definedName name="IQ_CH">110000</definedName>
    <definedName name="IQ_CLASSB_OUTSTANDING_BS_DATE" hidden="1">"c1972"</definedName>
    <definedName name="IQ_CLASSB_OUTSTANDING_FILING_DATE" hidden="1">"c1974"</definedName>
    <definedName name="IQ_CONTRACTS_OTHER_COMMODITIES_EQUITIES._FDIC" hidden="1">"c6522"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"c189"</definedName>
    <definedName name="IQ_EST_ACT_BV_REUT" hidden="1">"c5409"</definedName>
    <definedName name="IQ_EST_ACT_BV_THOM" hidden="1">"c5153"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EPS_SURPRISE" hidden="1">"c1635"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V_OVER_REVENUE_EST" hidden="1">"c165"</definedName>
    <definedName name="IQ_EV_OVER_REVENUE_EST_1" hidden="1">"c166"</definedName>
    <definedName name="IQ_EXPENSE_CODE_" hidden="1">"test"</definedName>
    <definedName name="IQ_FH">100000</definedName>
    <definedName name="IQ_FHLB_DUE_AFTER_FIVE" hidden="1">"c2086"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PERCENT_AMOUNT" hidden="1">"c240"</definedName>
    <definedName name="IQ_FIVEPERCENT_OWNER" hidden="1">"c239"</definedName>
    <definedName name="IQ_FLOAT" hidden="1">"c225"</definedName>
    <definedName name="IQ_FOREIGN_BRANCHES_U.S._BANKS_LOANS_FDIC" hidden="1">"c6438"</definedName>
    <definedName name="IQ_FQ">500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Y">1000</definedName>
    <definedName name="IQ_FY_DATE" hidden="1">"IQ_FY_DATE"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AMOUNT" hidden="1">"c238"</definedName>
    <definedName name="IQ_INSTITUTIONAL_AMOUNT" hidden="1">"c236"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LAST_EBIT_MARGIN" hidden="1">"c151"</definedName>
    <definedName name="IQ_LAST_EBITDA_MARGIN" hidden="1">"c150"</definedName>
    <definedName name="IQ_LAST_GROSS_MARGIN" hidden="1">"c149"</definedName>
    <definedName name="IQ_LAST_NET_INC_MARGIN" hidden="1">"c152"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TM">2000</definedName>
    <definedName name="IQ_LTM_DATE" hidden="1">"IQ_LTM_DATE"</definedName>
    <definedName name="IQ_LTMMONTH" hidden="1">120000</definedName>
    <definedName name="IQ_MONTH">15000</definedName>
    <definedName name="IQ_MTD" hidden="1">800000</definedName>
    <definedName name="IQ_NAMES_REVISION_DATE_" hidden="1">45206.3828935185</definedName>
    <definedName name="IQ_NAV_ACT_OR_EST" hidden="1">"c2225"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TM">6000</definedName>
    <definedName name="IQ_NUM_OFFICES" hidden="1">"c2088"</definedName>
    <definedName name="IQ_NUMBER_SHAREHOLDERS_CLASSB" hidden="1">"c1969"</definedName>
    <definedName name="IQ_OG_DAILY_PRDUCTION_GROWTH_GAS" hidden="1">"c10073"</definedName>
    <definedName name="IQ_OG_DAILY_PRDUCTION_GROWTH_GAS_EQUIVALENT" hidden="1">"c10076"</definedName>
    <definedName name="IQ_OG_DAILY_PRDUCTION_GROWTH_NGL" hidden="1">"c10074"</definedName>
    <definedName name="IQ_OG_DAILY_PRDUCTION_GROWTH_OIL" hidden="1">"c10072"</definedName>
    <definedName name="IQ_OG_DAILY_PRDUCTION_GROWTH_OIL_EQUIVALENT" hidden="1">"c10075"</definedName>
    <definedName name="IQ_OG_OTHER_ADJ" hidden="1">"c1999"</definedName>
    <definedName name="IQ_OG_PRDUCTION_GROWTH_GAS" hidden="1">"c10067"</definedName>
    <definedName name="IQ_OG_PRDUCTION_GROWTH_GAS_EQUIVALENT" hidden="1">"c10070"</definedName>
    <definedName name="IQ_OG_PRDUCTION_GROWTH_NGL" hidden="1">"c10068"</definedName>
    <definedName name="IQ_OG_PRDUCTION_GROWTH_OIL" hidden="1">"c10066"</definedName>
    <definedName name="IQ_OG_PRDUCTION_GROWTH_OIL_EQUIVALENT" hidden="1">"c10069"</definedName>
    <definedName name="IQ_OG_PRDUCTION_GROWTH_TOAL" hidden="1">"c10071"</definedName>
    <definedName name="IQ_OG_TOTAL_OIL_PRODUCTON" hidden="1">"c2059"</definedName>
    <definedName name="IQ_OPENED55" hidden="1">1</definedName>
    <definedName name="IQ_OPTIONS_EXCERCISED" hidden="1">"c2116"</definedName>
    <definedName name="IQ_OUTSTANDING_FILING_DATE_TOTAL" hidden="1">"c2107"</definedName>
    <definedName name="IQ_PERCENT_FLOAT" hidden="1">"c227"</definedName>
    <definedName name="IQ_PHARMBIO_NUMBER_PROD__APPROVED_DURING_PERIOD" hidden="1">"c10027"</definedName>
    <definedName name="IQ_PHARMBIO_NUMBER_PROD__CLINICAL_DEV" hidden="1">"c10022"</definedName>
    <definedName name="IQ_PHARMBIO_NUMBER_PROD__LAUNCHED_DURING_PERIOD" hidden="1">"c10028"</definedName>
    <definedName name="IQ_PHARMBIO_NUMBER_PROD__PHASE_I" hidden="1">"c10023"</definedName>
    <definedName name="IQ_PHARMBIO_NUMBER_PROD__PHASE_II" hidden="1">"c10024"</definedName>
    <definedName name="IQ_PHARMBIO_NUMBER_PROD__PHASE_III" hidden="1">"c10025"</definedName>
    <definedName name="IQ_PHARMBIO_NUMBER_PROD__PRE_CLINICAL_TRIALS" hidden="1">"c10021"</definedName>
    <definedName name="IQ_PHARMBIO_NUMBER_PROD__PRE_REGISTRATION" hidden="1">"c10026"</definedName>
    <definedName name="IQ_PHARMBIO_NUMBER_PROD__RESEARCH_DEV" hidden="1">"c10020"</definedName>
    <definedName name="IQ_PRETAX_INC" hidden="1">"c16"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MARY_EPS_TYPE_THOM" hidden="1">"c5297"</definedName>
    <definedName name="IQ_QTD" hidden="1">750000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"c190"</definedName>
    <definedName name="IQ_REVENUE_GROWTH_1" hidden="1">"c155"</definedName>
    <definedName name="IQ_REVENUE_GROWTH_2" hidden="1">"c159"</definedName>
    <definedName name="IQ_SHAREOUTSTANDING" hidden="1">"c1347"</definedName>
    <definedName name="IQ_SHORT_INTEREST_VOLUME" hidden="1">"c228"</definedName>
    <definedName name="IQ_TARGET_PRICE_LASTCLOSE" hidden="1">"c1855"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B_BOOKMARK_COUNT" hidden="1">3</definedName>
    <definedName name="IQB_CURRENT_BOOKMARK" hidden="1">1</definedName>
    <definedName name="IQRA7" hidden="1">"$A$8:$A$17"</definedName>
    <definedName name="IQRB7" hidden="1">"$B$8:$B$17"</definedName>
    <definedName name="IQRC7" hidden="1">"$C$8:$C$17"</definedName>
    <definedName name="IQRCapitalStructureDetailsU34" hidden="1">'[2]Capital Structure Details'!$U$35:$U$46</definedName>
    <definedName name="IQRCapitalStructureDetailsU5" hidden="1">'[2]Capital Structure Details'!$U$6:$U$16</definedName>
    <definedName name="IQRCapitalStructureDetailsU63" hidden="1">'[2]Capital Structure Details'!$U$64:$U$76</definedName>
    <definedName name="IQRD7" hidden="1">"$D$8:$D$17"</definedName>
    <definedName name="IQRE7" hidden="1">"$E$8:$E$17"</definedName>
    <definedName name="IQRF7" hidden="1">"$F$8:$F$17"</definedName>
    <definedName name="IQRG7" hidden="1">"$G$8:$G$17"</definedName>
    <definedName name="IQRH7" hidden="1">"$H$8:$H$17"</definedName>
    <definedName name="IQRI7" hidden="1">"$I$8:$I$17"</definedName>
    <definedName name="IQRJ7" hidden="1">"$J$8:$J$17"</definedName>
    <definedName name="IQRSheet1B6" hidden="1">formula!$E$2:$E$7</definedName>
    <definedName name="Languages">OFFSET('[1]Financial Statements'!$BA$12,,,'[1]Financial Statements'!$BA$11)</definedName>
    <definedName name="NumQtrs">#REF!</definedName>
    <definedName name="SPWS_WBID">"2BF5D15D-9FD9-4036-9B85-6A566AD1A1E7"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8" i="1" l="1"/>
  <c r="R79" i="1"/>
  <c r="R78" i="1"/>
  <c r="R77" i="1"/>
  <c r="M78" i="1"/>
  <c r="Y79" i="1"/>
  <c r="T79" i="1"/>
  <c r="Q78" i="1"/>
  <c r="G77" i="1"/>
  <c r="I79" i="1"/>
  <c r="T78" i="1"/>
  <c r="W79" i="1"/>
  <c r="I78" i="1"/>
  <c r="F78" i="1"/>
  <c r="I77" i="1"/>
  <c r="W78" i="1"/>
  <c r="L78" i="1"/>
  <c r="F77" i="1"/>
  <c r="V78" i="1"/>
  <c r="J79" i="1"/>
  <c r="S77" i="1"/>
  <c r="S78" i="1"/>
  <c r="Y78" i="1"/>
  <c r="M79" i="1"/>
  <c r="V77" i="1"/>
  <c r="C77" i="1"/>
  <c r="N79" i="1"/>
  <c r="Y77" i="1"/>
  <c r="H79" i="1"/>
  <c r="P79" i="1"/>
  <c r="E78" i="1"/>
  <c r="E79" i="1"/>
  <c r="K78" i="1"/>
  <c r="O77" i="1"/>
  <c r="H78" i="1"/>
  <c r="W77" i="1"/>
  <c r="V79" i="1"/>
  <c r="E77" i="1"/>
  <c r="K79" i="1"/>
  <c r="U78" i="1"/>
  <c r="P78" i="1"/>
  <c r="H77" i="1"/>
  <c r="J78" i="1"/>
  <c r="J77" i="1"/>
  <c r="K77" i="1"/>
  <c r="X79" i="1"/>
  <c r="U77" i="1"/>
  <c r="X78" i="1"/>
  <c r="S79" i="1"/>
  <c r="X77" i="1"/>
  <c r="C79" i="1"/>
  <c r="M77" i="1"/>
  <c r="C78" i="1"/>
  <c r="N77" i="1"/>
  <c r="Q77" i="1"/>
  <c r="O79" i="1"/>
  <c r="P77" i="1"/>
  <c r="G79" i="1"/>
  <c r="O78" i="1"/>
  <c r="Q79" i="1"/>
  <c r="F79" i="1"/>
  <c r="G78" i="1"/>
  <c r="U79" i="1"/>
  <c r="L79" i="1"/>
  <c r="T77" i="1"/>
  <c r="AF79" i="1"/>
  <c r="AF77" i="1"/>
  <c r="L77" i="1"/>
  <c r="AD79" i="1"/>
  <c r="AF78" i="1"/>
  <c r="AA78" i="1"/>
  <c r="AB77" i="1"/>
  <c r="AC78" i="1"/>
  <c r="AE79" i="1"/>
  <c r="AB78" i="1"/>
  <c r="AE78" i="1"/>
  <c r="AC79" i="1"/>
  <c r="AB79" i="1"/>
  <c r="AA79" i="1"/>
  <c r="AD78" i="1"/>
  <c r="AD77" i="1"/>
  <c r="AC77" i="1"/>
  <c r="AE77" i="1"/>
  <c r="AA77" i="1"/>
  <c r="AH78" i="1"/>
  <c r="AG78" i="1"/>
  <c r="AG77" i="1"/>
  <c r="AG79" i="1"/>
  <c r="AI78" i="1"/>
  <c r="AI79" i="1"/>
  <c r="AH79" i="1"/>
  <c r="AH77" i="1"/>
  <c r="AJ77" i="1"/>
  <c r="AJ79" i="1"/>
  <c r="AJ78" i="1"/>
  <c r="AI77" i="1"/>
  <c r="AJ75" i="1"/>
  <c r="AI75" i="1"/>
  <c r="AH75" i="1"/>
  <c r="AG75" i="1"/>
  <c r="AF75" i="1"/>
  <c r="AE75" i="1"/>
  <c r="AD75" i="1"/>
  <c r="AC75" i="1"/>
  <c r="AA75" i="1"/>
  <c r="AB75" i="1"/>
  <c r="N75" i="1"/>
  <c r="M75" i="1"/>
  <c r="J75" i="1"/>
  <c r="W75" i="1"/>
  <c r="T75" i="1"/>
  <c r="Q75" i="1"/>
  <c r="O75" i="1"/>
  <c r="G75" i="1"/>
  <c r="C75" i="1"/>
  <c r="Y75" i="1"/>
  <c r="X75" i="1"/>
  <c r="L75" i="1"/>
  <c r="I75" i="1"/>
  <c r="V75" i="1"/>
  <c r="F75" i="1"/>
  <c r="U75" i="1"/>
  <c r="K75" i="1"/>
  <c r="H75" i="1"/>
  <c r="E75" i="1"/>
  <c r="P75" i="1"/>
  <c r="S75" i="1"/>
  <c r="R75" i="1"/>
  <c r="AJ76" i="1"/>
  <c r="AI76" i="1"/>
  <c r="AH76" i="1"/>
  <c r="AG76" i="1"/>
  <c r="AB76" i="1"/>
  <c r="AF76" i="1"/>
  <c r="AA76" i="1"/>
  <c r="AE76" i="1"/>
  <c r="AD76" i="1"/>
  <c r="AC76" i="1"/>
  <c r="W76" i="1"/>
  <c r="P76" i="1"/>
  <c r="K76" i="1"/>
  <c r="N76" i="1"/>
  <c r="H76" i="1"/>
  <c r="M76" i="1"/>
  <c r="J76" i="1"/>
  <c r="T76" i="1"/>
  <c r="Q76" i="1"/>
  <c r="O76" i="1"/>
  <c r="Y76" i="1"/>
  <c r="G76" i="1"/>
  <c r="U76" i="1"/>
  <c r="V76" i="1"/>
  <c r="C76" i="1"/>
  <c r="E76" i="1"/>
  <c r="S76" i="1"/>
  <c r="L76" i="1"/>
  <c r="I76" i="1"/>
  <c r="F76" i="1"/>
  <c r="X76" i="1"/>
  <c r="R76" i="1"/>
  <c r="W74" i="1"/>
  <c r="Y74" i="1"/>
  <c r="V74" i="1"/>
  <c r="T74" i="1"/>
  <c r="I74" i="1"/>
  <c r="Q74" i="1"/>
  <c r="L74" i="1"/>
  <c r="A74" i="1"/>
  <c r="S74" i="1"/>
  <c r="G74" i="1"/>
  <c r="O74" i="1"/>
  <c r="E74" i="1"/>
  <c r="N74" i="1"/>
  <c r="J74" i="1"/>
  <c r="F74" i="1"/>
  <c r="AB74" i="1"/>
  <c r="X74" i="1"/>
  <c r="M74" i="1"/>
  <c r="AA74" i="1"/>
  <c r="U74" i="1"/>
  <c r="H74" i="1"/>
  <c r="AH74" i="1"/>
  <c r="R74" i="1"/>
  <c r="AF74" i="1"/>
  <c r="P74" i="1"/>
  <c r="AG74" i="1"/>
  <c r="K74" i="1"/>
  <c r="AJ74" i="1"/>
  <c r="AC74" i="1"/>
  <c r="AD74" i="1"/>
  <c r="C74" i="1"/>
  <c r="AI74" i="1"/>
  <c r="AE74" i="1"/>
  <c r="A76" i="1"/>
  <c r="A75" i="1"/>
  <c r="AJ4" i="1"/>
  <c r="AJ20" i="1"/>
  <c r="AJ36" i="1"/>
  <c r="AJ52" i="1"/>
  <c r="AJ68" i="1"/>
  <c r="AJ84" i="1"/>
  <c r="AJ5" i="1"/>
  <c r="AJ21" i="1"/>
  <c r="AJ37" i="1"/>
  <c r="AJ53" i="1"/>
  <c r="AJ69" i="1"/>
  <c r="AJ85" i="1"/>
  <c r="AJ22" i="1"/>
  <c r="AJ38" i="1"/>
  <c r="AJ6" i="1"/>
  <c r="AJ7" i="1"/>
  <c r="AJ23" i="1"/>
  <c r="AJ39" i="1"/>
  <c r="AJ55" i="1"/>
  <c r="AJ71" i="1"/>
  <c r="AJ8" i="1"/>
  <c r="AJ24" i="1"/>
  <c r="AJ40" i="1"/>
  <c r="AJ56" i="1"/>
  <c r="AJ72" i="1"/>
  <c r="AJ10" i="1"/>
  <c r="AJ42" i="1"/>
  <c r="AJ27" i="1"/>
  <c r="AJ43" i="1"/>
  <c r="AJ59" i="1"/>
  <c r="AJ28" i="1"/>
  <c r="AJ11" i="1"/>
  <c r="AJ9" i="1"/>
  <c r="AJ25" i="1"/>
  <c r="AJ41" i="1"/>
  <c r="AJ57" i="1"/>
  <c r="AJ73" i="1"/>
  <c r="AJ26" i="1"/>
  <c r="AJ58" i="1"/>
  <c r="AJ12" i="1"/>
  <c r="AJ44" i="1"/>
  <c r="AJ29" i="1"/>
  <c r="AJ45" i="1"/>
  <c r="AJ61" i="1"/>
  <c r="AJ14" i="1"/>
  <c r="AJ30" i="1"/>
  <c r="AJ46" i="1"/>
  <c r="AJ62" i="1"/>
  <c r="AJ15" i="1"/>
  <c r="AJ31" i="1"/>
  <c r="AJ60" i="1"/>
  <c r="AJ13" i="1"/>
  <c r="AJ16" i="1"/>
  <c r="AJ32" i="1"/>
  <c r="AJ48" i="1"/>
  <c r="AJ64" i="1"/>
  <c r="AJ80" i="1"/>
  <c r="AJ63" i="1"/>
  <c r="AJ17" i="1"/>
  <c r="AJ33" i="1"/>
  <c r="AJ49" i="1"/>
  <c r="AJ65" i="1"/>
  <c r="AJ81" i="1"/>
  <c r="AJ18" i="1"/>
  <c r="AJ34" i="1"/>
  <c r="AJ50" i="1"/>
  <c r="AJ66" i="1"/>
  <c r="AJ82" i="1"/>
  <c r="AJ3" i="1"/>
  <c r="AJ19" i="1"/>
  <c r="AJ35" i="1"/>
  <c r="AJ51" i="1"/>
  <c r="AJ67" i="1"/>
  <c r="AJ83" i="1"/>
  <c r="AJ54" i="1"/>
  <c r="AJ70" i="1"/>
  <c r="AJ47" i="1"/>
  <c r="AI19" i="1"/>
  <c r="AI4" i="1"/>
  <c r="AI20" i="1"/>
  <c r="AI36" i="1"/>
  <c r="AI52" i="1"/>
  <c r="AI68" i="1"/>
  <c r="AI84" i="1"/>
  <c r="AI21" i="1"/>
  <c r="AI37" i="1"/>
  <c r="AI53" i="1"/>
  <c r="AI69" i="1"/>
  <c r="AI85" i="1"/>
  <c r="AI5" i="1"/>
  <c r="AI38" i="1"/>
  <c r="AI6" i="1"/>
  <c r="AI70" i="1"/>
  <c r="AI7" i="1"/>
  <c r="AI23" i="1"/>
  <c r="AI39" i="1"/>
  <c r="AI55" i="1"/>
  <c r="AI71" i="1"/>
  <c r="AI8" i="1"/>
  <c r="AI24" i="1"/>
  <c r="AI40" i="1"/>
  <c r="AI56" i="1"/>
  <c r="AI72" i="1"/>
  <c r="AI44" i="1"/>
  <c r="AI45" i="1"/>
  <c r="AI30" i="1"/>
  <c r="AI46" i="1"/>
  <c r="AI15" i="1"/>
  <c r="AI31" i="1"/>
  <c r="AI83" i="1"/>
  <c r="AI54" i="1"/>
  <c r="AI35" i="1"/>
  <c r="AI9" i="1"/>
  <c r="AI25" i="1"/>
  <c r="AI41" i="1"/>
  <c r="AI57" i="1"/>
  <c r="AI73" i="1"/>
  <c r="AI58" i="1"/>
  <c r="AI11" i="1"/>
  <c r="AI28" i="1"/>
  <c r="AI60" i="1"/>
  <c r="AI13" i="1"/>
  <c r="AI61" i="1"/>
  <c r="AI51" i="1"/>
  <c r="AI22" i="1"/>
  <c r="AI10" i="1"/>
  <c r="AI26" i="1"/>
  <c r="AI42" i="1"/>
  <c r="AI27" i="1"/>
  <c r="AI43" i="1"/>
  <c r="AI12" i="1"/>
  <c r="AI29" i="1"/>
  <c r="AI63" i="1"/>
  <c r="AI48" i="1"/>
  <c r="AI80" i="1"/>
  <c r="AI67" i="1"/>
  <c r="AI59" i="1"/>
  <c r="AI14" i="1"/>
  <c r="AI62" i="1"/>
  <c r="AI47" i="1"/>
  <c r="AI64" i="1"/>
  <c r="AI32" i="1"/>
  <c r="AI16" i="1"/>
  <c r="AI17" i="1"/>
  <c r="AI33" i="1"/>
  <c r="AI49" i="1"/>
  <c r="AI65" i="1"/>
  <c r="AI81" i="1"/>
  <c r="AI34" i="1"/>
  <c r="AI50" i="1"/>
  <c r="AI66" i="1"/>
  <c r="AI82" i="1"/>
  <c r="AI3" i="1"/>
  <c r="AI18" i="1"/>
  <c r="AH17" i="1"/>
  <c r="AH18" i="1"/>
  <c r="AH82" i="1"/>
  <c r="AH31" i="1"/>
  <c r="AH32" i="1"/>
  <c r="AH64" i="1"/>
  <c r="AH12" i="1"/>
  <c r="AH29" i="1"/>
  <c r="AH14" i="1"/>
  <c r="AH62" i="1"/>
  <c r="AH73" i="1"/>
  <c r="AH10" i="1"/>
  <c r="AH58" i="1"/>
  <c r="AH43" i="1"/>
  <c r="AH9" i="1"/>
  <c r="AH25" i="1"/>
  <c r="AH41" i="1"/>
  <c r="AH57" i="1"/>
  <c r="AH80" i="1"/>
  <c r="AH33" i="1"/>
  <c r="AH65" i="1"/>
  <c r="AH34" i="1"/>
  <c r="AH44" i="1"/>
  <c r="AH45" i="1"/>
  <c r="AH63" i="1"/>
  <c r="AH8" i="1"/>
  <c r="AH72" i="1"/>
  <c r="AH59" i="1"/>
  <c r="AH38" i="1"/>
  <c r="AH54" i="1"/>
  <c r="AH7" i="1"/>
  <c r="AH71" i="1"/>
  <c r="AH81" i="1"/>
  <c r="AH83" i="1"/>
  <c r="AH6" i="1"/>
  <c r="AH22" i="1"/>
  <c r="AH46" i="1"/>
  <c r="AH49" i="1"/>
  <c r="AH26" i="1"/>
  <c r="AH11" i="1"/>
  <c r="AH28" i="1"/>
  <c r="AH23" i="1"/>
  <c r="AH55" i="1"/>
  <c r="AH24" i="1"/>
  <c r="AH56" i="1"/>
  <c r="AH53" i="1"/>
  <c r="AH69" i="1"/>
  <c r="AH85" i="1"/>
  <c r="AH70" i="1"/>
  <c r="AH67" i="1"/>
  <c r="AH5" i="1"/>
  <c r="AH21" i="1"/>
  <c r="AH37" i="1"/>
  <c r="AH16" i="1"/>
  <c r="AH48" i="1"/>
  <c r="AH50" i="1"/>
  <c r="AH66" i="1"/>
  <c r="AH61" i="1"/>
  <c r="AH30" i="1"/>
  <c r="AH15" i="1"/>
  <c r="AH47" i="1"/>
  <c r="AH42" i="1"/>
  <c r="AH27" i="1"/>
  <c r="AH60" i="1"/>
  <c r="AH13" i="1"/>
  <c r="AH68" i="1"/>
  <c r="AH84" i="1"/>
  <c r="AH39" i="1"/>
  <c r="AH40" i="1"/>
  <c r="AH4" i="1"/>
  <c r="AH20" i="1"/>
  <c r="AH36" i="1"/>
  <c r="AH52" i="1"/>
  <c r="AH3" i="1"/>
  <c r="AH19" i="1"/>
  <c r="AH35" i="1"/>
  <c r="AH51" i="1"/>
  <c r="AG83" i="1"/>
  <c r="AG20" i="1"/>
  <c r="AG68" i="1"/>
  <c r="AG3" i="1"/>
  <c r="AG19" i="1"/>
  <c r="AG35" i="1"/>
  <c r="AG51" i="1"/>
  <c r="AG34" i="1"/>
  <c r="AG50" i="1"/>
  <c r="AG66" i="1"/>
  <c r="AG82" i="1"/>
  <c r="AG16" i="1"/>
  <c r="AG64" i="1"/>
  <c r="AG33" i="1"/>
  <c r="AG18" i="1"/>
  <c r="AG14" i="1"/>
  <c r="AG30" i="1"/>
  <c r="AG46" i="1"/>
  <c r="AG29" i="1"/>
  <c r="AG45" i="1"/>
  <c r="AG61" i="1"/>
  <c r="AG63" i="1"/>
  <c r="AG48" i="1"/>
  <c r="AG81" i="1"/>
  <c r="AG13" i="1"/>
  <c r="AG28" i="1"/>
  <c r="AG62" i="1"/>
  <c r="AG57" i="1"/>
  <c r="AG10" i="1"/>
  <c r="AG58" i="1"/>
  <c r="AG27" i="1"/>
  <c r="AG71" i="1"/>
  <c r="AG8" i="1"/>
  <c r="AG40" i="1"/>
  <c r="AG72" i="1"/>
  <c r="AG7" i="1"/>
  <c r="AG23" i="1"/>
  <c r="AG39" i="1"/>
  <c r="AG55" i="1"/>
  <c r="AG17" i="1"/>
  <c r="AG49" i="1"/>
  <c r="AG52" i="1"/>
  <c r="AG84" i="1"/>
  <c r="AG59" i="1"/>
  <c r="AG60" i="1"/>
  <c r="AG31" i="1"/>
  <c r="AG32" i="1"/>
  <c r="AG24" i="1"/>
  <c r="AG9" i="1"/>
  <c r="AG26" i="1"/>
  <c r="AG22" i="1"/>
  <c r="AG38" i="1"/>
  <c r="AG54" i="1"/>
  <c r="AG70" i="1"/>
  <c r="AG80" i="1"/>
  <c r="AG65" i="1"/>
  <c r="AG36" i="1"/>
  <c r="AG6" i="1"/>
  <c r="AG44" i="1"/>
  <c r="AG15" i="1"/>
  <c r="AG47" i="1"/>
  <c r="AG42" i="1"/>
  <c r="AG11" i="1"/>
  <c r="AG43" i="1"/>
  <c r="AG12" i="1"/>
  <c r="AG56" i="1"/>
  <c r="AG25" i="1"/>
  <c r="AG41" i="1"/>
  <c r="AG73" i="1"/>
  <c r="AG37" i="1"/>
  <c r="AG53" i="1"/>
  <c r="AG69" i="1"/>
  <c r="AG85" i="1"/>
  <c r="AG67" i="1"/>
  <c r="AG4" i="1"/>
  <c r="AG5" i="1"/>
  <c r="AG21" i="1"/>
  <c r="AH2" i="1"/>
  <c r="AJ2" i="1"/>
  <c r="AG2" i="1"/>
  <c r="AI2" i="1"/>
  <c r="AA27" i="1"/>
  <c r="AE29" i="1"/>
  <c r="AC16" i="1"/>
  <c r="AA19" i="1"/>
  <c r="AE21" i="1"/>
  <c r="AC24" i="1"/>
  <c r="AE5" i="1"/>
  <c r="AC8" i="1"/>
  <c r="AA11" i="1"/>
  <c r="AE13" i="1"/>
  <c r="AB80" i="1"/>
  <c r="AF82" i="1"/>
  <c r="AD85" i="1"/>
  <c r="AA3" i="1"/>
  <c r="AD69" i="1"/>
  <c r="AB72" i="1"/>
  <c r="AF58" i="1"/>
  <c r="AD61" i="1"/>
  <c r="AB64" i="1"/>
  <c r="AF66" i="1"/>
  <c r="AB48" i="1"/>
  <c r="AF50" i="1"/>
  <c r="AD53" i="1"/>
  <c r="AB56" i="1"/>
  <c r="AD37" i="1"/>
  <c r="AB40" i="1"/>
  <c r="AF42" i="1"/>
  <c r="AD45" i="1"/>
  <c r="AF26" i="1"/>
  <c r="AD29" i="1"/>
  <c r="AB32" i="1"/>
  <c r="AF34" i="1"/>
  <c r="AB16" i="1"/>
  <c r="AF18" i="1"/>
  <c r="AD21" i="1"/>
  <c r="AB24" i="1"/>
  <c r="AD5" i="1"/>
  <c r="AB8" i="1"/>
  <c r="AF10" i="1"/>
  <c r="AD13" i="1"/>
  <c r="AA80" i="1"/>
  <c r="AE82" i="1"/>
  <c r="AC85" i="1"/>
  <c r="AE66" i="1"/>
  <c r="AC69" i="1"/>
  <c r="AA72" i="1"/>
  <c r="AA56" i="1"/>
  <c r="AE58" i="1"/>
  <c r="AC61" i="1"/>
  <c r="AA64" i="1"/>
  <c r="AC45" i="1"/>
  <c r="AA48" i="1"/>
  <c r="AE50" i="1"/>
  <c r="AC53" i="1"/>
  <c r="AE34" i="1"/>
  <c r="AC37" i="1"/>
  <c r="AA40" i="1"/>
  <c r="AE42" i="1"/>
  <c r="AA24" i="1"/>
  <c r="AE26" i="1"/>
  <c r="AC29" i="1"/>
  <c r="AA32" i="1"/>
  <c r="AC13" i="1"/>
  <c r="AA16" i="1"/>
  <c r="AE18" i="1"/>
  <c r="AC21" i="1"/>
  <c r="AE85" i="1"/>
  <c r="AC5" i="1"/>
  <c r="AA8" i="1"/>
  <c r="AE10" i="1"/>
  <c r="AA35" i="1"/>
  <c r="AA51" i="1"/>
  <c r="AA67" i="1"/>
  <c r="AA29" i="1"/>
  <c r="AA45" i="1"/>
  <c r="AC58" i="1"/>
  <c r="AD82" i="1"/>
  <c r="AF60" i="1"/>
  <c r="AF68" i="1"/>
  <c r="AB82" i="1"/>
  <c r="AE15" i="1"/>
  <c r="AC55" i="1"/>
  <c r="AC63" i="1"/>
  <c r="AD31" i="1"/>
  <c r="AB42" i="1"/>
  <c r="AF65" i="1"/>
  <c r="AA10" i="1"/>
  <c r="AE28" i="1"/>
  <c r="AC39" i="1"/>
  <c r="AD4" i="1"/>
  <c r="AF17" i="1"/>
  <c r="AB31" i="1"/>
  <c r="AF49" i="1"/>
  <c r="AA31" i="1"/>
  <c r="AE41" i="1"/>
  <c r="AC60" i="1"/>
  <c r="AA71" i="1"/>
  <c r="AD57" i="1"/>
  <c r="AB68" i="1"/>
  <c r="AE9" i="1"/>
  <c r="AC20" i="1"/>
  <c r="AC57" i="1"/>
  <c r="AA60" i="1"/>
  <c r="AE62" i="1"/>
  <c r="AB44" i="1"/>
  <c r="AE46" i="1"/>
  <c r="AC49" i="1"/>
  <c r="AA52" i="1"/>
  <c r="AE54" i="1"/>
  <c r="AA36" i="1"/>
  <c r="AE38" i="1"/>
  <c r="AC41" i="1"/>
  <c r="AA44" i="1"/>
  <c r="AC25" i="1"/>
  <c r="AA28" i="1"/>
  <c r="AE30" i="1"/>
  <c r="AC33" i="1"/>
  <c r="AE14" i="1"/>
  <c r="AC17" i="1"/>
  <c r="AA20" i="1"/>
  <c r="AE22" i="1"/>
  <c r="AA4" i="1"/>
  <c r="AE6" i="1"/>
  <c r="AC9" i="1"/>
  <c r="AA12" i="1"/>
  <c r="AD66" i="1"/>
  <c r="AB85" i="1"/>
  <c r="AA43" i="1"/>
  <c r="AE69" i="1"/>
  <c r="AF31" i="1"/>
  <c r="AD42" i="1"/>
  <c r="AB53" i="1"/>
  <c r="AF63" i="1"/>
  <c r="AA85" i="1"/>
  <c r="AD10" i="1"/>
  <c r="AF23" i="1"/>
  <c r="AE23" i="1"/>
  <c r="AE39" i="1"/>
  <c r="AA53" i="1"/>
  <c r="AE63" i="1"/>
  <c r="AF44" i="1"/>
  <c r="AB58" i="1"/>
  <c r="AD71" i="1"/>
  <c r="AE7" i="1"/>
  <c r="AD7" i="1"/>
  <c r="AF20" i="1"/>
  <c r="AF28" i="1"/>
  <c r="AF36" i="1"/>
  <c r="AA58" i="1"/>
  <c r="AA66" i="1"/>
  <c r="AD60" i="1"/>
  <c r="AA18" i="1"/>
  <c r="AC23" i="1"/>
  <c r="AC84" i="1"/>
  <c r="AD12" i="1"/>
  <c r="AB23" i="1"/>
  <c r="AF33" i="1"/>
  <c r="AA55" i="1"/>
  <c r="AE65" i="1"/>
  <c r="AE73" i="1"/>
  <c r="AC12" i="1"/>
  <c r="AE25" i="1"/>
  <c r="AA39" i="1"/>
  <c r="AC44" i="1"/>
  <c r="AA68" i="1"/>
  <c r="AE70" i="1"/>
  <c r="AF46" i="1"/>
  <c r="AD54" i="1"/>
  <c r="AD62" i="1"/>
  <c r="AD70" i="1"/>
  <c r="AB73" i="1"/>
  <c r="AB25" i="1"/>
  <c r="AF27" i="1"/>
  <c r="AF43" i="1"/>
  <c r="AD46" i="1"/>
  <c r="AD14" i="1"/>
  <c r="AB17" i="1"/>
  <c r="AF19" i="1"/>
  <c r="AD22" i="1"/>
  <c r="AF3" i="1"/>
  <c r="AD6" i="1"/>
  <c r="AB9" i="1"/>
  <c r="AF11" i="1"/>
  <c r="AC56" i="1"/>
  <c r="AE61" i="1"/>
  <c r="AC72" i="1"/>
  <c r="AA83" i="1"/>
  <c r="AF55" i="1"/>
  <c r="AD58" i="1"/>
  <c r="AE45" i="1"/>
  <c r="AF15" i="1"/>
  <c r="AB21" i="1"/>
  <c r="AB37" i="1"/>
  <c r="AF47" i="1"/>
  <c r="AC34" i="1"/>
  <c r="AC50" i="1"/>
  <c r="AE71" i="1"/>
  <c r="AF7" i="1"/>
  <c r="AA5" i="1"/>
  <c r="AA13" i="1"/>
  <c r="AC18" i="1"/>
  <c r="AC26" i="1"/>
  <c r="AB34" i="1"/>
  <c r="AD47" i="1"/>
  <c r="AF52" i="1"/>
  <c r="AE60" i="1"/>
  <c r="AE68" i="1"/>
  <c r="AF4" i="1"/>
  <c r="AD15" i="1"/>
  <c r="AB71" i="1"/>
  <c r="AC7" i="1"/>
  <c r="AA34" i="1"/>
  <c r="AC47" i="1"/>
  <c r="AF25" i="1"/>
  <c r="AD36" i="1"/>
  <c r="AB55" i="1"/>
  <c r="AB63" i="1"/>
  <c r="AA47" i="1"/>
  <c r="AA63" i="1"/>
  <c r="AE81" i="1"/>
  <c r="AF9" i="1"/>
  <c r="AA7" i="1"/>
  <c r="AA23" i="1"/>
  <c r="AC28" i="1"/>
  <c r="AC36" i="1"/>
  <c r="AD49" i="1"/>
  <c r="AB60" i="1"/>
  <c r="AD73" i="1"/>
  <c r="AD81" i="1"/>
  <c r="AD17" i="1"/>
  <c r="AD25" i="1"/>
  <c r="AB36" i="1"/>
  <c r="AD41" i="1"/>
  <c r="AB4" i="1"/>
  <c r="AF6" i="1"/>
  <c r="AD9" i="1"/>
  <c r="AF14" i="1"/>
  <c r="AC73" i="1"/>
  <c r="AC81" i="1"/>
  <c r="AA84" i="1"/>
  <c r="AB81" i="1"/>
  <c r="AF83" i="1"/>
  <c r="AC65" i="1"/>
  <c r="AF59" i="1"/>
  <c r="AB65" i="1"/>
  <c r="AF67" i="1"/>
  <c r="AB41" i="1"/>
  <c r="AB49" i="1"/>
  <c r="AF51" i="1"/>
  <c r="AB57" i="1"/>
  <c r="AD30" i="1"/>
  <c r="AB33" i="1"/>
  <c r="AF35" i="1"/>
  <c r="AD38" i="1"/>
  <c r="AA81" i="1"/>
  <c r="AE83" i="1"/>
  <c r="AA65" i="1"/>
  <c r="AE67" i="1"/>
  <c r="AC70" i="1"/>
  <c r="AA73" i="1"/>
  <c r="AC54" i="1"/>
  <c r="AA57" i="1"/>
  <c r="AE59" i="1"/>
  <c r="AC62" i="1"/>
  <c r="AE43" i="1"/>
  <c r="AC46" i="1"/>
  <c r="AA49" i="1"/>
  <c r="AE51" i="1"/>
  <c r="AA33" i="1"/>
  <c r="AE35" i="1"/>
  <c r="AC38" i="1"/>
  <c r="AA41" i="1"/>
  <c r="AC22" i="1"/>
  <c r="AA25" i="1"/>
  <c r="AE27" i="1"/>
  <c r="AC30" i="1"/>
  <c r="AE11" i="1"/>
  <c r="AC14" i="1"/>
  <c r="AA17" i="1"/>
  <c r="AE19" i="1"/>
  <c r="AC80" i="1"/>
  <c r="AE3" i="1"/>
  <c r="AC6" i="1"/>
  <c r="AA9" i="1"/>
  <c r="AF71" i="1"/>
  <c r="AC32" i="1"/>
  <c r="AE37" i="1"/>
  <c r="AC48" i="1"/>
  <c r="AD18" i="1"/>
  <c r="AB29" i="1"/>
  <c r="AF39" i="1"/>
  <c r="AB45" i="1"/>
  <c r="AF84" i="1"/>
  <c r="AA37" i="1"/>
  <c r="AC42" i="1"/>
  <c r="AB26" i="1"/>
  <c r="AD39" i="1"/>
  <c r="AB50" i="1"/>
  <c r="AE84" i="1"/>
  <c r="AB10" i="1"/>
  <c r="AB18" i="1"/>
  <c r="AC31" i="1"/>
  <c r="AE36" i="1"/>
  <c r="AA42" i="1"/>
  <c r="AE52" i="1"/>
  <c r="AD68" i="1"/>
  <c r="AF81" i="1"/>
  <c r="AE4" i="1"/>
  <c r="AE20" i="1"/>
  <c r="AF80" i="1"/>
  <c r="AD83" i="1"/>
  <c r="AD67" i="1"/>
  <c r="AB70" i="1"/>
  <c r="AF72" i="1"/>
  <c r="AF56" i="1"/>
  <c r="AD59" i="1"/>
  <c r="AB62" i="1"/>
  <c r="AF64" i="1"/>
  <c r="AB46" i="1"/>
  <c r="AF48" i="1"/>
  <c r="AD51" i="1"/>
  <c r="AB54" i="1"/>
  <c r="AD35" i="1"/>
  <c r="AB38" i="1"/>
  <c r="AF40" i="1"/>
  <c r="AD43" i="1"/>
  <c r="AF24" i="1"/>
  <c r="AD27" i="1"/>
  <c r="AB30" i="1"/>
  <c r="AF32" i="1"/>
  <c r="AB14" i="1"/>
  <c r="AF16" i="1"/>
  <c r="AD19" i="1"/>
  <c r="AB22" i="1"/>
  <c r="AD3" i="1"/>
  <c r="AB6" i="1"/>
  <c r="AF8" i="1"/>
  <c r="AD11" i="1"/>
  <c r="AC10" i="1"/>
  <c r="AE55" i="1"/>
  <c r="AA69" i="1"/>
  <c r="AD23" i="1"/>
  <c r="AD55" i="1"/>
  <c r="AD63" i="1"/>
  <c r="AB66" i="1"/>
  <c r="AA50" i="1"/>
  <c r="AC71" i="1"/>
  <c r="AA82" i="1"/>
  <c r="AF12" i="1"/>
  <c r="AC15" i="1"/>
  <c r="AA26" i="1"/>
  <c r="AE44" i="1"/>
  <c r="AD28" i="1"/>
  <c r="AB39" i="1"/>
  <c r="AB47" i="1"/>
  <c r="AF57" i="1"/>
  <c r="AC52" i="1"/>
  <c r="AC68" i="1"/>
  <c r="AB15" i="1"/>
  <c r="AB84" i="1"/>
  <c r="AC4" i="1"/>
  <c r="AE17" i="1"/>
  <c r="AE33" i="1"/>
  <c r="AF38" i="1"/>
  <c r="AB52" i="1"/>
  <c r="AF62" i="1"/>
  <c r="AB20" i="1"/>
  <c r="AF22" i="1"/>
  <c r="AB28" i="1"/>
  <c r="AD33" i="1"/>
  <c r="AE80" i="1"/>
  <c r="AC83" i="1"/>
  <c r="AB12" i="1"/>
  <c r="AC67" i="1"/>
  <c r="AA70" i="1"/>
  <c r="AE72" i="1"/>
  <c r="AE56" i="1"/>
  <c r="AC59" i="1"/>
  <c r="AA62" i="1"/>
  <c r="AE64" i="1"/>
  <c r="AA46" i="1"/>
  <c r="AE48" i="1"/>
  <c r="AC51" i="1"/>
  <c r="AA54" i="1"/>
  <c r="AC35" i="1"/>
  <c r="AA38" i="1"/>
  <c r="AE40" i="1"/>
  <c r="AC43" i="1"/>
  <c r="AE24" i="1"/>
  <c r="AC27" i="1"/>
  <c r="AA30" i="1"/>
  <c r="AE32" i="1"/>
  <c r="AA14" i="1"/>
  <c r="AE16" i="1"/>
  <c r="AC19" i="1"/>
  <c r="AA22" i="1"/>
  <c r="AC3" i="1"/>
  <c r="AA6" i="1"/>
  <c r="AE8" i="1"/>
  <c r="AC11" i="1"/>
  <c r="AE53" i="1"/>
  <c r="AA59" i="1"/>
  <c r="AC64" i="1"/>
  <c r="AB69" i="1"/>
  <c r="AC40" i="1"/>
  <c r="AD26" i="1"/>
  <c r="AD34" i="1"/>
  <c r="AD50" i="1"/>
  <c r="AB61" i="1"/>
  <c r="AC82" i="1"/>
  <c r="AB5" i="1"/>
  <c r="AB13" i="1"/>
  <c r="AE31" i="1"/>
  <c r="AE47" i="1"/>
  <c r="AA61" i="1"/>
  <c r="AC66" i="1"/>
  <c r="AF73" i="1"/>
  <c r="AD84" i="1"/>
  <c r="AE12" i="1"/>
  <c r="AA21" i="1"/>
  <c r="AD20" i="1"/>
  <c r="AF41" i="1"/>
  <c r="AD44" i="1"/>
  <c r="AD52" i="1"/>
  <c r="AA15" i="1"/>
  <c r="AE49" i="1"/>
  <c r="AE57" i="1"/>
  <c r="AB7" i="1"/>
  <c r="AF30" i="1"/>
  <c r="AF54" i="1"/>
  <c r="AD65" i="1"/>
  <c r="AF70" i="1"/>
  <c r="AD80" i="1"/>
  <c r="AB83" i="1"/>
  <c r="AF85" i="1"/>
  <c r="AB67" i="1"/>
  <c r="AF69" i="1"/>
  <c r="AD72" i="1"/>
  <c r="AD56" i="1"/>
  <c r="AB59" i="1"/>
  <c r="AF61" i="1"/>
  <c r="AD64" i="1"/>
  <c r="AF45" i="1"/>
  <c r="AD48" i="1"/>
  <c r="AB51" i="1"/>
  <c r="AF53" i="1"/>
  <c r="AB35" i="1"/>
  <c r="AF37" i="1"/>
  <c r="AD40" i="1"/>
  <c r="AB43" i="1"/>
  <c r="AD24" i="1"/>
  <c r="AB27" i="1"/>
  <c r="AF29" i="1"/>
  <c r="AD32" i="1"/>
  <c r="AF13" i="1"/>
  <c r="AD16" i="1"/>
  <c r="AB19" i="1"/>
  <c r="AF21" i="1"/>
  <c r="AB3" i="1"/>
  <c r="AF5" i="1"/>
  <c r="AD8" i="1"/>
  <c r="AB11" i="1"/>
  <c r="AF2" i="1"/>
  <c r="AE2" i="1"/>
  <c r="C72" i="1"/>
  <c r="F69" i="1"/>
  <c r="X85" i="1"/>
  <c r="C83" i="1"/>
  <c r="Y71" i="1"/>
  <c r="M66" i="1"/>
  <c r="Q85" i="1"/>
  <c r="Y82" i="1"/>
  <c r="C69" i="1"/>
  <c r="L66" i="1"/>
  <c r="H85" i="1"/>
  <c r="N71" i="1"/>
  <c r="N82" i="1"/>
  <c r="T57" i="1"/>
  <c r="V65" i="1"/>
  <c r="G83" i="1"/>
  <c r="W71" i="1"/>
  <c r="F52" i="1"/>
  <c r="F49" i="1"/>
  <c r="F63" i="1"/>
  <c r="M60" i="1"/>
  <c r="M46" i="1"/>
  <c r="S43" i="1"/>
  <c r="U40" i="1"/>
  <c r="T54" i="1"/>
  <c r="C51" i="1"/>
  <c r="K48" i="1"/>
  <c r="P59" i="1"/>
  <c r="I60" i="1"/>
  <c r="V54" i="1"/>
  <c r="H49" i="1"/>
  <c r="Y53" i="1"/>
  <c r="F41" i="1"/>
  <c r="X37" i="1"/>
  <c r="J35" i="1"/>
  <c r="Q71" i="1"/>
  <c r="X15" i="1"/>
  <c r="X12" i="1"/>
  <c r="P29" i="1"/>
  <c r="I24" i="1"/>
  <c r="M54" i="1"/>
  <c r="S48" i="1"/>
  <c r="K21" i="1"/>
  <c r="P18" i="1"/>
  <c r="V60" i="1"/>
  <c r="U49" i="1"/>
  <c r="P43" i="1"/>
  <c r="E70" i="1"/>
  <c r="V27" i="1"/>
  <c r="C24" i="1"/>
  <c r="C35" i="1"/>
  <c r="O31" i="1"/>
  <c r="O16" i="1"/>
  <c r="Y9" i="1"/>
  <c r="J7" i="1"/>
  <c r="L4" i="1"/>
  <c r="V51" i="1"/>
  <c r="Q39" i="1"/>
  <c r="O48" i="1"/>
  <c r="U24" i="1"/>
  <c r="L17" i="1"/>
  <c r="V35" i="1"/>
  <c r="L28" i="1"/>
  <c r="W37" i="1"/>
  <c r="N13" i="1"/>
  <c r="L10" i="1"/>
  <c r="Q7" i="1"/>
  <c r="S7" i="1"/>
  <c r="O29" i="1"/>
  <c r="G45" i="1"/>
  <c r="K83" i="1"/>
  <c r="M45" i="1"/>
  <c r="F25" i="1"/>
  <c r="W17" i="1"/>
  <c r="H23" i="1"/>
  <c r="Y18" i="1"/>
  <c r="L11" i="1"/>
  <c r="U10" i="1"/>
  <c r="G5" i="1"/>
  <c r="X82" i="1"/>
  <c r="W81" i="1"/>
  <c r="Q84" i="1"/>
  <c r="W85" i="1"/>
  <c r="P69" i="1"/>
  <c r="T66" i="1"/>
  <c r="T81" i="1"/>
  <c r="T82" i="1"/>
  <c r="Q72" i="1"/>
  <c r="T73" i="1"/>
  <c r="S70" i="1"/>
  <c r="W67" i="1"/>
  <c r="N85" i="1"/>
  <c r="H82" i="1"/>
  <c r="V64" i="1"/>
  <c r="W83" i="1"/>
  <c r="X47" i="1"/>
  <c r="V71" i="1"/>
  <c r="E69" i="1"/>
  <c r="Y65" i="1"/>
  <c r="V59" i="1"/>
  <c r="C42" i="1"/>
  <c r="U82" i="1"/>
  <c r="U53" i="1"/>
  <c r="N58" i="1"/>
  <c r="Q52" i="1"/>
  <c r="V53" i="1"/>
  <c r="C71" i="1"/>
  <c r="Y42" i="1"/>
  <c r="L39" i="1"/>
  <c r="I36" i="1"/>
  <c r="Y47" i="1"/>
  <c r="H33" i="1"/>
  <c r="L30" i="1"/>
  <c r="K27" i="1"/>
  <c r="V46" i="1"/>
  <c r="P12" i="1"/>
  <c r="N64" i="1"/>
  <c r="M24" i="1"/>
  <c r="I18" i="1"/>
  <c r="H52" i="1"/>
  <c r="H55" i="1"/>
  <c r="N15" i="1"/>
  <c r="K28" i="1"/>
  <c r="U45" i="1"/>
  <c r="N40" i="1"/>
  <c r="C58" i="1"/>
  <c r="O6" i="1"/>
  <c r="I16" i="1"/>
  <c r="L12" i="1"/>
  <c r="H36" i="1"/>
  <c r="P4" i="1"/>
  <c r="P60" i="1"/>
  <c r="H43" i="1"/>
  <c r="L9" i="1"/>
  <c r="Y55" i="1"/>
  <c r="W45" i="1"/>
  <c r="T40" i="1"/>
  <c r="N3" i="1"/>
  <c r="N9" i="1"/>
  <c r="N24" i="1"/>
  <c r="O36" i="1"/>
  <c r="Y54" i="1"/>
  <c r="N84" i="1"/>
  <c r="P16" i="1"/>
  <c r="T12" i="1"/>
  <c r="L81" i="1"/>
  <c r="S5" i="1"/>
  <c r="L82" i="1"/>
  <c r="J72" i="1"/>
  <c r="N69" i="1"/>
  <c r="K66" i="1"/>
  <c r="Q73" i="1"/>
  <c r="M85" i="1"/>
  <c r="P70" i="1"/>
  <c r="T67" i="1"/>
  <c r="S64" i="1"/>
  <c r="T83" i="1"/>
  <c r="S81" i="1"/>
  <c r="Y69" i="1"/>
  <c r="S71" i="1"/>
  <c r="U47" i="1"/>
  <c r="X41" i="1"/>
  <c r="O59" i="1"/>
  <c r="S65" i="1"/>
  <c r="S59" i="1"/>
  <c r="S53" i="1"/>
  <c r="C82" i="1"/>
  <c r="K70" i="1"/>
  <c r="K58" i="1"/>
  <c r="G52" i="1"/>
  <c r="T46" i="1"/>
  <c r="O47" i="1"/>
  <c r="H39" i="1"/>
  <c r="E36" i="1"/>
  <c r="C33" i="1"/>
  <c r="O64" i="1"/>
  <c r="H27" i="1"/>
  <c r="L24" i="1"/>
  <c r="H21" i="1"/>
  <c r="X42" i="1"/>
  <c r="E18" i="1"/>
  <c r="L15" i="1"/>
  <c r="I12" i="1"/>
  <c r="I30" i="1"/>
  <c r="F36" i="1"/>
  <c r="V57" i="1"/>
  <c r="Y51" i="1"/>
  <c r="O73" i="1"/>
  <c r="Y19" i="1"/>
  <c r="S54" i="1"/>
  <c r="J45" i="1"/>
  <c r="G40" i="1"/>
  <c r="J9" i="1"/>
  <c r="G6" i="1"/>
  <c r="I28" i="1"/>
  <c r="F24" i="1"/>
  <c r="M3" i="1"/>
  <c r="M4" i="1"/>
  <c r="F16" i="1"/>
  <c r="K12" i="1"/>
  <c r="J36" i="1"/>
  <c r="F59" i="1"/>
  <c r="I55" i="1"/>
  <c r="J28" i="1"/>
  <c r="G24" i="1"/>
  <c r="O45" i="1"/>
  <c r="J40" i="1"/>
  <c r="I54" i="1"/>
  <c r="E39" i="1"/>
  <c r="J16" i="1"/>
  <c r="M12" i="1"/>
  <c r="W23" i="1"/>
  <c r="Y15" i="1"/>
  <c r="M9" i="1"/>
  <c r="I5" i="1"/>
  <c r="C9" i="1"/>
  <c r="H3" i="1"/>
  <c r="L21" i="1"/>
  <c r="T31" i="1"/>
  <c r="M30" i="1"/>
  <c r="M22" i="1"/>
  <c r="U4" i="1"/>
  <c r="Q40" i="1"/>
  <c r="M19" i="1"/>
  <c r="U28" i="1"/>
  <c r="G13" i="1"/>
  <c r="I37" i="1"/>
  <c r="N63" i="1"/>
  <c r="V17" i="1"/>
  <c r="K3" i="1"/>
  <c r="V33" i="1"/>
  <c r="E57" i="1"/>
  <c r="Y67" i="1"/>
  <c r="J53" i="1"/>
  <c r="I7" i="1"/>
  <c r="U11" i="1"/>
  <c r="P39" i="1"/>
  <c r="S35" i="1"/>
  <c r="N27" i="1"/>
  <c r="M84" i="1"/>
  <c r="J81" i="1"/>
  <c r="Q23" i="1"/>
  <c r="T19" i="1"/>
  <c r="G72" i="1"/>
  <c r="G66" i="1"/>
  <c r="X5" i="1"/>
  <c r="K85" i="1"/>
  <c r="J82" i="1"/>
  <c r="L83" i="1"/>
  <c r="J73" i="1"/>
  <c r="N70" i="1"/>
  <c r="Q65" i="1"/>
  <c r="M67" i="1"/>
  <c r="Q64" i="1"/>
  <c r="K53" i="1"/>
  <c r="I69" i="1"/>
  <c r="H59" i="1"/>
  <c r="P71" i="1"/>
  <c r="I59" i="1"/>
  <c r="O41" i="1"/>
  <c r="P81" i="1"/>
  <c r="O69" i="1"/>
  <c r="U57" i="1"/>
  <c r="X51" i="1"/>
  <c r="L53" i="1"/>
  <c r="M47" i="1"/>
  <c r="F30" i="1"/>
  <c r="E27" i="1"/>
  <c r="P42" i="1"/>
  <c r="X63" i="1"/>
  <c r="E21" i="1"/>
  <c r="Y17" i="1"/>
  <c r="H15" i="1"/>
  <c r="Y35" i="1"/>
  <c r="I63" i="1"/>
  <c r="P57" i="1"/>
  <c r="S51" i="1"/>
  <c r="V23" i="1"/>
  <c r="X70" i="1"/>
  <c r="C45" i="1"/>
  <c r="W39" i="1"/>
  <c r="I85" i="1"/>
  <c r="U35" i="1"/>
  <c r="Y31" i="1"/>
  <c r="W27" i="1"/>
  <c r="Y23" i="1"/>
  <c r="W3" i="1"/>
  <c r="V19" i="1"/>
  <c r="U15" i="1"/>
  <c r="G12" i="1"/>
  <c r="M73" i="1"/>
  <c r="F9" i="1"/>
  <c r="C6" i="1"/>
  <c r="J3" i="1"/>
  <c r="N54" i="1"/>
  <c r="L45" i="1"/>
  <c r="H40" i="1"/>
  <c r="F42" i="1"/>
  <c r="G36" i="1"/>
  <c r="Y27" i="1"/>
  <c r="E24" i="1"/>
  <c r="H16" i="1"/>
  <c r="M31" i="1"/>
  <c r="C12" i="1"/>
  <c r="K9" i="1"/>
  <c r="T52" i="1"/>
  <c r="V3" i="1"/>
  <c r="M23" i="1"/>
  <c r="P15" i="1"/>
  <c r="K43" i="1"/>
  <c r="Y29" i="1"/>
  <c r="E22" i="1"/>
  <c r="I42" i="1"/>
  <c r="U19" i="1"/>
  <c r="V7" i="1"/>
  <c r="M36" i="1"/>
  <c r="I39" i="1"/>
  <c r="Q18" i="1"/>
  <c r="N41" i="1"/>
  <c r="N12" i="1"/>
  <c r="M28" i="1"/>
  <c r="J42" i="1"/>
  <c r="W35" i="1"/>
  <c r="O57" i="1"/>
  <c r="F46" i="1"/>
  <c r="X71" i="1"/>
  <c r="S23" i="1"/>
  <c r="K84" i="1"/>
  <c r="C66" i="1"/>
  <c r="G85" i="1"/>
  <c r="F82" i="1"/>
  <c r="F81" i="1"/>
  <c r="G73" i="1"/>
  <c r="F70" i="1"/>
  <c r="F71" i="1"/>
  <c r="K67" i="1"/>
  <c r="J64" i="1"/>
  <c r="J83" i="1"/>
  <c r="K47" i="1"/>
  <c r="C59" i="1"/>
  <c r="J65" i="1"/>
  <c r="I53" i="1"/>
  <c r="P85" i="1"/>
  <c r="E59" i="1"/>
  <c r="H53" i="1"/>
  <c r="Q3" i="1"/>
  <c r="G84" i="1"/>
  <c r="I51" i="1"/>
  <c r="P31" i="1"/>
  <c r="U71" i="1"/>
  <c r="X65" i="1"/>
  <c r="S15" i="1"/>
  <c r="U84" i="1"/>
  <c r="C73" i="1"/>
  <c r="F65" i="1"/>
  <c r="G67" i="1"/>
  <c r="F64" i="1"/>
  <c r="F83" i="1"/>
  <c r="L41" i="1"/>
  <c r="X58" i="1"/>
  <c r="P67" i="1"/>
  <c r="Y58" i="1"/>
  <c r="E53" i="1"/>
  <c r="H47" i="1"/>
  <c r="C46" i="1"/>
  <c r="W55" i="1"/>
  <c r="F53" i="1"/>
  <c r="F84" i="1"/>
  <c r="T35" i="1"/>
  <c r="H63" i="1"/>
  <c r="C57" i="1"/>
  <c r="H51" i="1"/>
  <c r="S17" i="1"/>
  <c r="N29" i="1"/>
  <c r="P23" i="1"/>
  <c r="H42" i="1"/>
  <c r="M35" i="1"/>
  <c r="K65" i="1"/>
  <c r="O52" i="1"/>
  <c r="O82" i="1"/>
  <c r="G27" i="1"/>
  <c r="K23" i="1"/>
  <c r="I19" i="1"/>
  <c r="J39" i="1"/>
  <c r="V40" i="1"/>
  <c r="U5" i="1"/>
  <c r="M15" i="1"/>
  <c r="I31" i="1"/>
  <c r="L31" i="1"/>
  <c r="U67" i="1"/>
  <c r="C53" i="1"/>
  <c r="O3" i="1"/>
  <c r="P19" i="1"/>
  <c r="T15" i="1"/>
  <c r="K39" i="1"/>
  <c r="H35" i="1"/>
  <c r="U83" i="1"/>
  <c r="V11" i="1"/>
  <c r="O27" i="1"/>
  <c r="X72" i="1"/>
  <c r="W69" i="1"/>
  <c r="O65" i="1"/>
  <c r="Q81" i="1"/>
  <c r="U85" i="1"/>
  <c r="X73" i="1"/>
  <c r="W70" i="1"/>
  <c r="C67" i="1"/>
  <c r="Y66" i="1"/>
  <c r="W61" i="1"/>
  <c r="V58" i="1"/>
  <c r="Y52" i="1"/>
  <c r="V49" i="1"/>
  <c r="E47" i="1"/>
  <c r="H41" i="1"/>
  <c r="V66" i="1"/>
  <c r="Q61" i="1"/>
  <c r="W58" i="1"/>
  <c r="T55" i="1"/>
  <c r="M29" i="1"/>
  <c r="Y45" i="1"/>
  <c r="V41" i="1"/>
  <c r="W49" i="1"/>
  <c r="Q17" i="1"/>
  <c r="E81" i="1"/>
  <c r="N23" i="1"/>
  <c r="L35" i="1"/>
  <c r="Y34" i="1"/>
  <c r="W30" i="1"/>
  <c r="O63" i="1"/>
  <c r="U51" i="1"/>
  <c r="K71" i="1"/>
  <c r="F27" i="1"/>
  <c r="G39" i="1"/>
  <c r="N81" i="1"/>
  <c r="N65" i="1"/>
  <c r="O84" i="1"/>
  <c r="U72" i="1"/>
  <c r="T69" i="1"/>
  <c r="X66" i="1"/>
  <c r="U73" i="1"/>
  <c r="T70" i="1"/>
  <c r="X67" i="1"/>
  <c r="Q82" i="1"/>
  <c r="W64" i="1"/>
  <c r="J66" i="1"/>
  <c r="T61" i="1"/>
  <c r="S58" i="1"/>
  <c r="P55" i="1"/>
  <c r="V52" i="1"/>
  <c r="S49" i="1"/>
  <c r="T58" i="1"/>
  <c r="Y46" i="1"/>
  <c r="V43" i="1"/>
  <c r="T49" i="1"/>
  <c r="I81" i="1"/>
  <c r="F66" i="1"/>
  <c r="N61" i="1"/>
  <c r="F35" i="1"/>
  <c r="Q45" i="1"/>
  <c r="Q55" i="1"/>
  <c r="P52" i="1"/>
  <c r="Y61" i="1"/>
  <c r="J29" i="1"/>
  <c r="F23" i="1"/>
  <c r="T41" i="1"/>
  <c r="E51" i="1"/>
  <c r="W43" i="1"/>
  <c r="J17" i="1"/>
  <c r="C19" i="1"/>
  <c r="H11" i="1"/>
  <c r="U30" i="1"/>
  <c r="X22" i="1"/>
  <c r="K51" i="1"/>
  <c r="C40" i="1"/>
  <c r="P63" i="1"/>
  <c r="K5" i="1"/>
  <c r="X30" i="1"/>
  <c r="C23" i="1"/>
  <c r="F51" i="1"/>
  <c r="X43" i="1"/>
  <c r="G19" i="1"/>
  <c r="F15" i="1"/>
  <c r="P11" i="1"/>
  <c r="U34" i="1"/>
  <c r="J13" i="1"/>
  <c r="E7" i="1"/>
  <c r="G3" i="1"/>
  <c r="F29" i="1"/>
  <c r="W34" i="1"/>
  <c r="L69" i="1"/>
  <c r="F28" i="1"/>
  <c r="I21" i="1"/>
  <c r="H34" i="1"/>
  <c r="G18" i="1"/>
  <c r="J12" i="1"/>
  <c r="M6" i="1"/>
  <c r="G10" i="1"/>
  <c r="S55" i="1"/>
  <c r="I29" i="1"/>
  <c r="K15" i="1"/>
  <c r="K4" i="1"/>
  <c r="H71" i="1"/>
  <c r="L65" i="1"/>
  <c r="H84" i="1"/>
  <c r="O83" i="1"/>
  <c r="Q69" i="1"/>
  <c r="M81" i="1"/>
  <c r="M82" i="1"/>
  <c r="Q70" i="1"/>
  <c r="O66" i="1"/>
  <c r="O85" i="1"/>
  <c r="P58" i="1"/>
  <c r="O67" i="1"/>
  <c r="T64" i="1"/>
  <c r="P49" i="1"/>
  <c r="H83" i="1"/>
  <c r="T65" i="1"/>
  <c r="L61" i="1"/>
  <c r="E71" i="1"/>
  <c r="H65" i="1"/>
  <c r="N55" i="1"/>
  <c r="S52" i="1"/>
  <c r="V73" i="1"/>
  <c r="J69" i="1"/>
  <c r="N66" i="1"/>
  <c r="C84" i="1"/>
  <c r="K81" i="1"/>
  <c r="K82" i="1"/>
  <c r="K72" i="1"/>
  <c r="K73" i="1"/>
  <c r="J70" i="1"/>
  <c r="N67" i="1"/>
  <c r="C85" i="1"/>
  <c r="J61" i="1"/>
  <c r="I58" i="1"/>
  <c r="M64" i="1"/>
  <c r="M55" i="1"/>
  <c r="L52" i="1"/>
  <c r="N49" i="1"/>
  <c r="C65" i="1"/>
  <c r="L46" i="1"/>
  <c r="J43" i="1"/>
  <c r="I40" i="1"/>
  <c r="V67" i="1"/>
  <c r="X64" i="1"/>
  <c r="V82" i="1"/>
  <c r="G81" i="1"/>
  <c r="S73" i="1"/>
  <c r="Y70" i="1"/>
  <c r="G69" i="1"/>
  <c r="H66" i="1"/>
  <c r="U64" i="1"/>
  <c r="X83" i="1"/>
  <c r="H72" i="1"/>
  <c r="L67" i="1"/>
  <c r="K64" i="1"/>
  <c r="X84" i="1"/>
  <c r="G82" i="1"/>
  <c r="F61" i="1"/>
  <c r="E58" i="1"/>
  <c r="H73" i="1"/>
  <c r="G70" i="1"/>
  <c r="I46" i="1"/>
  <c r="F43" i="1"/>
  <c r="L64" i="1"/>
  <c r="H64" i="1"/>
  <c r="G61" i="1"/>
  <c r="J55" i="1"/>
  <c r="I52" i="1"/>
  <c r="J52" i="1"/>
  <c r="G49" i="1"/>
  <c r="E40" i="1"/>
  <c r="H61" i="1"/>
  <c r="K55" i="1"/>
  <c r="F58" i="1"/>
  <c r="C55" i="1"/>
  <c r="O37" i="1"/>
  <c r="N34" i="1"/>
  <c r="S40" i="1"/>
  <c r="Q28" i="1"/>
  <c r="U25" i="1"/>
  <c r="T22" i="1"/>
  <c r="O70" i="1"/>
  <c r="S67" i="1"/>
  <c r="S82" i="1"/>
  <c r="E72" i="1"/>
  <c r="V83" i="1"/>
  <c r="P73" i="1"/>
  <c r="E73" i="1"/>
  <c r="U65" i="1"/>
  <c r="V84" i="1"/>
  <c r="G64" i="1"/>
  <c r="U81" i="1"/>
  <c r="W54" i="1"/>
  <c r="W48" i="1"/>
  <c r="C70" i="1"/>
  <c r="H67" i="1"/>
  <c r="W63" i="1"/>
  <c r="V63" i="1"/>
  <c r="Y57" i="1"/>
  <c r="X54" i="1"/>
  <c r="W51" i="1"/>
  <c r="V45" i="1"/>
  <c r="Y39" i="1"/>
  <c r="X60" i="1"/>
  <c r="E55" i="1"/>
  <c r="U60" i="1"/>
  <c r="H37" i="1"/>
  <c r="M34" i="1"/>
  <c r="Y48" i="1"/>
  <c r="C49" i="1"/>
  <c r="T16" i="1"/>
  <c r="K31" i="1"/>
  <c r="O28" i="1"/>
  <c r="M40" i="1"/>
  <c r="T60" i="1"/>
  <c r="P54" i="1"/>
  <c r="Q22" i="1"/>
  <c r="O19" i="1"/>
  <c r="T29" i="1"/>
  <c r="N48" i="1"/>
  <c r="L59" i="1"/>
  <c r="P47" i="1"/>
  <c r="S10" i="1"/>
  <c r="L42" i="1"/>
  <c r="Q37" i="1"/>
  <c r="W33" i="1"/>
  <c r="X6" i="1"/>
  <c r="W25" i="1"/>
  <c r="V21" i="1"/>
  <c r="T85" i="1"/>
  <c r="P82" i="1"/>
  <c r="P7" i="1"/>
  <c r="V4" i="1"/>
  <c r="N73" i="1"/>
  <c r="S46" i="1"/>
  <c r="M70" i="1"/>
  <c r="Q67" i="1"/>
  <c r="P64" i="1"/>
  <c r="Y72" i="1"/>
  <c r="S84" i="1"/>
  <c r="O71" i="1"/>
  <c r="S83" i="1"/>
  <c r="U66" i="1"/>
  <c r="C64" i="1"/>
  <c r="S63" i="1"/>
  <c r="Q60" i="1"/>
  <c r="W57" i="1"/>
  <c r="X69" i="1"/>
  <c r="Q54" i="1"/>
  <c r="P51" i="1"/>
  <c r="T48" i="1"/>
  <c r="S45" i="1"/>
  <c r="T63" i="1"/>
  <c r="Q57" i="1"/>
  <c r="W42" i="1"/>
  <c r="V39" i="1"/>
  <c r="L54" i="1"/>
  <c r="U54" i="1"/>
  <c r="T51" i="1"/>
  <c r="X48" i="1"/>
  <c r="M48" i="1"/>
  <c r="L40" i="1"/>
  <c r="C37" i="1"/>
  <c r="S60" i="1"/>
  <c r="K34" i="1"/>
  <c r="H31" i="1"/>
  <c r="G28" i="1"/>
  <c r="K25" i="1"/>
  <c r="O13" i="1"/>
  <c r="S72" i="1"/>
  <c r="J22" i="1"/>
  <c r="N19" i="1"/>
  <c r="W53" i="1"/>
  <c r="Q58" i="1"/>
  <c r="F47" i="1"/>
  <c r="M16" i="1"/>
  <c r="I82" i="1"/>
  <c r="J60" i="1"/>
  <c r="L70" i="1"/>
  <c r="J67" i="1"/>
  <c r="I64" i="1"/>
  <c r="L85" i="1"/>
  <c r="M71" i="1"/>
  <c r="P83" i="1"/>
  <c r="F73" i="1"/>
  <c r="O72" i="1"/>
  <c r="P65" i="1"/>
  <c r="P84" i="1"/>
  <c r="O81" i="1"/>
  <c r="N60" i="1"/>
  <c r="U69" i="1"/>
  <c r="V85" i="1"/>
  <c r="T42" i="1"/>
  <c r="L57" i="1"/>
  <c r="O54" i="1"/>
  <c r="Q63" i="1"/>
  <c r="M63" i="1"/>
  <c r="N51" i="1"/>
  <c r="Q48" i="1"/>
  <c r="P45" i="1"/>
  <c r="O60" i="1"/>
  <c r="N57" i="1"/>
  <c r="S85" i="1"/>
  <c r="Y73" i="1"/>
  <c r="F54" i="1"/>
  <c r="I48" i="1"/>
  <c r="Q51" i="1"/>
  <c r="U48" i="1"/>
  <c r="G34" i="1"/>
  <c r="E31" i="1"/>
  <c r="V72" i="1"/>
  <c r="Y59" i="1"/>
  <c r="H25" i="1"/>
  <c r="G22" i="1"/>
  <c r="L19" i="1"/>
  <c r="X36" i="1"/>
  <c r="K16" i="1"/>
  <c r="H13" i="1"/>
  <c r="J71" i="1"/>
  <c r="C28" i="1"/>
  <c r="N59" i="1"/>
  <c r="Q53" i="1"/>
  <c r="T47" i="1"/>
  <c r="G58" i="1"/>
  <c r="W46" i="1"/>
  <c r="S41" i="1"/>
  <c r="J37" i="1"/>
  <c r="I33" i="1"/>
  <c r="T13" i="1"/>
  <c r="I10" i="1"/>
  <c r="L29" i="1"/>
  <c r="N25" i="1"/>
  <c r="I4" i="1"/>
  <c r="Y5" i="1"/>
  <c r="M21" i="1"/>
  <c r="P17" i="1"/>
  <c r="U41" i="1"/>
  <c r="L37" i="1"/>
  <c r="S66" i="1"/>
  <c r="M7" i="1"/>
  <c r="S29" i="1"/>
  <c r="J85" i="1"/>
  <c r="E82" i="1"/>
  <c r="I47" i="1"/>
  <c r="I70" i="1"/>
  <c r="F67" i="1"/>
  <c r="P33" i="1"/>
  <c r="E64" i="1"/>
  <c r="I83" i="1"/>
  <c r="L71" i="1"/>
  <c r="I65" i="1"/>
  <c r="M72" i="1"/>
  <c r="P66" i="1"/>
  <c r="I84" i="1"/>
  <c r="H81" i="1"/>
  <c r="E85" i="1"/>
  <c r="L73" i="1"/>
  <c r="J63" i="1"/>
  <c r="K60" i="1"/>
  <c r="N45" i="1"/>
  <c r="J57" i="1"/>
  <c r="G54" i="1"/>
  <c r="M51" i="1"/>
  <c r="Y84" i="1"/>
  <c r="I73" i="1"/>
  <c r="K63" i="1"/>
  <c r="J48" i="1"/>
  <c r="H60" i="1"/>
  <c r="M57" i="1"/>
  <c r="K54" i="1"/>
  <c r="M42" i="1"/>
  <c r="P53" i="1"/>
  <c r="S47" i="1"/>
  <c r="O51" i="1"/>
  <c r="H70" i="1"/>
  <c r="X39" i="1"/>
  <c r="V36" i="1"/>
  <c r="U33" i="1"/>
  <c r="T59" i="1"/>
  <c r="Y30" i="1"/>
  <c r="X27" i="1"/>
  <c r="E25" i="1"/>
  <c r="C22" i="1"/>
  <c r="H57" i="1"/>
  <c r="H19" i="1"/>
  <c r="G16" i="1"/>
  <c r="C13" i="1"/>
  <c r="F33" i="1"/>
  <c r="K59" i="1"/>
  <c r="G53" i="1"/>
  <c r="W84" i="1"/>
  <c r="K17" i="1"/>
  <c r="P46" i="1"/>
  <c r="J41" i="1"/>
  <c r="G37" i="1"/>
  <c r="W6" i="1"/>
  <c r="C29" i="1"/>
  <c r="G25" i="1"/>
  <c r="F21" i="1"/>
  <c r="V5" i="1"/>
  <c r="K36" i="1"/>
  <c r="M13" i="1"/>
  <c r="E10" i="1"/>
  <c r="X46" i="1"/>
  <c r="P41" i="1"/>
  <c r="K37" i="1"/>
  <c r="F4" i="1"/>
  <c r="J33" i="1"/>
  <c r="G29" i="1"/>
  <c r="J25" i="1"/>
  <c r="X57" i="1"/>
  <c r="W59" i="1"/>
  <c r="N21" i="1"/>
  <c r="M17" i="1"/>
  <c r="I13" i="1"/>
  <c r="S33" i="1"/>
  <c r="S25" i="1"/>
  <c r="F10" i="1"/>
  <c r="U6" i="1"/>
  <c r="U17" i="1"/>
  <c r="N10" i="1"/>
  <c r="W41" i="1"/>
  <c r="E52" i="1"/>
  <c r="P9" i="1"/>
  <c r="U46" i="1"/>
  <c r="Q4" i="1"/>
  <c r="U3" i="1"/>
  <c r="M41" i="1"/>
  <c r="Q30" i="1"/>
  <c r="K24" i="1"/>
  <c r="N16" i="1"/>
  <c r="Q46" i="1"/>
  <c r="S22" i="1"/>
  <c r="Y37" i="1"/>
  <c r="S3" i="1"/>
  <c r="Y81" i="1"/>
  <c r="O23" i="1"/>
  <c r="H10" i="1"/>
  <c r="I57" i="1"/>
  <c r="Y63" i="1"/>
  <c r="E29" i="1"/>
  <c r="I25" i="1"/>
  <c r="F85" i="1"/>
  <c r="W72" i="1"/>
  <c r="V69" i="1"/>
  <c r="E65" i="1"/>
  <c r="E84" i="1"/>
  <c r="E83" i="1"/>
  <c r="L72" i="1"/>
  <c r="I71" i="1"/>
  <c r="I66" i="1"/>
  <c r="L84" i="1"/>
  <c r="P72" i="1"/>
  <c r="C81" i="1"/>
  <c r="F57" i="1"/>
  <c r="C54" i="1"/>
  <c r="J51" i="1"/>
  <c r="K69" i="1"/>
  <c r="F45" i="1"/>
  <c r="K42" i="1"/>
  <c r="J84" i="1"/>
  <c r="G60" i="1"/>
  <c r="N72" i="1"/>
  <c r="G63" i="1"/>
  <c r="C60" i="1"/>
  <c r="G48" i="1"/>
  <c r="K57" i="1"/>
  <c r="H54" i="1"/>
  <c r="G51" i="1"/>
  <c r="H48" i="1"/>
  <c r="N47" i="1"/>
  <c r="M43" i="1"/>
  <c r="J59" i="1"/>
  <c r="M53" i="1"/>
  <c r="U27" i="1"/>
  <c r="Y24" i="1"/>
  <c r="O39" i="1"/>
  <c r="S36" i="1"/>
  <c r="X21" i="1"/>
  <c r="U18" i="1"/>
  <c r="C16" i="1"/>
  <c r="V30" i="1"/>
  <c r="K46" i="1"/>
  <c r="V12" i="1"/>
  <c r="E67" i="1"/>
  <c r="U58" i="1"/>
  <c r="Y40" i="1"/>
  <c r="W36" i="1"/>
  <c r="X52" i="1"/>
  <c r="X81" i="1"/>
  <c r="Y28" i="1"/>
  <c r="V24" i="1"/>
  <c r="C21" i="1"/>
  <c r="H17" i="1"/>
  <c r="E13" i="1"/>
  <c r="W9" i="1"/>
  <c r="T6" i="1"/>
  <c r="L5" i="1"/>
  <c r="G21" i="1"/>
  <c r="Y16" i="1"/>
  <c r="T84" i="1"/>
  <c r="K41" i="1"/>
  <c r="K6" i="1"/>
  <c r="Q43" i="1"/>
  <c r="Y36" i="1"/>
  <c r="G33" i="1"/>
  <c r="E30" i="1"/>
  <c r="E54" i="1"/>
  <c r="U31" i="1"/>
  <c r="F13" i="1"/>
  <c r="K52" i="1"/>
  <c r="M18" i="1"/>
  <c r="L55" i="1"/>
  <c r="U42" i="1"/>
  <c r="T23" i="1"/>
  <c r="W10" i="1"/>
  <c r="H6" i="1"/>
  <c r="K40" i="1"/>
  <c r="X7" i="1"/>
  <c r="N42" i="1"/>
  <c r="Y41" i="1"/>
  <c r="J31" i="1"/>
  <c r="X34" i="1"/>
  <c r="S24" i="1"/>
  <c r="E28" i="1"/>
  <c r="J18" i="1"/>
  <c r="S42" i="1"/>
  <c r="E17" i="1"/>
  <c r="T27" i="1"/>
  <c r="F3" i="1"/>
  <c r="I6" i="1"/>
  <c r="N31" i="1"/>
  <c r="S13" i="1"/>
  <c r="Q5" i="1"/>
  <c r="O34" i="1"/>
  <c r="E41" i="1"/>
  <c r="Q27" i="1"/>
  <c r="N17" i="1"/>
  <c r="X4" i="1"/>
  <c r="L27" i="1"/>
  <c r="J5" i="1"/>
  <c r="U7" i="1"/>
  <c r="T30" i="1"/>
  <c r="L33" i="1"/>
  <c r="J23" i="1"/>
  <c r="X23" i="1"/>
  <c r="U52" i="1"/>
  <c r="Y7" i="1"/>
  <c r="O4" i="1"/>
  <c r="F12" i="1"/>
  <c r="I27" i="1"/>
  <c r="W7" i="1"/>
  <c r="H12" i="1"/>
  <c r="E19" i="1"/>
  <c r="N28" i="1"/>
  <c r="N22" i="1"/>
  <c r="L34" i="1"/>
  <c r="E12" i="1"/>
  <c r="C5" i="1"/>
  <c r="O33" i="1"/>
  <c r="U12" i="1"/>
  <c r="Q11" i="1"/>
  <c r="P25" i="1"/>
  <c r="C47" i="1"/>
  <c r="T36" i="1"/>
  <c r="F17" i="1"/>
  <c r="G30" i="1"/>
  <c r="Q41" i="1"/>
  <c r="I43" i="1"/>
  <c r="V28" i="1"/>
  <c r="S30" i="1"/>
  <c r="U43" i="1"/>
  <c r="G42" i="1"/>
  <c r="F55" i="1"/>
  <c r="O42" i="1"/>
  <c r="N52" i="1"/>
  <c r="X49" i="1"/>
  <c r="M39" i="1"/>
  <c r="L18" i="1"/>
  <c r="F5" i="1"/>
  <c r="W16" i="1"/>
  <c r="T10" i="1"/>
  <c r="W40" i="1"/>
  <c r="P30" i="1"/>
  <c r="L23" i="1"/>
  <c r="F40" i="1"/>
  <c r="H7" i="1"/>
  <c r="M25" i="1"/>
  <c r="X16" i="1"/>
  <c r="F34" i="1"/>
  <c r="Q12" i="1"/>
  <c r="F39" i="1"/>
  <c r="K13" i="1"/>
  <c r="L16" i="1"/>
  <c r="Q29" i="1"/>
  <c r="S9" i="1"/>
  <c r="Y12" i="1"/>
  <c r="X28" i="1"/>
  <c r="E9" i="1"/>
  <c r="C25" i="1"/>
  <c r="Y43" i="1"/>
  <c r="L22" i="1"/>
  <c r="J34" i="1"/>
  <c r="L13" i="1"/>
  <c r="K29" i="1"/>
  <c r="Q10" i="1"/>
  <c r="P6" i="1"/>
  <c r="G7" i="1"/>
  <c r="F19" i="1"/>
  <c r="E16" i="1"/>
  <c r="T9" i="1"/>
  <c r="Q31" i="1"/>
  <c r="E11" i="1"/>
  <c r="T25" i="1"/>
  <c r="I34" i="1"/>
  <c r="O18" i="1"/>
  <c r="P40" i="1"/>
  <c r="M52" i="1"/>
  <c r="T3" i="1"/>
  <c r="X17" i="1"/>
  <c r="G47" i="1"/>
  <c r="W28" i="1"/>
  <c r="O15" i="1"/>
  <c r="Y22" i="1"/>
  <c r="C3" i="1"/>
  <c r="O49" i="1"/>
  <c r="P28" i="1"/>
  <c r="C17" i="1"/>
  <c r="V15" i="1"/>
  <c r="J10" i="1"/>
  <c r="O30" i="1"/>
  <c r="F18" i="1"/>
  <c r="O40" i="1"/>
  <c r="T39" i="1"/>
  <c r="J27" i="1"/>
  <c r="N6" i="1"/>
  <c r="G55" i="1"/>
  <c r="K7" i="1"/>
  <c r="S6" i="1"/>
  <c r="T53" i="1"/>
  <c r="C18" i="1"/>
  <c r="I72" i="1"/>
  <c r="Y49" i="1"/>
  <c r="X40" i="1"/>
  <c r="N83" i="1"/>
  <c r="K45" i="1"/>
  <c r="H30" i="1"/>
  <c r="P22" i="1"/>
  <c r="V16" i="1"/>
  <c r="T28" i="1"/>
  <c r="Q9" i="1"/>
  <c r="F72" i="1"/>
  <c r="S39" i="1"/>
  <c r="V48" i="1"/>
  <c r="F22" i="1"/>
  <c r="U36" i="1"/>
  <c r="Q16" i="1"/>
  <c r="I15" i="1"/>
  <c r="V22" i="1"/>
  <c r="H4" i="1"/>
  <c r="V6" i="1"/>
  <c r="N5" i="1"/>
  <c r="Q25" i="1"/>
  <c r="W15" i="1"/>
  <c r="C4" i="1"/>
  <c r="T33" i="1"/>
  <c r="Y3" i="1"/>
  <c r="H28" i="1"/>
  <c r="M11" i="1"/>
  <c r="E33" i="1"/>
  <c r="E61" i="1"/>
  <c r="C10" i="1"/>
  <c r="Q21" i="1"/>
  <c r="N11" i="1"/>
  <c r="Y13" i="1"/>
  <c r="W4" i="1"/>
  <c r="Q35" i="1"/>
  <c r="G11" i="1"/>
  <c r="Y11" i="1"/>
  <c r="O12" i="1"/>
  <c r="P13" i="1"/>
  <c r="G65" i="1"/>
  <c r="F11" i="1"/>
  <c r="L60" i="1"/>
  <c r="G59" i="1"/>
  <c r="G23" i="1"/>
  <c r="Y21" i="1"/>
  <c r="M10" i="1"/>
  <c r="C39" i="1"/>
  <c r="X18" i="1"/>
  <c r="I45" i="1"/>
  <c r="O58" i="1"/>
  <c r="J4" i="1"/>
  <c r="T72" i="1"/>
  <c r="M49" i="1"/>
  <c r="H69" i="1"/>
  <c r="Q49" i="1"/>
  <c r="W29" i="1"/>
  <c r="E15" i="1"/>
  <c r="N7" i="1"/>
  <c r="X13" i="1"/>
  <c r="G9" i="1"/>
  <c r="L63" i="1"/>
  <c r="T37" i="1"/>
  <c r="F48" i="1"/>
  <c r="X35" i="1"/>
  <c r="G15" i="1"/>
  <c r="K22" i="1"/>
  <c r="C15" i="1"/>
  <c r="L6" i="1"/>
  <c r="T4" i="1"/>
  <c r="Q59" i="1"/>
  <c r="J15" i="1"/>
  <c r="K19" i="1"/>
  <c r="S19" i="1"/>
  <c r="E5" i="1"/>
  <c r="M27" i="1"/>
  <c r="V29" i="1"/>
  <c r="U39" i="1"/>
  <c r="Q66" i="1"/>
  <c r="L47" i="1"/>
  <c r="S18" i="1"/>
  <c r="H29" i="1"/>
  <c r="U9" i="1"/>
  <c r="Q15" i="1"/>
  <c r="E66" i="1"/>
  <c r="T71" i="1"/>
  <c r="J49" i="1"/>
  <c r="Y83" i="1"/>
  <c r="Q6" i="1"/>
  <c r="L43" i="1"/>
  <c r="U13" i="1"/>
  <c r="S69" i="1"/>
  <c r="M83" i="1"/>
  <c r="E37" i="1"/>
  <c r="Q47" i="1"/>
  <c r="I49" i="1"/>
  <c r="V37" i="1"/>
  <c r="S37" i="1"/>
  <c r="U29" i="1"/>
  <c r="I22" i="1"/>
  <c r="H18" i="1"/>
  <c r="O35" i="1"/>
  <c r="L25" i="1"/>
  <c r="C61" i="1"/>
  <c r="I3" i="1"/>
  <c r="I35" i="1"/>
  <c r="F6" i="1"/>
  <c r="E3" i="1"/>
  <c r="E34" i="1"/>
  <c r="P48" i="1"/>
  <c r="V31" i="1"/>
  <c r="K11" i="1"/>
  <c r="Q24" i="1"/>
  <c r="G4" i="1"/>
  <c r="P24" i="1"/>
  <c r="V13" i="1"/>
  <c r="S21" i="1"/>
  <c r="U22" i="1"/>
  <c r="S4" i="1"/>
  <c r="G43" i="1"/>
  <c r="T43" i="1"/>
  <c r="O7" i="1"/>
  <c r="P21" i="1"/>
  <c r="K18" i="1"/>
  <c r="M65" i="1"/>
  <c r="T45" i="1"/>
  <c r="O5" i="1"/>
  <c r="Y6" i="1"/>
  <c r="X25" i="1"/>
  <c r="S12" i="1"/>
  <c r="W66" i="1"/>
  <c r="Q83" i="1"/>
  <c r="O25" i="1"/>
  <c r="E48" i="1"/>
  <c r="I41" i="1"/>
  <c r="Q36" i="1"/>
  <c r="W21" i="1"/>
  <c r="M69" i="1"/>
  <c r="V81" i="1"/>
  <c r="G35" i="1"/>
  <c r="X24" i="1"/>
  <c r="M58" i="1"/>
  <c r="G46" i="1"/>
  <c r="Q13" i="1"/>
  <c r="P5" i="1"/>
  <c r="G17" i="1"/>
  <c r="M37" i="1"/>
  <c r="H24" i="1"/>
  <c r="H58" i="1"/>
  <c r="J54" i="1"/>
  <c r="G31" i="1"/>
  <c r="I9" i="1"/>
  <c r="M5" i="1"/>
  <c r="O10" i="1"/>
  <c r="V34" i="1"/>
  <c r="C52" i="1"/>
  <c r="U63" i="1"/>
  <c r="L51" i="1"/>
  <c r="V25" i="1"/>
  <c r="J6" i="1"/>
  <c r="F37" i="1"/>
  <c r="U23" i="1"/>
  <c r="E35" i="1"/>
  <c r="T5" i="1"/>
  <c r="O11" i="1"/>
  <c r="E23" i="1"/>
  <c r="V9" i="1"/>
  <c r="J19" i="1"/>
  <c r="V47" i="1"/>
  <c r="T11" i="1"/>
  <c r="V61" i="1"/>
  <c r="C43" i="1"/>
  <c r="O43" i="1"/>
  <c r="L3" i="1"/>
  <c r="P61" i="1"/>
  <c r="C63" i="1"/>
  <c r="P10" i="1"/>
  <c r="H45" i="1"/>
  <c r="X31" i="1"/>
  <c r="O24" i="1"/>
  <c r="T17" i="1"/>
  <c r="Y85" i="1"/>
  <c r="G71" i="1"/>
  <c r="P37" i="1"/>
  <c r="C41" i="1"/>
  <c r="U70" i="1"/>
  <c r="E45" i="1"/>
  <c r="T24" i="1"/>
  <c r="H5" i="1"/>
  <c r="O21" i="1"/>
  <c r="N35" i="1"/>
  <c r="P27" i="1"/>
  <c r="U61" i="1"/>
  <c r="L36" i="1"/>
  <c r="T34" i="1"/>
  <c r="J24" i="1"/>
  <c r="W12" i="1"/>
  <c r="N39" i="1"/>
  <c r="W82" i="1"/>
  <c r="M61" i="1"/>
  <c r="S28" i="1"/>
  <c r="O61" i="1"/>
  <c r="K61" i="1"/>
  <c r="I67" i="1"/>
  <c r="N36" i="1"/>
  <c r="I23" i="1"/>
  <c r="W22" i="1"/>
  <c r="E60" i="1"/>
  <c r="U59" i="1"/>
  <c r="N53" i="1"/>
  <c r="P34" i="1"/>
  <c r="O22" i="1"/>
  <c r="U37" i="1"/>
  <c r="T7" i="1"/>
  <c r="N43" i="1"/>
  <c r="S34" i="1"/>
  <c r="Y4" i="1"/>
  <c r="K33" i="1"/>
  <c r="X3" i="1"/>
  <c r="W19" i="1"/>
  <c r="W13" i="1"/>
  <c r="U21" i="1"/>
  <c r="E46" i="1"/>
  <c r="X59" i="1"/>
  <c r="E63" i="1"/>
  <c r="X55" i="1"/>
  <c r="W73" i="1"/>
  <c r="X53" i="1"/>
  <c r="X61" i="1"/>
  <c r="H22" i="1"/>
  <c r="L58" i="1"/>
  <c r="P36" i="1"/>
  <c r="W65" i="1"/>
  <c r="K49" i="1"/>
  <c r="W60" i="1"/>
  <c r="S61" i="1"/>
  <c r="X33" i="1"/>
  <c r="C34" i="1"/>
  <c r="V18" i="1"/>
  <c r="C11" i="1"/>
  <c r="P3" i="1"/>
  <c r="X11" i="1"/>
  <c r="C7" i="1"/>
  <c r="N46" i="1"/>
  <c r="V42" i="1"/>
  <c r="I17" i="1"/>
  <c r="J11" i="1"/>
  <c r="M33" i="1"/>
  <c r="S57" i="1"/>
  <c r="G41" i="1"/>
  <c r="O53" i="1"/>
  <c r="S31" i="1"/>
  <c r="S27" i="1"/>
  <c r="Q42" i="1"/>
  <c r="Y33" i="1"/>
  <c r="J21" i="1"/>
  <c r="H9" i="1"/>
  <c r="S11" i="1"/>
  <c r="E6" i="1"/>
  <c r="E4" i="1"/>
  <c r="F60" i="1"/>
  <c r="U16" i="1"/>
  <c r="X29" i="1"/>
  <c r="K35" i="1"/>
  <c r="X9" i="1"/>
  <c r="J58" i="1"/>
  <c r="V55" i="1"/>
  <c r="O9" i="1"/>
  <c r="P35" i="1"/>
  <c r="I61" i="1"/>
  <c r="E49" i="1"/>
  <c r="N33" i="1"/>
  <c r="V70" i="1"/>
  <c r="W31" i="1"/>
  <c r="T21" i="1"/>
  <c r="X10" i="1"/>
  <c r="J47" i="1"/>
  <c r="W47" i="1"/>
  <c r="C31" i="1"/>
  <c r="T18" i="1"/>
  <c r="X45" i="1"/>
  <c r="W18" i="1"/>
  <c r="O17" i="1"/>
  <c r="C27" i="1"/>
  <c r="L7" i="1"/>
  <c r="G57" i="1"/>
  <c r="N30" i="1"/>
  <c r="E43" i="1"/>
  <c r="Y10" i="1"/>
  <c r="X19" i="1"/>
  <c r="Y60" i="1"/>
  <c r="W5" i="1"/>
  <c r="C48" i="1"/>
  <c r="M59" i="1"/>
  <c r="L48" i="1"/>
  <c r="V10" i="1"/>
  <c r="Q34" i="1"/>
  <c r="E42" i="1"/>
  <c r="Q33" i="1"/>
  <c r="Y25" i="1"/>
  <c r="H46" i="1"/>
  <c r="K30" i="1"/>
  <c r="N18" i="1"/>
  <c r="I11" i="1"/>
  <c r="N4" i="1"/>
  <c r="K10" i="1"/>
  <c r="W11" i="1"/>
  <c r="F31" i="1"/>
  <c r="L49" i="1"/>
  <c r="J30" i="1"/>
  <c r="Q19" i="1"/>
  <c r="N37" i="1"/>
  <c r="F7" i="1"/>
  <c r="C36" i="1"/>
  <c r="S16" i="1"/>
  <c r="Y64" i="1"/>
  <c r="J46" i="1"/>
  <c r="U55" i="1"/>
  <c r="C30" i="1"/>
  <c r="O46" i="1"/>
  <c r="O55" i="1"/>
  <c r="R10" i="1"/>
  <c r="R41" i="1"/>
  <c r="W52" i="1"/>
  <c r="W24" i="1"/>
  <c r="R37" i="1"/>
  <c r="R12" i="1"/>
  <c r="R7" i="1"/>
  <c r="R19" i="1"/>
  <c r="R18" i="1"/>
  <c r="R35" i="1"/>
  <c r="R3" i="1"/>
  <c r="R61" i="1"/>
  <c r="R27" i="1"/>
  <c r="R52" i="1"/>
  <c r="R39" i="1"/>
  <c r="R5" i="1"/>
  <c r="R33" i="1"/>
  <c r="R16" i="1"/>
  <c r="R29" i="1"/>
  <c r="R22" i="1"/>
  <c r="R45" i="1"/>
  <c r="R30" i="1"/>
  <c r="R4" i="1"/>
  <c r="R17" i="1"/>
  <c r="R66" i="1"/>
  <c r="R43" i="1"/>
  <c r="R48" i="1"/>
  <c r="R69" i="1"/>
  <c r="R65" i="1"/>
  <c r="R36" i="1"/>
  <c r="R58" i="1"/>
  <c r="R54" i="1"/>
  <c r="R13" i="1"/>
  <c r="R25" i="1"/>
  <c r="R60" i="1"/>
  <c r="R31" i="1"/>
  <c r="R49" i="1"/>
  <c r="R81" i="1"/>
  <c r="R72" i="1"/>
  <c r="R15" i="1"/>
  <c r="R9" i="1"/>
  <c r="R64" i="1"/>
  <c r="R40" i="1"/>
  <c r="R85" i="1"/>
  <c r="R73" i="1"/>
  <c r="R83" i="1"/>
  <c r="R82" i="1"/>
  <c r="R34" i="1"/>
  <c r="R84" i="1"/>
  <c r="R71" i="1"/>
  <c r="R23" i="1"/>
  <c r="R55" i="1"/>
  <c r="R47" i="1"/>
  <c r="R11" i="1"/>
  <c r="R67" i="1"/>
  <c r="R51" i="1"/>
  <c r="R42" i="1"/>
  <c r="R63" i="1"/>
  <c r="R57" i="1"/>
  <c r="R46" i="1"/>
  <c r="R59" i="1"/>
  <c r="R53" i="1"/>
  <c r="R28" i="1"/>
  <c r="R24" i="1"/>
  <c r="R6" i="1"/>
  <c r="R21" i="1"/>
  <c r="R70" i="1"/>
  <c r="R56" i="1"/>
  <c r="R32" i="1"/>
  <c r="R20" i="1"/>
  <c r="R44" i="1"/>
  <c r="R50" i="1"/>
  <c r="R38" i="1"/>
  <c r="R14" i="1"/>
  <c r="R62" i="1"/>
  <c r="R80" i="1"/>
  <c r="R68" i="1"/>
  <c r="R2" i="1"/>
  <c r="R8" i="1"/>
  <c r="R26" i="1"/>
  <c r="AD2" i="1"/>
  <c r="AC2" i="1"/>
  <c r="AB2" i="1"/>
  <c r="AA2" i="1"/>
  <c r="X8" i="1"/>
  <c r="C44" i="1"/>
  <c r="P2" i="1"/>
  <c r="I8" i="1"/>
  <c r="Q26" i="1"/>
  <c r="J8" i="1"/>
  <c r="P44" i="1"/>
  <c r="G2" i="1"/>
  <c r="T32" i="1"/>
  <c r="S20" i="1"/>
  <c r="E56" i="1"/>
  <c r="C68" i="1"/>
  <c r="S8" i="1"/>
  <c r="C26" i="1"/>
  <c r="Q2" i="1"/>
  <c r="W50" i="1"/>
  <c r="E20" i="1"/>
  <c r="C20" i="1"/>
  <c r="M38" i="1"/>
  <c r="G20" i="1"/>
  <c r="I2" i="1"/>
  <c r="X20" i="1"/>
  <c r="L8" i="1"/>
  <c r="J32" i="1"/>
  <c r="U20" i="1"/>
  <c r="G26" i="1"/>
  <c r="L50" i="1"/>
  <c r="I20" i="1"/>
  <c r="G32" i="1"/>
  <c r="W32" i="1"/>
  <c r="E50" i="1"/>
  <c r="U26" i="1"/>
  <c r="F62" i="1"/>
  <c r="W62" i="1"/>
  <c r="T56" i="1"/>
  <c r="Y14" i="1"/>
  <c r="L14" i="1"/>
  <c r="C8" i="1"/>
  <c r="I56" i="1"/>
  <c r="K14" i="1"/>
  <c r="E62" i="1"/>
  <c r="J26" i="1"/>
  <c r="W14" i="1"/>
  <c r="P20" i="1"/>
  <c r="L2" i="1"/>
  <c r="M14" i="1"/>
  <c r="H8" i="1"/>
  <c r="Q14" i="1"/>
  <c r="Y32" i="1"/>
  <c r="F44" i="1"/>
  <c r="Y56" i="1"/>
  <c r="F14" i="1"/>
  <c r="S14" i="1"/>
  <c r="F38" i="1"/>
  <c r="X14" i="1"/>
  <c r="E26" i="1"/>
  <c r="J14" i="1"/>
  <c r="T20" i="1"/>
  <c r="N14" i="1"/>
  <c r="K38" i="1"/>
  <c r="H26" i="1"/>
  <c r="C38" i="1"/>
  <c r="H2" i="1"/>
  <c r="N38" i="1"/>
  <c r="M26" i="1"/>
  <c r="L38" i="1"/>
  <c r="Q62" i="1"/>
  <c r="P26" i="1"/>
  <c r="G38" i="1"/>
  <c r="K2" i="1"/>
  <c r="H38" i="1"/>
  <c r="E14" i="1"/>
  <c r="X50" i="1"/>
  <c r="F2" i="1"/>
  <c r="L80" i="1"/>
  <c r="C2" i="1"/>
  <c r="J38" i="1"/>
  <c r="Q38" i="1"/>
  <c r="G8" i="1"/>
  <c r="N26" i="1"/>
  <c r="Q32" i="1"/>
  <c r="V50" i="1"/>
  <c r="N2" i="1"/>
  <c r="X26" i="1"/>
  <c r="M2" i="1"/>
  <c r="O38" i="1"/>
  <c r="M50" i="1"/>
  <c r="K8" i="1"/>
  <c r="W8" i="1"/>
  <c r="O32" i="1"/>
  <c r="X56" i="1"/>
  <c r="C14" i="1"/>
  <c r="E8" i="1"/>
  <c r="X2" i="1"/>
  <c r="Y38" i="1"/>
  <c r="N8" i="1"/>
  <c r="I50" i="1"/>
  <c r="X80" i="1"/>
  <c r="P62" i="1"/>
  <c r="L44" i="1"/>
  <c r="U32" i="1"/>
  <c r="S56" i="1"/>
  <c r="S68" i="1"/>
  <c r="H68" i="1"/>
  <c r="V14" i="1"/>
  <c r="Y8" i="1"/>
  <c r="K32" i="1"/>
  <c r="K26" i="1"/>
  <c r="V44" i="1"/>
  <c r="P68" i="1"/>
  <c r="K68" i="1"/>
  <c r="H80" i="1"/>
  <c r="E44" i="1"/>
  <c r="O80" i="1"/>
  <c r="H44" i="1"/>
  <c r="U68" i="1"/>
  <c r="H14" i="1"/>
  <c r="N44" i="1"/>
  <c r="X68" i="1"/>
  <c r="U80" i="1"/>
  <c r="O44" i="1"/>
  <c r="G68" i="1"/>
  <c r="G80" i="1"/>
  <c r="J56" i="1"/>
  <c r="F26" i="1"/>
  <c r="H20" i="1"/>
  <c r="O8" i="1"/>
  <c r="S38" i="1"/>
  <c r="W26" i="1"/>
  <c r="W38" i="1"/>
  <c r="U2" i="1"/>
  <c r="O2" i="1"/>
  <c r="M8" i="1"/>
  <c r="T26" i="1"/>
  <c r="T38" i="1"/>
  <c r="F56" i="1"/>
  <c r="J50" i="1"/>
  <c r="U62" i="1"/>
  <c r="I14" i="1"/>
  <c r="I26" i="1"/>
  <c r="L20" i="1"/>
  <c r="E38" i="1"/>
  <c r="E32" i="1"/>
  <c r="I62" i="1"/>
  <c r="P56" i="1"/>
  <c r="S50" i="1"/>
  <c r="J68" i="1"/>
  <c r="N80" i="1"/>
  <c r="I44" i="1"/>
  <c r="J62" i="1"/>
  <c r="L56" i="1"/>
  <c r="N50" i="1"/>
  <c r="M20" i="1"/>
  <c r="P14" i="1"/>
  <c r="L26" i="1"/>
  <c r="I32" i="1"/>
  <c r="Y50" i="1"/>
  <c r="I38" i="1"/>
  <c r="V56" i="1"/>
  <c r="E68" i="1"/>
  <c r="Q68" i="1"/>
  <c r="Q80" i="1"/>
  <c r="U8" i="1"/>
  <c r="U44" i="1"/>
  <c r="T2" i="1"/>
  <c r="Q8" i="1"/>
  <c r="M44" i="1"/>
  <c r="S62" i="1"/>
  <c r="W56" i="1"/>
  <c r="O20" i="1"/>
  <c r="S26" i="1"/>
  <c r="P38" i="1"/>
  <c r="S32" i="1"/>
  <c r="C50" i="1"/>
  <c r="F80" i="1"/>
  <c r="C62" i="1"/>
  <c r="G44" i="1"/>
  <c r="G56" i="1"/>
  <c r="I68" i="1"/>
  <c r="E80" i="1"/>
  <c r="T68" i="1"/>
  <c r="W2" i="1"/>
  <c r="Y20" i="1"/>
  <c r="Y62" i="1"/>
  <c r="W80" i="1"/>
  <c r="V68" i="1"/>
  <c r="H62" i="1"/>
  <c r="G50" i="1"/>
  <c r="J44" i="1"/>
  <c r="N68" i="1"/>
  <c r="G62" i="1"/>
  <c r="K56" i="1"/>
  <c r="L68" i="1"/>
  <c r="J80" i="1"/>
  <c r="I80" i="1"/>
  <c r="W68" i="1"/>
  <c r="U14" i="1"/>
  <c r="V32" i="1"/>
  <c r="V26" i="1"/>
  <c r="H50" i="1"/>
  <c r="C56" i="1"/>
  <c r="V2" i="1"/>
  <c r="L32" i="1"/>
  <c r="N20" i="1"/>
  <c r="G14" i="1"/>
  <c r="V8" i="1"/>
  <c r="S2" i="1"/>
  <c r="X38" i="1"/>
  <c r="X32" i="1"/>
  <c r="U38" i="1"/>
  <c r="K50" i="1"/>
  <c r="N62" i="1"/>
  <c r="H56" i="1"/>
  <c r="O50" i="1"/>
  <c r="Q44" i="1"/>
  <c r="M56" i="1"/>
  <c r="Y80" i="1"/>
  <c r="K62" i="1"/>
  <c r="M68" i="1"/>
  <c r="P80" i="1"/>
  <c r="S44" i="1"/>
  <c r="W20" i="1"/>
  <c r="O14" i="1"/>
  <c r="F8" i="1"/>
  <c r="J2" i="1"/>
  <c r="Y44" i="1"/>
  <c r="H32" i="1"/>
  <c r="F20" i="1"/>
  <c r="C32" i="1"/>
  <c r="O56" i="1"/>
  <c r="O62" i="1"/>
  <c r="T44" i="1"/>
  <c r="N56" i="1"/>
  <c r="Q50" i="1"/>
  <c r="M62" i="1"/>
  <c r="Y68" i="1"/>
  <c r="S80" i="1"/>
  <c r="N32" i="1"/>
  <c r="Q20" i="1"/>
  <c r="M32" i="1"/>
  <c r="U56" i="1"/>
  <c r="U50" i="1"/>
  <c r="X62" i="1"/>
  <c r="W44" i="1"/>
  <c r="T50" i="1"/>
  <c r="T62" i="1"/>
  <c r="Q56" i="1"/>
  <c r="V80" i="1"/>
  <c r="K80" i="1"/>
  <c r="E2" i="1"/>
  <c r="J20" i="1"/>
  <c r="T8" i="1"/>
  <c r="O26" i="1"/>
  <c r="P50" i="1"/>
  <c r="F50" i="1"/>
  <c r="T14" i="1"/>
  <c r="P8" i="1"/>
  <c r="Y2" i="1"/>
  <c r="T80" i="1"/>
  <c r="V20" i="1"/>
  <c r="F32" i="1"/>
  <c r="V62" i="1"/>
  <c r="K44" i="1"/>
  <c r="K20" i="1"/>
  <c r="V38" i="1"/>
  <c r="P32" i="1"/>
  <c r="Y26" i="1"/>
  <c r="X44" i="1"/>
  <c r="F68" i="1"/>
  <c r="L62" i="1"/>
  <c r="O68" i="1"/>
  <c r="C80" i="1"/>
  <c r="M80" i="1"/>
  <c r="A16" i="1"/>
  <c r="A31" i="1"/>
  <c r="A11" i="1"/>
  <c r="A59" i="1"/>
  <c r="A35" i="1"/>
  <c r="A55" i="1"/>
  <c r="A57" i="1"/>
  <c r="A77" i="1"/>
  <c r="A23" i="1"/>
  <c r="A14" i="1"/>
  <c r="A3" i="1"/>
  <c r="A29" i="1"/>
  <c r="A38" i="1"/>
  <c r="A21" i="1"/>
  <c r="A26" i="1"/>
  <c r="A19" i="1"/>
  <c r="A25" i="1"/>
  <c r="A72" i="1"/>
  <c r="A27" i="1"/>
  <c r="A12" i="1"/>
  <c r="A8" i="1"/>
  <c r="A2" i="1"/>
  <c r="A24" i="1"/>
  <c r="A42" i="1"/>
  <c r="A45" i="1"/>
  <c r="A41" i="1"/>
  <c r="A46" i="1"/>
  <c r="A28" i="1"/>
  <c r="A17" i="1"/>
  <c r="A10" i="1"/>
  <c r="A4" i="1"/>
  <c r="A63" i="1"/>
  <c r="A67" i="1"/>
  <c r="A6" i="1"/>
  <c r="A64" i="1"/>
  <c r="A73" i="1"/>
  <c r="A40" i="1"/>
  <c r="A48" i="1"/>
  <c r="A18" i="1"/>
  <c r="A58" i="1"/>
  <c r="A43" i="1"/>
  <c r="A61" i="1"/>
  <c r="A52" i="1"/>
  <c r="A49" i="1"/>
  <c r="A68" i="1"/>
  <c r="A80" i="1"/>
  <c r="A36" i="1"/>
  <c r="A47" i="1"/>
  <c r="A37" i="1"/>
  <c r="A15" i="1"/>
  <c r="A53" i="1"/>
  <c r="A44" i="1"/>
  <c r="A56" i="1"/>
  <c r="A65" i="1"/>
  <c r="A79" i="1"/>
  <c r="A83" i="1"/>
  <c r="A51" i="1"/>
  <c r="A50" i="1"/>
  <c r="A62" i="1"/>
  <c r="A71" i="1"/>
  <c r="A70" i="1"/>
  <c r="A82" i="1"/>
  <c r="A81" i="1"/>
  <c r="A9" i="1"/>
  <c r="A30" i="1"/>
  <c r="A7" i="1"/>
  <c r="A5" i="1"/>
  <c r="A20" i="1"/>
  <c r="A32" i="1"/>
  <c r="A54" i="1"/>
  <c r="A69" i="1"/>
  <c r="A84" i="1"/>
  <c r="A66" i="1"/>
  <c r="A78" i="1"/>
  <c r="A85" i="1"/>
  <c r="A33" i="1"/>
  <c r="A34" i="1"/>
  <c r="A22" i="1"/>
  <c r="A39" i="1"/>
  <c r="A13" i="1"/>
  <c r="A60" i="1"/>
  <c r="D3" i="1"/>
  <c r="D9" i="1"/>
  <c r="D15" i="1"/>
  <c r="D21" i="1"/>
  <c r="D27" i="1"/>
  <c r="D33" i="1"/>
  <c r="D39" i="1"/>
  <c r="D45" i="1"/>
  <c r="D51" i="1"/>
  <c r="D52" i="1"/>
  <c r="D53" i="1"/>
  <c r="D57" i="1"/>
  <c r="D63" i="1"/>
  <c r="D69" i="1"/>
  <c r="D75" i="1"/>
  <c r="D81" i="1"/>
  <c r="D46" i="1" l="1"/>
  <c r="D40" i="1"/>
  <c r="D34" i="1"/>
  <c r="D28" i="1"/>
  <c r="D22" i="1"/>
  <c r="D16" i="1"/>
  <c r="D10" i="1"/>
  <c r="D4" i="1"/>
  <c r="D82" i="1"/>
  <c r="D76" i="1"/>
  <c r="D70" i="1"/>
  <c r="D64" i="1"/>
  <c r="D58" i="1"/>
  <c r="D54" i="1"/>
  <c r="D5" i="1" l="1"/>
  <c r="D11" i="1"/>
  <c r="D17" i="1"/>
  <c r="D23" i="1"/>
  <c r="D29" i="1"/>
  <c r="D35" i="1"/>
  <c r="D41" i="1"/>
  <c r="D47" i="1"/>
  <c r="D55" i="1"/>
  <c r="D59" i="1"/>
  <c r="D65" i="1"/>
  <c r="D71" i="1"/>
  <c r="D77" i="1"/>
  <c r="D83" i="1"/>
  <c r="D48" i="1" l="1"/>
  <c r="D42" i="1"/>
  <c r="D36" i="1"/>
  <c r="D30" i="1"/>
  <c r="D24" i="1"/>
  <c r="D18" i="1"/>
  <c r="D12" i="1"/>
  <c r="D6" i="1"/>
  <c r="D84" i="1"/>
  <c r="D78" i="1"/>
  <c r="D72" i="1"/>
  <c r="D66" i="1"/>
  <c r="D60" i="1"/>
  <c r="D7" i="1" l="1"/>
  <c r="D13" i="1"/>
  <c r="D19" i="1"/>
  <c r="D25" i="1"/>
  <c r="D31" i="1"/>
  <c r="D37" i="1"/>
  <c r="D43" i="1"/>
  <c r="D49" i="1"/>
  <c r="D61" i="1"/>
  <c r="D67" i="1"/>
  <c r="D73" i="1"/>
  <c r="D79" i="1"/>
  <c r="D85" i="1"/>
</calcChain>
</file>

<file path=xl/sharedStrings.xml><?xml version="1.0" encoding="utf-8"?>
<sst xmlns="http://schemas.openxmlformats.org/spreadsheetml/2006/main" count="1044" uniqueCount="380">
  <si>
    <t>TSE:7270</t>
  </si>
  <si>
    <t>TSE:7269</t>
  </si>
  <si>
    <t>KOSE:A000270</t>
  </si>
  <si>
    <t>KOSE:A005380</t>
  </si>
  <si>
    <t>TSE:8058</t>
  </si>
  <si>
    <t>NasdaqGS:TSLA</t>
  </si>
  <si>
    <t>TSE:7203</t>
  </si>
  <si>
    <t>NYSE:GM</t>
  </si>
  <si>
    <t>NYSE:F</t>
  </si>
  <si>
    <t>Inventory</t>
  </si>
  <si>
    <t>Accounts Receivable</t>
  </si>
  <si>
    <t>Cost of Goods Sold</t>
  </si>
  <si>
    <t>Pref Dividends</t>
  </si>
  <si>
    <t>Total Debt</t>
  </si>
  <si>
    <t>Total Out Shr</t>
  </si>
  <si>
    <t>Retained Earnings</t>
  </si>
  <si>
    <t>Pd in Capital Common</t>
  </si>
  <si>
    <t>Common Stock Equity</t>
  </si>
  <si>
    <t>Pref Stock Equity</t>
  </si>
  <si>
    <t>Total Liabilities</t>
  </si>
  <si>
    <t>Total Current Liabilities</t>
  </si>
  <si>
    <t>Total Assets</t>
  </si>
  <si>
    <t>Total Current Assets</t>
  </si>
  <si>
    <t>Tot Cash &amp; ST Investments</t>
  </si>
  <si>
    <t>Cash And Equivalents</t>
  </si>
  <si>
    <t>Net Income</t>
  </si>
  <si>
    <t>Total Revenue</t>
  </si>
  <si>
    <t>Company Name</t>
  </si>
  <si>
    <t>Ticker</t>
  </si>
  <si>
    <t>Date</t>
  </si>
  <si>
    <t>NYSE:HMC</t>
  </si>
  <si>
    <t>OM:VOLV B</t>
  </si>
  <si>
    <t>Ford Motor Company</t>
  </si>
  <si>
    <t>General Motors Company</t>
  </si>
  <si>
    <t>Toyota Motor Corporation</t>
  </si>
  <si>
    <t>Tesla, Inc.</t>
  </si>
  <si>
    <t>Mitsubishi Corporation</t>
  </si>
  <si>
    <t>Hyundai Motor Company</t>
  </si>
  <si>
    <t>Kia Corporation</t>
  </si>
  <si>
    <t>Honda Motor Co., Ltd.</t>
  </si>
  <si>
    <t>Suzuki Motor Corporation</t>
  </si>
  <si>
    <t>Subaru Corporation</t>
  </si>
  <si>
    <t>AB Volvo (publ)</t>
  </si>
  <si>
    <t>CIQ_Custom1</t>
  </si>
  <si>
    <t>None</t>
  </si>
  <si>
    <t>Cash &amp; Equiv</t>
  </si>
  <si>
    <t>Assets</t>
  </si>
  <si>
    <t>na</t>
  </si>
  <si>
    <t/>
  </si>
  <si>
    <t>NYSE:HD</t>
  </si>
  <si>
    <t>NasdaqGS:AAPL</t>
  </si>
  <si>
    <t>Industry</t>
  </si>
  <si>
    <t>Automobiles</t>
  </si>
  <si>
    <t>Apple Inc.</t>
  </si>
  <si>
    <t>Technology Hardware, Storage and Peripherals</t>
  </si>
  <si>
    <t>Trading Companies and Distributors</t>
  </si>
  <si>
    <t>The Home Depot, Inc.</t>
  </si>
  <si>
    <t>Specialty Retail</t>
  </si>
  <si>
    <t>Machinery</t>
  </si>
  <si>
    <t>ST Investments</t>
  </si>
  <si>
    <t>PPE (net)</t>
  </si>
  <si>
    <t>LT_investments</t>
  </si>
  <si>
    <t>AP</t>
  </si>
  <si>
    <t>Total Equity</t>
  </si>
  <si>
    <t>Interest Exp (net)</t>
  </si>
  <si>
    <t xml:space="preserve">Inc Tax </t>
  </si>
  <si>
    <t>SGA</t>
  </si>
  <si>
    <t>COGS</t>
  </si>
  <si>
    <t>AQAAAAoxOTE5MzM0NDg0AwAAAAMxNjACAAAABDEyNzUEAAAAATAHAAAACDEvMS8yMDE3CAAAAAk5LzI0LzIwMTYJAAAAATAUyzL5tOPbCOgV9a4d5NsIPENJUS5OWVNFOkYuSVFfVE9UQUxfRVFVSVRZLjEwMDAuMS8xLzIwMTguLi5VU0QuLlRPVEFMIEVRVUlUWQEAAABfnwEAAgAAAAUzNTcwNAEIAAAABQAAAAExAQAAAAoyMDA4MDc2Mzc5AwAAAAMxNjACAAAABDEyNzUEAAAAATAHAAAACDEvMS8yMDE4CAAAAAoxMi8zMS8yMDE3CQAAAAEwFMsy+bTj2whD5viuHeTbCD5DSVEuVFNFOjgwNTguSVFfVE9UQUxfRVFVSVRZLjEwMDAuMS8xLzIwMTguLi5VU0QuLlRPVEFMIEVRVUlUWQEAAACB/wcAAgAAAAw1MTkxOS4zODE5NDUBCAAAAAUAAAABMQEAAAAKMTg5Mzk5Nzk1NAMAAAADMTYwAgAAAAQxMjc1BAAAAAEwBwAAAAgxLzEvMjAxOAgAAAAJMy8zMS8yMDE3CQAAAAEwFMsy+bTj2widBPSuHeTbCENDSVEuTkFTREFRR1M6QUFQTC5JUV9UT1RBTF9FUVVJVFkuMTAwMC4xLzEvMjAyMS4uLlVTRC4uVE9UQUwgRVFVSVRZAQAAAGlhAAACAAAABTY1MzM5AQgAAAAFAAAAATEBAAAACy0yMDczMjAzNTA4AwAAAAMxNjACAAAABDEyNzUEAAAAATAHAAAACDEvMS8yMDIxCAAAAAk5LzI2LzIwMjAJAAAAATAUyzL5tOPbCL6W+K4d5NsIQ0NJUS5OQVNEQVFHUzpUU0xBLklRX1RPVEFMX0VRVUlUWS4xMDAwLjEvMS8y</t>
  </si>
  <si>
    <t>NYSE:A</t>
  </si>
  <si>
    <t>Li4uVVNELi5JTkRVU1RSWQEAAAAQxqIBAwAAAAtBdXRvbW9iaWxlcwCjpROus+PbCCMn9q4d5NsIO0NJUS5OQVNEQVFHUzpUU0xBLklRX0lORFVTVFJZLjEwMDAuMS8xLzIwMTcuLi5VU0QuLklORFVTVFJZAQAAABDGogEDAAAAC0F1dG9tb2JpbGVzAKOlE66z49sInQT0rh3k2whEQ0lRLk5BU0RBUUdTOkFBUEwuSVFfQ09NTU9OLjEwMDAuMS8xLzIwMTguLi5VU0QuLkNPTU1PTiBTVE9DSyBFUVVJVFkBAAAAaWEAAAIAAAAFMzU4NjcBCAAAAAUAAAABMQEAAAAKMTk4OTkwOTgxNAMAAAADMTYwAgAAAAQxMTAzBAAAAAEwBwAAAAgxLzEvMjAxOAgAAAAJOS8zMC8yMDE3CQAAAAEwuDltrrPj2whQw/auHeTbCDZDSVEuTllTRTpGLklRX0lOVkVOVE9SWS4xMDAwLjEvMS8yMDIwLi4uVVNELi5JTlZFTlRPUlkBAAAAX58BAAIAAAAFMTA3ODYBCAAAAAUAAAABMQEAAAALLTIxMTM2OTI0NjEDAAAAAzE2MAIAAAAEMTA0MwQAAAABMAcAAAAIMS8xLzIwMjAIAAAACjEyLzMxLzIwMTkJAAAAATC4OW2us+PbCN9t+q4d5NsIOUNJUS5UU0U6ODA1OC5JUV9SRS4xMDAwLjEvMS8yMDE4Li4uVVNELi5SRVRBSU5FRCBFQVJOSU5HUwEAAACB/wcAAgAAAAwzMjUxMy4zOTk1OTEBCAAAAAUAAAABMQEAAAAKMTg5Mzk5Nzk1NAMAAAADMTYwAgAAAAQxMjIyBAAAAAEwBwAAAAgxLzEvMjAxOAgAAAAJMy8zMS8yMDE3CQAAAAEw</t>
  </si>
  <si>
    <t>uDltrrPj2wixX/euHeTbCElDSVEuTkFTREFRR1M6QUFQTC5JUV9DQVNIX0VRVUlWLjEwMDAuMS8xLzIwMTguLi5VU0QuLkNBU0ggQU5EIEVRVUlWQUxFTlRTAQAAAGlhAAACAAAABTIwMjg5AQgAAAAFAAAAATEBAAAACjE5ODk5MDk4MTQDAAAAAzE2MAIAAAAEMTA5NgQAAAABMAcAAAAIMS8xLzIwMTgIAAAACTkvMzAvMjAxNwkAAAABMLg5ba6z49sIvpb4rh3k2wg9Q0lRLk5BU0RBUUdTOkFBUEwuSVFfSU5WRU5UT1JZLjEwMDAuMS8xLzIwMTYuLi5VU0QuLklOVkVOVE9SWQEAAABpYQAAAgAAAAQyMzQ5AQgAAAAFAAAAATEBAAAACjE4NjM5OTY2ODQDAAAAAzE2MAIAAAAEMTA0MwQAAAABMAcAAAAIMS8xLzIwMTYIAAAACTkvMjYvMjAxNQkAAAABMLg5ba6z49sIWXX2rh3k2wg6Q0lRLk5ZU0U6Ri5JUV9DQVNIX0VRVUlWLjEwMDAuMS8xLzIwMTkuLi5VU0QuLkNBU0ggJiBFUVVJVgEAAABfnwEAAgAAAAQ3MTExAQgAAAAFAAAAATEBAAAACjIwNzg4NTgyNDADAAAAAzE2MAIAAAAEMTA5NgQAAAABMAcAAAAIMS8xLzIwMTkIAAAACjEyLzMxLzIwMTgJAAAAATC4OW2us+PbCKdI+K4d5NsIPUNJUS5OQVNEQVFHUzpBQVBMLklRX0lOVkVOVE9SWS4xMDAwLjEvMS8yMDE4Li4uVVNELi5JTlZFTlRPUlkBAAAAaWEAAAIAAAAENDg1NQEIAAAABQAAAAExAQAAAAoxOTg5OTA5ODE0AwAAAAMxNjACAAAABDEwNDME</t>
  </si>
  <si>
    <t>AAAAATAHAAAACDEvMS8yMDE4CAAAAAk5LzMwLzIwMTcJAAAAATC4OW2us+PbCDuy9a4d5NsIN0NJUS5OQVNEQVFHUzpBQVBMLklRX05JLjEwMDAuMS8xLzIwMTguLi5VU0QuLk5FVCBJTkNPTUUBAAAAaWEAAAIAAAAFNDgzNTEBCAAAAAUAAAABMQEAAAAKMTk4OTkwOTgxNAMAAAADMTYwAgAAAAIxNQQAAAABMAcAAAAIMS8xLzIwMTgIAAAACTkvMzAvMjAxNwkAAAABMLg5ba6z49sIxI31rh3k2whHQ0lRLk5BU0RBUUdTOkFBUEwuSVFfUFJFRl9FUVVJVFkuMTAwMC4xLzEvMjAxOS4uLlVTRC4uUFJFRiBTVE9DSyBFUVVJVFkBAAAAaWEAAAMAAAAAALg5ba6z49sIxI31rh3k2wg8Q0lRLk5ZU0U6Ri5JUV9UT1RBTF9BU1NFVFMuMTAwMC4xLzEvMjAxOS4uLlVTRC4uVE9UQUwgQVNTRVRTAQAAAF+fAQACAAAABjI1NjU0MAEIAAAABQAAAAExAQAAAAoyMDc4ODU4MjQwAwAAAAMxNjACAAAABDEwMDcEAAAAATAHAAAACDEvMS8yMDE5CAAAAAoxMi8zMS8yMDE4CQAAAAEwuDltrrPj2wjfbfquHeTbCERDSVEuWFRSQTpEQUkuSVFfQ0FTSF9FUVVJVi4xMDAwLjEvMS8yMDE4Li4uVVNELi5DQVNIIEFORCBFUVVJVkFMRU5UUwUAAAAAAAAACAAAABQoSW52YWxpZCBJZGVudGlmaWVyKbg5ba6z49sIp0j4rh3k2wg9Q0lRLktPU0U6QTAwMDI3MC5JUV9SRS4xMDAwLjEvMS8yMDE2Li4uVVNELi5SRVRBSU5FRCBFQVJO</t>
  </si>
  <si>
    <t>SU5HUwEAAAC23CUAAgAAAAwxNzg3OC45NjgxMDYBCAAAAAUAAAABMQEAAAAKMTgzMTY0NDExNAMAAAADMTYwAgAAAAQxMjIyBAAAAAEwBwAAAAgxLzEvMjAxNggAAAAKMTIvMzEvMjAxNQkAAAABMLg5ba6z49sIqIb3rh3k2whAQ0lRLk5BU0RBUUdTOkFBUEwuSVFfQVIuMTAwMC4xLzEvMjAxNi4uLlVTRC4uQUNDT1VOVFMgUkVDRUlWQUJMRQEAAABpYQAAAgAAAAUxNjg0OQEIAAAABQAAAAExAQAAAAoxODYzOTk2Njg0AwAAAAMxNjACAAAABDEwMjEEAAAAATAHAAAACDEvMS8yMDE2CAAAAAk5LzI2LzIwMTUJAAAAATC4OW2us+PbCOgV9a4d5NsIO0NJUS5OWVNFOkdNLklRX1RPVEFMX1JFVi4xMDAwLjEvMS8yMDIwLi4uVVNELi5UT1RBTCBSRVZFTlVFAQAAAFTupQMCAAAABjEzNzIzNwEIAAAABQAAAAExAQAAAAstMjExMzg4MDIzMwMAAAADMTYwAgAAAAIyOAQAAAABMAcAAAAIMS8xLzIwMjAIAAAACjEyLzMxLzIwMTkJAAAAATC4OW2us+PbCFDD9q4d5NsIS0NJUS5OWVNFOkYuSVFfQ0FTSF9TVF9JTlZFU1QuMTAwMC4xLzEvMjAyMS4uLlVTRC4uVE9UIENBU0ggJiBTVCBJTlZFU1RNRU5UUwEAAABfnwEAAgAAAAUzMDc1MgEIAAAABQAAAAExAQAAAAstMjA2MjM4MjYwNAMAAAADMTYwAgAAAAQxMDAyBAAAAAEwBwAAAAgxLzEvMjAyMQgAAAAKMTIvMzEvMjAyMAkAAAABMLg5ba6z49sIuaD0rh3k2whJ</t>
  </si>
  <si>
    <t>Q0lRLk5BU0RBUUdTOkFBUEwuSVFfQ0FTSF9FUVVJVi4xMDAwLjEvMS8yMDIwLi4uVVNELi5DQVNIIEFORCBFUVVJVkFMRU5UUwEAAABpYQAAAgAAAAU0ODg0NAEIAAAABQAAAAExAQAAAAstMjEyNDY1OTc0MwMAAAADMTYwAgAAAAQxMDk2BAAAAAEwBwAAAAgxLzEvMjAyMAgAAAAJOS8yOC8yMDE5CQAAAAEwuDltrrPj2whg6vauHeTbCENDSVEuTllTRTpHTS5JUV9DQVNIX0VRVUlWLjEwMDAuMS8xLzIwMjAuLi5VU0QuLkNBU0ggQU5EIEVRVUlWQUxFTlRTAQAAAFTupQMCAAAABTE1NzY5AQgAAAAFAAAAATEBAAAACy0yMTEzODgwMjMzAwAAAAMxNjACAAAABDEwOTYEAAAAATAHAAAACDEvMS8yMDIwCAAAAAoxMi8zMS8yMDE5CQAAAAEwuDltrrPj2wjoFfWuHeTbCD9DSVEuTllTRTpGLklRX1RPVEFMX0xJQUIuMTAwMC4xLzEvMjAxNy4uLlVTRC4uVE9UQUwgTElBQklMSVRJRVMBAAAAX58BAAIAAAAGMjA4NjY4AQgAAAAFAAAAATEBAAAACjE5NDY0MjQwMzMDAAAAAzE2MAIAAAAEMTI3NgQAAAABMAcAAAAIMS8xLzIwMTcIAAAACjEyLzMxLzIwMTYJAAAAATC4OW2us+PbCL6W+K4d5NsIOENJUS5OWVNFOkYuSVFfVE9UQUxfREVCVC4xMDAwLjEvMS8yMDE5Li4uVVNELi5UT1RBTCBERUJUAQAAAF+fAQACAAAABjE1NDIxMwEIAAAABQAAAAExAQAAAAoyMDc4ODU4MjQwAwAAAAMxNjACAAAABDQxNzMEAAAA</t>
  </si>
  <si>
    <t>ATAHAAAACDEvMS8yMDE5CAAAAAoxMi8zMS8yMDE4CQAAAAEwuDltrrPj2wisM/muHeTbCDlDSVEuTllTRTpITUMuSVFfUkUuMTAwMC4xLzEvMjAxOC4uLlVTRC4uUkVUQUlORUQgRUFSTklOR1MBAAAAlUEEAAIAAAAMNjAyMDUuMzI4MjU3AQgAAAAFAAAAATEBAAAACjE5Njg3OTc1MjIDAAAAAzE2MAIAAAAEMTIyMgQAAAABMAcAAAAIMS8xLzIwMTgIAAAACTMvMzEvMjAxNwkAAAABMLg5ba6z49sIWXX2rh3k2wg9Q0lRLk5ZU0U6R00uSVFfVE9UQUxfQVNTRVRTLjEwMDAuMS8xLzIwMjAuLi5VU0QuLlRPVEFMIEFTU0VUUwEAAABU7qUDAgAAAAYyMjgwMzcBCAAAAAUAAAABMQEAAAALLTIxMTM4ODAyMzMDAAAAAzE2MAIAAAAEMTAwNwQAAAABMAcAAAAIMS8xLzIwMjAIAAAACjEyLzMxLzIwMTkJAAAAATC4OW2us+PbCBz4+a4d5NsIR0NJUS5OQVNEQVFHUzpUU0xBLklRX1BSRUZfRVFVSVRZLjEwMDAuMS8xLzIwMjAuLi5VU0QuLlBSRUYgU1RPQ0sgRVFVSVRZAQAAABDGogEDAAAAAAC4OW2us+PbCJ0E9K4d5NsIPkNJUS5OWVNFOkdNLklRX0NPTU1PTi4xMDAwLjEvMS8yMDIxLi4uVVNELi5DT01NT04gU1RPQ0sgRVFVSVRZAQAAAFTupQMCAAAAAjE0AQgAAAAFAAAAATEBAAAACy0yMDYyNjYwMzI5AwAAAAMxNjACAAAABDExMDMEAAAAATAHAAAACDEvMS8yMDIxCAAAAAoxMi8zMS8yMDIwCQAAAAEwuDlt</t>
  </si>
  <si>
    <t>rrPj2wj/PPWuHeTbCE9DSVEuTllTRTpHTS5JUV9UT1RBTF9PVVRTVEFORElOR19GSUxJTkdfREFURS4xMDAwLjEvMS8yMDE2Li4uVVNELi5UT1RBTCBPVVQgU0hSAQAAAFTupQMCAAAACzE1NDQuNDkyNjA4AQQAAAAFAAAAATUBAAAACjE4NzMzMDIzNzcCAAAABTI0MTUzBgAAAAEwuDltrrPj2wgjJ/auHeTbCDpDSVEuTllTRTpGLklRX1RPVEFMX1JFVi4xMDAwLjEvMS8yMDE4Li4uVVNELi5UT1RBTCBSRVZFTlVFAQAAAF+fAQACAAAABjE1Njc3NgEIAAAABQAAAAExAQAAAAoyMDA4MDc2Mzc5AwAAAAMxNjACAAAAAjI4BAAAAAEwBwAAAAgxLzEvMjAxOAgAAAAKMTIvMzEvMjAxNwkAAAABMLg5ba6z49sIuaD0rh3k2wg6Q0lRLlRTRTo3MjAzLklRX1RPVEFMX0RFQlQuMTAwMC4xLzEvMjAyMS4uLlVTRC4uVE9UQUwgREVCVAEAAAC84AQAAgAAAA0yMDIyMzYuOTQ3NjQ1AQgAAAAFAAAAATEBAAAACy0yMDkwODEwMzk3AwAAAAMxNjACAAAABDQxNzMEAAAAATAHAAAACDEvMS8yMDIxCAAAAAkzLzMxLzIwMjAJAAAAATC4OW2us+PbCE0N+a4d5NsIRkNJUS5OWVNFOkdNLklRX1RPVEFMX0NMLjEwMDAuMS8xLzIwMTYuLi5VU0QuLlRPVEFMIENVUlJFTlQgTElBQklMSVRJRVMBAAAAVO6lAwIAAAAFNzEyMTcBCAAAAAUAAAABMQEAAAAKMTg3MzMwMjM3NwMAAAADMTYwAgAAAAQxMDA5BAAAAAEwBwAAAAgxLzEv</t>
  </si>
  <si>
    <t>MjAxNggAAAAKMTIvMzEvMjAxNQkAAAABMLg5ba6z49sI1cf0rh3k2whHQ0lRLk5BU0RBUUdTOkFBUEwuSVFfUFJFRl9ESVZfT1RIRVIuMTAwMC4xLzEvMjAyMC4uLlVTRC4uUFJFRiBESVZJREVORFMBAAAAaWEAAAMAAAAAALg5ba6z49sIWXX2rh3k2wg5Q0lRLk9NOlZPTFYgQi5JUV9JTlZFTlRPUlkuMTAwMC4xLzEvMjAxOC4uLlVTRC4uSU5WRU5UT1JZAQAAADfEBAACAAAACzYzODAuODMxNzE1AQgAAAAFAAAAATEBAAAACjE5NDk0OTU3OTIDAAAAAzE2MAIAAAAEMTA0MwQAAAABMAcAAAAIMS8xLzIwMTgIAAAACjEyLzMxLzIwMTcJAAAAATC4OW2us+PbCF36964d5NsIT0NJUS5OWVNFOkdNLklRX1RPVEFMX09VVFNUQU5ESU5HX0ZJTElOR19EQVRFLjEwMDAuMS8xLzIwMTcuLi5VU0QuLlRPVEFMIE9VVCBTSFIBAAAAVO6lAwIAAAALMTQ5Ny45NjQ1NTcBBAAAAAUAAAABNQEAAAAKMTk0MzkyMjc4NAIAAAAFMjQxNTMGAAAAATC4OW2us+PbCL1v+K4d5NsIPUNJUS5OWVNFOkdNLklRX1RPVEFMX0FTU0VUUy4xMDAwLjEvMS8yMDIxLi4uVVNELi5UT1RBTCBBU1NFVFMBAAAAVO6lAwIAAAAGMjM1MTk0AQgAAAAFAAAAATEBAAAACy0yMDYyNjYwMzI5AwAAAAMxNjACAAAABDEwMDcEAAAAATAHAAAACDEvMS8yMDIxCAAAAAoxMi8zMS8yMDIwCQAAAAEwuDltrrPj2wiTEfeuHeTbCFBDSVEuVFNFOjcyNzAu</t>
  </si>
  <si>
    <t>SVFfVE9UQUxfT1VUU1RBTkRJTkdfRklMSU5HX0RBVEUuMTAwMC4xLzEvMjAyMC4uLlVTRC4uVE9UQUwgT1VUIFNIUgEAAABSVw0AAgAAAAo3NjcuMTYwNjA1AQQAAAAFAAAAATUBAAAACjE5Njk0NDc0MzkCAAAABTI0MTUzBgAAAAEwuDltrrPj2wgIhfOuHeTbCEVDSVEuS09TRTpBMDA1MzgwLklRX1RPVEFMX0xJQUIuMTAwMC4xLzEvMjAxNi4uLlVTRC4uVE9UQUwgTElBQklMSVRJRVMBAAAATFkNAAIAAAAMODM2OTMuNjY4OTY4AQgAAAAFAAAAATEBAAAACjE4MzAzODE2NzkDAAAAAzE2MAIAAAAEMTI3NgQAAAABMAcAAAAIMS8xLzIwMTYIAAAACjEyLzMxLzIwMTUJAAAAATC4OW2us+PbCLFf964d5NsIQUNJUS5OQVNEQVFHUzpUU0xBLklRX1RPVEFMX1JFVi4xMDAwLjEvMS8yMDIxLi4uVVNELi5UT1RBTCBSRVZFTlVFAQAAABDGogECAAAABTMxNTM2AQgAAAAFAAAAATEBAAAACy0yMDYyNjgxMDY1AwAAAAMxNjACAAAAAjI4BAAAAAEwBwAAAAgxLzEvMjAyMQgAAAAKMTIvMzEvMjAyMAkAAAABMLg5ba6z49sITQ35rh3k2whHQ0lRLk5BU0RBUUdTOkFBUEwuSVFfUFJFRl9ESVZfT1RIRVIuMTAwMC4xLzEvMjAxNi4uLlVTRC4uUFJFRiBESVZJREVORFMBAAAAaWEAAAMAAAAAALg5ba6z49sIgzj3rh3k2wg2Q0lRLktPU0U6QTAwNTM4MC5JUV9OSS4xMDAwLjEvMS8yMDIxLi4uVVNELi5ORVQgSU5DT01F</t>
  </si>
  <si>
    <t>AQAAAExZDQACAAAACzEzMDguODk5OTk2AQgAAAAFAAAAATEBAAAACy0yMDU3MTE2MTk3AwAAAAMxNjACAAAAAjE1BAAAAAEwBwAAAAgxLzEvMjAyMQgAAAAKMTIvMzEvMjAyMAkAAAABMLg5ba6z49sITB76rh3k2wg6Q0lRLk5ZU0U6R00uSVFfQVIuMTAwMC4xLzEvMjAyMS4uLlVTRC4uQUNDT1VOVFMgUkVDRUlWQUJMRQEAAABU7qUDAgAAAAQ4MDM1AQgAAAAFAAAAATEBAAAACy0yMDYyNjYwMzI5AwAAAAMxNjACAAAABDEwMjEEAAAAATAHAAAACDEvMS8yMDIxCAAAAAoxMi8zMS8yMDIwCQAAAAEwuDltrrPj2wixX/euHeTbCDxDSVEuVFNFOjgwNTguSVFfVE9UQUxfUkVWLjEwMDAuMS8xLzIwMTYuLi5VU0QuLlRPVEFMIFJFVkVOVUUBAAAAgf8HAAIAAAAMNjM5MTcuNzM2MDcyAQgAAAAFAAAAATEBAAAACjE3OTc0NzQwNDUDAAAAAzE2MAIAAAACMjgEAAAAATAHAAAACDEvMS8yMDE2CAAAAAkzLzMxLzIwMTUJAAAAATC4OW2us+PbCKiG964d5NsIR0NJUS5OQVNEQVFHUzpUU0xBLklRX1BSRUZfRElWX09USEVSLjEwMDAuMS8xLzIwMTguLi5VU0QuLlBSRUYgRElWSURFTkRTAQAAABDGogEDAAAAAAC4OW2us+PbCOJQ9K4d5NsIT0NJUS5OWVNFOkdNLklRX1RPVEFMX09VVFNUQU5ESU5HX0ZJTElOR19EQVRFLjEwMDAuMS8xLzIwMjEuLi5VU0QuLlRPVEFMIE9VVCBTSFIBAAAAVO6lAwIAAAAKMTQ0MC45</t>
  </si>
  <si>
    <t>MTI4MgEEAAAABQAAAAE1AQAAAAstMjA2MjY2MDMyOQIAAAAFMjQxNTMGAAAAATC4OW2us+PbCMl59K4d5NsIPkNJUS5UU0U6ODA1OC5JUV9BUElDLjEwMDAuMS8xLzIwMTguLi5VU0QuLlBEIElOIENBUElUQUwgQ09NTU9OAQAAAIH/BwACAAAACzE5NzkuOTE5MzEyAQgAAAAFAAAAATEBAAAACjE4OTM5OTc5NTQDAAAAAzE2MAIAAAAEMTA4NAQAAAABMAcAAAAIMS8xLzIwMTgIAAAACTMvMzEvMjAxNwkAAAABMLg5ba6z49sIXfr3rh3k2whBQ0lRLlRTRTo3MjAzLklRX1RPVEFMX0xJQUIuMTAwMC4xLzEvMjAxNi4uLlVTRC4uVE9UQUwgTElBQklMSVRJRVMBAAAAvOAEAAIAAAANMjUwNzA4LjQwNTY0NAEIAAAABQAAAAExAQAAAAoxODQ3ODI1MTIwAwAAAAMxNjACAAAABDEyNzYEAAAAATAHAAAACDEvMS8yMDE2CAAAAAkzLzMxLzIwMTUJAAAAATC4OW2us+PbCAXZ9a4d5NsIMUNJUS5OWVNFOkdNLklRX05JLjEwMDAuMS8xLzIwMjEuLi5VU0QuLk5FVCBJTkNPTUUBAAAAVO6lAwIAAAAENjQyNwEIAAAABQAAAAExAQAAAAstMjA2MjY2MDMyOQMAAAADMTYwAgAAAAIxNQQAAAABMAcAAAAIMS8xLzIwMjEIAAAACjEyLzMxLzIwMjAJAAAAATC4OW2us+PbCMSN9a4d5NsIMENJUS5OWVNFOkYuSVFfTkkuMTAwMC4xLzEvMjAxNy4uLlVTRC4uTkVUIElOQ09NRQEAAABfnwEAAgAAAAQ0NTg5AQgAAAAFAAAAATEB</t>
  </si>
  <si>
    <t>Agilent Technologies, Inc.</t>
  </si>
  <si>
    <t>Life Sciences Tools and Services</t>
  </si>
  <si>
    <t>BAABTAVMT0NBTAFI/////wFQMAUAADtDSVEuTkFTREFRR1M6QUFQTC5JUV9JTkRVU1RSWS4xMDAwLjEvMS8yMDE5Li4uVVNELi5JTkRVU1RSWQEAAABpYQAAAwAAACxUZWNobm9sb2d5IEhhcmR3YXJlLCBTdG9yYWdlIGFuZCBQZXJpcGhlcmFscwAUv2uus+PbCOgV9a4d5NsIO0NJUS5OQVNEQVFHUzpBQVBMLklRX0lORFVTVFJZLjEwMDAuMS8xLzIwMjEuLi5VU0QuLklORFVTVFJZAQAAAGlhAAADAAAALFRlY2hub2xvZ3kgSGFyZHdhcmUsIFN0b3JhZ2UgYW5kIFBlcmlwaGVyYWxzAKOlE66z49sIWXX2rh3k2wg7Q0lRLk5BU0RBUUdTOkFBUEwuSVFfSU5EVVNUUlkuMTAwMC4xLzEvMjAxOC4uLlVTRC4uSU5EVVNUUlkBAAAAaWEAAAMAAAAsVGVjaG5vbG9neSBIYXJkd2FyZSwgU3RvcmFnZSBhbmQgUGVyaXBoZXJhbHMAo6UTrrPj2wixqPmuHeTbCDZDSVEuVFNFOjgwNTguSVFfSU5EVVNUUlkuMTAwMC4xLzEvMjAxOS4uLlVTRC4uSU5EVVNUUlkBAAAAgf8HAAMAAAAiVHJhZGluZyBDb21wYW5pZXMgYW5kIERpc3RyaWJ1dG9ycwCjpROus+PbCEKc9q4d5NsINENJUS5OWVNFOkYuSVFfSU5EVVNUUlkuMTAwMC4xLzEvMjAxNi4uLlVTRC4uSU5EVVNUUlkBAAAAX58BAAMAAAALQXV0b21vYmlsZXMAo6UTrrPj2wiohveuHeTbCDtDSVEuTkFTREFRR1M6VFNMQS5JUV9JTkRVU1RSWS4xMDAwLjEvMS8yMDIx</t>
  </si>
  <si>
    <t>AAAACjE5NDY0MjQwMzMDAAAAAzE2MAIAAAACMTUEAAAAATAHAAAACDEvMS8yMDE3CAAAAAoxMi8zMS8yMDE2CQAAAAEwuDltrrPj2wjVx/SuHeTbCDhDSVEuTllTRTpITUMuSVFfSU5WRU5UT1JZLjEwMDAuMS8xLzIwMjEuLi5VU0QuLklOVkVOVE9SWQEAAACVQQQAAgAAAAwxNDUwMy4xNTExOTMBCAAAAAUAAAABMQEAAAALLTIwOTA4MjI2NjEDAAAAAzE2MAIAAAAEMTA0MwQAAAABMAcAAAAIMS8xLzIwMjEIAAAACTMvMzEvMjAyMAkAAAABMLg5ba6z49sIsaj5rh3k2whMQ0lRLk5BU0RBUUdTOkFBUEwuSVFfVE9UQUxfQ0wuMTAwMC4xLzEvMjAxOC4uLlVTRC4uVE9UQUwgQ1VSUkVOVCBMSUFCSUxJVElFUwEAAABpYQAAAgAAAAYxMDA4MTQBCAAAAAUAAAABMQEAAAAKMTk4OTkwOTgxNAMAAAADMTYwAgAAAAQxMDA5BAAAAAEwBwAAAAgxLzEvMjAxOAgAAAAJOS8zMC8yMDE3CQAAAAEwuDltrrPj2wjpNvOuHeTbCEBDSVEuTllTRTpGLklRX1RPVEFMX0NBLjEwMDAuMS8xLzIwMjAuLi5VU0QuLlRPVEFMIENVUlJFTlQgQVNTRVRTAQAAAF+fAQACAAAABjExNDA0NwEIAAAABQAAAAExAQAAAAstMjExMzY5MjQ2MQMAAAADMTYwAgAAAAQxMDA4BAAAAAEwBwAAAAgxLzEvMjAyMAgAAAAKMTIvMzEvMjAxOQkAAAABMLg5ba6z49sIBdn1rh3k2whBQ0lRLk5BU0RBUUdTOkFBUEwuSVFfQ09HUy4xMDAwLjEvMS8y</t>
  </si>
  <si>
    <t>MDE2Li4uVVNELi5DT1NUIE9GIEdPT0RTIFNPTEQBAAAAaWEAAAIAAAAGMTQwMDg5AQgAAAAFAAAAATEBAAAACjE4NjM5OTY2ODQDAAAAAzE2MAIAAAACMzQEAAAAATAHAAAACDEvMS8yMDE2CAAAAAk5LzI2LzIwMTUJAAAAATC4OW2us+PbCFDD9q4d5NsIPENJUS5UU0U6ODA1OC5JUV9UT1RBTF9SRVYuMTAwMC4xLzEvMjAxOS4uLlVTRC4uVE9UQUwgUkVWRU5VRQEAAACB/wcAAgAAAAw3MTI1Mi43MTI3NTgBCAAAAAUAAAABMQEAAAAKMTk2OTA5MzE4NAMAAAADMTYwAgAAAAIyOAQAAAABMAcAAAAIMS8xLzIwMTkIAAAACTMvMzEvMjAxOAkAAAABMLg5ba6z49sISez0rh3k2wg4Q0lRLlRTRTo4MDU4LklRX0lOVkVOVE9SWS4xMDAwLjEvMS8yMDIxLi4uVVNELi5JTlZFTlRPUlkBAAAAgf8HAAIAAAAMMTIwMzAuMjUwOTQyAQgAAAAFAAAAATEBAAAACy0yMTQ1MDExMjY1AwAAAAMxNjACAAAABDEwNDMEAAAAATAHAAAACDEvMS8yMDIxCAAAAAkzLzMxLzIwMjAJAAAAATC4OW2us+PbCJ0E9K4d5NsIOUNJUS5UU0U6NzIwMy5JUV9SRS4xMDAwLjEvMS8yMDE3Li4uVVNELi5SRVRBSU5FRCBFQVJOSU5HUwEAAAC84AQAAgAAAA0xNDk0NjguMTMxNDA3AQgAAAAFAAAAATEBAAAACjE4OTQxNTAxMzYDAAAAAzE2MAIAAAAEMTIyMgQAAAABMAcAAAAIMS8xLzIwMTcIAAAACTMvMzEvMjAxNgkAAAABMLg5ba6z49sI</t>
  </si>
  <si>
    <t>O7L1rh3k2whCQ0lRLk5ZU0U6Ri5JUV9DQVNIX0VRVUlWLjEwMDAuMS8xLzIwMTkuLi5VU0QuLkNBU0ggQU5EIEVRVUlWQUxFTlRTAQAAAF+fAQACAAAABDcxMTEBCAAAAAUAAAABMQEAAAAKMjA3ODg1ODI0MAMAAAADMTYwAgAAAAQxMDk2BAAAAAEwBwAAAAgxLzEvMjAxOQgAAAAKMTIvMzEvMjAxOAkAAAABMLg5ba6z49sIWQD2rh3k2whCQ0lRLlRTRTo3MjAzLklRX1BSRUZfRElWX09USEVSLjEwMDAuMS8xLzIwMTkuLi5VU0QuLlBSRUYgRElWSURFTkRTAQAAALzgBAACAAAACTExNS43MjkwMgEIAAAABQAAAAExAQAAAAoyMDQyMzIyNDI3AwAAAAMxNjACAAAAAjk3BAAAAAEwBwAAAAgxLzEvMjAxOQgAAAAJMy8zMS8yMDE4CQAAAAEwuDltrrPj2wiSIfiuHeTbCDhDSVEuVFNFOjcyMDMuSVFfVE9UQUxfQVNTRVRTLjEwMDAuMS8xLzIwMjAuLi5VU0QuLkFTU0VUUwEAAAC84AQAAgAAAA00Njg3MDIuNzExMDI1AQgAAAAFAAAAATEBAAAACjIwNDIzMjI0MjgDAAAAAzE2MAIAAAAEMTAwNwQAAAABMAcAAAAIMS8xLzIwMjAIAAAACTMvMzEvMjAxOQkAAAABMLg5ba6z49sIqIb3rh3k2whGQ0lRLk5ZU0U6R00uSVFfVE9UQUxfQ0wuMTAwMC4xLzEvMjAxNy4uLlVTRC4uVE9UQUwgQ1VSUkVOVCBMSUFCSUxJVElFUwEAAABU7qUDAgAAAAU4NTE4MQEIAAAABQAAAAExAQAAAAoxOTQzOTIyNzg0AwAAAAMxNjAC</t>
  </si>
  <si>
    <t>AAAABDEwMDkEAAAAATAHAAAACDEvMS8yMDE3CAAAAAoxMi8zMS8yMDE2CQAAAAEwuDltrrPj2wjJefSuHeTbCDxDSVEuTllTRTpGLklRX0FQSUMuMTAwMC4xLzEvMjAxOC4uLlVTRC4uUEQgSU4gQ0FQSVRBTCBDT01NT04BAAAAX58BAAIAAAAFMjE4NDMBCAAAAAUAAAABMQEAAAAKMjAwODA3NjM3OQMAAAADMTYwAgAAAAQxMDg0BAAAAAEwBwAAAAgxLzEvMjAxOAgAAAAKMTIvMzEvMjAxNwkAAAABMLg5ba6z49sI3236rh3k2wg2Q0lRLk5ZU0U6Ri5JUV9JTlZFTlRPUlkuMTAwMC4xLzEvMjAxNy4uLlVTRC4uSU5WRU5UT1JZAQAAAF+fAQACAAAABDg4OTgBCAAAAAUAAAABMQEAAAAKMTk0NjQyNDAzMwMAAAADMTYwAgAAAAQxMDQzBAAAAAEwBwAAAAgxLzEvMjAxNwgAAAAKMTIvMzEvMjAxNgkAAAABMLg5ba6z49sIO7L1rh3k2whAQ0lRLktPU0U6QTAwMDI3MC5JUV9UT1RBTF9SRVYuMTAwMC4xLzEvMjAxNy4uLlVTRC4uVE9UQUwgUkVWRU5VRQEAAAC23CUAAgAAAAw0Mzc4NS41MDA5NTMBCAAAAAUAAAABMQEAAAAKMTg3NTg3NTE3NQMAAAADMTYwAgAAAAIyOAQAAAABMAcAAAAIMS8xLzIwMTcIAAAACjEyLzMxLzIwMTYJAAAAATC4OW2us+PbCEwe+q4d5NsIO0NJUS5UU0U6NzIwMy5JUV9BUi4xMDAwLjEvMS8yMDE2Li4uVVNELi5BQ0NPVU5UUyBSRUNFSVZBQkxFAQAAALzgBAACAAAADDE3NTczLjYz</t>
  </si>
  <si>
    <t>MTQ4MgEIAAAABQAAAAExAQAAAAoxODQ3ODI1MTIwAwAAAAMxNjACAAAABDEwMjEEAAAAATAHAAAACDEvMS8yMDE2CAAAAAkzLzMxLzIwMTUJAAAAATC4OW2us+PbCNXH9K4d5NsIPkNJUS5UU0U6NzIwMy5JUV9BUElDLjEwMDAuMS8xLzIwMTYuLi5VU0QuLlBEIElOIENBUElUQUwgQ09NTU9OAQAAALzgBAACAAAACzQ1NTkuMTYzMzU0AQgAAAAFAAAAATEBAAAACjE4NDc4MjUxMjADAAAAAzE2MAIAAAAEMTA4NAQAAAABMAcAAAAIMS8xLzIwMTYIAAAACTMvMzEvMjAxNQkAAAABMLg5ba6z49sISez0rh3k2whCQ0lRLlRTRTo3MjcwLklRX1BSRUZfRVFVSVRZLjEwMDAuMS8xLzIwMjAuLi5VU0QuLlBSRUYgU1RPQ0sgRVFVSVRZAQAAAFJXDQADAAAAAAC4OW2us+PbCEns9K4d5NsIPUNJUS5PTTpWT0xWIEIuSVFfQ09HUy4xMDAwLjEvMS8yMDIwLi4uVVNELi5DT1NUIE9GIEdPT0RTIFNPTEQBAAAAN8QEAAIAAAAMMzM4ODEuMDEwODk4AQgAAAAFAAAAATEBAAAACjIwODI0MTU2MDIDAAAAAzE2MAIAAAACMzQEAAAAATAHAAAACDEvMS8yMDIwCAAAAAoxMi8zMS8yMDE5CQAAAAEwuDltrrPj2wjEjfWuHeTbCEhDSVEuS09TRTpBMDAwMjcwLklRX0NBU0hfRVFVSVYuMTAwMC4xLzEvMjAxOS4uLlVTRC4uQ0FTSCBBTkQgRVFVSVZBTEVOVFMBAAAAttwlAAIAAAALMjA1OS40MjkwOTMBCAAAAAUAAAABMQEAAAAK</t>
  </si>
  <si>
    <t>MjAyMTUzMDYyMwMAAAADMTYwAgAAAAQxMDk2BAAAAAEwBwAAAAgxLzEvMjAxOQgAAAAKMTIvMzEvMjAxOAkAAAABMLg5ba6z49sI11n5rh3k2wg5Q0lRLlRTRTo4MDU4LklRX1JFLjEwMDAuMS8xLzIwMTcuLi5VU0QuLlJFVEFJTkVEIEVBUk5JTkdTAQAAAIH/BwACAAAADDI4NzEwLjQwMjc2OAEIAAAABQAAAAExAQAAAAoxODUxMTEwMTM0AwAAAAMxNjACAAAABDEyMjIEAAAAATAHAAAACDEvMS8yMDE3CAAAAAkzLzMxLzIwMTYJAAAAATC4OW2us+PbCGxO9q4d5NsIPENJUS5UU0U6NzIwMy5JUV9DQVNIX0VRVUlWLjEwMDAuMS8xLzIwMjAuLi5VU0QuLkNBU0ggJiBFUVVJVgEAAAC84AQAAgAAAAwyNTE4MC4xNDU0MjUBCAAAAAUAAAABMQEAAAAKMjA0MjMyMjQyOAMAAAADMTYwAgAAAAQxMDk2BAAAAAEwBwAAAAgxLzEvMjAyMAgAAAAJMy8zMS8yMDE5CQAAAAEwuDltrrPj2wiohveuHeTbCFJDSVEuTkFTREFRR1M6QUFQTC5JUV9DQVNIX1NUX0lOVkVTVC4xMDAwLjEvMS8yMDIxLi4uVVNELi5UT1QgQ0FTSCAmIFNUIElOVkVTVE1FTlRTAQAAAGlhAAACAAAABTkwOTQzAQgAAAAFAAAAATEBAAAACy0yMDczMjAzNTA4AwAAAAMxNjACAAAABDEwMDIEAAAAATAHAAAACDEvMS8yMDIxCAAAAAk5LzI2LzIwMjAJAAAAATC4OW2us+PbCL6W+K4d5NsIO0NJUS5UU0U6NzIwMy5JUV9BUi4xMDAwLjEvMS8yMDE3</t>
  </si>
  <si>
    <t>Li4uVVNELi5BQ0NPVU5UUyBSRUNFSVZBQkxFAQAAALzgBAACAAAADDE3ODAxLjI1NDA5NQEIAAAABQAAAAExAQAAAAoxODk0MTUwMTM2AwAAAAMxNjACAAAABDEwMjEEAAAAATAHAAAACDEvMS8yMDE3CAAAAAkzLzMxLzIwMTYJAAAAATC4OW2us+PbCDa/+K4d5NsINkNJUS5OWVNFOkYuSVFfVE9UQUxfQVNTRVRTLjEwMDAuMS8xLzIwMTguLi5VU0QuLkFTU0VUUwEAAABfnwEAAgAAAAYyNTg0OTYBCAAAAAUAAAABMQEAAAAKMjAwODA3NjM3OQMAAAADMTYwAgAAAAQxMDA3BAAAAAEwBwAAAAgxLzEvMjAxOAgAAAAKMTIvMzEvMjAxNwkAAAABMLg5ba6z49sIHPj5rh3k2wg/Q0lRLk5ZU0U6Ri5JUV9UT1RBTF9MSUFCLjEwMDAuMS8xLzIwMjEuLi5VU0QuLlRPVEFMIExJQUJJTElUSUVTAQAAAF+fAQACAAAABjIzNjQ1MAEIAAAABQAAAAExAQAAAAstMjA2MjM4MjYwNAMAAAADMTYwAgAAAAQxMjc2BAAAAAEwBwAAAAgxLzEvMjAyMQgAAAAKMTIvMzEvMjAyMAkAAAABMLg5ba6z49sIp0j4rh3k2whDQ0lRLk5ZU0U6R00uSVFfQ0FTSF9FUVVJVi4xMDAwLjEvMS8yMDE4Li4uVVNELi5DQVNIIEFORCBFUVVJVkFMRU5UUwEAAABU7qUDAgAAAAUxMTIxMgEIAAAABQAAAAExAQAAAAoyMDA4MDcwMTM3AwAAAAMxNjACAAAABDEwOTYEAAAAATAHAAAACDEvMS8yMDE4CAAAAAoxMi8zMS8yMDE3CQAAAAEwuDltrrPj</t>
  </si>
  <si>
    <t>2whNDfmuHeTbCE1DSVEuVFNFOjcyMDMuSVFfQ0FTSF9TVF9JTlZFU1QuMTAwMC4xLzEvMjAxNy4uLlVTRC4uVE9UIENBU0ggJiBTVCBJTlZFU1RNRU5UUwEAAAC84AQAAgAAAAw0MTQ1Mi41NTI0MjYBCAAAAAUAAAABMQEAAAAKMTg5NDE1MDEzNgMAAAADMTYwAgAAAAQxMDAyBAAAAAEwBwAAAAgxLzEvMjAxNwgAAAAJMy8zMS8yMDE2CQAAAAEwuDltrrPj2wggRfquHeTbCE1DSVEuTllTRTpITUMuSVFfQ0FTSF9TVF9JTlZFU1QuMTAwMC4xLzEvMjAxOS4uLlVTRC4uVE9UIENBU0ggJiBTVCBJTlZFU1RNRU5UUwEAAACVQQQAAgAAAAwyMzI1My43NTU2MzMBCAAAAAUAAAABMQEAAAAKMjA0MTg3ODQ5OAMAAAADMTYwAgAAAAQxMDAyBAAAAAEwBwAAAAgxLzEvMjAxOQgAAAAJMy8zMS8yMDE4CQAAAAEwuDltrrPj2whg6vauHeTbCEBDSVEuTllTRTpGLklRX1BSRUZfRVFVSVRZLjEwMDAuMS8xLzIwMTguLi5VU0QuLlBSRUYgU1RPQ0sgRVFVSVRZAQAAAF+fAQADAAAAAAC4OW2us+PbCP889a4d5NsIO0NJUS5OWVNFOkdNLklRX0NBU0hfRVFVSVYuMTAwMC4xLzEvMjAyMS4uLlVTRC4uQ0FTSCAmIEVRVUlWAQAAAFTupQMCAAAABTE0ODkyAQgAAAAFAAAAATEBAAAACy0yMDYyNjYwMzI5AwAAAAMxNjACAAAABDEwOTYEAAAAATAHAAAACDEvMS8yMDIxCAAAAAoxMi8zMS8yMDIwCQAAAAEwuDltrrPj2wjfbfqu</t>
  </si>
  <si>
    <t>HeTbCDxDSVEuVFNFOjcyMDMuSVFfVE9UQUxfUkVWLjEwMDAuMS8xLzIwMTguLi5VU0QuLlRPVEFMIFJFVkVOVUUBAAAAvOAEAAIAAAANMjQ3NTA4LjQ2MTExMgEIAAAABQAAAAExAQAAAAoxOTY5MDQ3NzczAwAAAAMxNjACAAAAAjI4BAAAAAEwBwAAAAgxLzEvMjAxOAgAAAAJMy8zMS8yMDE3CQAAAAEwo6UTrrPj2wi9b/iuHeTbCEFDSVEuTkFTREFRR1M6QUFQTC5JUV9DT0dTLjEwMDAuMS8xLzIwMjAuLi5VU0QuLkNPU1QgT0YgR09PRFMgU09MRAEAAABpYQAAAgAAAAYxNjE3ODIBCAAAAAUAAAABMQEAAAALLTIxMjQ2NTk3NDMDAAAAAzE2MAIAAAACMzQEAAAAATAHAAAACDEvMS8yMDIwCAAAAAk5LzI4LzIwMTkJAAAAATCjpROus+PbCGxO9q4d5NsIPENJUS5OWVNFOkYuSVFfVE9UQUxfQVNTRVRTLjEwMDAuMS8xLzIwMTcuLi5VU0QuLlRPVEFMIEFTU0VUUwEAAABfnwEAAgAAAAYyMzc5NTEBCAAAAAUAAAABMQEAAAAKMTk0NjQyNDAzMwMAAAADMTYwAgAAAAQxMDA3BAAAAAEwBwAAAAgxLzEvMjAxNwgAAAAKMTIvMzEvMjAxNgkAAAABMKOlE66z49sI+F3zrh3k2wg4Q0lRLk5ZU0U6Ri5JUV9UT1RBTF9ERUJULjEwMDAuMS8xLzIwMTguLi5VU0QuLlRPVEFMIERFQlQBAAAAX58BAAIAAAAGMTU0Mjg3AQgAAAAFAAAAATEBAAAACjIwMDgwNzYzNzkDAAAAAzE2MAIAAAAENDE3MwQAAAABMAcAAAAIMS8x</t>
  </si>
  <si>
    <t>LzIwMTgIAAAACjEyLzMxLzIwMTcJAAAAATCjpROus+PbCL1v+K4d5NsIPUNJUS5OWVNFOkdNLklRX1RPVEFMX0FTU0VUUy4xMDAwLjEvMS8yMDE2Li4uVVNELi5UT1RBTCBBU1NFVFMBAAAAVO6lAwIAAAAGMTk0MzM4AQgAAAAFAAAAATEBAAAACjE4NzMzMDIzNzcDAAAAAzE2MAIAAAAEMTAwNwQAAAABMAcAAAAIMS8xLzIwMTYIAAAACjEyLzMxLzIwMTUJAAAAATCjpROus+PbCN9t+q4d5NsIP0NJUS5OQVNEQVFHUzpBQVBMLklRX1RPVEFMX0RFQlQuMTAwMC4xLzEvMjAxOC4uLlVTRC4uVE9UQUwgREVCVAEAAABpYQAAAgAAAAYxMTU2ODABCAAAAAUAAAABMQEAAAAKMTk4OTkwOTgxNAMAAAADMTYwAgAAAAQ0MTczBAAAAAEwBwAAAAgxLzEvMjAxOAgAAAAJOS8zMC8yMDE3CQAAAAEwo6UTrrPj2wjJefSuHeTbCD9DSVEuTllTRTpGLklRX1RPVEFMX0xJQUIuMTAwMC4xLzEvMjAyMC4uLlVTRC4uVE9UQUwgTElBQklMSVRJRVMBAAAAX58BAAIAAAAGMjI1MzA3AQgAAAAFAAAAATEBAAAACy0yMTEzNjkyNDYxAwAAAAMxNjACAAAABDEyNzYEAAAAATAHAAAACDEvMS8yMDIwCAAAAAoxMi8zMS8yMDE5CQAAAAEwo6UTrrPj2wglrveuHeTbCDhDSVEuVFNFOjgwNTguSVFfVE9UQUxfQVNTRVRTLjEwMDAuMS8xLzIwMTYuLi5VU0QuLkFTU0VUUwEAAACB/wcAAgAAAA0xMzk3OTguMDM1OTI2AQgAAAAFAAAAATEB</t>
  </si>
  <si>
    <t>AAAACjE3OTc0NzQwNDUDAAAAAzE2MAIAAAAEMTAwNwQAAAABMAcAAAAIMS8xLzIwMTYIAAAACTMvMzEvMjAxNQkAAAABMKOlE66z49sIQpz2rh3k2whGQ0lRLk5ZU0U6R00uSVFfVE9UQUxfQ0wuMTAwMC4xLzEvMjAyMS4uLlVTRC4uVE9UQUwgQ1VSUkVOVCBMSUFCSUxJVElFUwEAAABU7qUDAgAAAAU3OTkxMAEIAAAABQAAAAExAQAAAAstMjA2MjY2MDMyOQMAAAADMTYwAgAAAAQxMDA5BAAAAAEwBwAAAAgxLzEvMjAyMQgAAAAKMTIvMzEvMjAyMAkAAAABMKOlE66z49sIUMP2rh3k2whLQ0lRLk5ZU0U6Ri5JUV9DQVNIX1NUX0lOVkVTVC4xMDAwLjEvMS8yMDE4Li4uVVNELi5UT1QgQ0FTSCAmIFNUIElOVkVTVE1FTlRTAQAAAF+fAQACAAAABTI2NDg4AQgAAAAFAAAAATEBAAAACjIwMDgwNzYzNzkDAAAAAzE2MAIAAAAEMTAwMgQAAAABMAcAAAAIMS8xLzIwMTgIAAAACjEyLzMxLzIwMTcJAAAAATCjpROus+PbCKdI+K4d5NsIPUNJUS5OQVNEQVFHUzpUU0xBLklRX1RPVEFMX0FTU0VUUy4xMDAwLjEvMS8yMDIwLi4uVVNELi5BU1NFVFMBAAAAEMaiAQIAAAAFMzQzMDkBCAAAAAUAAAABMQEAAAALLTIxMTM1Nzg5MTgDAAAAAzE2MAIAAAAEMTAwNwQAAAABMAcAAAAIMS8xLzIwMjAIAAAACjEyLzMxLzIwMTkJAAAAATCjpROus+PbCMSN9a4d5NsIPkNJUS5UU0U6NzIwMy5JUV9BUElDLjEwMDAuMS8xLzIw</t>
  </si>
  <si>
    <t>MjAuLi5VU0QuLlBEIElOIENBUElUQUwgQ09NTU9OAQAAALzgBAACAAAACzQzOTYuMzcyMDM0AQgAAAAFAAAAATEBAAAACjIwNDIzMjI0MjgDAAAAAzE2MAIAAAAEMTA4NAQAAAABMAcAAAAIMS8xLzIwMjAIAAAACTMvMzEvMjAxOQkAAAABMKOlE66z49sITQ35rh3k2whAQ0lRLk5ZU0U6R00uSVFfVE9UQUxfTElBQi4xMDAwLjEvMS8yMDIxLi4uVVNELi5UT1RBTCBMSUFCSUxJVElFUwEAAABU7qUDAgAAAAYxODU1MTcBCAAAAAUAAAABMQEAAAALLTIwNjI2NjAzMjkDAAAAAzE2MAIAAAAEMTI3NgQAAAABMAcAAAAIMS8xLzIwMjEIAAAACjEyLzMxLzIwMjAJAAAAATCjpROus+PbCOk2864d5NsIQkNJUS5OWVNFOkhNQy5JUV9UT1RBTF9DQS4xMDAwLjEvMS8yMDIxLi4uVVNELi5UT1RBTCBDVVJSRU5UIEFTU0VUUwEAAACVQQQAAgAAAAw2Nzg1MS45OTQ4NDMBCAAAAAUAAAABMQEAAAALLTIwOTA4MjI2NjEDAAAAAzE2MAIAAAAEMTAwOAQAAAABMAcAAAAIMS8xLzIwMjEIAAAACTMvMzEvMjAyMAkAAAABMKOlE66z49sITB76rh3k2wg+Q0lRLlRTRTo3MjAzLklRX1RPVEFMX0FTU0VUUy4xMDAwLjEvMS8yMDE3Li4uVVNELi5UT1RBTCBBU1NFVFMBAAAAvOAEAAIAAAANNDIyMTAzLjkwNTkwNwEIAAAABQAAAAExAQAAAAoxODk0MTUwMTM2AwAAAAMxNjACAAAABDEwMDcEAAAAATAHAAAACDEvMS8yMDE3CAAA</t>
  </si>
  <si>
    <t>AAkzLzMxLzIwMTYJAAAAATCjpROus+PbCNXH9K4d5NsIQUNJUS5OQVNEQVFHUzpBQVBMLklRX0NBU0hfRVFVSVYuMTAwMC4xLzEvMjAxNy4uLlVTRC4uQ0FTSCAmIEVRVUlWAQAAAGlhAAACAAAABTIwNDg0AQgAAAAFAAAAATEBAAAACjE5MTkzMzQ0ODQDAAAAAzE2MAIAAAAEMTA5NgQAAAABMAcAAAAIMS8xLzIwMTcIAAAACTkvMjQvMjAxNgkAAAABMKOlE66z49sIJa73rh3k2wg3Q0lRLk5ZU0U6R00uSVFfSU5WRU5UT1JZLjEwMDAuMS8xLzIwMjEuLi5VU0QuLklOVkVOVE9SWQEAAABU7qUDAgAAAAUxMDIzNQEIAAAABQAAAAExAQAAAAstMjA2MjY2MDMyOQMAAAADMTYwAgAAAAQxMDQzBAAAAAEwBwAAAAgxLzEvMjAyMQgAAAAKMTIvMzEvMjAyMAkAAAABMKOlE66z49sIgzj3rh3k2whCQ0lRLk5ZU0U6SE1DLklRX1BSRUZfRVFVSVRZLjEwMDAuMS8xLzIwMTYuLi5VU0QuLlBSRUYgU1RPQ0sgRVFVSVRZAQAAAJVBBAADAAAAAACjpROus+PbCEns9K4d5NsIQ0NJUS5LT1NFOkEwMDUzODAuSVFfQ09NTU9OLjEwMDAuMS8xLzIwMjAuLi5VU0QuLkNPTU1PTiBTVE9DSyBFUVVJVFkBAAAATFkNAAIAAAALMTExMS43NzM1OTgBCAAAAAUAAAABMQEAAAAKMjA4Mzc5NzM1NQMAAAADMTYwAgAAAAQxMTAzBAAAAAEwBwAAAAgxLzEvMjAyMAgAAAAKMTIvMzEvMjAxOQkAAAABMKOlE66z49sIQpz2rh3k2wg/Q0lR</t>
  </si>
  <si>
    <t>LlRTRTo4MDU4LklRX0NPTU1PTi4xMDAwLjEvMS8yMDE3Li4uVVNELi5DT01NT04gU1RPQ0sgRVFVSVRZAQAAAIH/BwACAAAACjE4MTkuNTcwOTQBCAAAAAUAAAABMQEAAAAKMTg1MTExMDEzNAMAAAADMTYwAgAAAAQxMTAzBAAAAAEwBwAAAAgxLzEvMjAxNwgAAAAJMy8zMS8yMDE2CQAAAAEwo6UTrrPj2widBPSuHeTbCEJDSVEuVFNFOjcyMDMuSVFfVE9UQUxfQ0EuMTAwMC4xLzEvMjAxOC4uLlVTRC4uVE9UQUwgQ1VSUkVOVCBBU1NFVFMBAAAAvOAEAAIAAAANMTU5OTQzLjQ1NTMxNAEIAAAABQAAAAExAQAAAAoxOTY5MDQ3NzczAwAAAAMxNjACAAAABDEwMDgEAAAAATAHAAAACDEvMS8yMDE4CAAAAAkzLzMxLzIwMTcJAAAAATCjpROus+PbCLGo+a4d5NsIR0NJUS5OWVNFOkhNQy5JUV9UT1RBTF9DTC4xMDAwLjEvMS8yMDE2Li4uVVNELi5UT1RBTCBDVVJSRU5UIExJQUJJTElUSUVTAQAAAJVBBAACAAAADDQ0MTc5LjEzMjQ2NgEIAAAABQAAAAExAQAAAAoxODQ3NzcyNTA2AwAAAAMxNjACAAAABDEwMDkEAAAAATAHAAAACDEvMS8yMDE2CAAAAAkzLzMxLzIwMTUJAAAAATCjpROus+PbCAXZ9a4d5NsINkNJUS5OWVNFOkYuSVFfSU5WRU5UT1JZLjEwMDAuMS8xLzIwMTkuLi5VU0QuLklOVkVOVE9SWQEAAABfnwEAAgAAAAUxMTIyMAEIAAAABQAAAAExAQAAAAoyMDc4ODU4MjQwAwAAAAMxNjACAAAABDEw</t>
  </si>
  <si>
    <t>NDMEAAAAATAHAAAACDEvMS8yMDE5CAAAAAoxMi8zMS8yMDE4CQAAAAEwo6UTrrPj2whg6vauHeTbCENDSVEuS09TRTpBMDA1MzgwLklRX0NPTU1PTi4xMDAwLjEvMS8yMDE2Li4uVVNELi5DT01NT04gU1RPQ0sgRVFVSVRZAQAAAExZDQACAAAACzEwOTAuNzQyOTI3AQgAAAAFAAAAATEBAAAACjE4MzAzODE2NzkDAAAAAzE2MAIAAAAEMTEwMwQAAAABMAcAAAAIMS8xLzIwMTYIAAAACjEyLzMxLzIwMTUJAAAAATCjpROus+PbCMSN9a4d5NsIR0NJUS5OQVNEQVFHUzpUU0xBLklRX1BSRUZfRElWX09USEVSLjEwMDAuMS8xLzIwMjEuLi5VU0QuLlBSRUYgRElWSURFTkRTAQAAABDGogECAAAAAjMxAQgAAAAFAAAAATEBAAAACy0yMDYyNjgxMDY1AwAAAAMxNjACAAAAAjk3BAAAAAEwBwAAAAgxLzEvMjAyMQgAAAAKMTIvMzEvMjAyMAkAAAABMKOlE66z49sIUMP2rh3k2wg7Q0lRLk5ZU0U6R00uSVFfQ0FTSF9FUVVJVi4xMDAwLjEvMS8yMDE2Li4uVVNELi5DQVNIICYgRVFVSVYBAAAAVO6lAwIAAAAFMTIxMzgBCAAAAAUAAAABMQEAAAAKMTg3MzMwMjM3NwMAAAADMTYwAgAAAAQxMDk2BAAAAAEwBwAAAAgxLzEvMjAxNggAAAAKMTIvMzEvMjAxNQkAAAABMKOlE66z49sITQ35rh3k2whBQ0lRLk5BU0RBUUdTOkFBUEwuSVFfQ0FTSF9FUVVJVi4xMDAwLjEvMS8yMDE2Li4uVVNELi5DQVNIICYgRVFVSVYBAAAA</t>
  </si>
  <si>
    <t>aWEAAAIAAAAFMjExMjABCAAAAAUAAAABMQEAAAAKMTg2Mzk5NjY4NAMAAAADMTYwAgAAAAQxMDk2BAAAAAEwBwAAAAgxLzEvMjAxNggAAAAJOS8yNi8yMDE1CQAAAAEwo6UTrrPj2whZAPauHeTbCDhDSVEuTllTRTpGLklRX1RPVEFMX0RFQlQuMTAwMC4xLzEvMjAxNi4uLlVTRC4uVE9UQUwgREVCVAEAAABfnwEAAgAAAAYxMzI4NTQBCAAAAAUAAAABMQEAAAAKMTg3MzQ0OTc4MAMAAAADMTYwAgAAAAQ0MTczBAAAAAEwBwAAAAgxLzEvMjAxNggAAAAKMTIvMzEvMjAxNQkAAAABMKOlE66z49sIIyf2rh3k2wg7Q0lRLk5ZU0U6SEQuSVFfVE9UQUxfUkVWLjEwMDAuMS8xLzIwMjEuLi5VU0QuLlRPVEFMIFJFVkVOVUUBAAAAl0AEAAIAAAAGMTEwMjI1AQgAAAAFAAAAATEBAAAACy0yMTA3MjIwNzUzAwAAAAMxNjACAAAAAjI4BAAAAAEwBwAAAAgxLzEvMjAyMQgAAAAIMi8yLzIwMjAJAAAAATCjpROus+PbCIF0Ot1B5NsIR0NJUS5UU0U6ODA1OC5JUV9UT1RBTF9DTC4xMDAwLjEvMS8yMDIwLi4uVVNELi5UT1RBTCBDVVJSRU5UIExJQUJJTElUSUVTAQAAAIH/BwACAAAADDQ2NTA5LjE3NjQ0NwEIAAAABQAAAAExAQAAAAoyMDQxOTQzMzgwAwAAAAMxNjACAAAABDEwMDkEAAAAATAHAAAACDEvMS8yMDIwCAAAAAkzLzMxLzIwMTkJAAAAATCjpROus+PbCDuy9a4d5NsIOUNJUS5OWVNFOkYuSVFfQVIuMTAwMC4x</t>
  </si>
  <si>
    <t>LzEvMjAyMC4uLlVTRC4uQUNDT1VOVFMgUkVDRUlWQUJMRQEAAABfnwEAAgAAAAQ5MjM3AQgAAAAFAAAAATEBAAAACy0yMTEzNjkyNDYxAwAAAAMxNjACAAAABDEwMjEEAAAAATAHAAAACDEvMS8yMDIwCAAAAAoxMi8zMS8yMDE5CQAAAAEwo6UTrrPj2wi5oPSuHeTbCERDSVEuVFNFOjgwNTguSVFfQ0FTSF9FUVVJVi4xMDAwLjEvMS8yMDIxLi4uVVNELi5DQVNIIEFORCBFUVVJVkFMRU5UUwEAAACB/wcAAgAAAAwxMjI5My41NjM5MDQBCAAAAAUAAAABMQEAAAALLTIxNDUwMTEyNjUDAAAAAzE2MAIAAAAEMTA5NgQAAAABMAcAAAAIMS8xLzIwMjEIAAAACTMvMzEvMjAyMAkAAAABMKOlE66z49sIvW/4rh3k2wg8Q0lRLlRTRTo4MDU4LklRX0NBU0hfRVFVSVYuMTAwMC4xLzEvMjAyMS4uLlVTRC4uQ0FTSCAmIEVRVUlWAQAAAIH/BwACAAAADDEyMjkzLjU2MzkwNAEIAAAABQAAAAExAQAAAAstMjE0NTAxMTI2NQMAAAADMTYwAgAAAAQxMDk2BAAAAAEwBwAAAAgxLzEvMjAyMQgAAAAJMy8zMS8yMDIwCQAAAAEwo6UTrrPj2whCnPauHeTbCDpDSVEuTllTRTpIRC5JUV9BUi4xMDAwLjEvMS8yMDE2Li4uVVNELi5BQ0NPVU5UUyBSRUNFSVZBQkxFAQAAAJdABAACAAAABDE0ODQBCAAAAAUAAAABMQEAAAAKMTgzMzE2OTk0NQMAAAADMTYwAgAAAAQxMDIxBAAAAAEwBwAAAAgxLzEvMjAxNggAAAAIMi8xLzIwMTUJ</t>
  </si>
  <si>
    <t>AAAAATCjpROus+PbCGDa864d5NsIOkNJUS5OWVNFOkhELklRX0FSLjEwMDAuMS8xLzIwMTguLi5VU0QuLkFDQ09VTlRTIFJFQ0VJVkFCTEUBAAAAl0AEAAIAAAAEMTU3MAEIAAAABQAAAAExAQAAAAoxOTUxNTQyMTI4AwAAAAMxNjACAAAABDEwMjEEAAAAATAHAAAACDEvMS8yMDE4CAAAAAkxLzI5LzIwMTcJAAAAATCjpROus+PbCEPm+K4d5NsIOENJUS5UU0U6ODA1OC5JUV9UT1RBTF9BU1NFVFMuMTAwMC4xLzEvMjAxNy4uLlVTRC4uQVNTRVRTAQAAAIH/BwACAAAADTEzMjc1NC4xNDE0MTUBCAAAAAUAAAABMQEAAAAKMTg1MTExMDEzNAMAAAADMTYwAgAAAAQxMDA3BAAAAAEwBwAAAAgxLzEvMjAxNwgAAAAJMy8zMS8yMDE2CQAAAAEwo6UTrrPj2wjEjfWuHeTbCEJDSVEuVFNFOjcyMDMuSVFfVE9UQUxfQ0EuMTAwMC4xLzEvMjAyMS4uLlVTRC4uVE9UQUwgQ1VSUkVOVCBBU1NFVFMBAAAAvOAEAAIAAAANMTc2MjM1Ljc2NjEyNwEIAAAABQAAAAExAQAAAAstMjA5MDgxMDM5NwMAAAADMTYwAgAAAAQxMDA4BAAAAAEwBwAAAAgxLzEvMjAyMQgAAAAJMy8zMS8yMDIwCQAAAAEwo6UTrrPj2wjVx/SuHeTbCEBDSVEuTllTRTpIRC5JUV9UT1RBTF9MSUFCLjEwMDAuMS8xLzIwMjEuLi5VU0QuLlRPVEFMIExJQUJJTElUSUVTAQAAAJdABAACAAAABTU0MzUyAQgAAAAFAAAAATEBAAAACy0yMTA3MjIwNzUzAwAA</t>
  </si>
  <si>
    <t>AAMxNjACAAAABDEyNzYEAAAAATAHAAAACDEvMS8yMDIxCAAAAAgyLzIvMjAyMAkAAAABMKOlE66z49sIgXQ63UHk2wg2Q0lRLk5ZU0U6Ri5JUV9UT1RBTF9BU1NFVFMuMTAwMC4xLzEvMjAyMC4uLlVTRC4uQVNTRVRTAQAAAF+fAQACAAAABjI1ODUzNwEIAAAABQAAAAExAQAAAAstMjExMzY5MjQ2MQMAAAADMTYwAgAAAAQxMDA3BAAAAAEwBwAAAAgxLzEvMjAyMAgAAAAKMTIvMzEvMjAxOQkAAAABMKOlE66z49sI+F3zrh3k2wg8Q0lRLk5ZU0U6SE1DLklRX0NBU0hfRVFVSVYuMTAwMC4xLzEvMjAxNy4uLlVTRC4uQ0FTSCAmIEVRVUlWAQAAAJVBBAACAAAADDE1NjQxLjI5NTEzMgEIAAAABQAAAAExAQAAAAoxODkzODQ3NzcyAwAAAAMxNjACAAAABDEwOTYEAAAAATAHAAAACDEvMS8yMDE3CAAAAAkzLzMxLzIwMTYJAAAAATCjpROus+PbCKiG964d5NsISUNJUS5OQVNEQVFHUzpUU0xBLklRX0NBU0hfRVFVSVYuMTAwMC4xLzEvMjAyMS4uLlVTRC4uQ0FTSCBBTkQgRVFVSVZBTEVOVFMBAAAAEMaiAQIAAAAFMTkzODQBCAAAAAUAAAABMQEAAAALLTIwNjI2ODEwNjUDAAAAAzE2MAIAAAAEMTA5NgQAAAABMAcAAAAIMS8xLzIwMjEIAAAACjEyLzMxLzIwMjAJAAAAATCjpROus+PbCJIh+K4d5NsIO0NJUS5OWVNFOkdNLklRX0NPR1MuMTAwMC4xLzEvMjAxNy4uLlVTRC4uQ09TVCBPRiBHT09EUyBTT0xEAQAA</t>
  </si>
  <si>
    <t>AFTupQMCAAAABjEyMTU4NAEIAAAABQAAAAExAQAAAAoxOTQzOTIyNzg0AwAAAAMxNjACAAAAAjM0BAAAAAEwBwAAAAgxLzEvMjAxNwgAAAAKMTIvMzEvMjAxNgkAAAABMKOlE66z49sINr/4rh3k2whAQ0lRLk5BU0RBUUdTOkFBUEwuSVFfQVIuMTAwMC4xLzEvMjAxOC4uLlVTRC4uQUNDT1VOVFMgUkVDRUlWQUJMRQEAAABpYQAAAgAAAAUxNzg3NAEIAAAABQAAAAExAQAAAAoxOTg5OTA5ODE0AwAAAAMxNjACAAAABDEwMjEEAAAAATAHAAAACDEvMS8yMDE4CAAAAAk5LzMwLzIwMTcJAAAAATCjpROus+PbCEPm+K4d5NsIQ0NJUS5OQVNEQVFHUzpBQVBMLklRX1RPVEFMX0FTU0VUUy4xMDAwLjEvMS8yMDE4Li4uVVNELi5UT1RBTCBBU1NFVFMBAAAAaWEAAAIAAAAGMzc1MzE5AQgAAAAFAAAAATEBAAAACjE5ODk5MDk4MTQDAAAAAzE2MAIAAAAEMTAwNwQAAAABMAcAAAAIMS8xLzIwMTgIAAAACTkvMzAvMjAxNwkAAAABMKOlE66z49sIp0j4rh3k2whVQ0lRLk5BU0RBUUdTOlRTTEEuSVFfVE9UQUxfT1VUU1RBTkRJTkdfRklMSU5HX0RBVEUuMTAwMC4xLzEvMjAyMC4uLlVTRC4uVE9UQUwgT1VUIFNIUgEAAAAQxqIBAgAAAAoyNzIwLjEyMzc5AQQAAAAFAAAAATUBAAAACy0yMTEzNTc4OTE4AgAAAAUyNDE1MwYAAAABMKOlE66z49sIC2T1rh3k2whBQ0lRLk5ZU0U6R00uSVFfVE9UQUxfQ0EuMTAwMC4xLzEv</t>
  </si>
  <si>
    <t>MjAxOC4uLlVTRC4uVE9UQUwgQ1VSUkVOVCBBU1NFVFMBAAAAVO6lAwIAAAAFNjg3NDQBCAAAAAUAAAABMQEAAAAKMjAwODA3MDEzNwMAAAADMTYwAgAAAAQxMDA4BAAAAAEwBwAAAAgxLzEvMjAxOAgAAAAKMTIvMzEvMjAxNwkAAAABMKOlE66z49sIkiH4rh3k2whVQ0lRLk5BU0RBUUdTOlRTTEEuSVFfVE9UQUxfT1VUU1RBTkRJTkdfRklMSU5HX0RBVEUuMTAwMC4xLzEvMjAxNi4uLlVTRC4uVE9UQUwgT1VUIFNIUgEAAAAQxqIBAgAAAAoxOTgwLjg0NTA3AQQAAAAFAAAAATUBAAAACjE4NzU3NjkwODICAAAABTI0MTUzBgAAAAEwo6UTrrPj2wi9b/iuHeTbCD5DSVEuVFNFOjcyMDMuSVFfVE9UQUxfQVNTRVRTLjEwMDAuMS8xLzIwMjAuLi5VU0QuLlRPVEFMIEFTU0VUUwEAAAC84AQAAgAAAA00Njg3MDIuNzExMDI1AQgAAAAFAAAAATEBAAAACjIwNDIzMjI0MjgDAAAAAzE2MAIAAAAEMTAwNwQAAAABMAcAAAAIMS8xLzIwMjAIAAAACTMvMzEvMjAxOQkAAAABMKOlE66z49sIgzj3rh3k2whSQ0lRLk5BU0RBUUdTOkFBUEwuSVFfQ0FTSF9TVF9JTlZFU1QuMTAwMC4xLzEvMjAyMC4uLlVTRC4uVE9UIENBU0ggJiBTVCBJTlZFU1RNRU5UUwEAAABpYQAAAgAAAAYxMDA1NTcBCAAAAAUAAAABMQEAAAALLTIxMjQ2NTk3NDMDAAAAAzE2MAIAAAAEMTAwMgQAAAABMAcAAAAIMS8xLzIwMjAIAAAACTkvMjgvMjAx</t>
  </si>
  <si>
    <t>OQkAAAABMKOlE66z49sIC2T1rh3k2wg7Q0lRLlRTRTo3MjAzLklRX0FSLjEwMDAuMS8xLzIwMjEuLi5VU0QuLkFDQ09VTlRTIFJFQ0VJVkFCTEUBAAAAvOAEAAIAAAAMMTk0MDkuMjY4NDE0AQgAAAAFAAAAATEBAAAACy0yMDkwODEwMzk3AwAAAAMxNjACAAAABDEwMjEEAAAAATAHAAAACDEvMS8yMDIxCAAAAAkzLzMxLzIwMjAJAAAAATCjpROus+PbCL1v+K4d5NsIOENJUS5UU0U6ODA1OC5JUV9JTlZFTlRPUlkuMTAwMC4xLzEvMjAyMC4uLlVTRC4uSU5WRU5UT1JZAQAAAIH/BwACAAAADDEwOTUzLjM2MTI3NAEIAAAABQAAAAExAQAAAAoyMDQxOTQzMzgwAwAAAAMxNjACAAAABDEwNDMEAAAAATAHAAAACDEvMS8yMDIwCAAAAAkzLzMxLzIwMTkJAAAAATCjpROus+PbCJMR964d5NsIVUNJUS5OQVNEQVFHUzpBQVBMLklRX1RPVEFMX09VVFNUQU5ESU5HX0ZJTElOR19EQVRFLjEwMDAuMS8xLzIwMTguLi5VU0QuLlRPVEFMIE9VVCBTSFIBAAAAaWEAAAIAAAAJMjA1MzcuMjQ4AQQAAAAFAAAAATUBAAAACjE5ODk5MDk4MTQCAAAABTI0MTUzBgAAAAEwo6UTrrPj2wjoFfWuHeTbCDpDSVEuTllTRTpGLklRX1RPVEFMX1JFVi4xMDAwLjEvMS8yMDE3Li4uVVNELi5UT1RBTCBSRVZFTlVFAQAAAF+fAQACAAAABjE1MTgwMAEIAAAABQAAAAExAQAAAAoxOTQ2NDI0MDMzAwAAAAMxNjACAAAAAjI4BAAAAAEwBwAA</t>
  </si>
  <si>
    <t>AAgxLzEvMjAxNwgAAAAKMTIvMzEvMjAxNgkAAAABMKOlE66z49sIW9P3rh3k2whAQ0lRLk5BU0RBUUdTOkFBUEwuSVFfQVIuMTAwMC4xLzEvMjAyMC4uLlVTRC4uQUNDT1VOVFMgUkVDRUlWQUJMRQEAAABpYQAAAgAAAAUyMjkyNgEIAAAABQAAAAExAQAAAAstMjEyNDY1OTc0MwMAAAADMTYwAgAAAAQxMDIxBAAAAAEwBwAAAAgxLzEvMjAyMAgAAAAJOS8yOC8yMDE5CQAAAAEwo6UTrrPj2wgjJ/auHeTbCEFDSVEuTllTRTpHTS5JUV9QUkVGX0RJVl9PVEhFUi4xMDAwLjEvMS8yMDE5Li4uVVNELi5QUkVGIERJVklERU5EUwEAAABU7qUDAgAAAAI5OAEIAAAABQAAAAExAQAAAAoyMDc5NTI1MDAzAwAAAAMxNjACAAAAAjk3BAAAAAEwBwAAAAgxLzEvMjAxOQgAAAAKMTIvMzEvMjAxOAkAAAABMKOlE66z49sIUMP2rh3k2wg7Q0lRLk5ZU0U6SEQuSVFfQ09HUy4xMDAwLjEvMS8yMDE2Li4uVVNELi5DT1NUIE9GIEdPT0RTIFNPTEQBAAAAl0AEAAIAAAAFNTQ3ODcBCAAAAAUAAAABMQEAAAAKMTgzMzE2OTk0NQMAAAADMTYwAgAAAAIzNAQAAAABMAcAAAAIMS8xLzIwMTYIAAAACDIvMS8yMDE1CQAAAAEwo6UTrrPj2whg6vauHeTbCDtDSVEuTllTRTpIRC5JUV9DQVNIX0VRVUlWLjEwMDAuMS8xLzIwMjEuLi5VU0QuLkNBU0ggJiBFUVVJVgEAAACXQAQAAgAAAAQyMTMzAQgAAAAFAAAAATEBAAAACy0yMTA3MjIw</t>
  </si>
  <si>
    <t>NzUzAwAAAAMxNjACAAAABDEwOTYEAAAAATAHAAAACDEvMS8yMDIxCAAAAAgyLzIvMjAyMAkAAAABMKOlE66z49sIgXQ63UHk2wg+Q0lRLk5ZU0U6SE1DLklRX1RPVEFMX0FTU0VUUy4xMDAwLjEvMS8yMDE5Li4uVVNELi5UT1RBTCBBU1NFVFMBAAAAlUEEAAIAAAAMMTgyMTg2Ljk0ODk4AQgAAAAFAAAAATEBAAAACjIwNDE4Nzg0OTgDAAAAAzE2MAIAAAAEMTAwNwQAAAABMAcAAAAIMS8xLzIwMTkIAAAACTMvMzEvMjAxOAkAAAABMKOlE66z49sIBdn1rh3k2wg/Q0lRLlRTRTo4MDU4LklRX0NPTU1PTi4xMDAwLjEvMS8yMDIwLi4uVVNELi5DT01NT04gU1RPQ0sgRVFVSVRZAQAAAIH/BwACAAAACzE4NDUuMDIyOTU2AQgAAAAFAAAAATEBAAAACjIwNDE5NDMzODADAAAAAzE2MAIAAAAEMTEwMwQAAAABMAcAAAAIMS8xLzIwMjAIAAAACTMvMzEvMjAxOQkAAAABMKOlE66z49sINr/4rh3k2whAQ0lRLk5BU0RBUUdTOkFBUEwuSVFfQVIuMTAwMC4xLzEvMjAxOS4uLlVTRC4uQUNDT1VOVFMgUkVDRUlWQUJMRQEAAABpYQAAAgAAAAUyMzE4NgEIAAAABQAAAAExAQAAAAoyMDY3MjA5NjI2AwAAAAMxNjACAAAABDEwMjEEAAAAATAHAAAACDEvMS8yMDE5CAAAAAk5LzI5LzIwMTgJAAAAATCjpROus+PbCGDq9q4d5NsIN0NJUS5OWVNFOkYuSVFfUkUuMTAwMC4xLzEvMjAyMS4uLlVTRC4uUkVUQUlORUQgRUFSTklO</t>
  </si>
  <si>
    <t>R1MBAAAAX58BAAIAAAAFMTgyNDMBCAAAAAUAAAABMQEAAAALLTIwNjIzODI2MDQDAAAAAzE2MAIAAAAEMTIyMgQAAAABMAcAAAAIMS8xLzIwMjEIAAAACjEyLzMxLzIwMjAJAAAAATCjpROus+PbCLmg9K4d5NsIP0NJUS5LT1NFOkEwMDAyNzAuSVFfQVIuMTAwMC4xLzEvMjAyMC4uLlVTRC4uQUNDT1VOVFMgUkVDRUlWQUJMRQEAAAC23CUAAgAAAAsxODY2LjM2MDE3OQEIAAAABQAAAAExAQAAAAoyMDgzNjg1MjI5AwAAAAMxNjACAAAABDEwMjEEAAAAATAHAAAACDEvMS8yMDIwCAAAAAoxMi8zMS8yMDE5CQAAAAEwo6UTrrPj2wixX/euHeTbCFVDSVEuTkFTREFRR1M6QUFQTC5JUV9UT1RBTF9PVVRTVEFORElOR19GSUxJTkdfREFURS4xMDAwLjEvMS8yMDIxLi4uVVNELi5UT1RBTCBPVVQgU0hSAQAAAGlhAAACAAAACTE3MDAxLjgwMgEEAAAABQAAAAE1AQAAAAstMjA3MzIwMzUwOAIAAAAFMjQxNTMGAAAAATCjpROus+PbCGDq9q4d5NsIPUNJUS5OWVNFOkdNLklRX0FQSUMuMTAwMC4xLzEvMjAxOC4uLlVTRC4uUEQgSU4gQ0FQSVRBTCBDT01NT04BAAAAVO6lAwIAAAAFMjUzNzEBCAAAAAUAAAABMQEAAAAKMjAwODA3MDEzNwMAAAADMTYwAgAAAAQxMDg0BAAAAAEwBwAAAAgxLzEvMjAxOAgAAAAKMTIvMzEvMjAxNwkAAAABMKOlE66z49sI/zz1rh3k2wg9Q0lRLk5BU0RBUUdTOkFBUEwuSVFfSU5WRU5U</t>
  </si>
  <si>
    <t>T1JZLjEwMDAuMS8xLzIwMTkuLi5VU0QuLklOVkVOVE9SWQEAAABpYQAAAgAAAAQzOTU2AQgAAAAFAAAAATEBAAAACjIwNjcyMDk2MjYDAAAAAzE2MAIAAAAEMTA0MwQAAAABMAcAAAAIMS8xLzIwMTkIAAAACTkvMjkvMjAxOAkAAAABMKOlE66z49sIC2T1rh3k2wg7Q0lRLk5ZU0U6R00uSVFfQ0FTSF9FUVVJVi4xMDAwLjEvMS8yMDE3Li4uVVNELi5DQVNIICYgRVFVSVYBAAAAVO6lAwIAAAAEOTc3NAEIAAAABQAAAAExAQAAAAoxOTQzOTIyNzg0AwAAAAMxNjACAAAABDEwOTYEAAAAATAHAAAACDEvMS8yMDE3CAAAAAoxMi8zMS8yMDE2CQAAAAEwo6UTrrPj2wh0K/SuHeTbCDpDSVEuTllTRTpGLklRX0NBU0hfRVFVSVYuMTAwMC4xLzEvMjAxOC4uLlVTRC4uQ0FTSCAmIEVRVUlWAQAAAF+fAQACAAAABDg5MzQBCAAAAAUAAAABMQEAAAAKMjAwODA3NjM3OQMAAAADMTYwAgAAAAQxMDk2BAAAAAEwBwAAAAgxLzEvMjAxOAgAAAAKMTIvMzEvMjAxNwkAAAABMKOlE66z49sIJa73rh3k2wg6Q0lRLk5ZU0U6R00uSVFfQVIuMTAwMC4xLzEvMjAxNi4uLlVTRC4uQUNDT1VOVFMgUkVDRUlWQUJMRQEAAABU7qUDAgAAAAQ4MzM3AQgAAAAFAAAAATEBAAAACjE4NzMzMDIzNzcDAAAAAzE2MAIAAAAEMTAyMQQAAAABMAcAAAAIMS8xLzIwMTYIAAAACjEyLzMxLzIwMTUJAAAAATCjpROus+PbCAtk9a4d5NsIQUNJUS5O</t>
  </si>
  <si>
    <t>QVNEQVFHUzpBQVBMLklRX0NPR1MuMTAwMC4xLzEvMjAxOS4uLlVTRC4uQ09TVCBPRiBHT09EUyBTT0xEAQAAAGlhAAACAAAABjE2Mzc1NgEIAAAABQAAAAExAQAAAAoyMDY3MjA5NjI2AwAAAAMxNjACAAAAAjM0BAAAAAEwBwAAAAgxLzEvMjAxOQgAAAAJOS8yOS8yMDE4CQAAAAEwo6UTrrPj2wiDOPeuHeTbCEJDSVEuTllTRTpITUMuSVFfUFJFRl9FUVVJVFkuMTAwMC4xLzEvMjAxOC4uLlVTRC4uUFJFRiBTVE9DSyBFUVVJVFkBAAAAlUEEAAMAAAAAAKOlE66z49sIsaj5rh3k2wg5Q0lRLlRTRTo4MDU4LklRX1JFLjEwMDAuMS8xLzIwMjAuLi5VU0QuLlJFVEFJTkVEIEVBUk5JTkdTAQAAAIH/BwACAAAADDM5MzE4LjkzMjEwNQEIAAAABQAAAAExAQAAAAoyMDQxOTQzMzgwAwAAAAMxNjACAAAABDEyMjIEAAAAATAHAAAACDEvMS8yMDIwCAAAAAkzLzMxLzIwMTkJAAAAATCjpROus+PbCCMn9q4d5NsIOENJUS5UU0U6NzIwMy5JUV9JTlZFTlRPUlkuMTAwMC4xLzEvMjAxNi4uLlVTRC4uSU5WRU5UT1JZAQAAALzgBAACAAAADDE3ODE0Ljk2ODI2NQEIAAAABQAAAAExAQAAAAoxODQ3ODI1MTIwAwAAAAMxNjACAAAABDEwNDMEAAAAATAHAAAACDEvMS8yMDE2CAAAAAkzLzMxLzIwMTUJAAAAATCjpROus+PbCJ0E9K4d5NsIR0NJUS5OQVNEQVFHUzpBQVBMLklRX1RPVEFMX0NBLjEwMDAuMS8xLzIwMTguLi5V</t>
  </si>
  <si>
    <t>U0QuLlRPVEFMIENVUlJFTlQgQVNTRVRTAQAAAGlhAAACAAAABjEyODY0NQEIAAAABQAAAAExAQAAAAoxOTg5OTA5ODE0AwAAAAMxNjACAAAABDEwMDgEAAAAATAHAAAACDEvMS8yMDE4CAAAAAk5LzMwLzIwMTcJAAAAATCjpROus+PbCKiG964d5NsIPUNJUS5OWVNFOkYuSVFfQ09NTU9OLjEwMDAuMS8xLzIwMTkuLi5VU0QuLkNPTU1PTiBTVE9DSyBFUVVJVFkBAAAAX58BAAIAAAACNDEBCAAAAAUAAAABMQEAAAAKMjA3ODg1ODI0MAMAAAADMTYwAgAAAAQxMTAzBAAAAAEwBwAAAAgxLzEvMjAxOQgAAAAKMTIvMzEvMjAxOAkAAAABMKOlE66z49sI+F3zrh3k2whFQ0lRLktPU0U6QTAwMDI3MC5JUV9UT1RBTF9MSUFCLjEwMDAuMS8xLzIwMTYuLi5VU0QuLlRPVEFMIExJQUJJTElUSUVTAQAAALbcJQACAAAADDE4NTA1LjI3MDkzMQEIAAAABQAAAAExAQAAAAoxODMxNjQ0MTE0AwAAAAMxNjACAAAABDEyNzYEAAAAATAHAAAACDEvMS8yMDE2CAAAAAoxMi8zMS8yMDE1CQAAAAEwo6UTrrPj2wjXWfmuHeTbCExDSVEuTkFTREFRR1M6QUFQTC5JUV9UT1RBTF9DTC4xMDAwLjEvMS8yMDE5Li4uVVNELi5UT1RBTCBDVVJSRU5UIExJQUJJTElUSUVTAQAAAGlhAAACAAAABjExNTkyOQEIAAAABQAAAAExAQAAAAoyMDY3MjA5NjI2AwAAAAMxNjACAAAABDEwMDkEAAAAATAHAAAACDEvMS8yMDE5CAAAAAk5LzI5LzIw</t>
  </si>
  <si>
    <t>MTgJAAAAATCjpROus+PbCOk2864d5NsIQUNJUS5OQVNEQVFHUzpBQVBMLklRX0NBU0hfRVFVSVYuMTAwMC4xLzEvMjAxOC4uLlVTRC4uQ0FTSCAmIEVRVUlWAQAAAGlhAAACAAAABTIwMjg5AQgAAAAFAAAAATEBAAAACjE5ODk5MDk4MTQDAAAAAzE2MAIAAAAEMTA5NgQAAAABMAcAAAAIMS8xLzIwMTgIAAAACTkvMzAvMjAxNwkAAAABMKOlE66z49sIHPj5rh3k2whDQ0lRLk5BU0RBUUdTOkFBUEwuSVFfVE9UQUxfQVNTRVRTLjEwMDAuMS8xLzIwMjEuLi5VU0QuLlRPVEFMIEFTU0VUUwEAAABpYQAAAgAAAAYzMjM4ODgBCAAAAAUAAAABMQEAAAALLTIwNzMyMDM1MDgDAAAAAzE2MAIAAAAEMTAwNwQAAAABMAcAAAAIMS8xLzIwMjEIAAAACTkvMjYvMjAyMAkAAAABMKOlE66z49sI6Tbzrh3k2wgwQ0lRLk5ZU0U6Ri5JUV9OSS4xMDAwLjEvMS8yMDE2Li4uVVNELi5ORVQgSU5DT01FAQAAAF+fAQACAAAABDczNzMBCAAAAAUAAAABMQEAAAAKMTg3MzQ0OTc4MAMAAAADMTYwAgAAAAIxNQQAAAABMAcAAAAIMS8xLzIwMTYIAAAACjEyLzMxLzIwMTUJAAAAATCjpROus+PbCOgV9a4d5NsIR0NJUS5OQVNEQVFHUzpBQVBMLklRX1RPVEFMX0NBLjEwMDAuMS8xLzIwMjEuLi5VU0QuLlRPVEFMIENVUlJFTlQgQVNTRVRTAQAAAGlhAAACAAAABjE0MzcxMwEIAAAABQAAAAExAQAAAAstMjA3MzIwMzUwOAMAAAADMTYw</t>
  </si>
  <si>
    <t>AgAAAAQxMDA4BAAAAAEwBwAAAAgxLzEvMjAyMQgAAAAJOS8yNi8yMDIwCQAAAAEwo6UTrrPj2wisM/muHeTbCE9DSVEuTllTRTpHTS5JUV9UT1RBTF9PVVRTVEFORElOR19GSUxJTkdfREFURS4xMDAwLjEvMS8yMDE5Li4uVVNELi5UT1RBTCBPVVQgU0hSAQAAAFTupQMCAAAACzE0MDkuNDc4OTI2AQQAAAAFAAAAATUBAAAACjIwNzk1MjUwMDMCAAAABTI0MTUzBgAAAAEwo6UTrrPj2wiTEfeuHeTbCDZDSVEuTllTRTpGLklRX1RPVEFMX0FTU0VUUy4xMDAwLjEvMS8yMDIxLi4uVVNELi5BU1NFVFMBAAAAX58BAAIAAAAGMjY3MjYxAQgAAAAFAAAAATEBAAAACy0yMDYyMzgyNjA0AwAAAAMxNjACAAAABDEwMDcEAAAAATAHAAAACDEvMS8yMDIxCAAAAAoxMi8zMS8yMDIwCQAAAAEwo6UTrrPj2wj/PPWuHeTbCEFDSVEuTllTRTpIRC5JUV9QUkVGX0RJVl9PVEhFUi4xMDAwLjEvMS8yMDE2Li4uVVNELi5QUkVGIERJVklERU5EUwEAAACXQAQAAwAAAAAAo6UTrrPj2whd+veuHeTbCDxDSVEuVFNFOjcyMDMuSVFfQ0FTSF9FUVVJVi4xMDAwLjEvMS8yMDE3Li4uVVNELi5DQVNIICYgRVFVSVYBAAAAvOAEAAIAAAAMMjA2MzEuNDY5MzQ3AQgAAAAFAAAAATEBAAAACjE4OTQxNTAxMzYDAAAAAzE2MAIAAAAEMTA5NgQAAAABMAcAAAAIMS8xLzIwMTcIAAAACTMvMzEvMjAxNgkAAAABMKOlE66z49sI1cf0rh3k2whA</t>
  </si>
  <si>
    <t>Q0lRLk5BU0RBUUdTOkFBUEwuSVFfQVIuMTAwMC4xLzEvMjAyMS4uLlVTRC4uQUNDT1VOVFMgUkVDRUlWQUJMRQEAAABpYQAAAgAAAAUxNjEyMAEIAAAABQAAAAExAQAAAAstMjA3MzIwMzUwOAMAAAADMTYwAgAAAAQxMDIxBAAAAAEwBwAAAAgxLzEvMjAyMQgAAAAJOS8yNi8yMDIwCQAAAAEwo6UTrrPj2wgc+PmuHeTbCBxDSVEuVFNFOjcyMDMuSVFfQ09NUEFOWV9OQU1FAQAAALzgBAADAAAAGFRveW90YSBNb3RvciBDb3Jwb3JhdGlvbgASlqyus+PbCLTP+a4d5NsIHENJUS5YVFJBOkRBSS5JUV9DT01QQU5ZX05BTUUFAAAAAAAAAAgAAAAUKEludmFsaWQgSWRlbnRpZmllcikSlqyus+PbCEKc9q4d5NsIHENJUS5OWVNFOkhNQy5JUV9DT01QQU5ZX05BTUUBAAAAlUEEAAMAAAAVSG9uZGEgTW90b3IgQ28uLCBMdGQuABKWrK6z49sIxI31rh3k2wgbQ0lRLk5ZU0U6SEQuSVFfQ09NUEFOWV9OQU1FAQAAAJdABAADAAAAFFRoZSBIb21lIERlcG90LCBJbmMuABKWrK6z49sIgXQ63UHk2wgcQ0lRLlRTRTo4MDU4LklRX0NPTVBBTllfTkFNRQEAAACB/wcAAwAAABZNaXRzdWJpc2hpIENvcnBvcmF0aW9uABKWrK6z49sITQ35rh3k2wghQ0lRLk5BU0RBUUdTOlRTTEEuSVFfQ09NUEFOWV9OQU1FAQAAABDGogEDAAAAC1Rlc2xhLCBJbmMuABKWrK6z49sItM/5rh3k2wghQ0lRLk5BU0RBUUdTOkFBUEwuSVFfQ09N</t>
  </si>
  <si>
    <t>UEFOWV9OQU1FAQAAAGlhAAADAAAACkFwcGxlIEluYy4AEpasrrPj2wglrveuHeTbCBtDSVEuTllTRTpHTS5JUV9DT01QQU5ZX05BTUUBAAAAVO6lAwMAAAAWR2VuZXJhbCBNb3RvcnMgQ29tcGFueQASlqyus+PbCCBF+q4d5NsINkNJUS5OWVNFOkhNQy5JUV9JTkRVU1RSWS4xMDAwLjEvMS8yMDE5Li4uVVNELi5JTkRVU1RSWQEAAACVQQQAAwAAAAtBdXRvbW9iaWxlcwASlqyus+PbCEPm+K4d5NsINkNJUS5UU0U6ODA1OC5JUV9JTkRVU1RSWS4xMDAwLjEvMS8yMDIxLi4uVVNELi5JTkRVU1RSWQEAAACB/wcAAwAAACJUcmFkaW5nIENvbXBhbmllcyBhbmQgRGlzdHJpYnV0b3JzABKWrK6z49sInQT0rh3k2wg7Q0lRLk5BU0RBUUdTOkFBUEwuSVFfSU5EVVNUUlkuMTAwMC4xLzEvMjAyMC4uLlVTRC4uSU5EVVNUUlkBAAAAaWEAAAMAAAAsVGVjaG5vbG9neSBIYXJkd2FyZSwgU3RvcmFnZSBhbmQgUGVyaXBoZXJhbHMAEpasrrPj2wisM/muHeTbCDpDSVEuS09TRTpBMDAwMjcwLklRX0lORFVTVFJZLjEwMDAuMS8xLzIwMjAuLi5VU0QuLklORFVTVFJZAQAAALbcJQADAAAAC0F1dG9tb2JpbGVzABKWrK6z49sITB76rh3k2wg0Q0lRLk5ZU0U6Ri5JUV9JTkRVU1RSWS4xMDAwLjEvMS8yMDE3Li4uVVNELi5JTkRVU1RSWQEAAABfnwEAAwAAAAtBdXRvbW9iaWxlcwASlqyus+PbCBz4+a4d5NsINkNJUS5UU0U6</t>
  </si>
  <si>
    <t>NzI2OS5JUV9JTkRVU1RSWS4xMDAwLjEvMS8yMDIxLi4uVVNELi5JTkRVU1RSWQEAAAAPLgoAAwAAAAtBdXRvbW9iaWxlcwASlqyus+PbCHQr9K4d5NsINUNJUS5OWVNFOkhELklRX0lORFVTVFJZLjEwMDAuMS8xLzIwMjEuLi5VU0QuLklORFVTVFJZAQAAAJdABAADAAAAEFNwZWNpYWx0eSBSZXRhaWwAEpasrrPj2wj+/jndQeTbCDZDSVEuTllTRTpITUMuSVFfSU5EVVNUUlkuMTAwMC4xLzEvMjAyMC4uLlVTRC4uSU5EVVNUUlkBAAAAlUEEAAMAAAALQXV0b21vYmlsZXMAEpasrrPj2whsTvauHeTbCDVDSVEuTllTRTpIRC5JUV9JTkRVU1RSWS4xMDAwLjEvMS8yMDE4Li4uVVNELi5JTkRVU1RSWQEAAACXQAQAAwAAABBTcGVjaWFsdHkgUmV0YWlsABKWrK6z49sIQpz2rh3k2wg5Q0lRLk9NOlZPTFYgQi5JUV9JTlZFTlRPUlkuMTAwMC4xLzEvMjAxOS4uLlVTRC4uSU5WRU5UT1JZAQAAADfEBAACAAAACjczNTUuMzUzODYBCAAAAAUAAAABMQEAAAAKMjAxNzUwMzc5OQMAAAADMTYwAgAAAAQxMDQzBAAAAAEwBwAAAAgxLzEvMjAxOQgAAAAKMTIvMzEvMjAxOAkAAAABMBKWrK6z49sI+F3zrh3k2whCQ0lRLlhUUkE6REFJLklRX1RPVEFMX0NBLjEwMDAuMS8xLzIwMjEuLi5VU0QuLlRPVEFMIENVUlJFTlQgQVNTRVRTBQAAAAAAAAAIAAAAFChJbnZhbGlkIElkZW50aWZpZXIpEpasrrPj2wgF2fWuHeTbCDxD</t>
  </si>
  <si>
    <t>SVEuVFNFOjcyNjkuSVFfQ09HUy4xMDAwLjEvMS8yMDE4Li4uVVNELi5DT1NUIE9GIEdPT0RTIFNPTEQBAAAADy4KAAIAAAALMjAyODYuMjI0NTIBCAAAAAUAAAABMQEAAAAKMTg0OTAyNjcyNwMAAAADMTYwAgAAAAIzNAQAAAABMAcAAAAIMS8xLzIwMTgIAAAACTMvMzEvMjAxNwkAAAABMBKWrK6z49sITB76rh3k2wg2Q0lRLktPU0U6QTAwNTM4MC5JUV9OSS4xMDAwLjEvMS8yMDE4Li4uVVNELi5ORVQgSU5DT01FAQAAAExZDQACAAAACzM3NzUuMTM0NjEyAQgAAAAFAAAAATEBAAAACjE5NDg3MTA1ODYDAAAAAzE2MAIAAAACMTUEAAAAATAHAAAACDEvMS8yMDE4CAAAAAoxMi8zMS8yMDE3CQAAAAEwEpasrrPj2wglrveuHeTbCD1DSVEuTkFTREFRR1M6VFNMQS5JUV9UT1RBTF9BU1NFVFMuMTAwMC4xLzEvMjAxOC4uLlVTRC4uQVNTRVRTAQAAABDGogECAAAACTI4NjU1LjM3MgEIAAAABQAAAAExAQAAAAoyMDEzOTA3NDcwAwAAAAMxNjACAAAABDEwMDcEAAAAATAHAAAACDEvMS8yMDE4CAAAAAoxMi8zMS8yMDE3CQAAAAEwEpasrrPj2whCnPauHeTbCEJDSVEuVFNFOjcyMDMuSVFfVE9UQUxfQ0EuMTAwMC4xLzEvMjAxNy4uLlVTRC4uVE9UQUwgQ1VSUkVOVCBBU1NFVFMBAAAAvOAEAAIAAAANMTYyMDY0LjM2NjE1NgEIAAAABQAAAAExAQAAAAoxODk0MTUwMTM2AwAAAAMxNjACAAAABDEwMDgEAAAAATAH</t>
  </si>
  <si>
    <t>AAAACDEvMS8yMDE3CAAAAAkzLzMxLzIwMTYJAAAAATASlqyus+PbCLTP+a4d5NsIR0NJUS5UU0U6NzIwMy5JUV9UT1RBTF9DTC4xMDAwLjEvMS8yMDIwLi4uVVNELi5UT1RBTCBDVVJSRU5UIExJQUJJTElUSUVTAQAAALzgBAACAAAADTE2NDQ4OC4xOTk5OTYBCAAAAAUAAAABMQEAAAAKMjA0MjMyMjQyOAMAAAADMTYwAgAAAAQxMDA5BAAAAAEwBwAAAAgxLzEvMjAyMAgAAAAJMy8zMS8yMDE5CQAAAAEwEpasrrPj2wi5oPSuHeTbCDdDSVEuTllTRTpHTS5JUV9UT1RBTF9BU1NFVFMuMTAwMC4xLzEvMjAxNy4uLlVTRC4uQVNTRVRTAQAAAFTupQMCAAAABjIyMTY5MAEIAAAABQAAAAExAQAAAAoxOTQzOTIyNzg0AwAAAAMxNjACAAAABDEwMDcEAAAAATAHAAAACDEvMS8yMDE3CAAAAAoxMi8zMS8yMDE2CQAAAAEwEpasrrPj2wixX/euHeTbCDpDSVEuTllTRTpHTS5JUV9BUi4xMDAwLjEvMS8yMDIwLi4uVVNELi5BQ0NPVU5UUyBSRUNFSVZBQkxFAQAAAFTupQMCAAAABDY3OTcBCAAAAAUAAAABMQEAAAALLTIxMTM4ODAyMzMDAAAAAzE2MAIAAAAEMTAyMQQAAAABMAcAAAAIMS8xLzIwMjAIAAAACjEyLzMxLzIwMTkJAAAAATASlqyus+PbCKiG964d5NsIQENJUS5OQVNEQVFHUzpBQVBMLklRX0FSLjEwMDAuMS8xLzIwMTcuLi5VU0QuLkFDQ09VTlRTIFJFQ0VJVkFCTEUBAAAAaWEAAAIAAAAFMTU3NTQBCAAA</t>
  </si>
  <si>
    <t>AAUAAAABMQEAAAAKMTkxOTMzNDQ4NAMAAAADMTYwAgAAAAQxMDIxBAAAAAEwBwAAAAgxLzEvMjAxNwgAAAAJOS8yNC8yMDE2CQAAAAEwEpasrrPj2wisM/muHeTbCEFDSVEuTllTRTpIRC5JUV9QUkVGX0VRVUlUWS4xMDAwLjEvMS8yMDE3Li4uVVNELi5QUkVGIFNUT0NLIEVRVUlUWQEAAACXQAQAAwAAAAAAEpasrrPj2whZdfauHeTbCDxDSVEuTllTRTpITUMuSVFfQ09HUy4xMDAwLjEvMS8yMDE3Li4uVVNELi5DT1NUIE9GIEdPT0RTIFNPTEQBAAAAlUEEAAIAAAANMTAwODU3Ljk0MzEzNAEIAAAABQAAAAExAQAAAAoxODkzODQ3NzcyAwAAAAMxNjACAAAAAjM0BAAAAAEwBwAAAAgxLzEvMjAxNwgAAAAJMy8zMS8yMDE2CQAAAAEwEpasrrPj2whD5viuHeTbCDxDSVEuS09TRTpBMDA1MzgwLklRX1RPVEFMX0FTU0VUUy4xMDAwLjEvMS8yMDE2Li4uVVNELi5BU1NFVFMBAAAATFkNAAIAAAANMTQwNTI5LjM0OTc3NQEIAAAABQAAAAExAQAAAAoxODMwMzgxNjc5AwAAAAMxNjACAAAABDEwMDcEAAAAATAHAAAACDEvMS8yMDE2CAAAAAoxMi8zMS8yMDE1CQAAAAEwEpasrrPj2whg2vOuHeTbCEBDSVEuS09TRTpBMDA1MzgwLklRX0NPR1MuMTAwMC4xLzEvMjAyMS4uLlVTRC4uQ09TVCBPRiBHT09EUyBTT0xEAQAAAExZDQACAAAADDc4NTc5LjczMzgzNwEIAAAABQAAAAExAQAAAAstMjA1NzExNjE5NwMAAAAD</t>
  </si>
  <si>
    <t>MTYwAgAAAAIzNAQAAAABMAcAAAAIMS8xLzIwMjEIAAAACjEyLzMxLzIwMjAJAAAAATASlqyus+PbCCWu964d5NsIR0NJUS5UU0U6NzIwMy5JUV9UT1RBTF9DTC4xMDAwLjEvMS8yMDIxLi4uVVNELi5UT1RBTCBDVVJSRU5UIExJQUJJTElUSUVTAQAAALzgBAACAAAADTE2ODYwNC43NjQ0NzkBCAAAAAUAAAABMQEAAAALLTIwOTA4MTAzOTcDAAAAAzE2MAIAAAAEMTAwOQQAAAABMAcAAAAIMS8xLzIwMjEIAAAACTMvMzEvMjAyMAkAAAABMBKWrK6z49sIO7L1rh3k2wg9Q0lRLk5ZU0U6R00uSVFfQVBJQy4xMDAwLjEvMS8yMDE5Li4uVVNELi5QRCBJTiBDQVBJVEFMIENPTU1PTgEAAABU7qUDAgAAAAUyNTU2MwEIAAAABQAAAAExAQAAAAoyMDc5NTI1MDAzAwAAAAMxNjACAAAABDEwODQEAAAAATAHAAAACDEvMS8yMDE5CAAAAAoxMi8zMS8yMDE4CQAAAAEwEpasrrPj2wgLZPWuHeTbCDxDSVEuTllTRTpGLklRX1RPVEFMX0FTU0VUUy4xMDAwLjEvMS8yMDE2Li4uVVNELi5UT1RBTCBBU1NFVFMBAAAAX58BAAIAAAAGMjI0OTI1AQgAAAAFAAAAATEBAAAACjE4NzM0NDk3ODADAAAAAzE2MAIAAAAEMTAwNwQAAAABMAcAAAAIMS8xLzIwMTYIAAAACjEyLzMxLzIwMTUJAAAAATASlqyus+PbCBz4+a4d5NsIP0NJUS5OWVNFOkYuSVFfVE9UQUxfTElBQi4xMDAwLjEvMS8yMDE5Li4uVVNELi5UT1RBTCBMSUFCSUxJ</t>
  </si>
  <si>
    <t>VElFUwEAAABfnwEAAgAAAAYyMjA0NzQBCAAAAAUAAAABMQEAAAAKMjA3ODg1ODI0MAMAAAADMTYwAgAAAAQxMjc2BAAAAAEwBwAAAAgxLzEvMjAxOQgAAAAKMTIvMzEvMjAxOAkAAAABMBKWrK6z49sI1cf0rh3k2wgyQ0lRLlRTRTo4MDU4LklRX05JLjEwMDAuMS8xLzIwMjEuLi5VU0QuLk5FVCBJTkNPTUUBAAAAgf8HAAIAAAALNDk3NS4zMDczODgBCAAAAAUAAAABMQEAAAALLTIxNDUwMTEyNjUDAAAAAzE2MAIAAAACMTUEAAAAATAHAAAACDEvMS8yMDIxCAAAAAkzLzMxLzIwMjAJAAAAATASlqyus+PbCE0N+a4d5NsIQENJUS5OWVNFOkdNLklRX1RPVEFMX0xJQUIuMTAwMC4xLzEvMjAxOC4uLlVTRC4uVE9UQUwgTElBQklMSVRJRVMBAAAAVO6lAwIAAAAGMTc2MjgyAQgAAAAFAAAAATEBAAAACjIwMDgwNzAxMzcDAAAAAzE2MAIAAAAEMTI3NgQAAAABMAcAAAAIMS8xLzIwMTgIAAAACjEyLzMxLzIwMTcJAAAAATASlqyus+PbCFDD9q4d5NsIRENJUS5OQVNEQVFHUzpBQVBMLklRX0NPTU1PTi4xMDAwLjEvMS8yMDE2Li4uVVNELi5DT01NT04gU1RPQ0sgRVFVSVRZAQAAAGlhAAACAAAABTI3NDE2AQgAAAAFAAAAATEBAAAACjE4NjM5OTY2ODQDAAAAAzE2MAIAAAAEMTEwMwQAAAABMAcAAAAIMS8xLzIwMTYIAAAACTkvMjYvMjAxNQkAAAABMBKWrK6z49sIrDP5rh3k2whDQ0lRLk5BU0RBUUdTOlRTTEEu</t>
  </si>
  <si>
    <t>SVFfQVBJQy4xMDAwLjEvMS8yMDE4Li4uVVNELi5QRCBJTiBDQVBJVEFMIENPTU1PTgEAAAAQxqIBAgAAAAg5MTc4LjAyNAEIAAAABQAAAAExAQAAAAoyMDEzOTA3NDcwAwAAAAMxNjACAAAABDEwODQEAAAAATAHAAAACDEvMS8yMDE4CAAAAAoxMi8zMS8yMDE3CQAAAAEwEpasrrPj2wiTEfeuHeTbCDZDSVEuTllTRTpGLklRX0lOVkVOVE9SWS4xMDAwLjEvMS8yMDIxLi4uVVNELi5JTlZFTlRPUlkBAAAAX58BAAIAAAAFMTA4MDgBCAAAAAUAAAABMQEAAAALLTIwNjIzODI2MDQDAAAAAzE2MAIAAAAEMTA0MwQAAAABMAcAAAAIMS8xLzIwMjEIAAAACjEyLzMxLzIwMjAJAAAAATASlqyus+PbCAtk9a4d5NsIMUNJUS5OWVNFOkhELklRX05JLjEwMDAuMS8xLzIwMjEuLi5VU0QuLk5FVCBJTkNPTUUBAAAAl0AEAAIAAAAFMTEyNDIBCAAAAAUAAAABMQEAAAALLTIxMDcyMjA3NTMDAAAAAzE2MAIAAAACMTUEAAAAATAHAAAACDEvMS8yMDIxCAAAAAgyLzIvMjAyMAkAAAABMBKWrK6z49sIf0063UHk2whOQ0lRLk5ZU0U6Ri5JUV9UT1RBTF9PVVRTVEFORElOR19GSUxJTkdfREFURS4xMDAwLjEvMS8yMDE2Li4uVVNELi5UT1RBTCBPVVQgU0hSAQAAAF+fAQACAAAACzM5NjkuNTEzMjU1AQQAAAAFAAAAATUBAAAACjE4NzM0NDk3ODACAAAABTI0MTUzBgAAAAEwEpasrrPj2whsTvauHeTbCDtDSVEuTllTRTpHTS5J</t>
  </si>
  <si>
    <t>UV9DQVNIX0VRVUlWLjEwMDAuMS8xLzIwMTguLi5VU0QuLkNBU0ggJiBFUVVJVgEAAABU7qUDAgAAAAUxMTIxMgEIAAAABQAAAAExAQAAAAoyMDA4MDcwMTM3AwAAAAMxNjACAAAABDEwOTYEAAAAATAHAAAACDEvMS8yMDE4CAAAAAoxMi8zMS8yMDE3CQAAAAEwEpasrrPj2wh0K/SuHeTbCEdDSVEuTkFTREFRR1M6QUFQTC5JUV9QUkVGX0RJVl9PVEhFUi4xMDAwLjEvMS8yMDE5Li4uVVNELi5QUkVGIERJVklERU5EUwEAAABpYQAAAwAAAAAAEpasrrPj2winSPiuHeTbCEJDSVEuTllTRTpGLklRX0NBU0hfRVFVSVYuMTAwMC4xLzEvMjAxOC4uLlVTRC4uQ0FTSCBBTkQgRVFVSVZBTEVOVFMBAAAAX58BAAIAAAAEODkzNAEIAAAABQAAAAExAQAAAAoyMDA4MDc2Mzc5AwAAAAMxNjACAAAABDEwOTYEAAAAATAHAAAACDEvMS8yMDE4CAAAAAoxMi8zMS8yMDE3CQAAAAEwEpasrrPj2wgjJ/auHeTbCDdDSVEuTllTRTpIRC5JUV9UT1RBTF9BU1NFVFMuMTAwMC4xLzEvMjAyMS4uLlVTRC4uQVNTRVRTAQAAAJdABAACAAAABTUxMjM2AQgAAAAFAAAAATEBAAAACy0yMTA3MjIwNzUzAwAAAAMxNjACAAAABDEwMDcEAAAAATAHAAAACDEvMS8yMDIxCAAAAAgyLzIvMjAyMAkAAAABMBKWrK6z49sIf0063UHk2whDQ0lRLk5BU0RBUUdTOlRTTEEuSVFfQVBJQy4xMDAwLjEvMS8yMDIxLi4uVVNELi5QRCBJTiBDQVBJVEFM</t>
  </si>
  <si>
    <t>IENPTU1PTgEAAAAQxqIBAgAAAAUyNzI2MAEIAAAABQAAAAExAQAAAAstMjA2MjY4MTA2NQMAAAADMTYwAgAAAAQxMDg0BAAAAAEwBwAAAAgxLzEvMjAyMQgAAAAKMTIvMzEvMjAyMAkAAAABMBKWrK6z49sIkxH3rh3k2wg3Q0lRLk5ZU0U6R00uSVFfSU5WRU5UT1JZLjEwMDAuMS8xLzIwMTcuLi5VU0QuLklOVkVOVE9SWQEAAABU7qUDAgAAAAUxMTA0MAEIAAAABQAAAAExAQAAAAoxOTQzOTIyNzg0AwAAAAMxNjACAAAABDEwNDMEAAAAATAHAAAACDEvMS8yMDE3CAAAAAoxMi8zMS8yMDE2CQAAAAEwEpasrrPj2wi5oPSuHeTbCDpDSVEuTllTRTpGLklRX1RPVEFMX1JFVi4xMDAwLjEvMS8yMDIxLi4uVVNELi5UT1RBTCBSRVZFTlVFAQAAAF+fAQACAAAABjEyNzE0NAEIAAAABQAAAAExAQAAAAstMjA2MjM4MjYwNAMAAAADMTYwAgAAAAIyOAQAAAABMAcAAAAIMS8xLzIwMjEIAAAACjEyLzMxLzIwMjAJAAAAATASlqyus+PbCFvT964d5NsIPkNJUS5UU0U6NzIwMy5JUV9UT1RBTF9BU1NFVFMuMTAwMC4xLzEvMjAyMS4uLlVTRC4uVE9UQUwgQVNTRVRTAQAAALzgBAACAAAADTUwMTU5Mi41ODczMTkBCAAAAAUAAAABMQEAAAALLTIwOTA4MTAzOTcDAAAAAzE2MAIAAAAEMTAwNwQAAAABMAcAAAAIMS8xLzIwMjEIAAAACTMvMzEvMjAyMAkAAAABMBKWrK6z49sIdCv0rh3k2wg/Q0lRLk5BU0RBUUdTOkFBUEwu</t>
  </si>
  <si>
    <t>SVFfVE9UQUxfREVCVC4xMDAwLjEvMS8yMDIxLi4uVVNELi5UT1RBTCBERUJUAQAAAGlhAAACAAAABjEyMjI3OAEIAAAABQAAAAExAQAAAAstMjA3MzIwMzUwOAMAAAADMTYwAgAAAAQ0MTczBAAAAAEwBwAAAAgxLzEvMjAyMQgAAAAJOS8yNi8yMDIwCQAAAAEwEpasrrPj2wgLZPWuHeTbCDlDSVEuWFRSQTpEQUkuSVFfUkUuMTAwMC4xLzEvMjAxNi4uLlVTRC4uUkVUQUlORUQgRUFSTklOR1MFAAAAAAAAAAgAAAAUKEludmFsaWQgSWRlbnRpZmllcik4Sq2us+PbCHQr9K4d5NsIPENJUS5UU0U6NzI2OS5JUV9DQVNIX0VRVUlWLjEwMDAuMS8xLzIwMTYuLi5VU0QuLkNBU0ggJiBFUVVJVgEAAAAPLgoAAgAAAAszODEyLjkyNjE1MgEIAAAABQAAAAExAQAAAAoxNzQ1NTI4MDA0AwAAAAMxNjACAAAABDEwOTYEAAAAATAHAAAACDEvMS8yMDE2CAAAAAkzLzMxLzIwMTUJAAAAATA4Sq2us+PbCFkA9q4d5NsIOENJUS5UU0U6NzI2OS5JUV9JTlZFTlRPUlkuMTAwMC4xLzEvMjAxOC4uLlVTRC4uSU5WRU5UT1JZAQAAAA8uCgACAAAACzI5NzguNjAwOTQyAQgAAAAFAAAAATEBAAAACjE4NDkwMjY3MjcDAAAAAzE2MAIAAAAEMTA0MwQAAAABMAcAAAAIMS8xLzIwMTgIAAAACTMvMzEvMjAxNwkAAAABMDhKra6z49sIsaj5rh3k2wg5Q0lRLk5ZU0U6SEQuSVFfVE9UQUxfREVCVC4xMDAwLjEvMS8yMDIxLi4uVVNELi5U</t>
  </si>
  <si>
    <t>T1RBTCBERUJUAQAAAJdABAACAAAABTM3Mzc3AQgAAAAFAAAAATEBAAAACy0yMTA3MjIwNzUzAwAAAAMxNjACAAAABDQxNzMEAAAAATAHAAAACDEvMS8yMDIxCAAAAAgyLzIvMjAyMAkAAAABMDhKra6z49sIgXQ63UHk2wg7Q0lRLlRTRTo3MjY5LklRX0FSLjEwMDAuMS8xLzIwMjEuLi5VU0QuLkFDQ09VTlRTIFJFQ0VJVkFCTEUBAAAADy4KAAIAAAAKMzk0NC45NzMzMwEIAAAABQAAAAExAQAAAAoyMDQzNzY0NTgzAwAAAAMxNjACAAAABDEwMjEEAAAAATAHAAAACDEvMS8yMDIxCAAAAAkzLzMxLzIwMjAJAAAAATA4Sq2us+PbCLGo+a4d5NsIQUNJUS5OWVNFOkhELklRX1BSRUZfRElWX09USEVSLjEwMDAuMS8xLzIwMjEuLi5VU0QuLlBSRUYgRElWSURFTkRTAQAAAJdABAADAAAAAAA4Sq2us+PbCH9NOt1B5NsIPENJUS5LT1NFOkEwMDUzODAuSVFfSU5WRU5UT1JZLjEwMDAuMS8xLzIwMTcuLi5VU0QuLklOVkVOVE9SWQEAAABMWQ0AAgAAAAs4NzQxLjUwOTcyMwEIAAAABQAAAAExAQAAAAstMjA1Njk0NTMyOQMAAAADMTYwAgAAAAQxMDQzBAAAAAEwBwAAAAgxLzEvMjAxNwgAAAAKMTIvMzEvMjAxNgkAAAABMDhKra6z49sIW9P3rh3k2whFQ0lRLktPU0U6QTAwNTM4MC5JUV9UT1RBTF9MSUFCLjEwMDAuMS8xLzIwMjAuLi5VU0QuLlRPVEFMIExJQUJJTElUSUVTAQAAAExZDQACAAAADTEwMjMzNi40NjAz</t>
  </si>
  <si>
    <t>NTkBCAAAAAUAAAABMQEAAAAKMjA4Mzc5NzM1NQMAAAADMTYwAgAAAAQxMjc2BAAAAAEwBwAAAAgxLzEvMjAyMAgAAAAKMTIvMzEvMjAxOQkAAAABMDhKra6z49sIXfr3rh3k2whBQ0lRLk5ZU0U6R00uSVFfVE9UQUxfQ0EuMTAwMC4xLzEvMjAxNy4uLlVTRC4uVE9UQUwgQ1VSUkVOVCBBU1NFVFMBAAAAVO6lAwIAAAAFNzYyMDMBCAAAAAUAAAABMQEAAAAKMTk0MzkyMjc4NAMAAAADMTYwAgAAAAQxMDA4BAAAAAEwBwAAAAgxLzEvMjAxNwgAAAAKMTIvMzEvMjAxNgkAAAABMNtQra6z49sI/zz1rh3k2whDQ0lRLktPU0U6QTAwNTM4MC5JUV9DT01NT04uMTAwMC4xLzEvMjAxOS4uLlVTRC4uQ09NTU9OIFNUT0NLIEVRVUlUWQEAAABMWQ0AAgAAAAsxMTUyLjk1OTU3MwEIAAAABQAAAAExAQAAAAoyMDE5Njc0OTkxAwAAAAMxNjACAAAABDExMDMEAAAAATAHAAAACDEvMS8yMDE5CAAAAAoxMi8zMS8yMDE4CQAAAAEw21CtrrPj2wi0z/muHeTbCEFDSVEuTllTRTpHTS5JUV9UT1RBTF9DQS4xMDAwLjEvMS8yMDE5Li4uVVNELi5UT1RBTCBDVVJSRU5UIEFTU0VUUwEAAABU7qUDAgAAAAU3NTI5MwEIAAAABQAAAAExAQAAAAoyMDc5NTI1MDAzAwAAAAMxNjACAAAABDEwMDgEAAAAATAHAAAACDEvMS8yMDE5CAAAAAoxMi8zMS8yMDE4CQAAAAEw21CtrrPj2wglrveuHeTbCD1DSVEuTllTRTpGLklRX0NPTU1PTi4x</t>
  </si>
  <si>
    <t>MDAwLjEvMS8yMDIwLi4uVVNELi5DT01NT04gU1RPQ0sgRVFVSVRZAQAAAF+fAQACAAAAAjQxAQgAAAAFAAAAATEBAAAACy0yMTEzNjkyNDYxAwAAAAMxNjACAAAABDExMDMEAAAAATAHAAAACDEvMS8yMDIwCAAAAAoxMi8zMS8yMDE5CQAAAAEw21CtrrPj2wjXWfmuHeTbCDZDSVEuTllTRTpGLklRX1RPVEFMX0FTU0VUUy4xMDAwLjEvMS8yMDE5Li4uVVNELi5BU1NFVFMBAAAAX58BAAIAAAAGMjU2NTQwAQgAAAAFAAAAATEBAAAACjIwNzg4NTgyNDADAAAAAzE2MAIAAAAEMTAwNwQAAAABMAcAAAAIMS8xLzIwMTkIAAAACjEyLzMxLzIwMTgJAAAAATDbUK2us+PbCFvT964d5NsIPkNJUS5UU0U6ODA1OC5JUV9BUElDLjEwMDAuMS8xLzIwMTcuLi5VU0QuLlBEIElOIENBUElUQUwgQ09NTU9OAQAAAIH/BwACAAAACzIzMzguMzU4NzQxAQgAAAAFAAAAATEBAAAACjE4NTExMTAxMzQDAAAAAzE2MAIAAAAEMTA4NAQAAAABMAcAAAAIMS8xLzIwMTcIAAAACTMvMzEvMjAxNgkAAAABMNtQra6z49sIWXX2rh3k2wg3Q0lRLk5ZU0U6R00uSVFfVE9UQUxfQVNTRVRTLjEwMDAuMS8xLzIwMTkuLi5VU0QuLkFTU0VUUwEAAABU7qUDAgAAAAYyMjczMzkBCAAAAAUAAAABMQEAAAAKMjA3OTUyNTAwMwMAAAADMTYwAgAAAAQxMDA3BAAAAAEwBwAAAAgxLzEvMjAxOQgAAAAKMTIvMzEvMjAxOAkAAAABMNtQra6z49sIkiH4</t>
  </si>
  <si>
    <t>rh3k2wg/Q0lRLk5BU0RBUUdTOkFBUEwuSVFfVE9UQUxfREVCVC4xMDAwLjEvMS8yMDE3Li4uVVNELi5UT1RBTCBERUJUAQAAAGlhAAACAAAABTg3MDMyAQgAAAAFAAAAATEBAAAACjE5MTkzMzQ0ODQDAAAAAzE2MAIAAAAENDE3MwQAAAABMAcAAAAIMS8xLzIwMTcIAAAACTkvMjQvMjAxNgkAAAABMNtQra6z49sINr/4rh3k2whEQ0lRLk5BU0RBUUdTOkFBUEwuSVFfQ09NTU9OLjEwMDAuMS8xLzIwMjAuLi5VU0QuLkNPTU1PTiBTVE9DSyBFUVVJVFkBAAAAaWEAAAIAAAAFNDUxNzQBCAAAAAUAAAABMQEAAAALLTIxMjQ2NTk3NDMDAAAAAzE2MAIAAAAEMTEwMwQAAAABMAcAAAAIMS8xLzIwMjAIAAAACTkvMjgvMjAxOQkAAAABMNtQra6z49sI3236rh3k2whHQ0lRLlRTRTo3MjY5LklRX1RPVEFMX0NMLjEwMDAuMS8xLzIwMTcuLi5VU0QuLlRPVEFMIENVUlJFTlQgTElBQklMSVRJRVMBAAAADy4KAAIAAAAMMTAxOTguOTY3MTQ2AQgAAAAFAAAAATEBAAAACjE3OTkyNDM0ODIDAAAAAzE2MAIAAAAEMTAwOQQAAAABMAcAAAAIMS8xLzIwMTcIAAAACTMvMzEvMjAxNgkAAAABMNtQra6z49sIuaD0rh3k2wg/Q0lRLlhUUkE6REFJLklRX0NPTU1PTi4xMDAwLjEvMS8yMDE5Li4uVVNELi5DT01NT04gU1RPQ0sgRVFVSVRZBQAAAAAAAAAIAAAAFChJbnZhbGlkIElkZW50aWZpZXIp21CtrrPj2wj4XfOuHeTbCD5D</t>
  </si>
  <si>
    <t>SVEuTllTRTpITUMuSVFfQVBJQy4xMDAwLjEvMS8yMDE4Li4uVVNELi5QRCBJTiBDQVBJVEFMIENPTU1PTgEAAACVQQQAAgAAAAsxNTM0LjY5MDYwNgEIAAAABQAAAAExAQAAAAoxOTY4Nzk3NTIyAwAAAAMxNjACAAAABDEwODQEAAAAATAHAAAACDEvMS8yMDE4CAAAAAkzLzMxLzIwMTcJAAAAATDbUK2us+PbCFl19q4d5NsIOENJUS5OWVNFOkhELklRX1JFLjEwMDAuMS8xLzIwMjEuLi5VU0QuLlJFVEFJTkVEIEVBUk5JTkdTAQAAAJdABAACAAAABTUxNzI5AQgAAAAFAAAAATEBAAAACy0yMTA3MjIwNzUzAwAAAAMxNjACAAAABDEyMjIEAAAAATAHAAAACDEvMS8yMDIxCAAAAAgyLzIvMjAyMAkAAAABMNtQra6z49sIgXQ63UHk2wg+Q0lRLktPU0U6QTAwMDI3MC5JUV9UT1RBTF9ERUJULjEwMDAuMS8xLzIwMjEuLi5VU0QuLlRPVEFMIERFQlQBAAAAttwlAAIAAAALOTU4MS41MjYwNzYBCAAAAAUAAAABMQEAAAALLTIxMDgzMzU0OTIDAAAAAzE2MAIAAAAENDE3MwQAAAABMAcAAAAIMS8xLzIwMjEIAAAACjEyLzMxLzIwMjAJAAAAATDbUK2us+PbCJMR964d5NsIR0NJUS5UU0U6NzI3MC5JUV9UT1RBTF9DTC4xMDAwLjEvMS8yMDE5Li4uVVNELi5UT1RBTCBDVVJSRU5UIExJQUJJTElUSUVTAQAAAFJXDQACAAAACzk4OTYuMDEyODk4AQgAAAAFAAAAATEBAAAACjE4OTQ1Njc3NTIDAAAAAzE2MAIAAAAEMTAw</t>
  </si>
  <si>
    <t>OQQAAAABMAcAAAAIMS8xLzIwMTkIAAAACTMvMzEvMjAxOAkAAAABMNtQra6z49sI8YL5rh3k2whQQ0lRLk5ZU0U6SE1DLklRX1RPVEFMX09VVFNUQU5ESU5HX0ZJTElOR19EQVRFLjEwMDAuMS8xLzIwMTguLi5VU0QuLlRPVEFMIE9VVCBTSFIBAAAAlUEEAAIAAAALNTQwNi44NDExODUBBAAAAAUAAAABNQEAAAAKMTk2ODc5NzUyMgIAAAAFMjQxNTMGAAAAATDbUK2us+PbCNXH9K4d5NsIQkNJUS5LT1NFOkEwMDAyNzAuSVFfQVBJQy4xMDAwLjEvMS8yMDE4Li4uVVNELi5QRCBJTiBDQVBJVEFMIENPTU1PTgEAAAC23CUAAgAAAAsxNjA2LjEzMTA0OAEIAAAABQAAAAExAQAAAAoxOTQ4MjI2NDIwAwAAAAMxNjACAAAABDEwODQEAAAAATAHAAAACDEvMS8yMDE4CAAAAAoxMi8zMS8yMDE3CQAAAAEw21CtrrPj2wjiUPSuHeTbCENDSVEuTllTRTpIRC5JUV9DQVNIX0VRVUlWLjEwMDAuMS8xLzIwMTkuLi5VU0QuLkNBU0ggQU5EIEVRVUlWQUxFTlRTAQAAAJdABAACAAAABDM1OTUBCAAAAAUAAAABMQEAAAAKMjAyMzc1NzQ1NgMAAAADMTYwAgAAAAQxMDk2BAAAAAEwBwAAAAgxLzEvMjAxOQgAAAAJMS8yOC8yMDE4CQAAAAEw21CtrrPj2whd+veuHeTbCD9DSVEuS09TRTpBMDA1MzgwLklRX0FSLjEwMDAuMS8xLzIwMTcuLi5VU0QuLkFDQ09VTlRTIFJFQ0VJVkFCTEUBAAAATFkNAAIAAAALNDY5OS44NzgwODQB</t>
  </si>
  <si>
    <t>CAAAAAUAAAABMQEAAAALLTIwNTY5NDUzMjkDAAAAAzE2MAIAAAAEMTAyMQQAAAABMAcAAAAIMS8xLzIwMTcIAAAACjEyLzMxLzIwMTYJAAAAATDbUK2us+PbCLTP+a4d5NsIUUNJUS5LT1NFOkEwMDUzODAuSVFfQ0FTSF9TVF9JTlZFU1QuMTAwMC4xLzEvMjAyMC4uLlVTRC4uVE9UIENBU0ggJiBTVCBJTlZFU1RNRU5UUwEAAABMWQ0AAgAAAAwyMTk4MS4yNDM3OTIBCAAAAAUAAAABMQEAAAAKMjA4Mzc5NzM1NQMAAAADMTYwAgAAAAQxMDAyBAAAAAEwBwAAAAgxLzEvMjAyMAgAAAAKMTIvMzEvMjAxOQkAAAABMNtQra6z49sI11n5rh3k2whNQ0lRLlRTRTo3MjAzLklRX0NBU0hfU1RfSU5WRVNULjEwMDAuMS8xLzIwMjAuLi5VU0QuLlRPVCBDQVNIICYgU1QgSU5WRVNUTUVOVFMBAAAAvOAEAAIAAAAMNDYwMjUuNDAyNDM0AQgAAAAFAAAAATEBAAAACjIwNDIzMjI0MjgDAAAAAzE2MAIAAAAEMTAwMgQAAAABMAcAAAAIMS8xLzIwMjAIAAAACTMvMzEvMjAxOQkAAAABMNtQra6z49sIWXX2rh3k2wg7Q0lRLk5ZU0U6R00uSVFfVE9UQUxfUkVWLjEwMDAuMS8xLzIwMTcuLi5VU0QuLlRPVEFMIFJFVkVOVUUBAAAAVO6lAwIAAAAGMTQ5MTg0AQgAAAAFAAAAATEBAAAACjE5NDM5MjI3ODQDAAAAAzE2MAIAAAACMjgEAAAAATAHAAAACDEvMS8yMDE3CAAAAAoxMi8zMS8yMDE2CQAAAAEw21CtrrPj2wiTEfeuHeTb</t>
  </si>
  <si>
    <t>CEBDSVEuTllTRTpHTS5JUV9UT1RBTF9MSUFCLjEwMDAuMS8xLzIwMjAuLi5VU0QuLlRPVEFMIExJQUJJTElUSUVTAQAAAFTupQMCAAAABjE4MjA4MAEIAAAABQAAAAExAQAAAAstMjExMzg4MDIzMwMAAAADMTYwAgAAAAQxMjc2BAAAAAEwBwAAAAgxLzEvMjAyMAgAAAAKMTIvMzEvMjAxOQkAAAABMNtQra6z49sI6Tbzrh3k2whHQ0lRLk5BU0RBUUdTOkFBUEwuSVFfVE9UQUxfQ0EuMTAwMC4xLzEvMjAxNy4uLlVTRC4uVE9UQUwgQ1VSUkVOVCBBU1NFVFMBAAAAaWEAAAIAAAAGMTA2ODY5AQgAAAAFAAAAATEBAAAACjE5MTkzMzQ0ODQDAAAAAzE2MAIAAAAEMTAwOAQAAAABMAcAAAAIMS8xLzIwMTcIAAAACTkvMjQvMjAxNgkAAAABMNtQra6z49sIyXn0rh3k2wg3Q0lRLk5ZU0U6SEQuSVFfSU5WRU5UT1JZLjEwMDAuMS8xLzIwMjAuLi5VU0QuLklOVkVOVE9SWQEAAACXQAQAAgAAAAUxMzkyNQEIAAAABQAAAAExAQAAAAoyMDg1NzM5ODYyAwAAAAMxNjACAAAABDEwNDMEAAAAATAHAAAACDEvMS8yMDIwCAAAAAgyLzMvMjAxOQkAAAABMNtQra6z49sI11n5rh3k2whIQ0lRLktPU0U6QTAwNTM4MC5JUV9DQVNIX0VRVUlWLjEwMDAuMS8xLzIwMTkuLi5VU0QuLkNBU0ggQU5EIEVRVUlWQUxFTlRTAQAAAExZDQACAAAACzgxODYuNTA1MDQyAQgAAAAFAAAAATEBAAAACjIwMTk2NzQ5OTEDAAAAAzE2MAIAAAAE</t>
  </si>
  <si>
    <t>MTA5NgQAAAABMAcAAAAIMS8xLzIwMTkIAAAACjEyLzMxLzIwMTgJAAAAATDbUK2us+PbCOJQ9K4d5NsIMkNJUS5UU0U6NzIwMy5JUV9OSS4xMDAwLjEvMS8yMDE3Li4uVVNELi5ORVQgSU5DT01FAQAAALzgBAACAAAADDIwNTgyLjg5MzM0MwEIAAAABQAAAAExAQAAAAoxODk0MTUwMTM2AwAAAAMxNjACAAAAAjE1BAAAAAEwBwAAAAgxLzEvMjAxNwgAAAAJMy8zMS8yMDE2CQAAAAEw21CtrrPj2whJ7PSuHeTbCDdDSVEuTllTRTpHTS5JUV9JTlZFTlRPUlkuMTAwMC4xLzEvMjAxNi4uLlVTRC4uSU5WRU5UT1JZAQAAAFTupQMCAAAABTEzNzY0AQgAAAAFAAAAATEBAAAACjE4NzMzMDIzNzcDAAAAAzE2MAIAAAAEMTA0MwQAAAABMAcAAAAIMS8xLzIwMTYIAAAACjEyLzMxLzIwMTUJAAAAATDbUK2us+PbCHQr9K4d5NsIMUNJUS5OWVNFOkdNLklRX05JLjEwMDAuMS8xLzIwMTkuLi5VU0QuLk5FVCBJTkNPTUUBAAAAVO6lAwIAAAAEODAxNAEIAAAABQAAAAExAQAAAAoyMDc5NTI1MDAzAwAAAAMxNjACAAAAAjE1BAAAAAEwBwAAAAgxLzEvMjAxOQgAAAAKMTIvMzEvMjAxOAkAAAABMNtQra6z49sIWXX2rh3k2whMQ0lRLk5BU0RBUUdTOkFBUEwuSVFfVE9UQUxfQ0wuMTAwMC4xLzEvMjAxNy4uLlVTRC4uVE9UQUwgQ1VSUkVOVCBMSUFCSUxJVElFUwEAAABpYQAAAgAAAAU3OTAwNgEIAAAABQAAAAExAQAAAAox</t>
  </si>
  <si>
    <t>OTE5MzM0NDg0AwAAAAMxNjACAAAABDEwMDkEAAAAATAHAAAACDEvMS8yMDE3CAAAAAk5LzI0LzIwMTYJAAAAATDbUK2us+PbCOk2864d5NsIQ0NJUS5OQVNEQVFHUzpBQVBMLklRX1RPVEFMX0FTU0VUUy4xMDAwLjEvMS8yMDIwLi4uVVNELi5UT1RBTCBBU1NFVFMBAAAAaWEAAAIAAAAGMzM4NTE2AQgAAAAFAAAAATEBAAAACy0yMTI0NjU5NzQzAwAAAAMxNjACAAAABDEwMDcEAAAAATAHAAAACDEvMS8yMDIwCAAAAAk5LzI4LzIwMTkJAAAAATDbUK2us+PbCOgV9a4d5NsIQkNJUS5OWVNFOkYuSVFfQ0FTSF9FUVVJVi4xMDAwLjEvMS8yMDE3Li4uVVNELi5DQVNIIEFORCBFUVVJVkFMRU5UUwEAAABfnwEAAgAAAAQ3ODI4AQgAAAAFAAAAATEBAAAACjE5NDY0MjQwMzMDAAAAAzE2MAIAAAAEMTA5NgQAAAABMAcAAAAIMS8xLzIwMTcIAAAACjEyLzMxLzIwMTYJAAAAATDbUK2us+PbCNXH9K4d5NsIQENJUS5OWVNFOkYuSVFfUFJFRl9FUVVJVFkuMTAwMC4xLzEvMjAyMC4uLlVTRC4uUFJFRiBTVE9DSyBFUVVJVFkBAAAAX58BAAMAAAAAANtQra6z49sIvpb4rh3k2whAQ0lRLk5ZU0U6Ri5JUV9QUkVGX0VRVUlUWS4xMDAwLjEvMS8yMDE5Li4uVVNELi5QUkVGIFNUT0NLIEVRVUlUWQEAAABfnwEAAwAAAAAA21CtrrPj2wi9b/iuHeTbCE1DSVEuWFRSQTpEQUkuSVFfQ0FTSF9TVF9JTlZFU1QuMTAwMC4xLzEv</t>
  </si>
  <si>
    <t>MjAxOS4uLlVTRC4uVE9UIENBU0ggJiBTVCBJTlZFU1RNRU5UUwUAAAAAAAAACAAAABQoSW52YWxpZCBJZGVudGlmaWVyKdtQra6z49sIO7L1rh3k2whNQ0lRLlRTRTo4MDU4LklRX0NBU0hfU1RfSU5WRVNULjEwMDAuMS8xLzIwMjEuLi5VU0QuLlRPVCBDQVNIICYgU1QgSU5WRVNUTUVOVFMBAAAAgf8HAAIAAAAMMTM3MTcuMzg1MDkxAQgAAAAFAAAAATEBAAAACy0yMTQ1MDExMjY1AwAAAAMxNjACAAAABDEwMDIEAAAAATAHAAAACDEvMS8yMDIxCAAAAAkzLzMxLzIwMjAJAAAAATDbUK2us+PbCJIh+K4d5NsIRENJUS5UU0U6NzIwMy5JUV9DQVNIX0VRVUlWLjEwMDAuMS8xLzIwMTcuLi5VU0QuLkNBU0ggQU5EIEVRVUlWQUxFTlRTAQAAALzgBAACAAAADDIwNjMxLjQ2OTM0NwEIAAAABQAAAAExAQAAAAoxODk0MTUwMTM2AwAAAAMxNjACAAAABDEwOTYEAAAAATAHAAAACDEvMS8yMDE3CAAAAAkzLzMxLzIwMTYJAAAAATDbUK2us+PbCOJQ9K4d5NsIMkNJUS5UU0U6NzIwMy5JUV9OSS4xMDAwLjEvMS8yMDIxLi4uVVNELi5ORVQgSU5DT01FAQAAALzgBAACAAAADDE4OTIyLjg4MzM3OQEIAAAABQAAAAExAQAAAAstMjA5MDgxMDM5NwMAAAADMTYwAgAAAAIxNQQAAAABMAcAAAAIMS8xLzIwMjEIAAAACTMvMzEvMjAyMAkAAAABMNtQra6z49sIIEX6rh3k2wg9Q0lRLk5ZU0U6R00uSVFfVE9UQUxfQVNTRVRT</t>
  </si>
  <si>
    <t>LjEwMDAuMS8xLzIwMTkuLi5VU0QuLlRPVEFMIEFTU0VUUwEAAABU7qUDAgAAAAYyMjczMzkBCAAAAAUAAAABMQEAAAAKMjA3OTUyNTAwMwMAAAADMTYwAgAAAAQxMDA3BAAAAAEwBwAAAAgxLzEvMjAxOQgAAAAKMTIvMzEvMjAxOAkAAAABMNtQra6z49sIuaD0rh3k2whHQ0lRLk5BU0RBUUdTOkFBUEwuSVFfUFJFRl9FUVVJVFkuMTAwMC4xLzEvMjAxNy4uLlVTRC4uUFJFRiBTVE9DSyBFUVVJVFkBAAAAaWEAAAMAAAAAANtQra6z49sIHPj5rh3k2whHQ0lRLk5BU0RBUUdTOkFBUEwuSVFfUFJFRl9FUVVJVFkuMTAwMC4xLzEvMjAyMC4uLlVTRC4uUFJFRiBTVE9DSyBFUVVJVFkBAAAAaWEAAAMAAAAAANtQra6z49sIyXn0rh3k2whAQ0lRLk5ZU0U6Ri5JUV9UT1RBTF9DQS4xMDAwLjEvMS8yMDE4Li4uVVNELi5UT1RBTCBDVVJSRU5UIEFTU0VUUwEAAABfnwEAAgAAAAYxMTY4MDEBCAAAAAUAAAABMQEAAAAKMjAwODA3NjM3OQMAAAADMTYwAgAAAAQxMDA4BAAAAAEwBwAAAAgxLzEvMjAxOAgAAAAKMTIvMzEvMjAxNwkAAAABMNtQra6z49sIC2T1rh3k2wg/Q0lRLk5BU0RBUUdTOlRTTEEuSVFfVE9UQUxfREVCVC4xMDAwLjEvMS8yMDE2Li4uVVNELi5UT1RBTCBERUJUAQAAABDGogECAAAACDI4OTguOTk0AQgAAAAFAAAAATEBAAAACjE4NzU3NjkwODIDAAAAAzE2MAIAAAAENDE3MwQAAAABMAcAAAAIMS8x</t>
  </si>
  <si>
    <t>LzIwMTYIAAAACjEyLzMxLzIwMTUJAAAAATDbUK2us+PbCDuy9a4d5NsIPENJUS5UU0U6NzIwMy5JUV9DQVNIX0VRVUlWLjEwMDAuMS8xLzIwMTguLi5VU0QuLkNBU0ggJiBFUVVJVgEAAAC84AQAAgAAAAwyMDI0Mi43MjY3NjEBCAAAAAUAAAABMQEAAAAKMTk2OTA0Nzc3MwMAAAADMTYwAgAAAAQxMDk2BAAAAAEwBwAAAAgxLzEvMjAxOAgAAAAJMy8zMS8yMDE3CQAAAAEw21CtrrPj2wi9b/iuHeTbCDdDSVEuTllTRTpHTS5JUV9JTlZFTlRPUlkuMTAwMC4xLzEvMjAyMC4uLlVTRC4uSU5WRU5UT1JZAQAAAFTupQMCAAAABTEwMzk4AQgAAAAFAAAAATEBAAAACy0yMTEzODgwMjMzAwAAAAMxNjACAAAABDEwNDMEAAAAATAHAAAACDEvMS8yMDIwCAAAAAoxMi8zMS8yMDE5CQAAAAEw21CtrrPj2wiSIfiuHeTbCEtDSVEuTllTRTpGLklRX0NBU0hfU1RfSU5WRVNULjEwMDAuMS8xLzIwMjAuLi5VU0QuLlRPVCBDQVNIICYgU1QgSU5WRVNUTUVOVFMBAAAAX58BAAIAAAAFMjIyODgBCAAAAAUAAAABMQEAAAALLTIxMTM2OTI0NjEDAAAAAzE2MAIAAAAEMTAwMgQAAAABMAcAAAAIMS8xLzIwMjAIAAAACjEyLzMxLzIwMTkJAAAAATDbUK2us+PbCEPm+K4d5NsIPENJUS5LT1NFOkEwMDAyNzAuSVFfSU5WRU5UT1JZLjEwMDAuMS8xLzIwMjEuLi5VU0QuLklOVkVOVE9SWQEAAAC23CUAAgAAAAs2NTE4LjU2Nzk4NgEI</t>
  </si>
  <si>
    <t>AAAABQAAAAExAQAAAAstMjEwODMzNTQ5MgMAAAADMTYwAgAAAAQxMDQzBAAAAAEwBwAAAAgxLzEvMjAyMQgAAAAKMTIvMzEvMjAyMAkAAAABMNtQra6z49sISez0rh3k2whBQ0lRLlRTRTo3MjAzLklRX1RPVEFMX0xJQUIuMTAwMC4xLzEvMjAyMC4uLlVTRC4uVE9UQUwgTElBQklMSVRJRVMBAAAAvOAEAAIAAAANMjg3NjA3LjcxNjEyMgEIAAAABQAAAAExAQAAAAoyMDQyMzIyNDI4AwAAAAMxNjACAAAABDEyNzYEAAAAATAHAAAACDEvMS8yMDIwCAAAAAkzLzMxLzIwMTkJAAAAATDbUK2us+PbCHQr9K4d5NsIPUNJUS5LT1NFOkEwMDUzODAuSVFfUkUuMTAwMC4xLzEvMjAxOS4uLlVTRC4uUkVUQUlORUQgRUFSTklOR1MBAAAATFkNAAIAAAAMNTk3MjYuMTEyNDQ4AQgAAAAFAAAAATEBAAAACjIwMTk2NzQ5OTEDAAAAAzE2MAIAAAAEMTIyMgQAAAABMAcAAAAIMS8xLzIwMTkIAAAACjEyLzMxLzIwMTgJAAAAATDbUK2us+PbCNXH9K4d5NsIQkNJUS5UU0U6NzIwMy5JUV9QUkVGX0VRVUlUWS4xMDAwLjEvMS8yMDE5Li4uVVNELi5QUkVGIFNUT0NLIEVRVUlUWQEAAAC84AQAAwAAAAAA21CtrrPj2wg2v/iuHeTbCD1DSVEuTllTRTpHTS5JUV9BUElDLjEwMDAuMS8xLzIwMjEuLi5VU0QuLlBEIElOIENBUElUQUwgQ09NTU9OAQAAAFTupQMCAAAABTI2NTQyAQgAAAAFAAAAATEBAAAACy0yMDYyNjYwMzI5AwAA</t>
  </si>
  <si>
    <t>AAMxNjACAAAABDEwODQEAAAAATAHAAAACDEvMS8yMDIxCAAAAAoxMi8zMS8yMDIwCQAAAAEw21CtrrPj2wjoFfWuHeTbCDdDSVEuTkFTREFRR1M6QUFQTC5JUV9OSS4xMDAwLjEvMS8yMDIxLi4uVVNELi5ORVQgSU5DT01FAQAAAGlhAAACAAAABTU3NDExAQgAAAAFAAAAATEBAAAACy0yMDczMjAzNTA4AwAAAAMxNjACAAAAAjE1BAAAAAEwBwAAAAgxLzEvMjAyMQgAAAAJOS8yNi8yMDIwCQAAAAEw21CtrrPj2wjVx/SuHeTbCDxDSVEuTllTRTpGLklRX1RPVEFMX0FTU0VUUy4xMDAwLjEvMS8yMDIxLi4uVVNELi5UT1RBTCBBU1NFVFMBAAAAX58BAAIAAAAGMjY3MjYxAQgAAAAFAAAAATEBAAAACy0yMDYyMzgyNjA0AwAAAAMxNjACAAAABDEwMDcEAAAAATAHAAAACDEvMS8yMDIxCAAAAAoxMi8zMS8yMDIwCQAAAAEw21CtrrPj2wjXWfmuHeTbCEJDSVEuVFNFOjgwNTguSVFfVE9UQUxfQ0EuMTAwMC4xLzEvMjAxNi4uLlVTRC4uVE9UQUwgQ1VSUkVOVCBBU1NFVFMBAAAAgf8HAAIAAAAMNjM0MTEuMDM1NTAzAQgAAAAFAAAAATEBAAAACjE3OTc0NzQwNDUDAAAAAzE2MAIAAAAEMTAwOAQAAAABMAcAAAAIMS8xLzIwMTYIAAAACTMvMzEvMjAxNQkAAAABMNtQra6z49sIXfr3rh3k2whJQ0lRLk5BU0RBUUdTOkFBUEwuSVFfQ0FTSF9FUVVJVi4xMDAwLjEvMS8yMDE2Li4uVVNELi5DQVNIIEFORCBFUVVJVkFM</t>
  </si>
  <si>
    <t>RU5UUwEAAABpYQAAAgAAAAUyMTEyMAEIAAAABQAAAAExAQAAAAoxODYzOTk2Njg0AwAAAAMxNjACAAAABDEwOTYEAAAAATAHAAAACDEvMS8yMDE2CAAAAAk5LzI2LzIwMTUJAAAAATDbUK2us+PbCL1v+K4d5NsIRUNJUS5OWVNFOkYuSVFfVE9UQUxfQ0wuMTAwMC4xLzEvMjAyMC4uLlVTRC4uVE9UQUwgQ1VSUkVOVCBMSUFCSUxJVElFUwEAAABfnwEAAgAAAAU5ODEzMgEIAAAABQAAAAExAQAAAAstMjExMzY5MjQ2MQMAAAADMTYwAgAAAAQxMDA5BAAAAAEwBwAAAAgxLzEvMjAyMAgAAAAKMTIvMzEvMjAxOQkAAAABMNtQra6z49sINr/4rh3k2wg8Q0lRLlRTRTo4MDU4LklRX0NPR1MuMTAwMC4xLzEvMjAyMC4uLlVTRC4uQ09TVCBPRiBHT09EUyBTT0xEAQAAAIH/BwACAAAADTEyNzQyOC43MDI4OTEBCAAAAAUAAAABMQEAAAAKMjA0MTk0MzM4MAMAAAADMTYwAgAAAAIzNAQAAAABMAcAAAAIMS8xLzIwMjAIAAAACTMvMzEvMjAxOQkAAAABMNtQra6z49sIkiH4rh3k2whAQ0lRLk5ZU0U6Ri5JUV9UT1RBTF9DQS4xMDAwLjEvMS8yMDE2Li4uVVNELi5UT1RBTCBDVVJSRU5UIEFTU0VUUwEAAABfnwEAAgAAAAYxMDI1ODcBCAAAAAUAAAABMQEAAAAKMTg3MzQ0OTc4MAMAAAADMTYwAgAAAAQxMDA4BAAAAAEwBwAAAAgxLzEvMjAxNggAAAAKMTIvMzEvMjAxNQkAAAABMNtQra6z49sI+F3zrh3k2wg7Q0lRLk5Z</t>
  </si>
  <si>
    <t>U0U6R00uSVFfQ09HUy4xMDAwLjEvMS8yMDE4Li4uVVNELi5DT1NUIE9GIEdPT0RTIFNPTEQBAAAAVO6lAwIAAAAGMTE2MjI5AQgAAAAFAAAAATEBAAAACjIwMDgwNzAxMzcDAAAAAzE2MAIAAAACMzQEAAAAATAHAAAACDEvMS8yMDE4CAAAAAoxMi8zMS8yMDE3CQAAAAEw21CtrrPj2wi0z/muHeTbCD1DSVEuTllTRTpIRC5JUV9UT1RBTF9BU1NFVFMuMTAwMC4xLzEvMjAxOC4uLlVTRC4uVE9UQUwgQVNTRVRTAQAAAJdABAACAAAABTQyOTY2AQgAAAAFAAAAATEBAAAACjE5NTE1NDIxMjgDAAAAAzE2MAIAAAAEMTAwNwQAAAABMAcAAAAIMS8xLzIwMTgIAAAACTEvMjkvMjAxNwkAAAABMNtQra6z49sITB76rh3k2whUQ0lRLktPU0U6QTAwMDI3MC5JUV9UT1RBTF9PVVRTVEFORElOR19GSUxJTkdfREFURS4xMDAwLjEvMS8yMDIxLi4uVVNELi5UT1RBTCBPVVQgU0hSAQAAALbcJQACAAAACjQwMC45MzEyNjMBBAAAAAUAAAABNQEAAAALLTIxMDgzMzU0OTICAAAABTI0MTUzBgAAAAEw21CtrrPj2whd+veuHeTbCDxDSVEuS09TRTpBMDA1MzgwLklRX1RPVEFMX0FTU0VUUy4xMDAwLjEvMS8yMDIwLi4uVVNELi5BU1NFVFMBAAAATFkNAAIAAAANMTY4NDgzLjE3ODI1NgEIAAAABQAAAAExAQAAAAoyMDgzNzk3MzU1AwAAAAMxNjACAAAABDEwMDcEAAAAATAHAAAACDEvMS8yMDIwCAAAAAoxMi8zMS8yMDE5CQAA</t>
  </si>
  <si>
    <t>AAEw21CtrrPj2wgF2fWuHeTbCDlDSVEuVFNFOjcyMDMuSVFfUkUuMTAwMC4xLzEvMjAxOC4uLlVTRC4uUkVUQUlORUQgRUFSTklOR1MBAAAAvOAEAAIAAAANMTU3ODU3LjEzMjQxMwEIAAAABQAAAAExAQAAAAoxOTY5MDQ3NzczAwAAAAMxNjACAAAABDEyMjIEAAAAATAHAAAACDEvMS8yMDE4CAAAAAkzLzMxLzIwMTcJAAAAATDbUK2us+PbCGxO9q4d5NsIOUNJUS5OWVNFOkYuSVFfQVIuMTAwMC4xLzEvMjAxOC4uLlVTRC4uQUNDT1VOVFMgUkVDRUlWQUJMRQEAAABfnwEAAgAAAAUxMDU5OQEIAAAABQAAAAExAQAAAAoyMDA4MDc2Mzc5AwAAAAMxNjACAAAABDEwMjEEAAAAATAHAAAACDEvMS8yMDE4CAAAAAoxMi8zMS8yMDE3CQAAAAEw21CtrrPj2wjEjfWuHeTbCERDSVEuVFNFOjcyNzAuSVFfQ0FTSF9FUVVJVi4xMDAwLjEvMS8yMDE3Li4uVVNELi5DQVNIIEFORCBFUVVJVkFMRU5UUwEAAABSVw0AAgAAAAs0NTE3LjIwMzQyOAEIAAAABQAAAAExAQAAAAoxODYwNDExNjY5AwAAAAMxNjACAAAABDEwOTYEAAAAATAHAAAACDEvMS8yMDE3CAAAAAkzLzMxLzIwMTYJAAAAATDbUK2us+PbCKdI+K4d5NsIOENJUS5UU0U6NzI3MC5JUV9UT1RBTF9BU1NFVFMuMTAwMC4xLzEvMjAxOC4uLlVTRC4uQVNTRVRTAQAAAFJXDQACAAAADDI0Nzc0LjE3OTc0NAEIAAAABQAAAAExAQAAAAoxODYwNDExNTg5AwAAAAMx</t>
  </si>
  <si>
    <t>NjACAAAABDEwMDcEAAAAATAHAAAACDEvMS8yMDE4CAAAAAkzLzMxLzIwMTcJAAAAATDbUK2us+PbCCWu964d5NsIQkNJUS5UU0U6NzI3MC5JUV9QUkVGX0VRVUlUWS4xMDAwLjEvMS8yMDIxLi4uVVNELi5QUkVGIFNUT0NLIEVRVUlUWQEAAABSVw0AAwAAAAAA21CtrrPj2whg6vauHeTbCD1DSVEuTllTRTpIRC5JUV9BUElDLjEwMDAuMS8xLzIwMjEuLi5VU0QuLlBEIElOIENBUElUQUwgQ09NTU9OAQAAAJdABAACAAAABTExMDAxAQgAAAAFAAAAATEBAAAACy0yMTA3MjIwNzUzAwAAAAMxNjACAAAABDEwODQEAAAAATAHAAAACDEvMS8yMDIxCAAAAAgyLzIvMjAyMAkAAAABMNtQra6z49sIgXQ63UHk2wg5Q0lRLk9NOlZPTFYgQi5JUV9UT1RBTF9BU1NFVFMuMTAwMC4xLzEvMjAyMC4uLlVTRC4uQVNTRVRTAQAAADfEBAACAAAADDU2MTgxLjE0OTg5OAEIAAAABQAAAAExAQAAAAoyMDgyNDE1NjAyAwAAAAMxNjACAAAABDEwMDcEAAAAATAHAAAACDEvMS8yMDIwCAAAAAoxMi8zMS8yMDE5CQAAAAEw21CtrrPj2wg2v/iuHeTbCEZDSVEuTllTRTpIRC5JUV9UT1RBTF9DTC4xMDAwLjEvMS8yMDIxLi4uVVNELi5UT1RBTCBDVVJSRU5UIExJQUJJTElUSUVTAQAAAJdABAACAAAABTE4Mzc1AQgAAAAFAAAAATEBAAAACy0yMTA3MjIwNzUzAwAAAAMxNjACAAAABDEwMDkEAAAAATAHAAAACDEvMS8yMDIxCAAAAAgy</t>
  </si>
  <si>
    <t>LzIvMjAyMAkAAAABMNtQra6z49sIBSY63UHk2whGQ0lRLktPU0U6QTAwMDI3MC5JUV9QUkVGX0VRVUlUWS4xMDAwLjEvMS8yMDE4Li4uVVNELi5QUkVGIFNUT0NLIEVRVUlUWQEAAAC23CUAAwAAAAAA21CtrrPj2wgF2fWuHeTbCEZDSVEuS09TRTpBMDA1MzgwLklRX1BSRUZfRElWX09USEVSLjEwMDAuMS8xLzIwMjEuLi5VU0QuLlBSRUYgRElWSURFTkRTAQAAAExZDQACAAAACjE5MS4zNjcxMTMBCAAAAAUAAAABMQEAAAALLTIwNTcxMTYxOTcDAAAAAzE2MAIAAAACOTcEAAAAATAHAAAACDEvMS8yMDIxCAAAAAoxMi8zMS8yMDIwCQAAAAEw21CtrrPj2wiDOPeuHeTbCDhDSVEuVFNFOjgwNTguSVFfSU5WRU5UT1JZLjEwMDAuMS8xLzIwMTguLi5VU0QuLklOVkVOVE9SWQEAAACB/wcAAgAAAAs5OTU2LjM5NDc2OAEIAAAABQAAAAExAQAAAAoxODkzOTk3OTU0AwAAAAMxNjACAAAABDEwNDMEAAAAATAHAAAACDEvMS8yMDE4CAAAAAkzLzMxLzIwMTcJAAAAATDbUK2us+PbCEns9K4d5NsIO0NJUS5UU0U6ODA1OC5JUV9BUi4xMDAwLjEvMS8yMDIxLi4uVVNELi5BQ0NPVU5UUyBSRUNFSVZBQkxFAQAAAIH/BwACAAAADDI3NDk3LjA0NTk3OQEIAAAABQAAAAExAQAAAAstMjE0NTAxMTI2NQMAAAADMTYwAgAAAAQxMDIxBAAAAAEwBwAAAAgxLzEvMjAyMQgAAAAJMy8zMS8yMDIwCQAAAAEw21CtrrPj2wgF2fWu</t>
  </si>
  <si>
    <t>HeTbCDdDSVEuTkFTREFRR1M6VFNMQS5JUV9OSS4xMDAwLjEvMS8yMDE3Li4uVVNELi5ORVQgSU5DT01FAQAAABDGogECAAAACC02NzQuOTE0AQgAAAAFAAAAATEBAAAACjE5NDU4NzM1NTEDAAAAAzE2MAIAAAACMTUEAAAAATAHAAAACDEvMS8yMDE3CAAAAAoxMi8zMS8yMDE2CQAAAAEw21CtrrPj2whb0/euHeTbCDxDSVEuVFNFOjcyMDMuSVFfQ09HUy4xMDAwLjEvMS8yMDE4Li4uVVNELi5DT1NUIE9GIEdPT0RTIFNPTEQBAAAAvOAEAAIAAAANMTkzMjExLjA3OTEzMQEIAAAABQAAAAExAQAAAAoxOTY5MDQ3NzczAwAAAAMxNjACAAAAAjM0BAAAAAEwBwAAAAgxLzEvMjAxOAgAAAAJMy8zMS8yMDE3CQAAAAEw21CtrrPj2whNDfmuHeTbCDxDSVEuVFNFOjcyMDMuSVFfVE9UQUxfUkVWLjEwMDAuMS8xLzIwMjAuLi5VU0QuLlRPVEFMIFJFVkVOVUUBAAAAvOAEAAIAAAANMjcyNzcwLjMyODI1NQEIAAAABQAAAAExAQAAAAoyMDQyMzIyNDI4AwAAAAMxNjACAAAAAjI4BAAAAAEwBwAAAAgxLzEvMjAyMAgAAAAJMy8zMS8yMDE5CQAAAAEw21CtrrPj2whD5viuHeTbCDdDSVEuTllTRTpHTS5JUV9JTlZFTlRPUlkuMTAwMC4xLzEvMjAxOC4uLlVTRC4uSU5WRU5UT1JZAQAAAFTupQMCAAAABTEwNjYzAQgAAAAFAAAAATEBAAAACjIwMDgwNzAxMzcDAAAAAzE2MAIAAAAEMTA0MwQAAAABMAcAAAAIMS8xLzIwMTgI</t>
  </si>
  <si>
    <t>AAAACjEyLzMxLzIwMTcJAAAAATDbUK2us+PbCFvT964d5NsITENJUS5OWVNFOkdNLklRX0NBU0hfU1RfSU5WRVNULjEwMDAuMS8xLzIwMjAuLi5VU0QuLlRPVCBDQVNIICYgU1QgSU5WRVNUTUVOVFMBAAAAVO6lAwIAAAAFMTk5NDMBCAAAAAUAAAABMQEAAAALLTIxMTM4ODAyMzMDAAAAAzE2MAIAAAAEMTAwMgQAAAABMAcAAAAIMS8xLzIwMjAIAAAACjEyLzMxLzIwMTkJAAAAATDbUK2us+PbCMl59K4d5NsIQkNJUS5UU0U6ODA1OC5JUV9QUkVGX0RJVl9PVEhFUi4xMDAwLjEvMS8yMDE4Li4uVVNELi5QUkVGIERJVklERU5EUwEAAACB/wcAAwAAAAAA21CtrrPj2whCnPauHeTbCEFDSVEuTllTRTpHTS5JUV9QUkVGX0RJVl9PVEhFUi4xMDAwLjEvMS8yMDIwLi4uVVNELi5QUkVGIERJVklERU5EUwEAAABU7qUDAgAAAAMxNTEBCAAAAAUAAAABMQEAAAALLTIxMTM4ODAyMzMDAAAAAzE2MAIAAAACOTcEAAAAATAHAAAACDEvMS8yMDIwCAAAAAoxMi8zMS8yMDE5CQAAAAEw21CtrrPj2wjxgvmuHeTbCElDSVEuTkFTREFRR1M6QUFQTC5JUV9DQVNIX0VRVUlWLjEwMDAuMS8xLzIwMTcuLi5VU0QuLkNBU0ggQU5EIEVRVUlWQUxFTlRTAQAAAGlhAAACAAAABTIwNDg0AQgAAAAFAAAAATEBAAAACjE5MTkzMzQ0ODQDAAAAAzE2MAIAAAAEMTA5NgQAAAABMAcAAAAIMS8xLzIwMTcIAAAACTkvMjQvMjAxNgkAAAAB</t>
  </si>
  <si>
    <t>MNtQra6z49sIC2T1rh3k2wg3Q0lRLk5BU0RBUUdTOkFBUEwuSVFfTkkuMTAwMC4xLzEvMjAyMC4uLlVTRC4uTkVUIElOQ09NRQEAAABpYQAAAgAAAAU1NTI1NgEIAAAABQAAAAExAQAAAAstMjEyNDY1OTc0MwMAAAADMTYwAgAAAAIxNQQAAAABMAcAAAAIMS8xLzIwMjAIAAAACTkvMjgvMjAxOQkAAAABMNtQra6z49sIgzj3rh3k2wg8Q0lRLk5ZU0U6Ri5JUV9UT1RBTF9BU1NFVFMuMTAwMC4xLzEvMjAyMC4uLlVTRC4uVE9UQUwgQVNTRVRTAQAAAF+fAQACAAAABjI1ODUzNwEIAAAABQAAAAExAQAAAAstMjExMzY5MjQ2MQMAAAADMTYwAgAAAAQxMDA3BAAAAAEwBwAAAAgxLzEvMjAyMAgAAAAKMTIvMzEvMjAxOQkAAAABMNtQra6z49sIgzj3rh3k2wg+Q0lRLk5ZU0U6SEQuSVFfQ09NTU9OLjEwMDAuMS8xLzIwMTcuLi5VU0QuLkNPTU1PTiBTVE9DSyBFUVVJVFkBAAAAl0AEAAIAAAACODgBCAAAAAUAAAABMQEAAAAKMTg3OTU1NTU3MwMAAAADMTYwAgAAAAQxMTAzBAAAAAEwBwAAAAgxLzEvMjAxNwgAAAAJMS8zMS8yMDE2CQAAAAEw21CtrrPj2wixqPmuHeTbCD1DSVEuTkFTREFRR1M6VFNMQS5JUV9JTlZFTlRPUlkuMTAwMC4xLzEvMjAyMC4uLlVTRC4uSU5WRU5UT1JZAQAAABDGogECAAAABDM1NTIBCAAAAAUAAAABMQEAAAALLTIxMTM1Nzg5MTgDAAAAAzE2MAIAAAAEMTA0MwQAAAABMAcAAAAIMS8x</t>
  </si>
  <si>
    <t>LzIwMjAIAAAACjEyLzMxLzIwMTkJAAAAATDbUK2us+PbCEKc9q4d5NsIPENJUS5UU0U6NzIwMy5JUV9UT1RBTF9SRVYuMTAwMC4xLzEvMjAxNy4uLlVTRC4uVE9UQUwgUkVWRU5VRQEAAAC84AQAAgAAAA0yNTI3ODYuNzI3Njg4AQgAAAAFAAAAATEBAAAACjE4OTQxNTAxMzYDAAAAAzE2MAIAAAACMjgEAAAAATAHAAAACDEvMS8yMDE3CAAAAAkzLzMxLzIwMTYJAAAAATDbUK2us+PbCJ0E9K4d5NsITENJUS5OWVNFOkdNLklRX0NBU0hfU1RfSU5WRVNULjEwMDAuMS8xLzIwMTkuLi5VU0QuLlRPVCBDQVNIICYgU1QgSU5WRVNUTUVOVFMBAAAAVO6lAwIAAAAFMjI0NDUBCAAAAAUAAAABMQEAAAAKMjA3OTUyNTAwMwMAAAADMTYwAgAAAAQxMDAyBAAAAAEwBwAAAAgxLzEvMjAxOQgAAAAKMTIvMzEvMjAxOAkAAAABMNtQra6z49sIbE72rh3k2whMQ0lRLk5BU0RBUUdTOkFBUEwuSVFfVE9UQUxfQ0wuMTAwMC4xLzEvMjAyMC4uLlVTRC4uVE9UQUwgQ1VSUkVOVCBMSUFCSUxJVElFUwEAAABpYQAAAgAAAAYxMDU3MTgBCAAAAAUAAAABMQEAAAALLTIxMjQ2NTk3NDMDAAAAAzE2MAIAAAAEMTAwOQQAAAABMAcAAAAIMS8xLzIwMjAIAAAACTkvMjgvMjAxOQkAAAABMNtQra6z49sI6Tbzrh3k2whHQ0lRLk5BU0RBUUdTOlRTTEEuSVFfUFJFRl9FUVVJVFkuMTAwMC4xLzEvMjAxNi4uLlVTRC4uUFJFRiBTVE9DSyBF</t>
  </si>
  <si>
    <t>UVVJVFkBAAAAEMaiAQMAAAAAANtQra6z49sInQT0rh3k2wg3Q0lRLk5ZU0U6R00uSVFfVE9UQUxfQVNTRVRTLjEwMDAuMS8xLzIwMjAuLi5VU0QuLkFTU0VUUwEAAABU7qUDAgAAAAYyMjgwMzcBCAAAAAUAAAABMQEAAAALLTIxMTM4ODAyMzMDAAAAAzE2MAIAAAAEMTAwNwQAAAABMAcAAAAIMS8xLzIwMjAIAAAACjEyLzMxLzIwMTkJAAAAATDbUK2us+PbCLGo+a4d5NsIQUNJUS5OQVNEQVFHUzpBQVBMLklRX0NPR1MuMTAwMC4xLzEvMjAyMS4uLlVTRC4uQ09TVCBPRiBHT09EUyBTT0xEAQAAAGlhAAACAAAABjE2OTU1OQEIAAAABQAAAAExAQAAAAstMjA3MzIwMzUwOAMAAAADMTYwAgAAAAIzNAQAAAABMAcAAAAIMS8xLzIwMjEIAAAACTkvMjYvMjAyMAkAAAABMNtQra6z49sIyXn0rh3k2whOQ0lRLk5ZU0U6Ri5JUV9UT1RBTF9PVVRTVEFORElOR19GSUxJTkdfREFURS4xMDAwLjEvMS8yMDIxLi4uVVNELi5UT1RBTCBPVVQgU0hSAQAAAF+fAQACAAAACzM5NzguNjk1MDE3AQQAAAAFAAAAATUBAAAACy0yMDYyMzgyNjA0AgAAAAUyNDE1MwYAAAABMNtQra6z49sI3236rh3k2whGQ0lRLktPU0U6QTAwNTM4MC5JUV9UT1RBTF9DQS4xMDAwLjEvMS8yMDE3Li4uVVNELi5UT1RBTCBDVVJSRU5UIEFTU0VUUwEAAABMWQ0AAgAAAAw2MDE3OS42MDgxOTQBCAAAAAUAAAABMQEAAAALLTIwNTY5NDUzMjkDAAAA</t>
  </si>
  <si>
    <t>AzE2MAIAAAAEMTAwOAQAAAABMAcAAAAIMS8xLzIwMTcIAAAACjEyLzMxLzIwMTYJAAAAATDbUK2us+PbCGDa864d5NsIOkNJUS5OWVNFOkYuSVFfQ09HUy4xMDAwLjEvMS8yMDIwLi4uVVNELi5DT1NUIE9GIEdPT0RTIFNPTEQBAAAAX58BAAIAAAAGMTMzODg5AQgAAAAFAAAAATEBAAAACy0yMTEzNjkyNDYxAwAAAAMxNjACAAAAAjM0BAAAAAEwBwAAAAgxLzEvMjAyMAgAAAAKMTIvMzEvMjAxOQkAAAABMNtQra6z49sI/zz1rh3k2whGQ0lRLktPU0U6QTAwNTM4MC5JUV9UT1RBTF9DQS4xMDAwLjEvMS8yMDIwLi4uVVNELi5UT1RBTCBDVVJSRU5UIEFTU0VUUwEAAABMWQ0AAgAAAAw2NTkwMS42OTExODQBCAAAAAUAAAABMQEAAAAKMjA4Mzc5NzM1NQMAAAADMTYwAgAAAAQxMDA4BAAAAAEwBwAAAAgxLzEvMjAyMAgAAAAKMTIvMzEvMjAxOQkAAAABMNtQra6z49sITQ35rh3k2whDQ0lRLk5ZU0U6R00uSVFfQ0FTSF9FUVVJVi4xMDAwLjEvMS8yMDIxLi4uVVNELi5DQVNIIEFORCBFUVVJVkFMRU5UUwEAAABU7qUDAgAAAAUxNDg5MgEIAAAABQAAAAExAQAAAAstMjA2MjY2MDMyOQMAAAADMTYwAgAAAAQxMDk2BAAAAAEwBwAAAAgxLzEvMjAyMQgAAAAKMTIvMzEvMjAyMAkAAAABMNtQra6z49sIrDP5rh3k2wg6Q0lRLk5ZU0U6Ri5JUV9DT0dTLjEwMDAuMS8xLzIwMTYuLi5VU0QuLkNPU1QgT0YgR09PRFMg</t>
  </si>
  <si>
    <t>U09MRAEAAABfnwEAAgAAAAYxMjQ0NDYBCAAAAAUAAAABMQEAAAAKMTg3MzQ0OTc4MAMAAAADMTYwAgAAAAIzNAQAAAABMAcAAAAIMS8xLzIwMTYIAAAACjEyLzMxLzIwMTUJAAAAATDbUK2us+PbCL6W+K4d5NsIQkNJUS5UU0U6ODA1OC5JUV9QUkVGX0VRVUlUWS4xMDAwLjEvMS8yMDE3Li4uVVNELi5QUkVGIFNUT0NLIEVRVUlUWQEAAACB/wcAAwAAAAAA21CtrrPj2wixX/euHeTbCD9DSVEuVFNFOjcyMDMuSVFfQ09NTU9OLjEwMDAuMS8xLzIwMjEuLi5VU0QuLkNPTU1PTiBTVE9DSyBFUVVJVFkBAAAAvOAEAAIAAAALMzY4OS45ODczNTEBCAAAAAUAAAABMQEAAAALLTIwOTA4MTAzOTcDAAAAAzE2MAIAAAAEMTEwMwQAAAABMAcAAAAIMS8xLzIwMjEIAAAACTMvMzEvMjAyMAkAAAABMNtQra6z49sIbE72rh3k2whEQ0lRLk5BU0RBUUdTOkFBUEwuSVFfQ09NTU9OLjEwMDAuMS8xLzIwMTcuLi5VU0QuLkNPTU1PTiBTVE9DSyBFUVVJVFkBAAAAaWEAAAIAAAAFMzEyNTEBCAAAAAUAAAABMQEAAAAKMTkxOTMzNDQ4NAMAAAADMTYwAgAAAAQxMTAzBAAAAAEwBwAAAAgxLzEvMjAxNwgAAAAJOS8yNC8yMDE2CQAAAAEw21CtrrPj2wi9b/iuHeTbCDpDSVEuTllTRTpGLklRX0NPR1MuMTAwMC4xLzEvMjAyMS4uLlVTRC4uQ09TVCBPRiBHT09EUyBTT0xEAQAAAF+fAQACAAAABjExMjUyOAEIAAAABQAAAAExAQAA</t>
  </si>
  <si>
    <t>AAstMjA2MjM4MjYwNAMAAAADMTYwAgAAAAIzNAQAAAABMAcAAAAIMS8xLzIwMjEIAAAACjEyLzMxLzIwMjAJAAAAATDbUK2us+PbCLFf964d5NsITENJUS5OWVNFOkhELklRX0NBU0hfU1RfSU5WRVNULjEwMDAuMS8xLzIwMjEuLi5VU0QuLlRPVCBDQVNIICYgU1QgSU5WRVNUTUVOVFMBAAAAl0AEAAIAAAAEMjEzMwEIAAAABQAAAAExAQAAAAstMjEwNzIyMDc1MwMAAAADMTYwAgAAAAQxMDAyBAAAAAEwBwAAAAgxLzEvMjAyMQgAAAAIMi8yLzIwMjAJAAAAATDbUK2us+PbCH9NOt1B5NsINkNJUS5LT1NFOkEwMDAyNzAuSVFfTkkuMTAwMC4xLzEvMjAxOS4uLlVTRC4uTkVUIElOQ09NRQEAAAC23CUAAgAAAAsxMDM4LjM1MDA3NQEIAAAABQAAAAExAQAAAAoyMDIxNTMwNjIzAwAAAAMxNjACAAAAAjE1BAAAAAEwBwAAAAgxLzEvMjAxOQgAAAAKMTIvMzEvMjAxOAkAAAABMNtQra6z49sIvpb4rh3k2whCQ0lRLktPU0U6QTAwNTM4MC5JUV9UT1RBTF9BU1NFVFMuMTAwMC4xLzEvMjAxNy4uLlVTRC4uVE9UQUwgQVNTRVRTAQAAAExZDQACAAAADDE0ODU0OC40NTQwNwEIAAAABQAAAAExAQAAAAstMjA1Njk0NTMyOQMAAAADMTYwAgAAAAQxMDA3BAAAAAEwBwAAAAgxLzEvMjAxNwgAAAAKMTIvMzEvMjAxNgkAAAABMNtQra6z49sISez0rh3k2wg8Q0lRLlRTRTo4MDU4LklRX0NBU0hfRVFVSVYuMTAwMC4xLzEv</t>
  </si>
  <si>
    <t>MjAxOC4uLlVTRC4uQ0FTSCAmIEVRVUlWAQAAAIH/BwACAAAADDEwMjczLjY2ODMxNgEIAAAABQAAAAExAQAAAAoxODkzOTk3OTU0AwAAAAMxNjACAAAABDEwOTYEAAAAATAHAAAACDEvMS8yMDE4CAAAAAkzLzMxLzIwMTcJAAAAATDbUK2us+PbCP889a4d5NsIQUNJUS5OQVNEQVFHUzpUU0xBLklRX0NPR1MuMTAwMC4xLzEvMjAyMS4uLlVTRC4uQ09TVCBPRiBHT09EUyBTT0xEAQAAABDGogECAAAABTI0OTA2AQgAAAAFAAAAATEBAAAACy0yMDYyNjgxMDY1AwAAAAMxNjACAAAAAjM0BAAAAAEwBwAAAAgxLzEvMjAyMQgAAAAKMTIvMzEvMjAyMAkAAAABMNtQra6z49sI/zz1rh3k2whQQ0lRLlRTRTo3MjAzLklRX1RPVEFMX09VVFNUQU5ESU5HX0ZJTElOR19EQVRFLjEwMDAuMS8xLzIwMTguLi5VU0QuLlRPVEFMIE9VVCBTSFIBAAAAvOAEAAIAAAALMTQ4NzMuNjE0MjgBBAAAAAUAAAABNQEAAAAKMTk2OTA0Nzc3MwIAAAAFMjQxNTMGAAAAATDbUK2us+PbCL6W+K4d5NsIQUNJUS5OWVNFOkdNLklRX1BSRUZfRElWX09USEVSLjEwMDAuMS8xLzIwMjEuLi5VU0QuLlBSRUYgRElWSURFTkRTAQAAAFTupQMCAAAAAzE4MAEIAAAABQAAAAExAQAAAAstMjA2MjY2MDMyOQMAAAADMTYwAgAAAAI5NwQAAAABMAcAAAAIMS8xLzIwMjEIAAAACjEyLzMxLzIwMjAJAAAAATDbUK2us+PbCCBF+q4d5NsIPkNJUS5UU0U6</t>
  </si>
  <si>
    <t>NzI2OS5JUV9UT1RBTF9BU1NFVFMuMTAwMC4xLzEvMjAxOS4uLlVTRC4uVE9UQUwgQVNTRVRTAQAAAA8uCgACAAAADDMxNDU2LjQxMTI2MwEIAAAABQAAAAExAQAAAAoxODk1MDAyNDE4AwAAAAMxNjACAAAABDEwMDcEAAAAATAHAAAACDEvMS8yMDE5CAAAAAkzLzMxLzIwMTgJAAAAATDbUK2us+PbCAXZ9a4d5NsIQUNJUS5YVFJBOkRBSS5JUV9UT1RBTF9MSUFCLjEwMDAuMS8xLzIwMjEuLi5VU0QuLlRPVEFMIExJQUJJTElUSUVTBQAAAAAAAAAIAAAAFChJbnZhbGlkIElkZW50aWZpZXIp21CtrrPj2wh0K/SuHeTbCD9DSVEuVFNFOjcyNzAuSVFfQ09NTU9OLjEwMDAuMS8xLzIwMjEuLi5VU0QuLkNPTU1PTiBTVE9DSyBFUVVJVFkBAAAAUlcNAAIAAAALMTQyOS4yOTUwNjMBCAAAAAUAAAABMQEAAAAKMjA0MzE1Mjc1OQMAAAADMTYwAgAAAAQxMTAzBAAAAAEwBwAAAAgxLzEvMjAyMQgAAAAJMy8zMS8yMDIwCQAAAAEw21CtrrPj2whCnPauHeTbCExDSVEuTllTRTpIRC5JUV9DQVNIX1NUX0lOVkVTVC4xMDAwLjEvMS8yMDE4Li4uVVNELi5UT1QgQ0FTSCAmIFNUIElOVkVTVE1FTlRTAQAAAJdABAACAAAABDI1MzgBCAAAAAUAAAABMQEAAAAKMTk1MTU0MjEyOAMAAAADMTYwAgAAAAQxMDAyBAAAAAEwBwAAAAgxLzEvMjAxOAgAAAAJMS8yOS8yMDE3CQAAAAEw21CtrrPj2whJ7PSuHeTbCENDSVEuTllTRTpI</t>
  </si>
  <si>
    <t>RC5JUV9DQVNIX0VRVUlWLjEwMDAuMS8xLzIwMjEuLi5VU0QuLkNBU0ggQU5EIEVRVUlWQUxFTlRTAQAAAJdABAACAAAABDIxMzMBCAAAAAUAAAABMQEAAAALLTIxMDcyMjA3NTMDAAAAAzE2MAIAAAAEMTA5NgQAAAABMAcAAAAIMS8xLzIwMjEIAAAACDIvMi8yMDIwCQAAAAEw21CtrrPj2wiBdDrdQeTbCE1DSVEuVFNFOjcyNjkuSVFfQ0FTSF9TVF9JTlZFU1QuMTAwMC4xLzEvMjAyMS4uLlVTRC4uVE9UIENBU0ggJiBTVCBJTlZFU1RNRU5UUwEAAAAPLgoAAgAAAAs1NjE2LjkyMTg4NwEIAAAABQAAAAExAQAAAAoyMDQzNzY0NTgzAwAAAAMxNjACAAAABDEwMDIEAAAAATAHAAAACDEvMS8yMDIxCAAAAAkzLzMxLzIwMjAJAAAAATDbUK2us+PbCEwe+q4d5NsIQUNJUS5OWVNFOkhELklRX1RPVEFMX0NBLjEwMDAuMS8xLzIwMTguLi5VU0QuLlRPVEFMIENVUlJFTlQgQVNTRVRTAQAAAJdABAACAAAABTE3NzI0AQgAAAAFAAAAATEBAAAACjE5NTE1NDIxMjgDAAAAAzE2MAIAAAAEMTAwOAQAAAABMAcAAAAIMS8xLzIwMTgIAAAACTEvMjkvMjAxNwkAAAABMNtQra6z49sI4lD0rh3k2wg4Q0lRLlRTRTo3MjY5LklRX0lOVkVOVE9SWS4xMDAwLjEvMS8yMDIxLi4uVVNELi5JTlZFTlRPUlkBAAAADy4KAAIAAAALMzMwMy43NTg0NTIBCAAAAAUAAAABMQEAAAAKMjA0Mzc2NDU4MwMAAAADMTYwAgAAAAQxMDQzBAAA</t>
  </si>
  <si>
    <t>AAEwBwAAAAgxLzEvMjAyMQgAAAAJMy8zMS8yMDIwCQAAAAEw21CtrrPj2wixX/euHeTbCD1DSVEuTkFTREFRR1M6VFNMQS5JUV9UT1RBTF9BU1NFVFMuMTAwMC4xLzEvMjAxNi4uLlVTRC4uQVNTRVRTAQAAABDGogECAAAACDgwNjcuOTM5AQgAAAAFAAAAATEBAAAACjE4NzU3NjkwODIDAAAAAzE2MAIAAAAEMTAwNwQAAAABMAcAAAAIMS8xLzIwMTYIAAAACjEyLzMxLzIwMTUJAAAAATDbUK2us+PbCCBF+q4d5NsIT0NJUS5OWVNFOkdNLklRX1RPVEFMX09VVFNUQU5ESU5HX0ZJTElOR19EQVRFLjEwMDAuMS8xLzIwMjAuLi5VU0QuLlRPVEFMIE9VVCBTSFIBAAAAVO6lAwIAAAALMTQyOS4wMDIwNjMBBAAAAAUAAAABNQEAAAALLTIxMTM4ODAyMzMCAAAABTI0MTUzBgAAAAEw21CtrrPj2wg2v/iuHeTbCDdDSVEuTllTRTpGLklRX1JFLjEwMDAuMS8xLzIwMjAuLi5VU0QuLlJFVEFJTkVEIEVBUk5JTkdTAQAAAF+fAQACAAAABTIwMzIwAQgAAAAFAAAAATEBAAAACy0yMTEzNjkyNDYxAwAAAAMxNjACAAAABDEyMjIEAAAAATAHAAAACDEvMS8yMDIwCAAAAAoxMi8zMS8yMDE5CQAAAAEw21CtrrPj2winSPiuHeTbCDtDSVEuVFNFOjcyNjkuSVFfQVIuMTAwMC4xLzEvMjAxOC4uLlVTRC4uQUNDT1VOVFMgUkVDRUlWQUJMRQEAAAAPLgoAAgAAAAszMDg0LjA4MDc2NAEIAAAABQAAAAExAQAAAAoxODQ5MDI2NzI3</t>
  </si>
  <si>
    <t>AwAAAAMxNjACAAAABDEwMjEEAAAAATAHAAAACDEvMS8yMDE4CAAAAAkzLzMxLzIwMTcJAAAAATDbUK2us+PbCAiF864d5NsIMkNJUS5UU0U6NzI2OS5JUV9OSS4xMDAwLjEvMS8yMDE5Li4uVVNELi5ORVQgSU5DT01FAQAAAA8uCgACAAAACzIwMzEuMjYwMzk1AQgAAAAFAAAAATEBAAAACjE4OTUwMDI0MTgDAAAAAzE2MAIAAAACMTUEAAAAATAHAAAACDEvMS8yMDE5CAAAAAkzLzMxLzIwMTgJAAAAATDbUK2us+PbCLFf964d5NsIO0NJUS5OWVNFOkhELklRX1RPVEFMX1JFVi4xMDAwLjEvMS8yMDE4Li4uVVNELi5UT1RBTCBSRVZFTlVFAQAAAJdABAACAAAABTk0NTk1AQgAAAAFAAAAATEBAAAACjE5NTE1NDIxMjgDAAAAAzE2MAIAAAACMjgEAAAAATAHAAAACDEvMS8yMDE4CAAAAAkxLzI5LzIwMTcJAAAAATDbUK2us+PbCGDa864d5NsIOENJUS5UU0U6NzI2OS5JUV9UT1RBTF9BU1NFVFMuMTAwMC4xLzEvMjAxNi4uLlVTRC4uQVNTRVRTAQAAAA8uCgACAAAADDI3MTA4LjkyNjI3OAEIAAAABQAAAAExAQAAAAoxNzQ1NTI4MDA0AwAAAAMxNjACAAAABDEwMDcEAAAAATAHAAAACDEvMS8yMDE2CAAAAAkzLzMxLzIwMTUJAAAAATDbUK2us+PbCNdZ+a4d5NsIUUNJUS5LT1NFOkEwMDUzODAuSVFfQ0FTSF9TVF9JTlZFU1QuMTAwMC4xLzEvMjAxNy4uLlVTRC4uVE9UIENBU0ggJiBTVCBJTlZFU1RNRU5UUwEA</t>
  </si>
  <si>
    <t>AABMWQ0AAgAAAAwyMzAyMC4wNzgxNjcBCAAAAAUAAAABMQEAAAALLTIwNTY5NDUzMjkDAAAAAzE2MAIAAAAEMTAwMgQAAAABMAcAAAAIMS8xLzIwMTcIAAAACjEyLzMxLzIwMTYJAAAAATDbUK2us+PbCAXZ9a4d5NsIOENJUS5UU0U6NzIwMy5JUV9UT1RBTF9BU1NFVFMuMTAwMC4xLzEvMjAxOC4uLlVTRC4uQVNTRVRTAQAAALzgBAACAAAADTQzNzIyMS40MDU2NjEBCAAAAAUAAAABMQEAAAAKMTk2OTA0Nzc3MwMAAAADMTYwAgAAAAQxMDA3BAAAAAEwBwAAAAgxLzEvMjAxOAgAAAAJMy8zMS8yMDE3CQAAAAEw21CtrrPj2wiDOPeuHeTbCD5DSVEuVFNFOjcyMDMuSVFfQVBJQy4xMDAwLjEvMS8yMDIxLi4uVVNELi5QRCBJTiBDQVBJVEFMIENPTU1PTgEAAAC84AQAAgAAAAs0NTQ3LjYyOTQ0NAEIAAAABQAAAAExAQAAAAstMjA5MDgxMDM5NwMAAAADMTYwAgAAAAQxMDg0BAAAAAEwBwAAAAgxLzEvMjAyMQgAAAAJMy8zMS8yMDIwCQAAAAEw21CtrrPj2wiohveuHeTbCE9DSVEuTllTRTpHTS5JUV9UT1RBTF9PVVRTVEFORElOR19GSUxJTkdfREFURS4xMDAwLjEvMS8yMDE4Li4uVVNELi5UT1RBTCBPVVQgU0hSAQAAAFTupQMCAAAACzE0MDIuNjMwMzYzAQQAAAAFAAAAATUBAAAACjIwMDgwNzAxMzcCAAAABTI0MTUzBgAAAAEw21CtrrPj2wjJefSuHeTbCEJDSVEuS09TRTpBMDA1MzgwLklRX1RPVEFMX0FT</t>
  </si>
  <si>
    <t>U0VUUy4xMDAwLjEvMS8yMDIwLi4uVVNELi5UT1RBTCBBU1NFVFMBAAAATFkNAAIAAAANMTY4NDgzLjE3ODI1NgEIAAAABQAAAAExAQAAAAoyMDgzNzk3MzU1AwAAAAMxNjACAAAABDEwMDcEAAAAATAHAAAACDEvMS8yMDIwCAAAAAoxMi8zMS8yMDE5CQAAAAEw21CtrrPj2whg2vOuHeTbCEFDSVEuTllTRTpHTS5JUV9UT1RBTF9DQS4xMDAwLjEvMS8yMDE2Li4uVVNELi5UT1RBTCBDVVJSRU5UIEFTU0VUUwEAAABU7qUDAgAAAAU2OTQwOAEIAAAABQAAAAExAQAAAAoxODczMzAyMzc3AwAAAAMxNjACAAAABDEwMDgEAAAAATAHAAAACDEvMS8yMDE2CAAAAAoxMi8zMS8yMDE1CQAAAAEw21CtrrPj2wi0z/muHeTbCD5DSVEuTkFTREFRR1M6QUFQTC5JUV9SRS4xMDAwLjEvMS8yMDIxLi4uVVNELi5SRVRBSU5FRCBFQVJOSU5HUwEAAABpYQAAAgAAAAUxNDk2NgEIAAAABQAAAAExAQAAAAstMjA3MzIwMzUwOAMAAAADMTYwAgAAAAQxMjIyBAAAAAEwBwAAAAgxLzEvMjAyMQgAAAAJOS8yNi8yMDIwCQAAAAEw21CtrrPj2wiDOPeuHeTbCEBDSVEuTllTRTpGLklRX1BSRUZfRElWX09USEVSLjEwMDAuMS8xLzIwMTguLi5VU0QuLlBSRUYgRElWSURFTkRTAQAAAF+fAQADAAAAAADbUK2us+PbCIM4964d5NsIOENJUS5OWVNFOkYuSVFfVE9UQUxfREVCVC4xMDAwLjEvMS8yMDIxLi4uVVNELi5UT1RBTCBERUJUAQAA</t>
  </si>
  <si>
    <t>AF+fAQACAAAABjE2Mjk5OAEIAAAABQAAAAExAQAAAAstMjA2MjM4MjYwNAMAAAADMTYwAgAAAAQ0MTczBAAAAAEwBwAAAAgxLzEvMjAyMQgAAAAKMTIvMzEvMjAyMAkAAAABMNtQra6z49sIHPj5rh3k2wg8Q0lRLk5ZU0U6Ri5JUV9BUElDLjEwMDAuMS8xLzIwMjAuLi5VU0QuLlBEIElOIENBUElUQUwgQ09NTU9OAQAAAF+fAQACAAAABTIyMTY1AQgAAAAFAAAAATEBAAAACy0yMTEzNjkyNDYxAwAAAAMxNjACAAAABDEwODQEAAAAATAHAAAACDEvMS8yMDIwCAAAAAoxMi8zMS8yMDE5CQAAAAEw21CtrrPj2wjEjfWuHeTbCEJDSVEuVFNFOjcyNjkuSVFfUFJFRl9ESVZfT1RIRVIuMTAwMC4xLzEvMjAxNi4uLlVTRC4uUFJFRiBESVZJREVORFMBAAAADy4KAAMAAAAAANtQra6z49sICIXzrh3k2whGQ0lRLktPU0U6QTAwMDI3MC5JUV9QUkVGX0RJVl9PVEhFUi4xMDAwLjEvMS8yMDIxLi4uVVNELi5QUkVGIERJVklERU5EUwEAAAC23CUAAwAAAAAA21CtrrPj2whg2vOuHeTbCEtDSVEuS09TRTpBMDA1MzgwLklRX1RPVEFMX0NMLjEwMDAuMS8xLzIwMjAuLi5VU0QuLlRPVEFMIENVUlJFTlQgTElBQklMSVRJRVMBAAAATFkNAAIAAAAMNDYxNzkuNzYzNjE2AQgAAAAFAAAAATEBAAAACjIwODM3OTczNTUDAAAAAzE2MAIAAAAEMTAwOQQAAAABMAcAAAAIMS8xLzIwMjAIAAAACjEyLzMxLzIwMTkJAAAAATDbUK2u</t>
  </si>
  <si>
    <t>s+PbCKdI+K4d5NsIRkNJUS5OQVNEQVFHUzpUU0xBLklRX1RPVEFMX0xJQUIuMTAwMC4xLzEvMjAxNi4uLlVTRC4uVE9UQUwgTElBQklMSVRJRVMBAAAAEMaiAQIAAAAINjk4NC4yMzUBCAAAAAUAAAABMQEAAAAKMTg3NTc2OTA4MgMAAAADMTYwAgAAAAQxMjc2BAAAAAEwBwAAAAgxLzEvMjAxNggAAAAKMTIvMzEvMjAxNQkAAAABMNtQra6z49sI4lD0rh3k2whDQ0lRLk5BU0RBUUdTOlRTTEEuSVFfQVBJQy4xMDAwLjEvMS8yMDIwLi4uVVNELi5QRCBJTiBDQVBJVEFMIENPTU1PTgEAAAAQxqIBAgAAAAUxMjczNgEIAAAABQAAAAExAQAAAAstMjExMzU3ODkxOAMAAAADMTYwAgAAAAQxMDg0BAAAAAEwBwAAAAgxLzEvMjAyMAgAAAAKMTIvMzEvMjAxOQkAAAABMNtQra6z49sIbE72rh3k2wg3Q0lRLk5ZU0U6R00uSVFfVE9UQUxfQVNTRVRTLjEwMDAuMS8xLzIwMTYuLi5VU0QuLkFTU0VUUwEAAABU7qUDAgAAAAYxOTQzMzgBCAAAAAUAAAABMQEAAAAKMTg3MzMwMjM3NwMAAAADMTYwAgAAAAQxMDA3BAAAAAEwBwAAAAgxLzEvMjAxNggAAAAKMTIvMzEvMjAxNQkAAAABMNtQra6z49sIJa73rh3k2whBQ0lRLk5BU0RBUUdTOkFBUEwuSVFfQ09HUy4xMDAwLjEvMS8yMDE4Li4uVVNELi5DT1NUIE9GIEdPT0RTIFNPTEQBAAAAaWEAAAIAAAAGMTQxMDQ4AQgAAAAFAAAAATEBAAAACjE5ODk5MDk4MTQDAAAAAzE2</t>
  </si>
  <si>
    <t>MAIAAAACMzQEAAAAATAHAAAACDEvMS8yMDE4CAAAAAk5LzMwLzIwMTcJAAAAATDbUK2us+PbCCBF+q4d5NsIR0NJUS5OQVNEQVFHUzpBQVBMLklRX1BSRUZfRElWX09USEVSLjEwMDAuMS8xLzIwMjEuLi5VU0QuLlBSRUYgRElWSURFTkRTAQAAAGlhAAADAAAAAADbUK2us+PbCOgV9a4d5NsIQkNJUS5YVFJBOkRBSS5JUV9QUkVGX0RJVl9PVEhFUi4xMDAwLjEvMS8yMDE3Li4uVVNELi5QUkVGIERJVklERU5EUwUAAAAAAAAACAAAABQoSW52YWxpZCBJZGVudGlmaWVyKdtQra6z49sIWXX2rh3k2whRQ0lRLktPU0U6QTAwNTM4MC5JUV9DQVNIX1NUX0lOVkVTVC4xMDAwLjEvMS8yMDE4Li4uVVNELi5UT1QgQ0FTSCAmIFNUIElOVkVTVE1FTlRTAQAAAExZDQACAAAADDI3NDc2LjE0Mjk0OQEIAAAABQAAAAExAQAAAAoxOTQ4NzEwNTg2AwAAAAMxNjACAAAABDEwMDIEAAAAATAHAAAACDEvMS8yMDE4CAAAAAoxMi8zMS8yMDE3CQAAAAEw21CtrrPj2whg2vOuHeTbCDdDSVEuTllTRTpIRC5JUV9JTlZFTlRPUlkuMTAwMC4xLzEvMjAyMS4uLlVTRC4uSU5WRU5UT1JZAQAAAJdABAACAAAABTE0NTMxAQgAAAAFAAAAATEBAAAACy0yMTA3MjIwNzUzAwAAAAMxNjACAAAABDEwNDMEAAAAATAHAAAACDEvMS8yMDIxCAAAAAgyLzIvMjAyMAkAAAABMNtQra6z49sIgXQ63UHk2wg8Q0lRLktPU0U6QTAwMDI3MC5JUV9J</t>
  </si>
  <si>
    <t>TlZFTlRPUlkuMTAwMC4xLzEvMjAyMC4uLlVTRC4uSU5WRU5UT1JZAQAAALbcJQACAAAACzcwMjMuNjAxNjM1AQgAAAAFAAAAATEBAAAACjIwODM2ODUyMjkDAAAAAzE2MAIAAAAEMTA0MwQAAAABMAcAAAAIMS8xLzIwMjAIAAAACjEyLzMxLzIwMTkJAAAAATDbUK2us+PbCDa/+K4d5NsIQENJUS5LT1NFOkEwMDUzODAuSVFfQ09HUy4xMDAwLjEvMS8yMDE4Li4uVVNELi5DT1NUIE9GIEdPT0RTIFNPTEQBAAAATFkNAAIAAAAMNzM3NjMuMTI2NDA2AQgAAAAFAAAAATEBAAAACjE5NDg3MTA1ODYDAAAAAzE2MAIAAAACMzQEAAAAATAHAAAACDEvMS8yMDE4CAAAAAoxMi8zMS8yMDE3CQAAAAEw21CtrrPj2wiTEfeuHeTbCDZDSVEuVFNFOjcyMDMuSVFfSU5EVVNUUlkuMTAwMC4xLzEvMjAxOC4uLlVTRC4uSU5EVVNUUlkBAAAAvOAEAAMAAAALQXV0b21vYmlsZXMAEpasrrPj2wggRfquHeTbCDtDSVEuTkFTREFRR1M6VFNMQS5JUV9JTkRVU1RSWS4xMDAwLjEvMS8yMDE5Li4uVVNELi5JTkRVU1RSWQEAAAAQxqIBAwAAAAtBdXRvbW9iaWxlcwAUv2uus+PbCAXZ9a4d5NsINkNJUS5UU0U6NzIwMy5JUV9JTkRVU1RSWS4xMDAwLjEvMS8yMDE5Li4uVVNELi5JTkRVU1RSWQEAAAC84AQAAwAAAAtBdXRvbW9iaWxlcwAUv2uus+PbCN9t+q4d5NsIO0NJUS5OQVNEQVFHUzpBQVBMLklRX0lORFVTVFJZLjEwMDAuMS8x</t>
  </si>
  <si>
    <t>LzIwMTYuLi5VU0QuLklORFVTVFJZAQAAAGlhAAADAAAALFRlY2hub2xvZ3kgSGFyZHdhcmUsIFN0b3JhZ2UgYW5kIFBlcmlwaGVyYWxzABS/a66z49sIyXn0rh3k2wg1Q0lRLk5ZU0U6R00uSVFfSU5EVVNUUlkuMTAwMC4xLzEvMjAyMS4uLlVTRC4uSU5EVVNUUlkBAAAAVO6lAwMAAAALQXV0b21vYmlsZXMAFL9rrrPj2whsTvauHeTbCDRDSVEuTllTRTpGLklRX0lORFVTVFJZLjEwMDAuMS8xLzIwMjAuLi5VU0QuLklORFVTVFJZAQAAAF+fAQADAAAAC0F1dG9tb2JpbGVzABS/a66z49sIuaD0rh3k2wg0Q0lRLk5ZU0U6Ri5JUV9JTkRVU1RSWS4xMDAwLjEvMS8yMDIxLi4uVVNELi5JTkRVU1RSWQEAAABfnwEAAwAAAAtBdXRvbW9iaWxlcwAUv2uus+PbCDuy9a4d5NsIQkNJUS5UU0U6ODA1OC5JUV9UT1RBTF9DQS4xMDAwLjEvMS8yMDIxLi4uVVNELi5UT1RBTCBDVVJSRU5UIEFTU0VUUwEAAACB/wcAAgAAAAw2NDQ3Mi42ODk0NjQBCAAAAAUAAAABMQEAAAALLTIxNDUwMTEyNjUDAAAAAzE2MAIAAAAEMTAwOAQAAAABMAcAAAAIMS8xLzIwMjEIAAAACTMvMzEvMjAyMAkAAAABMNtQra6z49sIkxH3rh3k2whHQ0lRLk5BU0RBUUdTOlRTTEEuSVFfUFJFRl9FUVVJVFkuMTAwMC4xLzEvMjAxOC4uLlVTRC4uUFJFRiBTVE9DSyBFUVVJVFkBAAAAEMaiAQMAAAAAANtQra6z49sInQT0rh3k2whCQ0lRLlRTRTo3</t>
  </si>
  <si>
    <t>MjAzLklRX1BSRUZfRVFVSVRZLjEwMDAuMS8xLzIwMjEuLi5VU0QuLlBSRUYgU1RPQ0sgRVFVSVRZAQAAALzgBAADAAAAAADbUK2us+PbCPGC+a4d5NsIPkNJUS5OWVNFOkhELklRX0NPTU1PTi4xMDAwLjEvMS8yMDIxLi4uVVNELi5DT01NT04gU1RPQ0sgRVFVSVRZAQAAAJdABAACAAAAAjg5AQgAAAAFAAAAATEBAAAACy0yMTA3MjIwNzUzAwAAAAMxNjACAAAABDExMDMEAAAAATAHAAAACDEvMS8yMDIxCAAAAAgyLzIvMjAyMAkAAAABMNtQra6z49sIf0063UHk2wg4Q0lRLlRTRTo4MDU4LklRX0lOVkVOVE9SWS4xMDAwLjEvMS8yMDE5Li4uVVNELi5JTlZFTlRPUlkBAAAAgf8HAAIAAAAMMTEzNDAuMzUxNzQ1AQgAAAAFAAAAATEBAAAACjE5NjkwOTMxODQDAAAAAzE2MAIAAAAEMTA0MwQAAAABMAcAAAAIMS8xLzIwMTkIAAAACTMvMzEvMjAxOAkAAAABMNtQra6z49sIWQD2rh3k2whBQ0lRLk5BU0RBUUdTOlRTTEEuSVFfQ0FTSF9FUVVJVi4xMDAwLjEvMS8yMDE3Li4uVVNELi5DQVNIICYgRVFVSVYBAAAAEMaiAQIAAAAIMzM5My4yMTYBCAAAAAUAAAABMQEAAAAKMTk0NTg3MzU1MQMAAAADMTYwAgAAAAQxMDk2BAAAAAEwBwAAAAgxLzEvMjAxNwgAAAAKMTIvMzEvMjAxNgkAAAABMNtQra6z49sITQ35rh3k2wg6Q0lRLlRTRTo3MjcwLklRX1RPVEFMX0RFQlQuMTAwMC4xLzEvMjAyMC4uLlVTRC4uVE9U</t>
  </si>
  <si>
    <t>QUwgREVCVAEAAABSVw0AAgAAAAo5MDYuMDE5Mjg1AQgAAAAFAAAAATEBAAAACjE5Njk0NDc0MzkDAAAAAzE2MAIAAAAENDE3MwQAAAABMAcAAAAIMS8xLzIwMjAIAAAACTMvMzEvMjAxOQkAAAABMNtQra6z49sITB76rh3k2whAQ0lRLktPU0U6QTAwNTM4MC5JUV9DT0dTLjEwMDAuMS8xLzIwMTYuLi5VU0QuLkNPU1QgT0YgR09PRFMgU09MRAEAAABMWQ0AAgAAAAw2MjYzMS4yMTM5MzgBCAAAAAUAAAABMQEAAAAKMTgzMDM4MTY3OQMAAAADMTYwAgAAAAIzNAQAAAABMAcAAAAIMS8xLzIwMTYIAAAACjEyLzMxLzIwMTUJAAAAATDbUK2us+PbCCMn9q4d5NsIN0NJUS5OWVNFOkhELklRX1RPVEFMX0FTU0VUUy4xMDAwLjEvMS8yMDE5Li4uVVNELi5BU1NFVFMBAAAAl0AEAAIAAAAFNDQ1MjkBCAAAAAUAAAABMQEAAAAKMjAyMzc1NzQ1NgMAAAADMTYwAgAAAAQxMDA3BAAAAAEwBwAAAAgxLzEvMjAxOQgAAAAJMS8yOC8yMDE4CQAAAAEw21CtrrPj2wixX/euHeTbCEJDSVEuVFNFOjcyNjkuSVFfVE9UQUxfQ0EuMTAwMC4xLzEvMjAyMS4uLlVTRC4uVE9UQUwgQ1VSUkVOVCBBU1NFVFMBAAAADy4KAAIAAAAMMTQzMDkuNDE4NzI1AQgAAAAFAAAAATEBAAAACjIwNDM3NjQ1ODMDAAAAAzE2MAIAAAAEMTAwOAQAAAABMAcAAAAIMS8xLzIwMjEIAAAACTMvMzEvMjAyMAkAAAABMNtQra6z49sICIXzrh3k2whPQ0lR</t>
  </si>
  <si>
    <t>Lk5ZU0U6SEQuSVFfVE9UQUxfT1VUU1RBTkRJTkdfRklMSU5HX0RBVEUuMTAwMC4xLzEvMjAyMS4uLlVTRC4uVE9UQUwgT1VUIFNIUgEAAACXQAQAAgAAAAsxMDc0Ljc0MTU5MgEEAAAABQAAAAE1AQAAAAstMjEwNzIyMDc1MwIAAAAFMjQxNTMGAAAAATDbUK2us+PbCIF0Ot1B5NsIPkNJUS5LT1NFOkEwMDUzODAuSVFfVE9UQUxfREVCVC4xMDAwLjEvMS8yMDE4Li4uVVNELi5UT1RBTCBERUJUAQAAAExZDQACAAAADDY3Mzk5Ljg0MDEzNAEIAAAABQAAAAExAQAAAAoxOTQ4NzEwNTg2AwAAAAMxNjACAAAABDQxNzMEAAAAATAHAAAACDEvMS8yMDE4CAAAAAoxMi8zMS8yMDE3CQAAAAEw21CtrrPj2whZAPauHeTbCEBDSVEuS09TRTpBMDA1MzgwLklRX1RPVEFMX1JFVi4xMDAwLjEvMS8yMDIxLi4uVVNELi5UT1RBTCBSRVZFTlVFAQAAAExZDQACAAAADDk1NTYyLjM1NTU4MwEIAAAABQAAAAExAQAAAAstMjA1NzExNjE5NwMAAAADMTYwAgAAAAIyOAQAAAABMAcAAAAIMS8xLzIwMjEIAAAACjEyLzMxLzIwMjAJAAAAATDbUK2us+PbCOJQ9K4d5NsIPENJUS5UU0U6ODA1OC5JUV9UT1RBTF9SRVYuMTAwMC4xLzEvMjAyMS4uLlVTRC4uVE9UQUwgUkVWRU5VRQEAAACB/wcAAgAAAA0xMzczNTUuNTc2MTY3AQgAAAAFAAAAATEBAAAACy0yMTQ1MDExMjY1AwAAAAMxNjACAAAAAjI4BAAAAAEwBwAAAAgxLzEvMjAy</t>
  </si>
  <si>
    <t>MQgAAAAJMy8zMS8yMDIwCQAAAAEw21CtrrPj2wiohveuHeTbCENDSVEuTkFTREFRR1M6VFNMQS5JUV9UT1RBTF9BU1NFVFMuMTAwMC4xLzEvMjAxOC4uLlVTRC4uVE9UQUwgQVNTRVRTAQAAABDGogECAAAACTI4NjU1LjM3MgEIAAAABQAAAAExAQAAAAoyMDEzOTA3NDcwAwAAAAMxNjACAAAABDEwMDcEAAAAATAHAAAACDEvMS8yMDE4CAAAAAoxMi8zMS8yMDE3CQAAAAEw21CtrrPj2whZAPauHeTbCEFDSVEuVFNFOjcyMDMuSVFfVE9UQUxfTElBQi4xMDAwLjEvMS8yMDIxLi4uVVNELi5UT1RBTCBMSUFCSUxJVElFUwEAAAC84AQAAgAAAA0zMDMyNzguMzA4NTg1AQgAAAAFAAAAATEBAAAACy0yMDkwODEwMzk3AwAAAAMxNjACAAAABDEyNzYEAAAAATAHAAAACDEvMS8yMDIxCAAAAAkzLzMxLzIwMjAJAAAAATDbUK2us+PbCDuy9a4d5NsIQUNJUS5OWVNFOkdNLklRX1RPVEFMX0NBLjEwMDAuMS8xLzIwMjEuLi5VU0QuLlRPVEFMIENVUlJFTlQgQVNTRVRTAQAAAFTupQMCAAAABTgwOTI0AQgAAAAFAAAAATEBAAAACy0yMDYyNjYwMzI5AwAAAAMxNjACAAAABDEwMDgEAAAAATAHAAAACDEvMS8yMDIxCAAAAAoxMi8zMS8yMDIwCQAAAAEw21CtrrPj2wiSIfiuHeTbCD1DSVEuTllTRTpIRC5JUV9UT1RBTF9BU1NFVFMuMTAwMC4xLzEvMjAyMS4uLlVTRC4uVE9UQUwgQVNTRVRTAQAAAJdABAACAAAABTUxMjM2</t>
  </si>
  <si>
    <t>AQgAAAAFAAAAATEBAAAACy0yMTA3MjIwNzUzAwAAAAMxNjACAAAABDEwMDcEAAAAATAHAAAACDEvMS8yMDIxCAAAAAgyLzIvMjAyMAkAAAABMNtQra6z49sIf0063UHk2whSQ0lRLk5BU0RBUUdTOkFBUEwuSVFfQ0FTSF9TVF9JTlZFU1QuMTAwMC4xLzEvMjAxOC4uLlVTRC4uVE9UIENBU0ggJiBTVCBJTlZFU1RNRU5UUwEAAABpYQAAAgAAAAU3NDE4MQEIAAAABQAAAAExAQAAAAoxOTg5OTA5ODE0AwAAAAMxNjACAAAABDEwMDIEAAAAATAHAAAACDEvMS8yMDE4CAAAAAk5LzMwLzIwMTcJAAAAATDbUK2us+PbCKwz+a4d5NsIR0NJUS5OQVNEQVFHUzpBQVBMLklRX1BSRUZfRVFVSVRZLjEwMDAuMS8xLzIwMjEuLi5VU0QuLlBSRUYgU1RPQ0sgRVFVSVRZAQAAAGlhAAADAAAAAADbUK2us+PbCAtk9a4d5NsIRUNJUS5OWVNFOkYuSVFfVE9UQUxfQ0wuMTAwMC4xLzEvMjAxOC4uLlVTRC4uVE9UQUwgQ1VSUkVOVCBMSUFCSUxJVElFUwEAAABfnwEAAgAAAAU5NDYwMAEIAAAABQAAAAExAQAAAAoyMDA4MDc2Mzc5AwAAAAMxNjACAAAABDEwMDkEAAAAATAHAAAACDEvMS8yMDE4CAAAAAoxMi8zMS8yMDE3CQAAAAEw21CtrrPj2whZAPauHeTbCDxDSVEuTllTRTpGLklRX0FQSUMuMTAwMC4xLzEvMjAyMS4uLlVTRC4uUEQgSU4gQ0FQSVRBTCBDT01NT04BAAAAX58BAAIAAAAFMjIyOTABCAAAAAUAAAABMQEAAAAL</t>
  </si>
  <si>
    <t>LTIwNjIzODI2MDQDAAAAAzE2MAIAAAAEMTA4NAQAAAABMAcAAAAIMS8xLzIwMjEIAAAACjEyLzMxLzIwMjAJAAAAATDbUK2us+PbCFkA9q4d5NsIQENJUS5OWVNFOkYuSVFfUFJFRl9ESVZfT1RIRVIuMTAwMC4xLzEvMjAyMS4uLlVTRC4uUFJFRiBESVZJREVORFMBAAAAX58BAAMAAAAAANtQra6z49sIXfr3rh3k2wgxQ0lRLk5ZU0U6SEQuSVFfTkkuMTAwMC4xLzEvMjAyMC4uLlVTRC4uTkVUIElOQ09NRQEAAACXQAQAAgAAAAUxMTEyMQEIAAAABQAAAAExAQAAAAoyMDg1NzM5ODYyAwAAAAMxNjACAAAAAjE1BAAAAAEwBwAAAAgxLzEvMjAyMAgAAAAIMi8zLzIwMTkJAAAAATDbUK2us+PbCFl19q4d5NsIQENJUS5OQVNEQVFHUzpUU0xBLklRX0FSLjEwMDAuMS8xLzIwMTcuLi5VU0QuLkFDQ09VTlRTIFJFQ0VJVkFCTEUBAAAAEMaiAQIAAAAHNDk5LjE0MgEIAAAABQAAAAExAQAAAAoxOTQ1ODczNTUxAwAAAAMxNjACAAAABDEwMjEEAAAAATAHAAAACDEvMS8yMDE3CAAAAAoxMi8zMS8yMDE2CQAAAAEw21CtrrPj2widBPSuHeTbCEFDSVEuTkFTREFRR1M6VFNMQS5JUV9DQVNIX0VRVUlWLjEwMDAuMS8xLzIwMjEuLi5VU0QuLkNBU0ggJiBFUVVJVgEAAAAQxqIBAgAAAAUxOTM4NAEIAAAABQAAAAExAQAAAAstMjA2MjY4MTA2NQMAAAADMTYwAgAAAAQxMDk2BAAAAAEwBwAAAAgxLzEvMjAyMQgAAAAKMTIv</t>
  </si>
  <si>
    <t>MzEvMjAyMAkAAAABMNtQra6z49sInQT0rh3k2whDQ0lRLk5ZU0U6R00uSVFfQ0FTSF9FUVVJVi4xMDAwLjEvMS8yMDE2Li4uVVNELi5DQVNIIEFORCBFUVVJVkFMRU5UUwEAAABU7qUDAgAAAAUxMjEzOAEIAAAABQAAAAExAQAAAAoxODczMzAyMzc3AwAAAAMxNjACAAAABDEwOTYEAAAAATAHAAAACDEvMS8yMDE2CAAAAAoxMi8zMS8yMDE1CQAAAAEw21CtrrPj2wh0K/SuHeTbCDFDSVEuTllTRTpHTS5JUV9OSS4xMDAwLjEvMS8yMDIwLi4uVVNELi5ORVQgSU5DT01FAQAAAFTupQMCAAAABDY3MzIBCAAAAAUAAAABMQEAAAALLTIxMTM4ODAyMzMDAAAAAzE2MAIAAAACMTUEAAAAATAHAAAACDEvMS8yMDIwCAAAAAoxMi8zMS8yMDE5CQAAAAEw21CtrrPj2whZAPauHeTbCENDSVEuTkFTREFRR1M6QUFQTC5JUV9UT1RBTF9BU1NFVFMuMTAwMC4xLzEvMjAxNi4uLlVTRC4uVE9UQUwgQVNTRVRTAQAAAGlhAAACAAAABjI5MDM0NQEIAAAABQAAAAExAQAAAAoxODYzOTk2Njg0AwAAAAMxNjACAAAABDEwMDcEAAAAATAHAAAACDEvMS8yMDE2CAAAAAk5LzI2LzIwMTUJAAAAATDbUK2us+PbCGxO9q4d5NsIOkNJUS5OWVNFOkYuSVFfVE9UQUxfUkVWLjEwMDAuMS8xLzIwMTYuLi5VU0QuLlRPVEFMIFJFVkVOVUUBAAAAX58BAAIAAAAGMTQ5NTU4AQgAAAAFAAAAATEBAAAACjE4NzM0NDk3ODADAAAAAzE2MAIAAAAC</t>
  </si>
  <si>
    <t>MjgEAAAAATAHAAAACDEvMS8yMDE2CAAAAAoxMi8zMS8yMDE1CQAAAAEw21CtrrPj2wgLZPWuHeTbCDxDSVEuVFNFOjgwNTguSVFfQ0FTSF9FUVVJVi4xMDAwLjEvMS8yMDE5Li4uVVNELi5DQVNIICYgRVFVSVYBAAAAgf8HAAIAAAALOTQ2Ny4xNzI0MjcBCAAAAAUAAAABMQEAAAAKMTk2OTA5MzE4NAMAAAADMTYwAgAAAAQxMDk2BAAAAAEwBwAAAAgxLzEvMjAxOQgAAAAJMy8zMS8yMDE4CQAAAAEw21CtrrPj2wixqPmuHeTbCDdDSVEuTkFTREFRR1M6VFNMQS5JUV9OSS4xMDAwLjEvMS8yMDE5Li4uVVNELi5ORVQgSU5DT01FAQAAABDGogECAAAABC05NzYBCAAAAAUAAAABMQEAAAAKMjA3OTEyODYyNQMAAAADMTYwAgAAAAIxNQQAAAABMAcAAAAIMS8xLzIwMTkIAAAACjEyLzMxLzIwMTgJAAAAATDbUK2us+PbCOJQ9K4d5NsITUNJUS5UU0U6NzIwMy5JUV9DQVNIX1NUX0lOVkVTVC4xMDAwLjEvMS8yMDIxLi4uVVNELi5UT1QgQ0FTSCAmIFNUIElOVkVTVE1FTlRTAQAAALzgBAACAAAADDI1OTExLjczMTUwNAEIAAAABQAAAAExAQAAAAstMjA5MDgxMDM5NwMAAAADMTYwAgAAAAQxMDAyBAAAAAEwBwAAAAgxLzEvMjAyMQgAAAAJMy8zMS8yMDIwCQAAAAEw21CtrrPj2wi0z/muHeTbCENDSVEuTkFTREFRR1M6QUFQTC5JUV9UT1RBTF9BU1NFVFMuMTAwMC4xLzEvMjAxNy4uLlVTRC4uVE9UQUwgQVNTRVRT</t>
  </si>
  <si>
    <t>AQAAAGlhAAACAAAABjMyMTY4NgEIAAAABQAAAAExAQAAAAoxOTE5MzM0NDg0AwAAAAMxNjACAAAABDEwMDcEAAAAATAHAAAACDEvMS8yMDE3CAAAAAk5LzI0LzIwMTYJAAAAATDbUK2us+PbCCBF+q4d5NsIQENJUS5OWVNFOkYuSVFfUFJFRl9FUVVJVFkuMTAwMC4xLzEvMjAxNy4uLlVTRC4uUFJFRiBTVE9DSyBFUVVJVFkBAAAAX58BAAMAAAAAANtQra6z49sIp0j4rh3k2whNQ0lRLlRTRTo4MDU4LklRX0NBU0hfU1RfSU5WRVNULjEwMDAuMS8xLzIwMTkuLi5VU0QuLlRPVCBDQVNIICYgU1QgSU5WRVNUTUVOVFMBAAAAgf8HAAIAAAAMMTE3OTQuNjE0NzQ4AQgAAAAFAAAAATEBAAAACjE5NjkwOTMxODQDAAAAAzE2MAIAAAAEMTAwMgQAAAABMAcAAAAIMS8xLzIwMTkIAAAACTMvMzEvMjAxOAkAAAABMNtQra6z49sItM/5rh3k2wg3Q0lRLk5BU0RBUUdTOlRTTEEuSVFfTkkuMTAwMC4xLzEvMjAyMS4uLlVTRC4uTkVUIElOQ09NRQEAAAAQxqIBAgAAAAM3MjEBCAAAAAUAAAABMQEAAAALLTIwNjI2ODEwNjUDAAAAAzE2MAIAAAACMTUEAAAAATAHAAAACDEvMS8yMDIxCAAAAAoxMi8zMS8yMDIwCQAAAAEw21CtrrPj2wiohveuHeTbCENDSVEuTllTRTpHTS5JUV9DQVNIX0VRVUlWLjEwMDAuMS8xLzIwMTcuLi5VU0QuLkNBU0ggQU5EIEVRVUlWQUxFTlRTAQAAAFTupQMCAAAABDk3NzQBCAAAAAUAAAABMQEA</t>
  </si>
  <si>
    <t>AAAKMTk0MzkyMjc4NAMAAAADMTYwAgAAAAQxMDk2BAAAAAEwBwAAAAgxLzEvMjAxNwgAAAAKMTIvMzEvMjAxNgkAAAABMNtQra6z49sIUMP2rh3k2whGQ0lRLk5ZU0U6R00uSVFfVE9UQUxfQ0wuMTAwMC4xLzEvMjAyMC4uLlVTRC4uVE9UQUwgQ1VSUkVOVCBMSUFCSUxJVElFUwEAAABU7qUDAgAAAAU4NDkwNQEIAAAABQAAAAExAQAAAAstMjExMzg4MDIzMwMAAAADMTYwAgAAAAQxMDA5BAAAAAEwBwAAAAgxLzEvMjAyMAgAAAAKMTIvMzEvMjAxOQkAAAABMNtQra6z49sIWXX2rh3k2whFQ0lRLk5ZU0U6Ri5JUV9UT1RBTF9DTC4xMDAwLjEvMS8yMDE5Li4uVVNELi5UT1RBTCBDVVJSRU5UIExJQUJJTElUSUVTAQAAAF+fAQACAAAABTk1NTY5AQgAAAAFAAAAATEBAAAACjIwNzg4NTgyNDADAAAAAzE2MAIAAAAEMTAwOQQAAAABMAcAAAAIMS8xLzIwMTkIAAAACjEyLzMxLzIwMTgJAAAAATDbUK2us+PbCBz4+a4d5NsIPkNJUS5YVFJBOkRBSS5JUV9BUElDLjEwMDAuMS8xLzIwMTkuLi5VU0QuLlBEIElOIENBUElUQUwgQ09NTU9OBQAAAAAAAAAIAAAAFChJbnZhbGlkIElkZW50aWZpZXIp21CtrrPj2whsTvauHeTbCD5DSVEuVFNFOjcyNjkuSVFfQVBJQy4xMDAwLjEvMS8yMDE2Li4uVVNELi5QRCBJTiBDQVBJVEFMIENPTU1PTgEAAAAPLgoAAgAAAAsxMjAzLjEzMzYxOAEIAAAABQAAAAExAQAAAAoxNzQ1</t>
  </si>
  <si>
    <t>NTI4MDA0AwAAAAMxNjACAAAABDEwODQEAAAAATAHAAAACDEvMS8yMDE2CAAAAAkzLzMxLzIwMTUJAAAAATDbUK2us+PbCCMn9q4d5NsIOkNJUS5UU0U6NzI2OS5JUV9UT1RBTF9ERUJULjEwMDAuMS8xLzIwMTguLi5VU0QuLlRPVEFMIERFQlQBAAAADy4KAAIAAAALNTczOC43NTM0NDkBCAAAAAUAAAABMQEAAAAKMTg0OTAyNjcyNwMAAAADMTYwAgAAAAQ0MTczBAAAAAEwBwAAAAgxLzEvMjAxOAgAAAAJMy8zMS8yMDE3CQAAAAEw21CtrrPj2wh0K/SuHeTbCDxDSVEuS09TRTpBMDAwMjcwLklRX1RPVEFMX0FTU0VUUy4xMDAwLjEvMS8yMDE2Li4uVVNELi5BU1NFVFMBAAAAttwlAAIAAAAMMzkwNzMuODA4MDY3AQgAAAAFAAAAATEBAAAACjE4MzE2NDQxMTQDAAAAAzE2MAIAAAAEMTAwNwQAAAABMAcAAAAIMS8xLzIwMTYIAAAACjEyLzMxLzIwMTUJAAAAATDbUK2us+PbCGDa864d5NsIPkNJUS5UU0U6NzI3MC5JUV9UT1RBTF9BU1NFVFMuMTAwMC4xLzEvMjAxOS4uLlVTRC4uVE9UQUwgQVNTRVRTAQAAAFJXDQACAAAADDI3MTU3Ljk3ODc4MwEIAAAABQAAAAExAQAAAAoxODk0NTY3NzUyAwAAAAMxNjACAAAABDEwMDcEAAAAATAHAAAACDEvMS8yMDE5CAAAAAkzLzMxLzIwMTgJAAAAATDbUK2us+PbCNXH9K4d5NsIQkNJUS5YVFJBOkRBSS5JUV9QUkVGX0RJVl9PVEhFUi4xMDAwLjEvMS8yMDE5Li4uVVNE</t>
  </si>
  <si>
    <t>Li5QUkVGIERJVklERU5EUwUAAAAAAAAACAAAABQoSW52YWxpZCBJZGVudGlmaWVyKdtQra6z49sIvpb4rh3k2wg+Q0lRLk5ZU0U6SE1DLklRX1RPVEFMX0FTU0VUUy4xMDAwLjEvMS8yMDE2Li4uVVNELi5UT1RBTCBBU1NFVFMBAAAAlUEEAAIAAAANMTUzNTYxLjQ0MTQ4MQEIAAAABQAAAAExAQAAAAoxODQ3NzcyNTA2AwAAAAMxNjACAAAABDEwMDcEAAAAATAHAAAACDEvMS8yMDE2CAAAAAkzLzMxLzIwMTUJAAAAATDbUK2us+PbCEKc9q4d5NsIQkNJUS5OWVNFOkhNQy5JUV9UT1RBTF9DQS4xMDAwLjEvMS8yMDE5Li4uVVNELi5UT1RBTCBDVVJSRU5UIEFTU0VUUwEAAACVQQQAAgAAAAw2NTIwNi44MDEyNjIBCAAAAAUAAAABMQEAAAAKMjA0MTg3ODQ5OAMAAAADMTYwAgAAAAQxMDA4BAAAAAEwBwAAAAgxLzEvMjAxOQgAAAAJMy8zMS8yMDE4CQAAAAEw21CtrrPj2whCnPauHeTbCDhDSVEuWFRSQTpEQUkuSVFfVE9UQUxfQVNTRVRTLjEwMDAuMS8xLzIwMTYuLi5VU0QuLkFTU0VUUwUAAAAAAAAACAAAABQoSW52YWxpZCBJZGVudGlmaWVyKdtQra6z49sI1cf0rh3k2wg8Q0lRLlhUUkE6REFJLklRX0NPR1MuMTAwMC4xLzEvMjAxOS4uLlVTRC4uQ09TVCBPRiBHT09EUyBTT0xEBQAAAAAAAAAIAAAAFChJbnZhbGlkIElkZW50aWZpZXIpFL9rrrPj2wjXWfmuHeTbCDxDSVEuVFNFOjcyNjkuSVFfQ09HUy4x</t>
  </si>
  <si>
    <t>MDAwLjEvMS8yMDE2Li4uVVNELi5DT1NUIE9GIEdPT0RTIFNPTEQBAAAADy4KAAIAAAAMMTgyNTQuMDk2NTM1AQgAAAAFAAAAATEBAAAACjE3NDU1MjgwMDQDAAAAAzE2MAIAAAACMzQEAAAAATAHAAAACDEvMS8yMDE2CAAAAAkzLzMxLzIwMTUJAAAAATAUv2uus+PbCEPm+K4d5NsIR0NJUS5UU0U6NzI2OS5JUV9UT1RBTF9DTC4xMDAwLjEvMS8yMDE5Li4uVVNELi5UT1RBTCBDVVJSRU5UIExJQUJJTElUSUVTAQAAAA8uCgACAAAADDExNjk2LjkwNzQ3OQEIAAAABQAAAAExAQAAAAoxODk1MDAyNDE4AwAAAAMxNjACAAAABDEwMDkEAAAAATAHAAAACDEvMS8yMDE5CAAAAAkzLzMxLzIwMTgJAAAAATAUv2uus+PbCEns9K4d5NsIPENJUS5OWVNFOkhNQy5JUV9UT1RBTF9SRVYuMTAwMC4xLzEvMjAxOS4uLlVTRC4uVE9UQUwgUkVWRU5VRQEAAACVQQQAAgAAAA0xNDQ2MzYuNzU2NTMzAQgAAAAFAAAAATEBAAAACjIwNDE4Nzg0OTgDAAAAAzE2MAIAAAACMjgEAAAAATAHAAAACDEvMS8yMDE5CAAAAAkzLzMxLzIwMTgJAAAAATAUv2uus+PbCAtk9a4d5NsIRkNJUS5LT1NFOkEwMDAyNzAuSVFfVE9UQUxfQ0EuMTAwMC4xLzEvMjAxOS4uLlVTRC4uVE9UQUwgQ1VSUkVOVCBBU1NFVFMBAAAAttwlAAIAAAAMMTc3MDYuNTMwMjEzAQgAAAAFAAAAATEBAAAACjIwMjE1MzA2MjMDAAAAAzE2MAIAAAAEMTAwOAQAAAAB</t>
  </si>
  <si>
    <t>MAcAAAAIMS8xLzIwMTkIAAAACjEyLzMxLzIwMTgJAAAAATAUv2uus+PbCEPm+K4d5NsITUNJUS5UU0U6NzI2OS5JUV9DQVNIX1NUX0lOVkVTVC4xMDAwLjEvMS8yMDE5Li4uVVNELi5UT1QgQ0FTSCAmIFNUIElOVkVTVE1FTlRTAQAAAA8uCgACAAAACzg5MTcuNzgyMDcxAQgAAAAFAAAAATEBAAAACjE4OTUwMDI0MTgDAAAAAzE2MAIAAAAEMTAwMgQAAAABMAcAAAAIMS8xLzIwMTkIAAAACTMvMzEvMjAxOAkAAAABMBS/a66z49sIQpz2rh3k2wgyQ0lRLk5ZU0U6SE1DLklRX05JLjEwMDAuMS8xLzIwMTkuLi5VU0QuLk5FVCBJTkNPTUUBAAAAlUEEAAIAAAALOTk3NC40NTU1MzYBCAAAAAUAAAABMQEAAAAKMjA0MTg3ODQ5OAMAAAADMTYwAgAAAAIxNQQAAAABMAcAAAAIMS8xLzIwMTkIAAAACTMvMzEvMjAxOAkAAAABMBS/a66z49sICIXzrh3k2wg+Q0lRLlRTRTo4MDU4LklRX0FQSUMuMTAwMC4xLzEvMjAxNi4uLlVTRC4uUEQgSU4gQ0FQSVRBTCBDT01NT04BAAAAgf8HAAIAAAALMjIyMi41ODUyNTkBCAAAAAUAAAABMQEAAAAKMTc5NzQ3NDA0NQMAAAADMTYwAgAAAAQxMDg0BAAAAAEwBwAAAAgxLzEvMjAxNggAAAAJMy8zMS8yMDE1CQAAAAEwFL9rrrPj2wiTEfeuHeTbCDpDSVEuVFNFOjcyMDMuSVFfVE9UQUxfREVCVC4xMDAwLjEvMS8yMDE5Li4uVVNELi5UT1RBTCBERUJUAQAAALzgBAACAAAADTE4</t>
  </si>
  <si>
    <t>Mzk5NC4yNjUxMDYBCAAAAAUAAAABMQEAAAAKMjA0MjMyMjQyNwMAAAADMTYwAgAAAAQ0MTczBAAAAAEwBwAAAAgxLzEvMjAxOQgAAAAJMy8zMS8yMDE4CQAAAAEwFL9rrrPj2wi9b/iuHeTbCDxDSVEuVFNFOjcyNzAuSVFfVE9UQUxfUkVWLjEwMDAuMS8xLzIwMTcuLi5VU0QuLlRPVEFMIFJFVkVOVUUBAAAAUlcNAAIAAAAMMjg3NjYuOTc5ODM5AQgAAAAFAAAAATEBAAAACjE4NjA0MTE2NjkDAAAAAzE2MAIAAAACMjgEAAAAATAHAAAACDEvMS8yMDE3CAAAAAkzLzMxLzIwMTYJAAAAATAUv2uus+PbCNdZ+a4d5NsIQ0NJUS5PTTpWT0xWIEIuSVFfUFJFRl9ESVZfT1RIRVIuMTAwMC4xLzEvMjAyMC4uLlVTRC4uUFJFRiBESVZJREVORFMBAAAAN8QEAAMAAAAAABS/a66z49sIJa73rh3k2wg8Q0lRLlRTRTo3MjY5LklRX0NPR1MuMTAwMC4xLzEvMjAyMC4uLlVTRC4uQ09TVCBPRiBHT09EUyBTT0xEAQAAAA8uCgACAAAADDI0NzE3LjYwNTk1NwEIAAAABQAAAAExAQAAAAoxOTcwMjEzMDA5AwAAAAMxNjACAAAAAjM0BAAAAAEwBwAAAAgxLzEvMjAyMAgAAAAJMy8zMS8yMDE5CQAAAAEwFL9rrrPj2whD5viuHeTbCEBDSVEuS09TRTpBMDAwMjcwLklRX0NBU0hfRVFVSVYuMTAwMC4xLzEvMjAxNy4uLlVTRC4uQ0FTSCAmIEVRVUlWAQAAALbcJQACAAAACzI1NDUuMjQyNjc2AQgAAAAFAAAAATEBAAAACjE4NzU4</t>
  </si>
  <si>
    <t>NzUxNzUDAAAAAzE2MAIAAAAEMTA5NgQAAAABMAcAAAAIMS8xLzIwMTcIAAAACjEyLzMxLzIwMTYJAAAAATAUv2uus+PbCNXH9K4d5NsIPENJUS5LT1NFOkEwMDAyNzAuSVFfSU5WRU5UT1JZLjEwMDAuMS8xLzIwMTcuLi5VU0QuLklOVkVOVE9SWQEAAAC23CUAAgAAAAs3MzU0LjgwNTI0MwEIAAAABQAAAAExAQAAAAoxODc1ODc1MTc1AwAAAAMxNjACAAAABDEwNDMEAAAAATAHAAAACDEvMS8yMDE3CAAAAAoxMi8zMS8yMDE2CQAAAAEwFL9rrrPj2wi5oPSuHeTbCEZDSVEuS09TRTpBMDA1MzgwLklRX1BSRUZfRVFVSVRZLjEwMDAuMS8xLzIwMTkuLi5VU0QuLlBSRUYgU1RPQ0sgRVFVSVRZAQAAAExZDQACAAAACjE4NC41NTk2NTgBCAAAAAUAAAABMQEAAAAKMjAxOTY3NDk5MQMAAAADMTYwAgAAAAQxMDA1BAAAAAEwBwAAAAgxLzEvMjAxOQgAAAAKMTIvMzEvMjAxOAkAAAABMBS/a66z49sITB76rh3k2wg9Q0lRLk5ZU0U6R00uSVFfQVBJQy4xMDAwLjEvMS8yMDE2Li4uVVNELi5QRCBJTiBDQVBJVEFMIENPTU1PTgEAAABU7qUDAgAAAAUyNzYwNwEIAAAABQAAAAExAQAAAAoxODczMzAyMzc3AwAAAAMxNjACAAAABDEwODQEAAAAATAHAAAACDEvMS8yMDE2CAAAAAoxMi8zMS8yMDE1CQAAAAEwFL9rrrPj2whsTvauHeTbCD5DSVEuWFRSQTpEQUkuSVFfVE9UQUxfQVNTRVRTLjEwMDAuMS8xLzIwMjEuLi5V</t>
  </si>
  <si>
    <t>U0QuLlRPVEFMIEFTU0VUUwUAAAAAAAAACAAAABQoSW52YWxpZCBJZGVudGlmaWVyKRS/a66z49sI+F3zrh3k2wg3Q0lRLk5ZU0U6SEQuSVFfVE9UQUxfQVNTRVRTLjEwMDAuMS8xLzIwMTcuLi5VU0QuLkFTU0VUUwEAAACXQAQAAgAAAAU0MTk3MwEIAAAABQAAAAExAQAAAAoxODc5NTU1NTczAwAAAAMxNjACAAAABDEwMDcEAAAAATAHAAAACDEvMS8yMDE3CAAAAAkxLzMxLzIwMTYJAAAAATAUv2uus+PbCDa/+K4d5NsIQ0NJUS5LT1NFOkEwMDAyNzAuSVFfQ09NTU9OLjEwMDAuMS8xLzIwMTcuLi5VU0QuLkNPTU1PTiBTVE9DSyBFUVVJVFkBAAAAttwlAAIAAAALMTc3Ny4wMDQ0MTIBCAAAAAUAAAABMQEAAAAKMTg3NTg3NTE3NQMAAAADMTYwAgAAAAQxMTAzBAAAAAEwBwAAAAgxLzEvMjAxNwgAAAAKMTIvMzEvMjAxNgkAAAABMBS/a66z49sIsaj5rh3k2wg5Q0lRLlRTRTo4MDU4LklRX1JFLjEwMDAuMS8xLzIwMTYuLi5VU0QuLlJFVEFJTkVEIEVBUk5JTkdTAQAAAIH/BwACAAAADDI5OTMxLjIxOTg1OQEIAAAABQAAAAExAQAAAAoxNzk3NDc0MDQ1AwAAAAMxNjACAAAABDEyMjIEAAAAATAHAAAACDEvMS8yMDE2CAAAAAkzLzMxLzIwMTUJAAAAATAUv2uus+PbCAXZ9a4d5NsIP0NJUS5OQVNEQVFHUzpUU0xBLklRX1RPVEFMX0RFQlQuMTAwMC4xLzEvMjAxOC4uLlVTRC4uVE9UQUwgREVCVAEAAAAQxqIB</t>
  </si>
  <si>
    <t>AgAAAAkxMjEzMC44NjMBCAAAAAUAAAABMQEAAAAKMjAxMzkwNzQ3MAMAAAADMTYwAgAAAAQ0MTczBAAAAAEwBwAAAAgxLzEvMjAxOAgAAAAKMTIvMzEvMjAxNwkAAAABMBS/a66z49sISez0rh3k2whMQ0lRLk5ZU0U6R00uSVFfQ0FTSF9TVF9JTlZFU1QuMTAwMC4xLzEvMjAyMS4uLlVTRC4uVE9UIENBU0ggJiBTVCBJTlZFU1RNRU5UUwEAAABU7qUDAgAAAAUyMzkzOAEIAAAABQAAAAExAQAAAAstMjA2MjY2MDMyOQMAAAADMTYwAgAAAAQxMDAyBAAAAAEwBwAAAAgxLzEvMjAyMQgAAAAKMTIvMzEvMjAyMAkAAAABMBS/a66z49sIC2T1rh3k2whVQ0lRLk5BU0RBUUdTOkFBUEwuSVFfVE9UQUxfT1VUU1RBTkRJTkdfRklMSU5HX0RBVEUuMTAwMC4xLzEvMjAxOS4uLlVTRC4uVE9UQUwgT1VUIFNIUgEAAABpYQAAAgAAAAkxODk4MS41OTIBBAAAAAUAAAABNQEAAAAKMjA2NzIwOTYyNgIAAAAFMjQxNTMGAAAAATAUv2uus+PbCKwz+a4d5NsINkNJUS5OWVNFOkYuSVFfVE9UQUxfQVNTRVRTLjEwMDAuMS8xLzIwMTYuLi5VU0QuLkFTU0VUUwEAAABfnwEAAgAAAAYyMjQ5MjUBCAAAAAUAAAABMQEAAAAKMTg3MzQ0OTc4MAMAAAADMTYwAgAAAAQxMDA3BAAAAAEwBwAAAAgxLzEvMjAxNggAAAAKMTIvMzEvMjAxNQkAAAABMBS/a66z49sIWXX2rh3k2wg6Q0lRLk5ZU0U6Ri5JUV9DT0dTLjEwMDAuMS8xLzIwMTku</t>
  </si>
  <si>
    <t>Li5VU0QuLkNPU1QgT0YgR09PRFMgU09MRAEAAABfnwEAAgAAAAYxMzYyNjkBCAAAAAUAAAABMQEAAAAKMjA3ODg1ODI0MAMAAAADMTYwAgAAAAIzNAQAAAABMAcAAAAIMS8xLzIwMTkIAAAACjEyLzMxLzIwMTgJAAAAATAUv2uus+PbCKiG964d5NsIOUNJUS5OWVNFOkYuSVFfQVIuMTAwMC4xLzEvMjAxNy4uLlVTRC4uQUNDT1VOVFMgUkVDRUlWQUJMRQEAAABfnwEAAgAAAAUxMTEwMgEIAAAABQAAAAExAQAAAAoxOTQ2NDI0MDMzAwAAAAMxNjACAAAABDEwMjEEAAAAATAHAAAACDEvMS8yMDE3CAAAAAoxMi8zMS8yMDE2CQAAAAEwFL9rrrPj2wgF2fWuHeTbCD5DSVEuVFNFOjcyNzAuSVFfQVBJQy4xMDAwLjEvMS8yMDE4Li4uVVNELi5QRCBJTiBDQVBJVEFMIENPTU1PTgEAAABSVw0AAgAAAAsxNDM2LjU3NDAxMwEIAAAABQAAAAExAQAAAAoxODYwNDExNTg5AwAAAAMxNjACAAAABDEwODQEAAAAATAHAAAACDEvMS8yMDE4CAAAAAkzLzMxLzIwMTcJAAAAATAUv2uus+PbCL6W+K4d5NsIOENJUS5OWVNFOkhELklRX1JFLjEwMDAuMS8xLzIwMTcuLi5VU0QuLlJFVEFJTkVEIEVBUk5JTkdTAQAAAJdABAACAAAABTMwOTczAQgAAAAFAAAAATEBAAAACjE4Nzk1NTU1NzMDAAAAAzE2MAIAAAAEMTIyMgQAAAABMAcAAAAIMS8xLzIwMTcIAAAACTEvMzEvMjAxNgkAAAABMBS/a66z49sIuaD0rh3k2whAQ0lRLktP</t>
  </si>
  <si>
    <t>U0U6QTAwNTM4MC5JUV9DQVNIX0VRVUlWLjEwMDAuMS8xLzIwMTcuLi5VU0QuLkNBU0ggJiBFUVVJVgEAAABMWQ0AAgAAAAs2NTUzLjgzMTQxNwEIAAAABQAAAAExAQAAAAstMjA1Njk0NTMyOQMAAAADMTYwAgAAAAQxMDk2BAAAAAEwBwAAAAgxLzEvMjAxNwgAAAAKMTIvMzEvMjAxNgkAAAABMBS/a66z49sITB76rh3k2wg/Q0lRLktPU0U6QTAwMDI3MC5JUV9BUi4xMDAwLjEvMS8yMDE3Li4uVVNELi5BQ0NPVU5UUyBSRUNFSVZBQkxFAQAAALbcJQACAAAACzE5OTUuNjQ4MjI4AQgAAAAFAAAAATEBAAAACjE4NzU4NzUxNzUDAAAAAzE2MAIAAAAEMTAyMQQAAAABMAcAAAAIMS8xLzIwMTcIAAAACjEyLzMxLzIwMTYJAAAAATAUv2uus+PbCDa/+K4d5NsIQkNJUS5YVFJBOkRBSS5JUV9QUkVGX0VRVUlUWS4xMDAwLjEvMS8yMDIxLi4uVVNELi5QUkVGIFNUT0NLIEVRVUlUWQUAAAAAAAAACAAAABQoSW52YWxpZCBJZGVudGlmaWVyKRS/a66z49sITB76rh3k2whFQ0lRLktPU0U6QTAwNTM4MC5JUV9UT1RBTF9MSUFCLjEwMDAuMS8xLzIwMTkuLi5VU0QuLlRPVEFMIExJQUJJTElUSUVTAQAAAExZDQACAAAADDk1ODk5LjE4MDIwNgEIAAAABQAAAAExAQAAAAoyMDE5Njc0OTkxAwAAAAMxNjACAAAABDEyNzYEAAAAATAHAAAACDEvMS8yMDE5CAAAAAoxMi8zMS8yMDE4CQAAAAEwFL9rrrPj2whg2vOuHeTbCElD</t>
  </si>
  <si>
    <t>SVEuTkFTREFRR1M6VFNMQS5JUV9DQVNIX0VRVUlWLjEwMDAuMS8xLzIwMTkuLi5VU0QuLkNBU0ggQU5EIEVRVUlWQUxFTlRTAQAAABDGogECAAAABDM2ODYBCAAAAAUAAAABMQEAAAAKMjA3OTEyODYyNQMAAAADMTYwAgAAAAQxMDk2BAAAAAEwBwAAAAgxLzEvMjAxOQgAAAAKMTIvMzEvMjAxOAkAAAABMBS/a66z49sIIEX6rh3k2whBQ0lRLk5ZU0U6R00uSVFfUFJFRl9FUVVJVFkuMTAwMC4xLzEvMjAxOS4uLlVTRC4uUFJFRiBTVE9DSyBFUVVJVFkBAAAAVO6lAwMAAAAAABS/a66z49sI6Tbzrh3k2wg5Q0lRLk5ZU0U6SE1DLklRX1JFLjEwMDAuMS8xLzIwMTkuLi5VU0QuLlJFVEFJTkVEIEVBUk5JTkdTAQAAAJVBBAACAAAADDcxNjY2LjQyMjExMwEIAAAABQAAAAExAQAAAAoyMDQxODc4NDk4AwAAAAMxNjACAAAABDEyMjIEAAAAATAHAAAACDEvMS8yMDE5CAAAAAkzLzMxLzIwMTgJAAAAATAUv2uus+PbCEns9K4d5NsIQkNJUS5YVFJBOkRBSS5JUV9UT1RBTF9DQS4xMDAwLjEvMS8yMDE5Li4uVVNELi5UT1RBTCBDVVJSRU5UIEFTU0VUUwUAAAAAAAAACAAAABQoSW52YWxpZCBJZGVudGlmaWVyKRS/a66z49sIW9P3rh3k2whHQ0lRLlhUUkE6REFJLklRX1RPVEFMX0NMLjEwMDAuMS8xLzIwMjEuLi5VU0QuLlRPVEFMIENVUlJFTlQgTElBQklMSVRJRVMFAAAAAAAAAAgAAAAUKEludmFsaWQgSWRlbnRp</t>
  </si>
  <si>
    <t>ZmllcikUv2uus+PbCEns9K4d5NsIUENJUS5YVFJBOkRBSS5JUV9UT1RBTF9PVVRTVEFORElOR19GSUxJTkdfREFURS4xMDAwLjEvMS8yMDE3Li4uVVNELi5UT1RBTCBPVVQgU0hSBQAAAAAAAAAIAAAAFChJbnZhbGlkIElkZW50aWZpZXIpFL9rrrPj2wixX/euHeTbCDlDSVEuVFNFOjcyNjkuSVFfUkUuMTAwMC4xLzEvMjAyMC4uLlVTRC4uUkVUQUlORUQgRUFSTklOR1MBAAAADy4KAAIAAAALMTE4NjMuNDMyNTQBCAAAAAUAAAABMQEAAAAKMTk3MDIxMzAwOQMAAAADMTYwAgAAAAQxMjIyBAAAAAEwBwAAAAgxLzEvMjAyMAgAAAAJMy8zMS8yMDE5CQAAAAEwFL9rrrPj2wjXWfmuHeTbCD1DSVEuTllTRTpIRC5JUV9BUElDLjEwMDAuMS8xLzIwMTcuLi5VU0QuLlBEIElOIENBUElUQUwgQ09NTU9OAQAAAJdABAACAAAABDkzNDcBCAAAAAUAAAABMQEAAAAKMTg3OTU1NTU3MwMAAAADMTYwAgAAAAQxMDg0BAAAAAEwBwAAAAgxLzEvMjAxNwgAAAAJMS8zMS8yMDE2CQAAAAEwFL9rrrPj2whg2vOuHeTbCEZDSVEuS09TRTpBMDAwMjcwLklRX1RPVEFMX0NBLjEwMDAuMS8xLzIwMTcuLi5VU0QuLlRPVEFMIENVUlJFTlQgQVNTRVRTAQAAALbcJQACAAAADDE3MzcwLjU0ODE2NAEIAAAABQAAAAExAQAAAAoxODc1ODc1MTc1AwAAAAMxNjACAAAABDEwMDgEAAAAATAHAAAACDEvMS8yMDE3CAAAAAoxMi8zMS8yMDE2</t>
  </si>
  <si>
    <t>CQAAAAEwFL9rrrPj2wgF2fWuHeTbCERDSVEuVFNFOjgwNTguSVFfQ0FTSF9FUVVJVi4xMDAwLjEvMS8yMDE5Li4uVVNELi5DQVNIIEFORCBFUVVJVkFMRU5UUwEAAACB/wcAAgAAAAs5NDY3LjE3MjQyNwEIAAAABQAAAAExAQAAAAoxOTY5MDkzMTg0AwAAAAMxNjACAAAABDEwOTYEAAAAATAHAAAACDEvMS8yMDE5CAAAAAkzLzMxLzIwMTgJAAAAATAUv2uus+PbCEwe+q4d5NsIRENJUS5UU0U6NzIwMy5JUV9DQVNIX0VRVUlWLjEwMDAuMS8xLzIwMTkuLi5VU0QuLkNBU0ggQU5EIEVRVUlWQUxFTlRTAQAAALzgBAACAAAADDIyNTA4LjU4MzUyNQEIAAAABQAAAAExAQAAAAoyMDQyMzIyNDI3AwAAAAMxNjACAAAABDEwOTYEAAAAATAHAAAACDEvMS8yMDE5CAAAAAkzLzMxLzIwMTgJAAAAATAUv2uus+PbCLGo+a4d5NsIQENJUS5OWVNFOkdNLklRX1RPVEFMX0xJQUIuMTAwMC4xLzEvMjAxNi4uLlVTRC4uVE9UQUwgTElBQklMSVRJRVMBAAAAVO6lAwIAAAAGMTU0MDE1AQgAAAAFAAAAATEBAAAACjE4NzMzMDIzNzcDAAAAAzE2MAIAAAAEMTI3NgQAAAABMAcAAAAIMS8xLzIwMTYIAAAACjEyLzMxLzIwMTUJAAAAATAUv2uus+PbCFvT964d5NsIRkNJUS5OWVNFOkdNLklRX1RPVEFMX0NMLjEwMDAuMS8xLzIwMTkuLi5VU0QuLlRPVEFMIENVUlJFTlQgTElBQklMSVRJRVMBAAAAVO6lAwIAAAAFODIyMzcBCAAA</t>
  </si>
  <si>
    <t>AAUAAAABMQEAAAAKMjA3OTUyNTAwMwMAAAADMTYwAgAAAAQxMDA5BAAAAAEwBwAAAAgxLzEvMjAxOQgAAAAKMTIvMzEvMjAxOAkAAAABMBS/a66z49sIrDP5rh3k2whSQ0lRLk5BU0RBUUdTOkFBUEwuSVFfQ0FTSF9TVF9JTlZFU1QuMTAwMC4xLzEvMjAxNi4uLlVTRC4uVE9UIENBU0ggJiBTVCBJTlZFU1RNRU5UUwEAAABpYQAAAgAAAAU0MTk5NQEIAAAABQAAAAExAQAAAAoxODYzOTk2Njg0AwAAAAMxNjACAAAABDEwMDIEAAAAATAHAAAACDEvMS8yMDE2CAAAAAk5LzI2LzIwMTUJAAAAATAUv2uus+PbCLGo+a4d5NsIP0NJUS5OWVNFOkhNQy5JUV9DT01NT04uMTAwMC4xLzEvMjAxOC4uLlVTRC4uQ09NTU9OIFNUT0NLIEVRVUlUWQEAAACVQQQAAgAAAAo3NzEuOTAxMzU3AQgAAAAFAAAAATEBAAAACjE5Njg3OTc1MjIDAAAAAzE2MAIAAAAEMTEwMwQAAAABMAcAAAAIMS8xLzIwMTgIAAAACTMvMzEvMjAxNwkAAAABMBS/a66z49sICIXzrh3k2wg4Q0lRLk5ZU0U6SEQuSVFfUkUuMTAwMC4xLzEvMjAxOC4uLlVTRC4uUkVUQUlORUQgRUFSTklOR1MBAAAAl0AEAAIAAAAFMzU1MTkBCAAAAAUAAAABMQEAAAAKMTk1MTU0MjEyOAMAAAADMTYwAgAAAAQxMjIyBAAAAAEwBwAAAAgxLzEvMjAxOAgAAAAJMS8yOS8yMDE3CQAAAAEwFL9rrrPj2wixqPmuHeTbCERDSVEuTllTRTpITUMuSVFfQ0FTSF9FUVVJVi4x</t>
  </si>
  <si>
    <t>MDAwLjEvMS8yMDE5Li4uVVNELi5DQVNIIEFORCBFUVVJVkFMRU5UUwEAAACVQQQAAgAAAAwyMTI0Ni41MzM2NTUBCAAAAAUAAAABMQEAAAAKMjA0MTg3ODQ5OAMAAAADMTYwAgAAAAQxMDk2BAAAAAEwBwAAAAgxLzEvMjAxOQgAAAAJMy8zMS8yMDE4CQAAAAEwFL9rrrPj2whd+veuHeTbCEZDSVEuTkFTREFRR1M6VFNMQS5JUV9UT1RBTF9MSUFCLjEwMDAuMS8xLzIwMTguLi5VU0QuLlRPVEFMIExJQUJJTElUSUVTAQAAABDGogECAAAACDIzMDIzLjA1AQgAAAAFAAAAATEBAAAACjIwMTM5MDc0NzADAAAAAzE2MAIAAAAEMTI3NgQAAAABMAcAAAAIMS8xLzIwMTgIAAAACjEyLzMxLzIwMTcJAAAAATAUv2uus+PbCJIh+K4d5NsIQkNJUS5UU0U6NzIwMy5JUV9QUkVGX0VRVUlUWS4xMDAwLjEvMS8yMDIwLi4uVVNELi5QUkVGIFNUT0NLIEVRVUlUWQEAAAC84AQAAwAAAAAAFL9rrrPj2wi5oPSuHeTbCDdDSVEuTllTRTpHTS5JUV9UT1RBTF9BU1NFVFMuMTAwMC4xLzEvMjAxOC4uLlVTRC4uQVNTRVRTAQAAAFTupQMCAAAABjIxMjQ4MgEIAAAABQAAAAExAQAAAAoyMDA4MDcwMTM3AwAAAAMxNjACAAAABDEwMDcEAAAAATAHAAAACDEvMS8yMDE4CAAAAAoxMi8zMS8yMDE3CQAAAAEwFL9rrrPj2wjoFfWuHeTbCD9DSVEuTkFTREFRR1M6QUFQTC5JUV9UT1RBTF9ERUJULjEwMDAuMS8xLzIwMTYuLi5VU0QuLlRP</t>
  </si>
  <si>
    <t>VEFMIERFQlQBAAAAaWEAAAIAAAAFNjQzNDEBCAAAAAUAAAABMQEAAAAKMTg2Mzk5NjY4NAMAAAADMTYwAgAAAAQ0MTczBAAAAAEwBwAAAAgxLzEvMjAxNggAAAAJOS8yNi8yMDE1CQAAAAEwFL9rrrPj2winSPiuHeTbCEdDSVEuTkFTREFRR1M6QUFQTC5JUV9UT1RBTF9DQS4xMDAwLjEvMS8yMDE5Li4uVVNELi5UT1RBTCBDVVJSRU5UIEFTU0VUUwEAAABpYQAAAgAAAAYxMzEzMzkBCAAAAAUAAAABMQEAAAAKMjA2NzIwOTYyNgMAAAADMTYwAgAAAAQxMDA4BAAAAAEwBwAAAAgxLzEvMjAxOQgAAAAJOS8yOS8yMDE4CQAAAAEwFL9rrrPj2wg7svWuHeTbCEBDSVEuTllTRTpGLklRX1BSRUZfRVFVSVRZLjEwMDAuMS8xLzIwMTYuLi5VU0QuLlBSRUYgU1RPQ0sgRVFVSVRZAQAAAF+fAQADAAAAAAAUv2uus+PbCL1v+K4d5NsIQENJUS5OWVNFOkYuSVFfVE9UQUxfQ0EuMTAwMC4xLzEvMjAxOS4uLlVTRC4uVE9UQUwgQ1VSUkVOVCBBU1NFVFMBAAAAX58BAAIAAAAGMTE0NjQ5AQgAAAAFAAAAATEBAAAACjIwNzg4NTgyNDADAAAAAzE2MAIAAAAEMTAwOAQAAAABMAcAAAAIMS8xLzIwMTkIAAAACjEyLzMxLzIwMTgJAAAAATAUv2uus+PbCMl59K4d5NsINkNJUS5OWVNFOkYuSVFfSU5WRU5UT1JZLjEwMDAuMS8xLzIwMTguLi5VU0QuLklOVkVOVE9SWQEAAABfnwEAAgAAAAUxMTE3NgEIAAAABQAAAAExAQAAAAoy</t>
  </si>
  <si>
    <t>MDA4MDc2Mzc5AwAAAAMxNjACAAAABDEwNDMEAAAAATAHAAAACDEvMS8yMDE4CAAAAAoxMi8zMS8yMDE3CQAAAAEwFL9rrrPj2wisM/muHeTbCEZDSVEuS09TRTpBMDA1MzgwLklRX1BSRUZfRElWX09USEVSLjEwMDAuMS8xLzIwMTguLi5VU0QuLlBSRUYgRElWSURFTkRTAQAAAExZDQACAAAACjU0Ni41Mzk0MDgBCAAAAAUAAAABMQEAAAAKMTk0ODcxMDU4NgMAAAADMTYwAgAAAAI5NwQAAAABMAcAAAAIMS8xLzIwMTgIAAAACjEyLzMxLzIwMTcJAAAAATAUv2uus+PbCF36964d5NsIQkNJUS5UU0U6NzI3MC5JUV9UT1RBTF9DQS4xMDAwLjEvMS8yMDE5Li4uVVNELi5UT1RBTCBDVVJSRU5UIEFTU0VUUwEAAABSVw0AAgAAAAwxNzg0NC44MjkyNDMBCAAAAAUAAAABMQEAAAAKMTg5NDU2Nzc1MgMAAAADMTYwAgAAAAQxMDA4BAAAAAEwBwAAAAgxLzEvMjAxOQgAAAAJMy8zMS8yMDE4CQAAAAEwFL9rrrPj2wi9b/iuHeTbCDxDSVEuVFNFOjcyNjkuSVFfVE9UQUxfUkVWLjEwMDAuMS8xLzIwMTkuLi5VU0QuLlRPVEFMIFJFVkVOVUUBAAAADy4KAAIAAAAMMzUzNzcuMDQ2MDcxAQgAAAAFAAAAATEBAAAACjE4OTUwMDI0MTgDAAAAAzE2MAIAAAACMjgEAAAAATAHAAAACDEvMS8yMDE5CAAAAAkzLzMxLzIwMTgJAAAAATAUv2uus+PbCF36964d5NsIQkNJUS5UU0U6NzI3MC5JUV9QUkVGX0VRVUlUWS4xMDAwLjEv</t>
  </si>
  <si>
    <t>MS8yMDE3Li4uVVNELi5QUkVGIFNUT0NLIEVRVUlUWQEAAABSVw0AAwAAAAAAFL9rrrPj2whg6vauHeTbCDpDSVEuTllTRTpITUMuSVFfVE9UQUxfREVCVC4xMDAwLjEvMS8yMDE4Li4uVVNELi5UT1RBTCBERUJUAQAAAJVBBAACAAAADDYxMDY4LjMyMzc4NgEIAAAABQAAAAExAQAAAAoxOTY4Nzk3NTIyAwAAAAMxNjACAAAABDQxNzMEAAAAATAHAAAACDEvMS8yMDE4CAAAAAkzLzMxLzIwMTcJAAAAATAUv2uus+PbCMSN9a4d5NsIQkNJUS5UU0U6ODA1OC5JUV9QUkVGX0RJVl9PVEhFUi4xMDAwLjEvMS8yMDIwLi4uVVNELi5QUkVGIERJVklERU5EUwEAAACB/wcAAwAAAAAAFL9rrrPj2whZAPauHeTbCD1DSVEuTkFTREFRR1M6VFNMQS5JUV9JTlZFTlRPUlkuMTAwMC4xLzEvMjAxNy4uLlVTRC4uSU5WRU5UT1JZAQAAABDGogECAAAACDIwNjcuNDU0AQgAAAAFAAAAATEBAAAACjE5NDU4NzM1NTEDAAAAAzE2MAIAAAAEMTA0MwQAAAABMAcAAAAIMS8xLzIwMTcIAAAACjEyLzMxLzIwMTYJAAAAATAUv2uus+PbCL1v+K4d5NsITENJUS5OWVNFOkdNLklRX0NBU0hfU1RfSU5WRVNULjEwMDAuMS8xLzIwMTYuLi5VU0QuLlRPVCBDQVNIICYgU1QgSU5WRVNUTUVOVFMBAAAAVO6lAwIAAAAFMjAzMDEBCAAAAAUAAAABMQEAAAAKMTg3MzMwMjM3NwMAAAADMTYwAgAAAAQxMDAyBAAAAAEwBwAAAAgxLzEvMjAxNggA</t>
  </si>
  <si>
    <t>AAAKMTIvMzEvMjAxNQkAAAABMBS/a66z49sIIEX6rh3k2whDQ0lRLk5ZU0U6R00uSVFfQ0FTSF9FUVVJVi4xMDAwLjEvMS8yMDE5Li4uVVNELi5DQVNIIEFORCBFUVVJVkFMRU5UUwEAAABU7qUDAgAAAAUxNTk0NAEIAAAABQAAAAExAQAAAAoyMDc5NTI1MDAzAwAAAAMxNjACAAAABDEwOTYEAAAAATAHAAAACDEvMS8yMDE5CAAAAAoxMi8zMS8yMDE4CQAAAAEwFL9rrrPj2wg2v/iuHeTbCERDSVEuVFNFOjgwNTguSVFfQ0FTSF9FUVVJVi4xMDAwLjEvMS8yMDE2Li4uVVNELi5DQVNIIEFORCBFUVVJVkFMRU5UUwEAAACB/wcAAgAAAAwxNDM3Ny43NzM0MzEBCAAAAAUAAAABMQEAAAAKMTc5NzQ3NDA0NQMAAAADMTYwAgAAAAQxMDk2BAAAAAEwBwAAAAgxLzEvMjAxNggAAAAJMy8zMS8yMDE1CQAAAAEwFL9rrrPj2whg2vOuHeTbCEZDSVEuTllTRTpHTS5JUV9UT1RBTF9DTC4xMDAwLjEvMS8yMDE4Li4uVVNELi5UT1RBTCBDVVJSRU5UIExJQUJJTElUSUVTAQAAAFTupQMCAAAABTc2ODkwAQgAAAAFAAAAATEBAAAACjIwMDgwNzAxMzcDAAAAAzE2MAIAAAAEMTAwOQQAAAABMAcAAAAIMS8xLzIwMTgIAAAACjEyLzMxLzIwMTcJAAAAATAUv2uus+PbCJMR964d5NsIR0NJUS5OQVNEQVFHUzpBQVBMLklRX1BSRUZfRVFVSVRZLjEwMDAuMS8xLzIwMTYuLi5VU0QuLlBSRUYgU1RPQ0sgRVFVSVRZAQAAAGlhAAAD</t>
  </si>
  <si>
    <t>AAAAAAAUv2uus+PbCCMn9q4d5NsIQUNJUS5OQVNEQVFHUzpBQVBMLklRX1RPVEFMX1JFVi4xMDAwLjEvMS8yMDE5Li4uVVNELi5UT1RBTCBSRVZFTlVFAQAAAGlhAAACAAAABjI2NTU5NQEIAAAABQAAAAExAQAAAAoyMDY3MjA5NjI2AwAAAAMxNjACAAAAAjI4BAAAAAEwBwAAAAgxLzEvMjAxOQgAAAAJOS8yOS8yMDE4CQAAAAEwFL9rrrPj2wjfbfquHeTbCDpDSVEuTllTRTpGLklRX0NBU0hfRVFVSVYuMTAwMC4xLzEvMjAxNy4uLlVTRC4uQ0FTSCAmIEVRVUlWAQAAAF+fAQACAAAABDc4MjgBCAAAAAUAAAABMQEAAAAKMTk0NjQyNDAzMwMAAAADMTYwAgAAAAQxMDk2BAAAAAEwBwAAAAgxLzEvMjAxNwgAAAAKMTIvMzEvMjAxNgkAAAABMBS/a66z49sIXfr3rh3k2wgwQ0lRLk5ZU0U6Ri5JUV9OSS4xMDAwLjEvMS8yMDE5Li4uVVNELi5ORVQgSU5DT01FAQAAAF+fAQACAAAABDM2NzcBCAAAAAUAAAABMQEAAAAKMjA3ODg1ODI0MAMAAAADMTYwAgAAAAIxNQQAAAABMAcAAAAIMS8xLzIwMTkIAAAACjEyLzMxLzIwMTgJAAAAATAUv2uus+PbCGDq9q4d5NsIOkNJUS5OWVNFOkYuSVFfQ09HUy4xMDAwLjEvMS8yMDE4Li4uVVNELi5DT1NUIE9GIEdPT0RTIFNPTEQBAAAAX58BAAIAAAAGMTMxMzIxAQgAAAAFAAAAATEBAAAACjIwMDgwNzYzNzkDAAAAAzE2MAIAAAACMzQEAAAAATAHAAAACDEvMS8yMDE4CAAA</t>
  </si>
  <si>
    <t>AAoxMi8zMS8yMDE3CQAAAAEwFL9rrrPj2wjxgvmuHeTbCEBDSVEuS09TRTpBMDAwMjcwLklRX0NPR1MuMTAwMC4xLzEvMjAyMS4uLlVTRC4uQ09TVCBPRiBHT09EUyBTT0xEAQAAALbcJQACAAAADDQ1MjgxLjcxOTM0NQEIAAAABQAAAAExAQAAAAstMjEwODMzNTQ5MgMAAAADMTYwAgAAAAIzNAQAAAABMAcAAAAIMS8xLzIwMjEIAAAACjEyLzMxLzIwMjAJAAAAATAUv2uus+PbCEKc9q4d5NsIR0NJUS5UU0U6ODA1OC5JUV9UT1RBTF9DTC4xMDAwLjEvMS8yMDE3Li4uVVNELi5UT1RBTCBDVVJSRU5UIExJQUJJTElUSUVTAQAAAIH/BwACAAAADDM5NDU1LjY0OTcwMwEIAAAABQAAAAExAQAAAAoxODUxMTEwMTM0AwAAAAMxNjACAAAABDEwMDkEAAAAATAHAAAACDEvMS8yMDE3CAAAAAkzLzMxLzIwMTYJAAAAATAUv2uus+PbCLTP+a4d5NsIPkNJUS5UU0U6NzIwMy5JUV9UT1RBTF9BU1NFVFMuMTAwMC4xLzEvMjAxNi4uLlVTRC4uVE9UQUwgQVNTRVRTAQAAALzgBAACAAAADTM5Nzc4MS43Mzk2NTUBCAAAAAUAAAABMQEAAAAKMTg0NzgyNTEyMAMAAAADMTYwAgAAAAQxMDA3BAAAAAEwBwAAAAgxLzEvMjAxNggAAAAJMy8zMS8yMDE1CQAAAAEwFL9rrrPj2whQw/auHeTbCD9DSVEuVFNFOjcyMDMuSVFfQ09NTU9OLjEwMDAuMS8xLzIwMjAuLi5VU0QuLkNPTU1PTiBTVE9DSyBFUVVJVFkBAAAAvOAEAAIAAAAL</t>
  </si>
  <si>
    <t>MzU4My4xNjAyNTUBCAAAAAUAAAABMQEAAAAKMjA0MjMyMjQyOAMAAAADMTYwAgAAAAQxMTAzBAAAAAEwBwAAAAgxLzEvMjAyMAgAAAAJMy8zMS8yMDE5CQAAAAEwFL9rrrPj2wjXWfmuHeTbCEFDSVEuTllTRTpHTS5JUV9QUkVGX0VRVUlUWS4xMDAwLjEvMS8yMDE4Li4uVVNELi5QUkVGIFNUT0NLIEVRVUlUWQEAAABU7qUDAwAAAAAAFL9rrrPj2wjpNvOuHeTbCEdDSVEuTkFTREFRR1M6QUFQTC5JUV9UT1RBTF9DQS4xMDAwLjEvMS8yMDE2Li4uVVNELi5UT1RBTCBDVVJSRU5UIEFTU0VUUwEAAABpYQAAAgAAAAU4OTM3OAEIAAAABQAAAAExAQAAAAoxODYzOTk2Njg0AwAAAAMxNjACAAAABDEwMDgEAAAAATAHAAAACDEvMS8yMDE2CAAAAAk5LzI2LzIwMTUJAAAAATAUv2uus+PbCDa/+K4d5NsIN0NJUS5OQVNEQVFHUzpBQVBMLklRX05JLjEwMDAuMS8xLzIwMTkuLi5VU0QuLk5FVCBJTkNPTUUBAAAAaWEAAAIAAAAFNTk1MzEBCAAAAAUAAAABMQEAAAAKMjA2NzIwOTYyNgMAAAADMTYwAgAAAAIxNQQAAAABMAcAAAAIMS8xLzIwMTkIAAAACTkvMjkvMjAxOAkAAAABMBS/a66z49sIHPj5rh3k2whAQ0lRLk5ZU0U6Ri5JUV9QUkVGX0RJVl9PVEhFUi4xMDAwLjEvMS8yMDE3Li4uVVNELi5QUkVGIERJVklERU5EUwEAAABfnwEAAwAAAAAAFL9rrrPj2wjfbfquHeTbCFBDSVEuVFNFOjcyMDMuSVFfVE9UQUxf</t>
  </si>
  <si>
    <t>T1VUU1RBTkRJTkdfRklMSU5HX0RBVEUuMTAwMC4xLzEvMjAxNi4uLlVTRC4uVE9UQUwgT1VUIFNIUgEAAAC84AQAAgAAAAgxNTczNC4wNwEEAAAABQAAAAE1AQAAAAoxODQ3ODI1MTIwAgAAAAUyNDE1MwYAAAABMBS/a66z49sItM/5rh3k2whBQ0lRLk5ZU0U6R00uSVFfUFJFRl9ESVZfT1RIRVIuMTAwMC4xLzEvMjAxOC4uLlVTRC4uUFJFRiBESVZJREVORFMBAAAAVO6lAwIAAAACMTYBCAAAAAUAAAABMQEAAAAKMjAwODA3MDEzNwMAAAADMTYwAgAAAAI5NwQAAAABMAcAAAAIMS8xLzIwMTgIAAAACjEyLzMxLzIwMTcJAAAAATAUv2uus+PbCCBF+q4d5NsIRENJUS5OQVNEQVFHUzpBQVBMLklRX0NPTU1PTi4xMDAwLjEvMS8yMDE5Li4uVVNELi5DT01NT04gU1RPQ0sgRVFVSVRZAQAAAGlhAAACAAAABTQwMjAxAQgAAAAFAAAAATEBAAAACjIwNjcyMDk2MjYDAAAAAzE2MAIAAAAEMTEwMwQAAAABMAcAAAAIMS8xLzIwMTkIAAAACTkvMjkvMjAxOAkAAAABMBS/a66z49sI8YL5rh3k2wg3Q0lRLk5ZU0U6Ri5JUV9SRS4xMDAwLjEvMS8yMDE5Li4uVVNELi5SRVRBSU5FRCBFQVJOSU5HUwEAAABfnwEAAgAAAAUyMjY2OAEIAAAABQAAAAExAQAAAAoyMDc4ODU4MjQwAwAAAAMxNjACAAAABDEyMjIEAAAAATAHAAAACDEvMS8yMDE5CAAAAAoxMi8zMS8yMDE4CQAAAAEwFL9rrrPj2wjxgvmuHeTbCD1DSVEuTkFT</t>
  </si>
  <si>
    <t>REFRR1M6QUFQTC5JUV9JTlZFTlRPUlkuMTAwMC4xLzEvMjAyMS4uLlVTRC4uSU5WRU5UT1JZAQAAAGlhAAACAAAABDQwNjEBCAAAAAUAAAABMQEAAAALLTIwNzMyMDM1MDgDAAAAAzE2MAIAAAAEMTA0MwQAAAABMAcAAAAIMS8xLzIwMjEIAAAACTkvMjYvMjAyMAkAAAABMBS/a66z49sIWXX2rh3k2whOQ0lRLk5ZU0U6Ri5JUV9UT1RBTF9PVVRTVEFORElOR19GSUxJTkdfREFURS4xMDAwLjEvMS8yMDIwLi4uVVNELi5UT1RBTCBPVVQgU0hSAQAAAF+fAQACAAAACzM5NjQuOTMwMzI1AQQAAAAFAAAAATUBAAAACy0yMTEzNjkyNDYxAgAAAAUyNDE1MwYAAAABMBS/a66z49sIYOr2rh3k2whQQ0lRLlRTRTo3MjAzLklRX1RPVEFMX09VVFNUQU5ESU5HX0ZJTElOR19EQVRFLjEwMDAuMS8xLzIwMTkuLi5VU0QuLlRPVEFMIE9VVCBTSFIBAAAAvOAEAAIAAAALMTQ1NDkuNjE5OTYBBAAAAAUAAAABNQEAAAAKMjA0MjMyMjQyNwIAAAAFMjQxNTMGAAAAATAUv2uus+PbCE0N+a4d5NsIO0NJUS5OWVNFOkdNLklRX0NPR1MuMTAwMC4xLzEvMjAyMS4uLlVTRC4uQ09TVCBPRiBHT09EUyBTT0xEAQAAAFTupQMCAAAABTk2ODU2AQgAAAAFAAAAATEBAAAACy0yMDYyNjYwMzI5AwAAAAMxNjACAAAAAjM0BAAAAAEwBwAAAAgxLzEvMjAyMQgAAAAKMTIvMzEvMjAyMAkAAAABMBS/a66z49sIHPj5rh3k2whSQ0lRLk5BU0RB</t>
  </si>
  <si>
    <t>UUdTOkFBUEwuSVFfQ0FTSF9TVF9JTlZFU1QuMTAwMC4xLzEvMjAxOS4uLlVTRC4uVE9UIENBU0ggJiBTVCBJTlZFU1RNRU5UUwEAAABpYQAAAgAAAAU2NjMwMQEIAAAABQAAAAExAQAAAAoyMDY3MjA5NjI2AwAAAAMxNjACAAAABDEwMDIEAAAAATAHAAAACDEvMS8yMDE5CAAAAAk5LzI5LzIwMTgJAAAAATAUv2uus+PbCGiU+q4d5NsIQkNJUS5OWVNFOkhNQy5JUV9UT1RBTF9DQS4xMDAwLjEvMS8yMDIwLi4uVVNELi5UT1RBTCBDVVJSRU5UIEFTU0VUUwEAAACVQQQAAgAAAAw2NjMwNS4zMzE0MjIBCAAAAAUAAAABMQEAAAALLTIxNDUzMTE1NDUDAAAAAzE2MAIAAAAEMTAwOAQAAAABMAcAAAAIMS8xLzIwMjAIAAAACTMvMzEvMjAxOQkAAAABMBS/a66z49sI11n5rh3k2wgzQ0lRLk9NOlZPTFYgQi5JUV9OSS4xMDAwLjEvMS8yMDE2Li4uVVNELi5ORVQgSU5DT01FAQAAADfEBAACAAAACjE3ODMuNzg1MDYBCAAAAAUAAAABMQEAAAAKMTgzMzQ3Njg4OAMAAAADMTYwAgAAAAIxNQQAAAABMAcAAAAIMS8xLzIwMTYIAAAACjEyLzMxLzIwMTUJAAAAATAUv2uus+PbCHQr9K4d5NsIOkNJUS5YVFJBOkRBSS5JUV9UT1RBTF9ERUJULjEwMDAuMS8xLzIwMTcuLi5VU0QuLlRPVEFMIERFQlQFAAAAAAAAAAgAAAAUKEludmFsaWQgSWRlbnRpZmllcikUv2uus+PbCPhd864d5NsITUNJUS5UU0U6NzI3MC5JUV9DQVNI</t>
  </si>
  <si>
    <t>X1NUX0lOVkVTVC4xMDAwLjEvMS8yMDIxLi4uVVNELi5UT1QgQ0FTSCAmIFNUIElOVkVTVE1FTlRTAQAAAFJXDQACAAAACzk4ODIuMTQ5NTAzAQgAAAAFAAAAATEBAAAACjIwNDMxNTI3NTkDAAAAAzE2MAIAAAAEMTAwMgQAAAABMAcAAAAIMS8xLzIwMjEIAAAACTMvMzEvMjAyMAkAAAABMBS/a66z49sIXfr3rh3k2whBQ0lRLlRTRTo3MjcwLklRX1RPVEFMX0xJQUIuMTAwMC4xLzEvMjAxNy4uLlVTRC4uVE9UQUwgTElBQklMSVRJRVMBAAAAUlcNAAIAAAAMMTEwNjIuNjQ2MzUyAQgAAAAFAAAAATEBAAAACjE4NjA0MTE2NjkDAAAAAzE2MAIAAAAEMTI3NgQAAAABMAcAAAAIMS8xLzIwMTcIAAAACTMvMzEvMjAxNgkAAAABMBS/a66z49sIXfr3rh3k2whIQ0lRLktPU0U6QTAwMDI3MC5JUV9DQVNIX0VRVUlWLjEwMDAuMS8xLzIwMTcuLi5VU0QuLkNBU0ggQU5EIEVRVUlWQUxFTlRTAQAAALbcJQACAAAACzI1NDUuMjQyNjc2AQgAAAAFAAAAATEBAAAACjE4NzU4NzUxNzUDAAAAAzE2MAIAAAAEMTA5NgQAAAABMAcAAAAIMS8xLzIwMTcIAAAACjEyLzMxLzIwMTYJAAAAATAUv2uus+PbCLTP+a4d5NsIQ0NJUS5OWVNFOkhELklRX0NBU0hfRVFVSVYuMTAwMC4xLzEvMjAyMC4uLlVTRC4uQ0FTSCBBTkQgRVFVSVZBTEVOVFMBAAAAl0AEAAIAAAAEMTc3OAEIAAAABQAAAAExAQAAAAoyMDg1NzM5ODYyAwAAAAMx</t>
  </si>
  <si>
    <t>NjACAAAABDEwOTYEAAAAATAHAAAACDEvMS8yMDIwCAAAAAgyLzMvMjAxOQkAAAABMBS/a66z49sIxI31rh3k2whRQ0lRLktPU0U6QTAwMDI3MC5JUV9DQVNIX1NUX0lOVkVTVC4xMDAwLjEvMS8yMDE3Li4uVVNELi5UT1QgQ0FTSCAmIFNUIElOVkVTVE1FTlRTAQAAALbcJQACAAAACzcxMzcuNjIxNjk0AQgAAAAFAAAAATEBAAAACjE4NzU4NzUxNzUDAAAAAzE2MAIAAAAEMTAwMgQAAAABMAcAAAAIMS8xLzIwMTcIAAAACjEyLzMxLzIwMTYJAAAAATAUv2uus+PbCGDa864d5NsIPkNJUS5OWVNFOkhNQy5JUV9UT1RBTF9BU1NFVFMuMTAwMC4xLzEvMjAxOC4uLlVTRC4uVE9UQUwgQVNTRVRTAQAAAJVBBAACAAAADTE3MDAyOC4wMTE1MTkBCAAAAAUAAAABMQEAAAAKMTk2ODc5NzUyMgMAAAADMTYwAgAAAAQxMDA3BAAAAAEwBwAAAAgxLzEvMjAxOAgAAAAJMy8zMS8yMDE3CQAAAAEwFL9rrrPj2whMHvquHeTbCENDSVEuS09TRTpBMDAwMjcwLklRX0NPTU1PTi4xMDAwLjEvMS8yMDE4Li4uVVNELi5DT01NT04gU1RPQ0sgRVFVSVRZAQAAALbcJQACAAAACzIwMDIuNjE4OTIyAQgAAAAFAAAAATEBAAAACjE5NDgyMjY0MjADAAAAAzE2MAIAAAAEMTEwMwQAAAABMAcAAAAIMS8xLzIwMTgIAAAACjEyLzMxLzIwMTcJAAAAATAUv2uus+PbCEns9K4d5NsIUENJUS5UU0U6ODA1OC5JUV9UT1RBTF9PVVRTVEFORElO</t>
  </si>
  <si>
    <t>R19GSUxJTkdfREFURS4xMDAwLjEvMS8yMDE3Li4uVVNELi5UT1RBTCBPVVQgU0hSAQAAAIH/BwACAAAACzE1ODQuNTk0NTE2AQQAAAAFAAAAATUBAAAACjE4NTExMTAxMzQCAAAABTI0MTUzBgAAAAEwFL9rrrPj2wi5oPSuHeTbCEFDSVEuTkFTREFRR1M6VFNMQS5JUV9DT0dTLjEwMDAuMS8xLzIwMTcuLi5VU0QuLkNPU1QgT0YgR09PRFMgU09MRAEAAAAQxqIBAgAAAAg1NDAwLjg3NQEIAAAABQAAAAExAQAAAAoxOTQ1ODczNTUxAwAAAAMxNjACAAAAAjM0BAAAAAEwBwAAAAgxLzEvMjAxNwgAAAAKMTIvMzEvMjAxNgkAAAABMBS/a66z49sIvpb4rh3k2wg4Q0lRLlRTRTo3MjAzLklRX0lOVkVOVE9SWS4xMDAwLjEvMS8yMDE3Li4uVVNELi5JTlZFTlRPUlkBAAAAvOAEAAIAAAAMMTgzNDcuMzczNjg2AQgAAAAFAAAAATEBAAAACjE4OTQxNTAxMzYDAAAAAzE2MAIAAAAEMTA0MwQAAAABMAcAAAAIMS8xLzIwMTcIAAAACTMvMzEvMjAxNgkAAAABMBS/a66z49sInQT0rh3k2whBQ0lRLk5ZU0U6R00uSVFfUFJFRl9ESVZfT1RIRVIuMTAwMC4xLzEvMjAxNy4uLlVTRC4uUFJFRiBESVZJREVORFMBAAAAVO6lAwMAAAAAABS/a66z49sIsaj5rh3k2whBQ0lRLk5BU0RBUUdTOkFBUEwuSVFfQ09HUy4xMDAwLjEvMS8yMDE3Li4uVVNELi5DT1NUIE9GIEdPT0RTIFNPTEQBAAAAaWEAAAIAAAAGMTMxMzc2AQgAAAAF</t>
  </si>
  <si>
    <t>AAAAATEBAAAACjE5MTkzMzQ0ODQDAAAAAzE2MAIAAAACMzQEAAAAATAHAAAACDEvMS8yMDE3CAAAAAk5LzI0LzIwMTYJAAAAATAUv2uus+PbCPGC+a4d5NsIPUNJUS5OQVNEQVFHUzpUU0xBLklRX0lOVkVOVE9SWS4xMDAwLjEvMS8yMDE5Li4uVVNELi5JTlZFTlRPUlkBAAAAEMaiAQIAAAAEMzExMwEIAAAABQAAAAExAQAAAAoyMDc5MTI4NjI1AwAAAAMxNjACAAAABDEwNDMEAAAAATAHAAAACDEvMS8yMDE5CAAAAAoxMi8zMS8yMDE4CQAAAAEwFL9rrrPj2whsTvauHeTbCExDSVEuTllTRTpHTS5JUV9DQVNIX1NUX0lOVkVTVC4xMDAwLjEvMS8yMDE4Li4uVVNELi5UT1QgQ0FTSCAmIFNUIElOVkVTVE1FTlRTAQAAAFTupQMCAAAABTE5NTI1AQgAAAAFAAAAATEBAAAACjIwMDgwNzAxMzcDAAAAAzE2MAIAAAAEMTAwMgQAAAABMAcAAAAIMS8xLzIwMTgIAAAACjEyLzMxLzIwMTcJAAAAATAUv2uus+PbCL1v+K4d5NsIQUNJUS5OQVNEQVFHUzpBQVBMLklRX1RPVEFMX1JFVi4xMDAwLjEvMS8yMDE2Li4uVVNELi5UT1RBTCBSRVZFTlVFAQAAAGlhAAACAAAABjIzMzcxNQEIAAAABQAAAAExAQAAAAoxODYzOTk2Njg0AwAAAAMxNjACAAAAAjI4BAAAAAEwBwAAAAgxLzEvMjAxNggAAAAJOS8yNi8yMDE1CQAAAAEwFL9rrrPj2wgc+PmuHeTbCEFDSVEuTkFTREFRR1M6QUFQTC5JUV9DQVNIX0VRVUlWLjEwMDAu</t>
  </si>
  <si>
    <t>MS8xLzIwMjAuLi5VU0QuLkNBU0ggJiBFUVVJVgEAAABpYQAAAgAAAAU0ODg0NAEIAAAABQAAAAExAQAAAAstMjEyNDY1OTc0MwMAAAADMTYwAgAAAAQxMDk2BAAAAAEwBwAAAAgxLzEvMjAyMAgAAAAJOS8yOC8yMDE5CQAAAAEwFL9rrrPj2wglrveuHeTbCDhDSVEuTllTRTpGLklRX1RPVEFMX0RFQlQuMTAwMC4xLzEvMjAxNy4uLlVTRC4uVE9UQUwgREVCVAEAAABfnwEAAgAAAAYxNDI5NzABCAAAAAUAAAABMQEAAAAKMTk0NjQyNDAzMwMAAAADMTYwAgAAAAQ0MTczBAAAAAEwBwAAAAgxLzEvMjAxNwgAAAAKMTIvMzEvMjAxNgkAAAABMBS/a66z49sIyXn0rh3k2wg/Q0lRLk5ZU0U6Ri5JUV9UT1RBTF9MSUFCLjEwMDAuMS8xLzIwMTguLi5VU0QuLlRPVEFMIExJQUJJTElUSUVTAQAAAF+fAQACAAAABjIyMjc5MgEIAAAABQAAAAExAQAAAAoyMDA4MDc2Mzc5AwAAAAMxNjACAAAABDEyNzYEAAAAATAHAAAACDEvMS8yMDE4CAAAAAoxMi8zMS8yMDE3CQAAAAEwFL9rrrPj2wj4XfOuHeTbCEtDSVEuS09TRTpBMDA1MzgwLklRX1RPVEFMX0NMLjEwMDAuMS8xLzIwMTguLi5VU0QuLlRPVEFMIENVUlJFTlQgTElBQklMSVRJRVMBAAAATFkNAAIAAAAMNDA0MDIuODI2MDE2AQgAAAAFAAAAATEBAAAACjE5NDg3MTA1ODYDAAAAAzE2MAIAAAAEMTAwOQQAAAABMAcAAAAIMS8xLzIwMTgIAAAACjEyLzMxLzIwMTcJ</t>
  </si>
  <si>
    <t>AAAAATAUv2uus+PbCNdZ+a4d5NsIN0NJUS5OWVNFOkdNLklRX0lOVkVOVE9SWS4xMDAwLjEvMS8yMDE5Li4uVVNELi5JTlZFTlRPUlkBAAAAVO6lAwIAAAAEOTgxNgEIAAAABQAAAAExAQAAAAoyMDc5NTI1MDAzAwAAAAMxNjACAAAABDEwNDMEAAAAATAHAAAACDEvMS8yMDE5CAAAAAoxMi8zMS8yMDE4CQAAAAEwFL9rrrPj2wjJefSuHeTbCDdDSVEuTkFTREFRR1M6QUFQTC5JUV9OSS4xMDAwLjEvMS8yMDE2Li4uVVNELi5ORVQgSU5DT01FAQAAAGlhAAACAAAABTUzMzk0AQgAAAAFAAAAATEBAAAACjE4NjM5OTY2ODQDAAAAAzE2MAIAAAACMTUEAAAAATAHAAAACDEvMS8yMDE2CAAAAAk5LzI2LzIwMTUJAAAAATAUv2uus+PbCFvT964d5NsIRUNJUS5OWVNFOkYuSVFfVE9UQUxfQ0wuMTAwMC4xLzEvMjAxNy4uLlVTRC4uVE9UQUwgQ1VSUkVOVCBMSUFCSUxJVElFUwEAAABfnwEAAgAAAAU5MDI4MQEIAAAABQAAAAExAQAAAAoxOTQ2NDI0MDMzAwAAAAMxNjACAAAABDEwMDkEAAAAATAHAAAACDEvMS8yMDE3CAAAAAoxMi8zMS8yMDE2CQAAAAEwFL9rrrPj2wisM/muHeTbCD1DSVEuS09TRTpBMDA1MzgwLklRX1JFLjEwMDAuMS8xLzIwMTYuLi5VU0QuLlJFVEFJTkVEIEVBUk5JTkdTAQAAAExZDQACAAAADDUxMDE3LjY5NzcxMgEIAAAABQAAAAExAQAAAAoxODMwMzgxNjc5AwAAAAMxNjACAAAABDEyMjIE</t>
  </si>
  <si>
    <t>AAAAATAHAAAACDEvMS8yMDE2CAAAAAoxMi8zMS8yMDE1CQAAAAEwFL9rrrPj2wi5oPSuHeTbCEFDSVEuTllTRTpIRC5JUV9UT1RBTF9DQS4xMDAwLjEvMS8yMDIxLi4uVVNELi5UT1RBTCBDVVJSRU5UIEFTU0VUUwEAAACXQAQAAgAAAAUxOTgxMAEIAAAABQAAAAExAQAAAAstMjEwNzIyMDc1MwMAAAADMTYwAgAAAAQxMDA4BAAAAAEwBwAAAAgxLzEvMjAyMQgAAAAIMi8yLzIwMjAJAAAAATAUv2uus+PbCIF0Ot1B5NsIR0NJUS5OQVNEQVFHUzpUU0xBLklRX1BSRUZfRElWX09USEVSLjEwMDAuMS8xLzIwMTYuLi5VU0QuLlBSRUYgRElWSURFTkRTAQAAABDGogEDAAAAAAAUv2uus+PbCNXH9K4d5NsIQUNJUS5OQVNEQVFHUzpUU0xBLklRX1RPVEFMX1JFVi4xMDAwLjEvMS8yMDE3Li4uVVNELi5UT1RBTCBSRVZFTlVFAQAAABDGogECAAAACDcwMDAuMTMyAQgAAAAFAAAAATEBAAAACjE5NDU4NzM1NTEDAAAAAzE2MAIAAAACMjgEAAAAATAHAAAACDEvMS8yMDE3CAAAAAoxMi8zMS8yMDE2CQAAAAEwFL9rrrPj2wixX/euHeTbCERDSVEuTkFTREFRR1M6QUFQTC5JUV9DT01NT04uMTAwMC4xLzEvMjAyMS4uLlVTRC4uQ09NTU9OIFNUT0NLIEVRVUlUWQEAAABpYQAAAgAAAAU1MDc3OQEIAAAABQAAAAExAQAAAAstMjA3MzIwMzUwOAMAAAADMTYwAgAAAAQxMTAzBAAAAAEwBwAAAAgxLzEvMjAyMQgAAAAJOS8y</t>
  </si>
  <si>
    <t>Ni8yMDIwCQAAAAEwFL9rrrPj2winSPiuHeTbCEtDSVEuTllTRTpGLklRX0NBU0hfU1RfSU5WRVNULjEwMDAuMS8xLzIwMTcuLi5VU0QuLlRPVCBDQVNIICYgU1QgSU5WRVNUTUVOVFMBAAAAX58BAAIAAAAFMjc0NzABCAAAAAUAAAABMQEAAAAKMTk0NjQyNDAzMwMAAAADMTYwAgAAAAQxMDAyBAAAAAEwBwAAAAgxLzEvMjAxNwgAAAAKMTIvMzEvMjAxNgkAAAABMBS/a66z49sIbE72rh3k2whDQ0lRLk5BU0RBUUdTOlRTTEEuSVFfVE9UQUxfQVNTRVRTLjEwMDAuMS8xLzIwMTYuLi5VU0QuLlRPVEFMIEFTU0VUUwEAAAAQxqIBAgAAAAg4MDY3LjkzOQEIAAAABQAAAAExAQAAAAoxODc1NzY5MDgyAwAAAAMxNjACAAAABDEwMDcEAAAAATAHAAAACDEvMS8yMDE2CAAAAAoxMi8zMS8yMDE1CQAAAAEwFL9rrrPj2whJ7PSuHeTbCDpDSVEuVFNFOjcyMDMuSVFfVE9UQUxfREVCVC4xMDAwLjEvMS8yMDE4Li4uVVNELi5UT1RBTCBERUJUAQAAALzgBAACAAAADTE3MzgyMy4wMDcwOTIBCAAAAAUAAAABMQEAAAAKMTk2OTA0Nzc3MwMAAAADMTYwAgAAAAQ0MTczBAAAAAEwBwAAAAgxLzEvMjAxOAgAAAAJMy8zMS8yMDE3CQAAAAEwFL9rrrPj2wjXWfmuHeTbCDlDSVEuTllTRTpGLklRX0FSLjEwMDAuMS8xLzIwMjEuLi5VU0QuLkFDQ09VTlRTIFJFQ0VJVkFCTEUBAAAAX58BAAIAAAAEOTk5MwEIAAAABQAAAAExAQAA</t>
  </si>
  <si>
    <t>AAstMjA2MjM4MjYwNAMAAAADMTYwAgAAAAQxMDIxBAAAAAEwBwAAAAgxLzEvMjAyMQgAAAAKMTIvMzEvMjAyMAkAAAABMBS/a66z49sIO7L1rh3k2wg9Q0lRLk5ZU0U6R00uSVFfVE9UQUxfQVNTRVRTLjEwMDAuMS8xLzIwMTcuLi5VU0QuLlRPVEFMIEFTU0VUUwEAAABU7qUDAgAAAAYyMjE2OTABCAAAAAUAAAABMQEAAAAKMTk0MzkyMjc4NAMAAAADMTYwAgAAAAQxMDA3BAAAAAEwBwAAAAgxLzEvMjAxNwgAAAAKMTIvMzEvMjAxNgkAAAABMBS/a66z49sI6BX1rh3k2whBQ0lRLk5BU0RBUUdTOkFBUEwuSVFfVE9UQUxfUkVWLjEwMDAuMS8xLzIwMjEuLi5VU0QuLlRPVEFMIFJFVkVOVUUBAAAAaWEAAAIAAAAGMjc0NTE1AQgAAAAFAAAAATEBAAAACy0yMDczMjAzNTA4AwAAAAMxNjACAAAAAjI4BAAAAAEwBwAAAAgxLzEvMjAyMQgAAAAJOS8yNi8yMDIwCQAAAAEwFL9rrrPj2wg7svWuHeTbCDlDSVEuTllTRTpGLklRX0FSLjEwMDAuMS8xLzIwMTYuLi5VU0QuLkFDQ09VTlRTIFJFQ0VJVkFCTEUBAAAAX58BAAIAAAAFMTEwNDIBCAAAAAUAAAABMQEAAAAKMTg3MzQ0OTc4MAMAAAADMTYwAgAAAAQxMDIxBAAAAAEwBwAAAAgxLzEvMjAxNggAAAAKMTIvMzEvMjAxNQkAAAABMBS/a66z49sIqIb3rh3k2wg/Q0lRLk5BU0RBUUdTOlRTTEEuSVFfVE9UQUxfREVCVC4xMDAwLjEvMS8yMDIwLi4uVVNELi5UT1RB</t>
  </si>
  <si>
    <t>TCBERUJUAQAAABDGogECAAAABTE0NTc2AQgAAAAFAAAAATEBAAAACy0yMTEzNTc4OTE4AwAAAAMxNjACAAAABDQxNzMEAAAAATAHAAAACDEvMS8yMDIwCAAAAAoxMi8zMS8yMDE5CQAAAAEwRjltrrPj2wiSIfiuHeTbCDBDSVEuTllTRTpGLklRX05JLjEwMDAuMS8xLzIwMjAuLi5VU0QuLk5FVCBJTkNPTUUBAAAAX58BAAIAAAACNDcBCAAAAAUAAAABMQEAAAALLTIxMTM2OTI0NjEDAAAAAzE2MAIAAAACMTUEAAAAATAHAAAACDEvMS8yMDIwCAAAAAoxMi8zMS8yMDE5CQAAAAEwuDltrrPj2wgc+PmuHeTbCDtDSVEuVFNFOjgwNTguSVFfQVIuMTAwMC4xLzEvMjAxOS4uLlVTRC4uQUNDT1VOVFMgUkVDRUlWQUJMRQEAAACB/wcAAgAAAAwzMTcwNS41ODAzMzUBCAAAAAUAAAABMQEAAAAKMTk2OTA5MzE4NAMAAAADMTYwAgAAAAQxMDIxBAAAAAEwBwAAAAgxLzEvMjAxOQgAAAAJMy8zMS8yMDE4CQAAAAEwuDltrrPj2wg2v/iuHeTbCDtDSVEuTllTRTpHTS5JUV9UT1RBTF9SRVYuMTAwMC4xLzEvMjAxOC4uLlVTRC4uVE9UQUwgUkVWRU5VRQEAAABU7qUDAgAAAAYxNDU1ODgBCAAAAAUAAAABMQEAAAAKMjAwODA3MDEzNwMAAAADMTYwAgAAAAIyOAQAAAABMAcAAAAIMS8xLzIwMTgIAAAACjEyLzMxLzIwMTcJAAAAATC4OW2us+PbCCWu964d5NsIQENJUS5OWVNFOkYuSVFfVE9UQUxfQ0EuMTAwMC4xLzEvMjAx</t>
  </si>
  <si>
    <t>Ny4uLlVTRC4uVE9UQUwgQ1VSUkVOVCBBU1NFVFMBAAAAX58BAAIAAAAGMTA4NDYxAQgAAAAFAAAAATEBAAAACjE5NDY0MjQwMzMDAAAAAzE2MAIAAAAEMTAwOAQAAAABMAcAAAAIMS8xLzIwMTcIAAAACjEyLzMxLzIwMTYJAAAAATC4OW2us+PbCCMn9q4d5NsIQENJUS5LT1NFOkEwMDUzODAuSVFfVE9UQUxfUkVWLjEwMDAuMS8xLzIwMTguLi5VU0QuLlRPVEFMIFJFVkVOVUUBAAAATFkNAAIAAAAMOTAyMTcuODQwMzA0AQgAAAAFAAAAATEBAAAACjE5NDg3MTA1ODYDAAAAAzE2MAIAAAACMjgEAAAAATAHAAAACDEvMS8yMDE4CAAAAAoxMi8zMS8yMDE3CQAAAAEwuDltrrPj2wg2v/iuHeTbCEBDSVEuTllTRTpGLklRX1BSRUZfRElWX09USEVSLjEwMDAuMS8xLzIwMTYuLi5VU0QuLlBSRUYgRElWSURFTkRTAQAAAF+fAQADAAAAAAC4OW2us+PbCKwz+a4d5NsIO0NJUS5UU0U6NzIwMy5JUV9BUi4xMDAwLjEvMS8yMDE4Li4uVVNELi5BQ0NPVU5UUyBSRUNFSVZBQkxFAQAAALzgBAACAAAADDE4OTc3LjAyMjcwNgEIAAAABQAAAAExAQAAAAoxOTY5MDQ3NzczAwAAAAMxNjACAAAABDEwMjEEAAAAATAHAAAACDEvMS8yMDE4CAAAAAkzLzMxLzIwMTcJAAAAATC4OW2us+PbCJIh+K4d5NsIOUNJUS5OWVNFOkYuSVFfQVIuMTAwMC4xLzEvMjAxOS4uLlVTRC4uQUNDT1VOVFMgUkVDRUlWQUJMRQEAAABfnwEAAgAA</t>
  </si>
  <si>
    <t>AAUxMTE5NQEIAAAABQAAAAExAQAAAAoyMDc4ODU4MjQwAwAAAAMxNjACAAAABDEwMjEEAAAAATAHAAAACDEvMS8yMDE5CAAAAAoxMi8zMS8yMDE4CQAAAAEwuDltrrPj2wgLZPWuHeTbCEZDSVEuTkFTREFRR1M6VFNMQS5JUV9UT1RBTF9MSUFCLjEwMDAuMS8xLzIwMjAuLi5VU0QuLlRPVEFMIExJQUJJTElUSUVTAQAAABDGogECAAAABTI2MTk5AQgAAAAFAAAAATEBAAAACy0yMTEzNTc4OTE4AwAAAAMxNjACAAAABDEyNzYEAAAAATAHAAAACDEvMS8yMDIwCAAAAAoxMi8zMS8yMDE5CQAAAAEwuDltrrPj2whb0/euHeTbCDxDSVEuTllTRTpGLklRX1RPVEFMX0FTU0VUUy4xMDAwLjEvMS8yMDE4Li4uVVNELi5UT1RBTCBBU1NFVFMBAAAAX58BAAIAAAAGMjU4NDk2AQgAAAAFAAAAATEBAAAACjIwMDgwNzYzNzkDAAAAAzE2MAIAAAAEMTAwNwQAAAABMAcAAAAIMS8xLzIwMTgIAAAACjEyLzMxLzIwMTcJAAAAATC4OW2us+PbCGDq9q4d5NsIPENJUS5OWVNFOkYuSVFfQVBJQy4xMDAwLjEvMS8yMDE5Li4uVVNELi5QRCBJTiBDQVBJVEFMIENPTU1PTgEAAABfnwEAAgAAAAUyMjAwNgEIAAAABQAAAAExAQAAAAoyMDc4ODU4MjQwAwAAAAMxNjACAAAABDEwODQEAAAAATAHAAAACDEvMS8yMDE5CAAAAAoxMi8zMS8yMDE4CQAAAAEwuDltrrPj2wg7svWuHeTbCDdDSVEuTkFTREFRR1M6QUFQTC5JUV9OSS4xMDAw</t>
  </si>
  <si>
    <t>LjEvMS8yMDE3Li4uVVNELi5ORVQgSU5DT01FAQAAAGlhAAACAAAABTQ1Njg3AQgAAAAFAAAAATEBAAAACjE5MTkzMzQ0ODQDAAAAAzE2MAIAAAACMTUEAAAAATAHAAAACDEvMS8yMDE3CAAAAAk5LzI0LzIwMTYJAAAAATC4OW2us+PbCFDD9q4d5NsINkNJUS5OWVNFOkYuSVFfSU5WRU5UT1JZLjEwMDAuMS8xLzIwMTYuLi5VU0QuLklOVkVOVE9SWQEAAABfnwEAAgAAAAQ4MzE5AQgAAAAFAAAAATEBAAAACjE4NzM0NDk3ODADAAAAAzE2MAIAAAAEMTA0MwQAAAABMAcAAAAIMS8xLzIwMTYIAAAACjEyLzMxLzIwMTUJAAAAATC4OW2us+PbCBz4+a4d5NsIOkNJUS5OWVNFOkYuSVFfQ0FTSF9FUVVJVi4xMDAwLjEvMS8yMDE2Li4uVVNELi5DQVNIICYgRVFVSVYBAAAAX58BAAIAAAAENTM4NgEIAAAABQAAAAExAQAAAAoxODczNDQ5NzgwAwAAAAMxNjACAAAABDEwOTYEAAAAATAHAAAACDEvMS8yMDE2CAAAAAoxMi8zMS8yMDE1CQAAAAEwuDltrrPj2winSPiuHeTbCFJDSVEuTkFTREFRR1M6QUFQTC5JUV9DQVNIX1NUX0lOVkVTVC4xMDAwLjEvMS8yMDE3Li4uVVNELi5UT1QgQ0FTSCAmIFNUIElOVkVTVE1FTlRTAQAAAGlhAAACAAAABTY3MTU1AQgAAAAFAAAAATEBAAAACjE5MTkzMzQ0ODQDAAAAAzE2MAIAAAAEMTAwMgQAAAABMAcAAAAIMS8xLzIwMTcIAAAACTkvMjQvMjAxNgkAAAABMLg5ba6z49sI6BX1</t>
  </si>
  <si>
    <t>rh3k2wg7Q0lRLk5ZU0U6R00uSVFfVE9UQUxfUkVWLjEwMDAuMS8xLzIwMTYuLi5VU0QuLlRPVEFMIFJFVkVOVUUBAAAAVO6lAwIAAAAGMTM1NzI1AQgAAAAFAAAAATEBAAAACjE4NzMzMDIzNzcDAAAAAzE2MAIAAAACMjgEAAAAATAHAAAACDEvMS8yMDE2CAAAAAoxMi8zMS8yMDE1CQAAAAEwuDltrrPj2wjiUPSuHeTbCEFDSVEuTkFTREFRR1M6QUFQTC5JUV9UT1RBTF9SRVYuMTAwMC4xLzEvMjAxNy4uLlVTRC4uVE9UQUwgUkVWRU5VRQEAAABpYQAAAgAAAAYyMTU2MzkBCAAAAAUAAAABMQEAAAAKMTkxOTMzNDQ4NAMAAAADMTYwAgAAAAIyOAQAAAABMAcAAAAIMS8xLzIwMTcIAAAACTkvMjQvMjAxNgkAAAABMLg5ba6z49sIgzj3rh3k2wg/Q0lRLlRTRTo3MjAzLklRX0NPTU1PTi4xMDAwLjEvMS8yMDE5Li4uVVNELi5DT01NT04gU1RPQ0sgRVFVSVRZAQAAALzgBAACAAAACzM3MzguNTI0NzI5AQgAAAAFAAAAATEBAAAACjIwNDIzMjI0MjcDAAAAAzE2MAIAAAAEMTEwMwQAAAABMAcAAAAIMS8xLzIwMTkIAAAACTMvMzEvMjAxOAkAAAABMLg5ba6z49sIdCv0rh3k2whHQ0lRLk5BU0RBUUdTOkFBUEwuSVFfUFJFRl9ESVZfT1RIRVIuMTAwMC4xLzEvMjAxNy4uLlVTRC4uUFJFRiBESVZJREVORFMBAAAAaWEAAAMAAAAAALg5ba6z49sI8YL5rh3k2wg+Q0lRLk5BU0RBUUdTOkFBUEwuSVFfUkUuMTAwMC4x</t>
  </si>
  <si>
    <t>LzEvMjAxOC4uLlVTRC4uUkVUQUlORUQgRUFSTklOR1MBAAAAaWEAAAIAAAAFOTgzMzABCAAAAAUAAAABMQEAAAAKMTk4OTkwOTgxNAMAAAADMTYwAgAAAAQxMjIyBAAAAAEwBwAAAAgxLzEvMjAxOAgAAAAJOS8zMC8yMDE3CQAAAAEwuDltrrPj2whZAPauHeTbCEFDSVEuTkFTREFRR1M6QUFQTC5JUV9DQVNIX0VRVUlWLjEwMDAuMS8xLzIwMjEuLi5VU0QuLkNBU0ggJiBFUVVJVgEAAABpYQAAAgAAAAUzODAxNgEIAAAABQAAAAExAQAAAAstMjA3MzIwMzUwOAMAAAADMTYwAgAAAAQxMDk2BAAAAAEwBwAAAAgxLzEvMjAyMQgAAAAJOS8yNi8yMDIwCQAAAAEwuDltrrPj2wjfbfquHeTbCD5DSVEuVFNFOjgwNTguSVFfQVBJQy4xMDAwLjEvMS8yMDIwLi4uVVNELi5QRCBJTiBDQVBJVEFMIENPTU1PTgEAAACB/wcAAgAAAAsyMDYwLjY0NDI4MwEIAAAABQAAAAExAQAAAAoyMDQxOTQzMzgwAwAAAAMxNjACAAAABDEwODQEAAAAATAHAAAACDEvMS8yMDIwCAAAAAkzLzMxLzIwMTkJAAAAATC4OW2us+PbCJ0E9K4d5NsIOENJUS5UU0U6NzIwMy5JUV9UT1RBTF9BU1NFVFMuMTAwMC4xLzEvMjAxNi4uLlVTRC4uQVNTRVRTAQAAALzgBAACAAAADTM5Nzc4MS43Mzk2NTUBCAAAAAUAAAABMQEAAAAKMTg0NzgyNTEyMAMAAAADMTYwAgAAAAQxMDA3BAAAAAEwBwAAAAgxLzEvMjAxNggAAAAJMy8zMS8yMDE1CQAAAAEw</t>
  </si>
  <si>
    <t>uDltrrPj2wjiUPSuHeTbCDFDSVEuTllTRTpHTS5JUV9OSS4xMDAwLjEvMS8yMDE4Li4uVVNELi5ORVQgSU5DT01FAQAAAFTupQMCAAAABS0zODY0AQgAAAAFAAAAATEBAAAACjIwMDgwNzAxMzcDAAAAAzE2MAIAAAACMTUEAAAAATAHAAAACDEvMS8yMDE4CAAAAAoxMi8zMS8yMDE3CQAAAAEwuDltrrPj2wh0K/SuHeTbCElDSVEuTkFTREFRR1M6VFNMQS5JUV9DQVNIX0VRVUlWLjEwMDAuMS8xLzIwMTcuLi5VU0QuLkNBU0ggQU5EIEVRVUlWQUxFTlRTAQAAABDGogECAAAACDMzOTMuMjE2AQgAAAAFAAAAATEBAAAACjE5NDU4NzM1NTEDAAAAAzE2MAIAAAAEMTA5NgQAAAABMAcAAAAIMS8xLzIwMTcIAAAACjEyLzMxLzIwMTYJAAAAATC4OW2us+PbCLmg9K4d5NsIQUNJUS5OQVNEQVFHUzpUU0xBLklRX0NPR1MuMTAwMC4xLzEvMjAxOS4uLlVTRC4uQ09TVCBPRiBHT09EUyBTT0xEAQAAABDGogECAAAABTE3NDE5AQgAAAAFAAAAATEBAAAACjIwNzkxMjg2MjUDAAAAAzE2MAIAAAACMzQEAAAAATAHAAAACDEvMS8yMDE5CAAAAAoxMi8zMS8yMDE4CQAAAAEwuDltrrPj2whD5viuHeTbCEhDSVEuS09TRTpBMDA1MzgwLklRX0NBU0hfRVFVSVYuMTAwMC4xLzEvMjAxNy4uLlVTRC4uQ0FTSCBBTkQgRVFVSVZBTEVOVFMBAAAATFkNAAIAAAALNjU1My44MzE0MTcBCAAAAAUAAAABMQEAAAALLTIwNTY5NDUzMjkD</t>
  </si>
  <si>
    <t>AAAAAzE2MAIAAAAEMTA5NgQAAAABMAcAAAAIMS8xLzIwMTcIAAAACjEyLzMxLzIwMTYJAAAAATC4OW2us+PbCEKc9q4d5NsIP0NJUS5LT1NFOkEwMDAyNzAuSVFfQVIuMTAwMC4xLzEvMjAxNi4uLlVTRC4uQUNDT1VOVFMgUkVDRUlWQUJMRQEAAAC23CUAAgAAAAoyMDMwLjA5MTc5AQgAAAAFAAAAATEBAAAACjE4MzE2NDQxMTQDAAAAAzE2MAIAAAAEMTAyMQQAAAABMAcAAAAIMS8xLzIwMTYIAAAACjEyLzMxLzIwMTUJAAAAATC4OW2us+PbCF36964d5NsIO0NJUS5OWVNFOkdNLklRX0NBU0hfRVFVSVYuMTAwMC4xLzEvMjAxOS4uLlVTRC4uQ0FTSCAmIEVRVUlWAQAAAFTupQMCAAAABTE1OTQ0AQgAAAAFAAAAATEBAAAACjIwNzk1MjUwMDMDAAAAAzE2MAIAAAAEMTA5NgQAAAABMAcAAAAIMS8xLzIwMTkIAAAACjEyLzMxLzIwMTgJAAAAATC4OW2us+PbCHQr9K4d5NsIQENJUS5OWVNFOkdNLklRX1RPVEFMX0xJQUIuMTAwMC4xLzEvMjAxNy4uLlVTRC4uVE9UQUwgTElBQklMSVRJRVMBAAAAVO6lAwIAAAAGMTc3NjE1AQgAAAAFAAAAATEBAAAACjE5NDM5MjI3ODQDAAAAAzE2MAIAAAAEMTI3NgQAAAABMAcAAAAIMS8xLzIwMTcIAAAACjEyLzMxLzIwMTYJAAAAATC4OW2us+PbCCBF+q4d5NsIMENJUS5OWVNFOkYuSVFfTkkuMTAwMC4xLzEvMjAxOC4uLlVTRC4uTkVUIElOQ09NRQEAAABfnwEAAgAAAAQ3</t>
  </si>
  <si>
    <t>NzMxAQgAAAAFAAAAATEBAAAACjIwMDgwNzYzNzkDAAAAAzE2MAIAAAACMTUEAAAAATAHAAAACDEvMS8yMDE4CAAAAAoxMi8zMS8yMDE3CQAAAAEwuDltrrPj2wisM/muHeTbCEZDSVEuS09TRTpBMDA1MzgwLklRX1BSRUZfRVFVSVRZLjEwMDAuMS8xLzIwMjAuLi5VU0QuLlBSRUYgU1RPQ0sgRVFVSVRZAQAAAExZDQACAAAACjE3Ny45NjY4MjUBCAAAAAUAAAABMQEAAAAKMjA4Mzc5NzM1NQMAAAADMTYwAgAAAAQxMDA1BAAAAAEwBwAAAAgxLzEvMjAyMAgAAAAKMTIvMzEvMjAxOQkAAAABMLg5ba6z49sIkxH3rh3k2whBQ0lRLk5ZU0U6SEQuSVFfUFJFRl9FUVVJVFkuMTAwMC4xLzEvMjAyMS4uLlVTRC4uUFJFRiBTVE9DSyBFUVVJVFkBAAAAl0AEAAMAAAAAALg5ba6z49sIf0063UHk2whCQ0lRLktPU0U6QTAwNTM4MC5JUV9BUElDLjEwMDAuMS8xLzIwMjEuLi5VU0QuLlBEIElOIENBUElUQUwgQ09NTU9OAQAAAExZDQACAAAACzM4NTAuMjM0NTU3AQgAAAAFAAAAATEBAAAACy0yMDU3MTE2MTk3AwAAAAMxNjACAAAABDEwODQEAAAAATAHAAAACDEvMS8yMDIxCAAAAAoxMi8zMS8yMDIwCQAAAAEwuDltrrPj2wixX/euHeTbCDpDSVEuTllTRTpHTS5JUV9BUi4xMDAwLjEvMS8yMDE5Li4uVVNELi5BQ0NPVU5UUyBSRUNFSVZBQkxFAQAAAFTupQMCAAAABDY1NDkBCAAAAAUAAAABMQEAAAAKMjA3OTUyNTAw</t>
  </si>
  <si>
    <t>MwMAAAADMTYwAgAAAAQxMDIxBAAAAAEwBwAAAAgxLzEvMjAxOQgAAAAKMTIvMzEvMjAxOAkAAAABMLg5ba6z49sI6BX1rh3k2wg/Q0lRLk5BU0RBUUdTOkFBUEwuSVFfVE9UQUxfREVCVC4xMDAwLjEvMS8yMDE5Li4uVVNELi5UT1RBTCBERUJUAQAAAGlhAAACAAAABjExNDQ4MwEIAAAABQAAAAExAQAAAAoyMDY3MjA5NjI2AwAAAAMxNjACAAAABDQxNzMEAAAAATAHAAAACDEvMS8yMDE5CAAAAAk5LzI5LzIwMTgJAAAAATC4OW2us+PbCL6W+K4d5NsIS0NJUS5OWVNFOkYuSVFfQ0FTSF9TVF9JTlZFU1QuMTAwMC4xLzEvMjAxNi4uLlVTRC4uVE9UIENBU0ggJiBTVCBJTlZFU1RNRU5UUwEAAABfnwEAAgAAAAUyMzU2NwEIAAAABQAAAAExAQAAAAoxODczNDQ5NzgwAwAAAAMxNjACAAAABDEwMDIEAAAAATAHAAAACDEvMS8yMDE2CAAAAAoxMi8zMS8yMDE1CQAAAAEwuDltrrPj2wjfbfquHeTbCEJDSVEuVFNFOjcyMDMuSVFfUFJFRl9FUVVJVFkuMTAwMC4xLzEvMjAxNi4uLlVTRC4uUFJFRiBTVE9DSyBFUVVJVFkBAAAAvOAEAAMAAAAAALg5ba6z49sInQT0rh3k2whAQ0lRLk5ZU0U6Ri5JUV9QUkVGX0VRVUlUWS4xMDAwLjEvMS8yMDIxLi4uVVNELi5QUkVGIFNUT0NLIEVRVUlUWQEAAABfnwEAAwAAAAAAuDltrrPj2wiohveuHeTbCExDSVEuTkFTREFRR1M6QUFQTC5JUV9UT1RBTF9DTC4xMDAwLjEvMS8y</t>
  </si>
  <si>
    <t>MDE2Li4uVVNELi5UT1RBTCBDVVJSRU5UIExJQUJJTElUSUVTAQAAAGlhAAACAAAABTgwNjEwAQgAAAAFAAAAATEBAAAACjE4NjM5OTY2ODQDAAAAAzE2MAIAAAAEMTAwOQQAAAABMAcAAAAIMS8xLzIwMTYIAAAACTkvMjYvMjAxNQkAAAABMLg5ba6z49sI6Tbzrh3k2wg9Q0lRLk5BU0RBUUdTOkFBUEwuSVFfSU5WRU5UT1JZLjEwMDAuMS8xLzIwMTcuLi5VU0QuLklOVkVOVE9SWQEAAABpYQAAAgAAAAQyMTMyAQgAAAAFAAAAATEBAAAACjE5MTkzMzQ0ODQDAAAAAzE2MAIAAAAEMTA0MwQAAAABMAcAAAAIMS8xLzIwMTcIAAAACTkvMjQvMjAxNgkAAAABMLg5ba6z49sIvW/4rh3k2wgyQ0lRLlRTRTo4MDU4LklRX05JLjEwMDAuMS8xLzIwMTkuLi5VU0QuLk5FVCBJTkNPTUUBAAAAgf8HAAIAAAALNTI3NC40NTA2MDUBCAAAAAUAAAABMQEAAAAKMTk2OTA5MzE4NAMAAAADMTYwAgAAAAIxNQQAAAABMAcAAAAIMS8xLzIwMTkIAAAACTMvMzEvMjAxOAkAAAABMLg5ba6z49sI4lD0rh3k2wg+Q0lRLk5BU0RBUUdTOkFBUEwuSVFfUkUuMTAwMC4xLzEvMjAxNy4uLlVTRC4uUkVUQUlORUQgRUFSTklOR1MBAAAAaWEAAAIAAAAFOTYzNjQBCAAAAAUAAAABMQEAAAAKMTkxOTMzNDQ4NAMAAAADMTYwAgAAAAQxMjIyBAAAAAEwBwAAAAgxLzEvMjAxNwgAAAAJOS8yNC8yMDE2CQAAAAEwuDltrrPj2wg2v/iuHeTbCEBD</t>
  </si>
  <si>
    <t>SVEuTkFTREFRR1M6VFNMQS5JUV9BUi4xMDAwLjEvMS8yMDIxLi4uVVNELi5BQ0NPVU5UUyBSRUNFSVZBQkxFAQAAABDGogECAAAABDE5MDMBCAAAAAUAAAABMQEAAAALLTIwNjI2ODEwNjUDAAAAAzE2MAIAAAAEMTAyMQQAAAABMAcAAAAIMS8xLzIwMjEIAAAACjEyLzMxLzIwMjAJAAAAATC4OW2us+PbCEns9K4d5NsIVUNJUS5OQVNEQVFHUzpBQVBMLklRX1RPVEFMX09VVFNUQU5ESU5HX0ZJTElOR19EQVRFLjEwMDAuMS8xLzIwMjAuLi5VU0QuLlRPVEFMIE9VVCBTSFIBAAAAaWEAAAIAAAAIMTc3NzMuMDYBBAAAAAUAAAABNQEAAAALLTIxMjQ2NTk3NDMCAAAABTI0MTUzBgAAAAEwuDltrrPj2wixX/euHeTbCD1DSVEuTllTRTpGLklRX0NPTU1PTi4xMDAwLjEvMS8yMDIxLi4uVVNELi5DT01NT04gU1RPQ0sgRVFVSVRZAQAAAF+fAQACAAAAAjQxAQgAAAAFAAAAATEBAAAACy0yMDYyMzgyNjA0AwAAAAMxNjACAAAABDExMDMEAAAAATAHAAAACDEvMS8yMDIxCAAAAAoxMi8zMS8yMDIwCQAAAAEwuDltrrPj2whg6vauHeTbCEBDSVEuTkFTREFRR1M6VFNMQS5JUV9BUi4xMDAwLjEvMS8yMDE5Li4uVVNELi5BQ0NPVU5UUyBSRUNFSVZBQkxFAQAAABDGogECAAAAAzk0OQEIAAAABQAAAAExAQAAAAoyMDc5MTI4NjI1AwAAAAMxNjACAAAABDEwMjEEAAAAATAHAAAACDEvMS8yMDE5CAAAAAoxMi8zMS8yMDE4</t>
  </si>
  <si>
    <t>CQAAAAEwuDltrrPj2widBPSuHeTbCEFDSVEuTkFTREFRR1M6QUFQTC5JUV9UT1RBTF9SRVYuMTAwMC4xLzEvMjAyMC4uLlVTRC4uVE9UQUwgUkVWRU5VRQEAAABpYQAAAgAAAAYyNjAxNzQBCAAAAAUAAAABMQEAAAALLTIxMjQ2NTk3NDMDAAAAAzE2MAIAAAACMjgEAAAAATAHAAAACDEvMS8yMDIwCAAAAAk5LzI4LzIwMTkJAAAAATC4OW2us+PbCKdI+K4d5NsIQUNJUS5UU0U6NzIwMy5JUV9UT1RBTF9MSUFCLjEwMDAuMS8xLzIwMTkuLi5VU0QuLlRPVEFMIExJQUJJTElUSUVTAQAAALzgBAACAAAADDI5MDc0MS4wMDUyNQEIAAAABQAAAAExAQAAAAoyMDQyMzIyNDI3AwAAAAMxNjACAAAABDEyNzYEAAAAATAHAAAACDEvMS8yMDE5CAAAAAkzLzMxLzIwMTgJAAAAATC4OW2us+PbCGxO9q4d5NsIO0NJUS5OWVNFOkhELklRX0NPR1MuMTAwMC4xLzEvMjAyMS4uLlVTRC4uQ09TVCBPRiBHT09EUyBTT0xEAQAAAJdABAACAAAABTcyNjUzAQgAAAAFAAAAATEBAAAACy0yMTA3MjIwNzUzAwAAAAMxNjACAAAAAjM0BAAAAAEwBwAAAAgxLzEvMjAyMQgAAAAIMi8yLzIwMjAJAAAAATC4OW2us+PbCIF0Ot1B5NsIQkNJUS5OWVNFOkYuSVFfQ0FTSF9FUVVJVi4xMDAwLjEvMS8yMDE2Li4uVVNELi5DQVNIIEFORCBFUVVJVkFMRU5UUwEAAABfnwEAAgAAAAQ1Mzg2AQgAAAAFAAAAATEBAAAACjE4NzM0NDk3ODADAAAA</t>
  </si>
  <si>
    <t>AzE2MAIAAAAEMTA5NgQAAAABMAcAAAAIMS8xLzIwMTYIAAAACjEyLzMxLzIwMTUJAAAAATC4OW2us+PbCMl59K4d5NsIPkNJUS5OQVNEQVFHUzpBQVBMLklRX1JFLjEwMDAuMS8xLzIwMTkuLi5VU0QuLlJFVEFJTkVEIEVBUk5JTkdTAQAAAGlhAAACAAAABTcwNDAwAQgAAAAFAAAAATEBAAAACjIwNjcyMDk2MjYDAAAAAzE2MAIAAAAEMTIyMgQAAAABMAcAAAAIMS8xLzIwMTkIAAAACTkvMjkvMjAxOAkAAAABMLg5ba6z49sIuaD0rh3k2wg2Q0lRLk5ZU0U6Ri5JUV9UT1RBTF9BU1NFVFMuMTAwMC4xLzEvMjAxNy4uLlVTRC4uQVNTRVRTAQAAAF+fAQACAAAABjIzNzk1MQEIAAAABQAAAAExAQAAAAoxOTQ2NDI0MDMzAwAAAAMxNjACAAAABDEwMDcEAAAAATAHAAAACDEvMS8yMDE3CAAAAAoxMi8zMS8yMDE2CQAAAAEwuDltrrPj2whg6vauHeTbCD1DSVEuTllTRTpHTS5JUV9BUElDLjEwMDAuMS8xLzIwMTcuLi5VU0QuLlBEIElOIENBUElUQUwgQ09NTU9OAQAAAFTupQMCAAAABTI2OTgzAQgAAAAFAAAAATEBAAAACjE5NDM5MjI3ODQDAAAAAzE2MAIAAAAEMTA4NAQAAAABMAcAAAAIMS8xLzIwMTcIAAAACjEyLzMxLzIwMTYJAAAAATC4OW2us+PbCLTP+a4d5NsIO0NJUS5OWVNFOkdNLklRX1RPVEFMX1JFVi4xMDAwLjEvMS8yMDE5Li4uVVNELi5UT1RBTCBSRVZFTlVFAQAAAFTupQMCAAAABjE0NzA0OQEI</t>
  </si>
  <si>
    <t>AAAABQAAAAExAQAAAAoyMDc5NTI1MDAzAwAAAAMxNjACAAAAAjI4BAAAAAEwBwAAAAgxLzEvMjAxOQgAAAAKMTIvMzEvMjAxOAkAAAABMLg5ba6z49sIQ+b4rh3k2wg/Q0lRLk5BU0RBUUdTOkFBUEwuSVFfVE9UQUxfREVCVC4xMDAwLjEvMS8yMDIwLi4uVVNELi5UT1RBTCBERUJUAQAAAGlhAAACAAAABjEwODA0NwEIAAAABQAAAAExAQAAAAstMjEyNDY1OTc0MwMAAAADMTYwAgAAAAQ0MTczBAAAAAEwBwAAAAgxLzEvMjAyMAgAAAAJOS8yOC8yMDE5CQAAAAEwuDltrrPj2wg7svWuHeTbCD5DSVEuTkFTREFRR1M6VFNMQS5JUV9SRS4xMDAwLjEvMS8yMDE2Li4uVVNELi5SRVRBSU5FRCBFQVJOSU5HUwEAAAAQxqIBAgAAAAktMjMyMi4zMjMBCAAAAAUAAAABMQEAAAAKMTg3NTc2OTA4MgMAAAADMTYwAgAAAAQxMjIyBAAAAAEwBwAAAAgxLzEvMjAxNggAAAAKMTIvMzEvMjAxNQkAAAABMLg5ba6z49sItM/5rh3k2wg4Q0lRLk5ZU0U6Ri5JUV9UT1RBTF9ERUJULjEwMDAuMS8xLzIwMjAuLi5VU0QuLlRPVEFMIERFQlQBAAAAX58BAAIAAAAGMTU2NzIxAQgAAAAFAAAAATEBAAAACy0yMTEzNjkyNDYxAwAAAAMxNjACAAAABDQxNzMEAAAAATAHAAAACDEvMS8yMDIwCAAAAAoxMi8zMS8yMDE5CQAAAAEwuDltrrPj2whZAPauHeTbCDpDSVEuVFNFOjcyMDMuSVFfVE9UQUxfREVCVC4xMDAwLjEvMS8yMDE2Li4u</t>
  </si>
  <si>
    <t>VVNELi5UT1RBTCBERUJUAQAAALzgBAACAAAADTE2MTEwNy42Nzg4MTcBCAAAAAUAAAABMQEAAAAKMTg0NzgyNTEyMAMAAAADMTYwAgAAAAQ0MTczBAAAAAEwBwAAAAgxLzEvMjAxNggAAAAJMy8zMS8yMDE1CQAAAAEwuDltrrPj2wixX/euHeTbCEJDSVEuVFNFOjgwNTguSVFfVE9UQUxfQ0EuMTAwMC4xLzEvMjAxOS4uLlVTRC4uVE9UQUwgQ1VSUkVOVCBBU1NFVFMBAAAAgf8HAAIAAAAMNjM4MjcuMTM5MjIyAQgAAAAFAAAAATEBAAAACjE5NjkwOTMxODQDAAAAAzE2MAIAAAAEMTAwOAQAAAABMAcAAAAIMS8xLzIwMTkIAAAACTMvMzEvMjAxOAkAAAABMLg5ba6z49sIW9P3rh3k2wg8Q0lRLktPU0U6QTAwNTM4MC5JUV9UT1RBTF9BU1NFVFMuMTAwMC4xLzEvMjAxOS4uLlVTRC4uQVNTRVRTAQAAAExZDQACAAAADTE2MjI3Ny44MjMwMDUBCAAAAAUAAAABMQEAAAAKMjAxOTY3NDk5MQMAAAADMTYwAgAAAAQxMDA3BAAAAAEwBwAAAAgxLzEvMjAxOQgAAAAKMTIvMzEvMjAxOAkAAAABMLg5ba6z49sI1cf0rh3k2whIQ0lRLktPU0U6QTAwMDI3MC5JUV9DQVNIX0VRVUlWLjEwMDAuMS8xLzIwMTguLi5VU0QuLkNBU0ggQU5EIEVRVUlWQUxFTlRTAQAAALbcJQACAAAACzE0NjEuOTQ2MDY1AQgAAAAFAAAAATEBAAAACjE5NDgyMjY0MjADAAAAAzE2MAIAAAAEMTA5NgQAAAABMAcAAAAIMS8xLzIwMTgIAAAACjEy</t>
  </si>
  <si>
    <t>LzMxLzIwMTcJAAAAATC4OW2us+PbCEKc9q4d5NsIQUNJUS5OQVNEQVFHUzpUU0xBLklRX0NBU0hfRVFVSVYuMTAwMC4xLzEvMjAxOS4uLlVTRC4uQ0FTSCAmIEVRVUlWAQAAABDGogECAAAABDM2ODYBCAAAAAUAAAABMQEAAAAKMjA3OTEyODYyNQMAAAADMTYwAgAAAAQxMDk2BAAAAAEwBwAAAAgxLzEvMjAxOQgAAAAKMTIvMzEvMjAxOAkAAAABMLg5ba6z49sIO7L1rh3k2wg9Q0lRLk5ZU0U6R00uSVFfQVBJQy4xMDAwLjEvMS8yMDIwLi4uVVNELi5QRCBJTiBDQVBJVEFMIENPTU1PTgEAAABU7qUDAgAAAAUyNjA3NAEIAAAABQAAAAExAQAAAAstMjExMzg4MDIzMwMAAAADMTYwAgAAAAQxMDg0BAAAAAEwBwAAAAgxLzEvMjAyMAgAAAAKMTIvMzEvMjAxOQkAAAABMLg5ba6z49sIW9P3rh3k2wg6Q0lRLk5ZU0U6R00uSVFfQVIuMTAwMC4xLzEvMjAxOC4uLlVTRC4uQUNDT1VOVFMgUkVDRUlWQUJMRQEAAABU7qUDAgAAAAQ4MTY0AQgAAAAFAAAAATEBAAAACjIwMDgwNzAxMzcDAAAAAzE2MAIAAAAEMTAyMQQAAAABMAcAAAAIMS8xLzIwMTgIAAAACjEyLzMxLzIwMTcJAAAAATC4OW2us+PbCFvT964d5NsISUNJUS5OQVNEQVFHUzpBQVBMLklRX0NBU0hfRVFVSVYuMTAwMC4xLzEvMjAyMS4uLlVTRC4uQ0FTSCBBTkQgRVFVSVZBTEVOVFMBAAAAaWEAAAIAAAAFMzgwMTYBCAAAAAUAAAABMQEAAAALLTIwNzMy</t>
  </si>
  <si>
    <t>MDM1MDgDAAAAAzE2MAIAAAAEMTA5NgQAAAABMAcAAAAIMS8xLzIwMjEIAAAACTkvMjYvMjAyMAkAAAABMLg5ba6z49sIJa73rh3k2whCQ0lRLktPU0U6QTAwMDI3MC5JUV9BUElDLjEwMDAuMS8xLzIwMTYuLi5VU0QuLlBEIElOIENBUElUQUwgQ09NTU9OAQAAALbcJQACAAAACzE0NzUuMzUzMDAzAQgAAAAFAAAAATEBAAAACjE4MzE2NDQxMTQDAAAAAzE2MAIAAAAEMTA4NAQAAAABMAcAAAAIMS8xLzIwMTYIAAAACjEyLzMxLzIwMTUJAAAAATC4OW2us+PbCEPm+K4d5NsIQkNJUS5LT1NFOkEwMDUzODAuSVFfVE9UQUxfQVNTRVRTLjEwMDAuMS8xLzIwMjEuLi5VU0QuLlRPVEFMIEFTU0VUUwEAAABMWQ0AAgAAAA0xOTIzNjQuMzAyOTY1AQgAAAAFAAAAATEBAAAACy0yMDU3MTE2MTk3AwAAAAMxNjACAAAABDEwMDcEAAAAATAHAAAACDEvMS8yMDIxCAAAAAoxMi8zMS8yMDIwCQAAAAEwuDltrrPj2wi0z/muHeTbCDhDSVEuVFNFOjcyMDMuSVFfSU5WRU5UT1JZLjEwMDAuMS8xLzIwMTkuLi5VU0QuLklOVkVOVE9SWQEAAAC84AQAAgAAAAwyMzkxNC4wMjU4OTYBCAAAAAUAAAABMQEAAAAKMjA0MjMyMjQyNwMAAAADMTYwAgAAAAQxMDQzBAAAAAEwBwAAAAgxLzEvMjAxOQgAAAAJMy8zMS8yMDE4CQAAAAEwuDltrrPj2wixX/euHeTbCDtDSVEuTllTRTpHTS5JUV9DT0dTLjEwMDAuMS8xLzIwMjAuLi5VU0Qu</t>
  </si>
  <si>
    <t>LkNPU1QgT0YgR09PRFMgU09MRAEAAABU7qUDAgAAAAYxMTA2NTEBCAAAAAUAAAABMQEAAAALLTIxMTM4ODAyMzMDAAAAAzE2MAIAAAACMzQEAAAAATAHAAAACDEvMS8yMDIwCAAAAAoxMi8zMS8yMDE5CQAAAAEwuDltrrPj2wglrveuHeTbCENDSVEuTkFTREFRR1M6QUFQTC5JUV9UT1RBTF9BU1NFVFMuMTAwMC4xLzEvMjAxOS4uLlVTRC4uVE9UQUwgQVNTRVRTAQAAAGlhAAACAAAABjM2NTcyNQEIAAAABQAAAAExAQAAAAoyMDY3MjA5NjI2AwAAAAMxNjACAAAABDEwMDcEAAAAATAHAAAACDEvMS8yMDE5CAAAAAk5LzI5LzIwMTgJAAAAATC4OW2us+PbCIM4964d5NsIQ0NJUS5OQVNEQVFHUzpUU0xBLklRX1RPVEFMX0FTU0VUUy4xMDAwLjEvMS8yMDIwLi4uVVNELi5UT1RBTCBBU1NFVFMBAAAAEMaiAQIAAAAFMzQzMDkBCAAAAAUAAAABMQEAAAALLTIxMTM1Nzg5MTgDAAAAAzE2MAIAAAAEMTAwNwQAAAABMAcAAAAIMS8xLzIwMjAIAAAACjEyLzMxLzIwMTkJAAAAATC4OW2us+PbCIM4964d5NsIRUNJUS5OWVNFOkYuSVFfVE9UQUxfQ0wuMTAwMC4xLzEvMjAxNi4uLlVTRC4uVE9UQUwgQ1VSUkVOVCBMSUFCSUxJVElFUwEAAABfnwEAAgAAAAU4MjMzNgEIAAAABQAAAAExAQAAAAoxODczNDQ5NzgwAwAAAAMxNjACAAAABDEwMDkEAAAAATAHAAAACDEvMS8yMDE2CAAAAAoxMi8zMS8yMDE1CQAAAAEwuDlt</t>
  </si>
  <si>
    <t>rrPj2wholPquHeTbCE5DSVEuTllTRTpGLklRX1RPVEFMX09VVFNUQU5ESU5HX0ZJTElOR19EQVRFLjEwMDAuMS8xLzIwMTcuLi5VU0QuLlRPVEFMIE9VVCBTSFIBAAAAX58BAAIAAAALMzk3NC4yOTcxNjkBBAAAAAUAAAABNQEAAAAKMTk0NjQyNDAzMwIAAAAFMjQxNTMGAAAAATC4OW2us+PbCP889a4d5NsIMUNJUS5OWVNFOkdNLklRX05JLjEwMDAuMS8xLzIwMTcuLi5VU0QuLk5FVCBJTkNPTUUBAAAAVO6lAwIAAAAEOTQyNwEIAAAABQAAAAExAQAAAAoxOTQzOTIyNzg0AwAAAAMxNjACAAAAAjE1BAAAAAEwBwAAAAgxLzEvMjAxNwgAAAAKMTIvMzEvMjAxNgkAAAABMLg5ba6z49sIdCv0rh3k2wg9Q0lRLk5ZU0U6Ri5JUV9DT01NT04uMTAwMC4xLzEvMjAxNy4uLlVTRC4uQ09NTU9OIFNUT0NLIEVRVUlUWQEAAABfnwEAAgAAAAI0MQEIAAAABQAAAAExAQAAAAoxOTQ2NDI0MDMzAwAAAAMxNjACAAAABDExMDMEAAAAATAHAAAACDEvMS8yMDE3CAAAAAoxMi8zMS8yMDE2CQAAAAEwuDltrrPj2wiohveuHeTbCDBDSVEuTllTRTpGLklRX05JLjEwMDAuMS8xLzIwMjEuLi5VU0QuLk5FVCBJTkNPTUUBAAAAX58BAAIAAAAFLTEyNzkBCAAAAAUAAAABMQEAAAALLTIwNjIzODI2MDQDAAAAAzE2MAIAAAACMTUEAAAAATAHAAAACDEvMS8yMDIxCAAAAAoxMi8zMS8yMDIwCQAAAAEwuDltrrPj2wi+lviuHeTbCDpD</t>
  </si>
  <si>
    <t>SVEuTllTRTpIRC5JUV9BUi4xMDAwLjEvMS8yMDIxLi4uVVNELi5BQ0NPVU5UUyBSRUNFSVZBQkxFAQAAAJdABAACAAAABDE3MzgBCAAAAAUAAAABMQEAAAALLTIxMDcyMjA3NTMDAAAAAzE2MAIAAAAEMTAyMQQAAAABMAcAAAAIMS8xLzIwMjEIAAAACDIvMi8yMDIwCQAAAAEwuDltrrPj2wh/TTrdQeTbCDtDSVEuTllTRTpHTS5JUV9UT1RBTF9SRVYuMTAwMC4xLzEvMjAyMS4uLlVTRC4uVE9UQUwgUkVWRU5VRQEAAABU7qUDAgAAAAYxMjI0ODUBCAAAAAUAAAABMQEAAAALLTIwNjI2NjAzMjkDAAAAAzE2MAIAAAACMjgEAAAAATAHAAAACDEvMS8yMDIxCAAAAAoxMi8zMS8yMDIwCQAAAAEwuDltrrPj2wi5oPSuHeTbCDtDSVEuTllTRTpHTS5JUV9DT0dTLjEwMDAuMS8xLzIwMTkuLi5VU0QuLkNPU1QgT0YgR09PRFMgU09MRAEAAABU7qUDAgAAAAYxMjA2NTYBCAAAAAUAAAABMQEAAAAKMjA3OTUyNTAwMwMAAAADMTYwAgAAAAIzNAQAAAABMAcAAAAIMS8xLzIwMTkIAAAACjEyLzMxLzIwMTgJAAAAATC4OW2us+PbCFkA9q4d5NsIRUNJUS5OWVNFOkYuSVFfVE9UQUxfQ0wuMTAwMC4xLzEvMjAyMS4uLlVTRC4uVE9UQUwgQ1VSUkVOVCBMSUFCSUxJVElFUwEAAABfnwEAAgAAAAU5NzE5MgEIAAAABQAAAAExAQAAAAstMjA2MjM4MjYwNAMAAAADMTYwAgAAAAQxMDA5BAAAAAEwBwAAAAgxLzEvMjAyMQgAAAAK</t>
  </si>
  <si>
    <t>MTIvMzEvMjAyMAkAAAABMLg5ba6z49sIuaD0rh3k2whRQ0lRLktPU0U6QTAwNTM4MC5JUV9DQVNIX1NUX0lOVkVTVC4xMDAwLjEvMS8yMDIxLi4uVVNELi5UT1QgQ0FTSCAmIFNUIElOVkVTVE1FTlRTAQAAAExZDQACAAAACTI3NDM3LjAyOQEIAAAABQAAAAExAQAAAAstMjA1NzExNjE5NwMAAAADMTYwAgAAAAQxMDAyBAAAAAEwBwAAAAgxLzEvMjAyMQgAAAAKMTIvMzEvMjAyMAkAAAABMLg5ba6z49sIYNrzrh3k2whSQ0lRLk5BU0RBUUdTOlRTTEEuSVFfQ0FTSF9TVF9JTlZFU1QuMTAwMC4xLzEvMjAxNy4uLlVTRC4uVE9UIENBU0ggJiBTVCBJTlZFU1RNRU5UUwEAAAAQxqIBAgAAAAgzMzkzLjIxNgEIAAAABQAAAAExAQAAAAoxOTQ1ODczNTUxAwAAAAMxNjACAAAABDEwMDIEAAAAATAHAAAACDEvMS8yMDE3CAAAAAoxMi8zMS8yMDE2CQAAAAEwuDltrrPj2wjxgvmuHeTbCDhDSVEuVFNFOjcyMDMuSVFfVE9UQUxfQVNTRVRTLjEwMDAuMS8xLzIwMTkuLi5VU0QuLkFTU0VUUwEAAAC84AQAAgAAAA00NzM2OTAuMDQ2NDQ2AQgAAAAFAAAAATEBAAAACjIwNDIzMjI0MjcDAAAAAzE2MAIAAAAEMTAwNwQAAAABMAcAAAAIMS8xLzIwMTkIAAAACTMvMzEvMjAxOAkAAAABMLg5ba6z49sIJa73rh3k2whBQ0lRLk5ZU0U6R00uSVFfVE9UQUxfQ0EuMTAwMC4xLzEvMjAyMC4uLlVTRC4uVE9UQUwgQ1VSUkVOVCBB</t>
  </si>
  <si>
    <t>U1NFVFMBAAAAVO6lAwIAAAAFNzQ5OTIBCAAAAAUAAAABMQEAAAALLTIxMTM4ODAyMzMDAAAAAzE2MAIAAAAEMTAwOAQAAAABMAcAAAAIMS8xLzIwMjAIAAAACjEyLzMxLzIwMTkJAAAAATC4OW2us+PbCCBF+q4d5NsIPkNJUS5OQVNEQVFHUzpBQVBMLklRX1JFLjEwMDAuMS8xLzIwMjAuLi5VU0QuLlJFVEFJTkVEIEVBUk5JTkdTAQAAAGlhAAACAAAABTQ1ODk4AQgAAAAFAAAAATEBAAAACy0yMTI0NjU5NzQzAwAAAAMxNjACAAAABDEyMjIEAAAAATAHAAAACDEvMS8yMDIwCAAAAAk5LzI4LzIwMTkJAAAAATC4OW2us+PbCBz4+a4d5NsIMkNJUS5UU0U6NzI3MC5JUV9OSS4xMDAwLjEvMS8yMDE3Li4uVVNELi5ORVQgSU5DT01FAQAAAFJXDQACAAAACjM4ODYuMjA0ODgBCAAAAAUAAAABMQEAAAAKMTg2MDQxMTY2OQMAAAADMTYwAgAAAAIxNQQAAAABMAcAAAAIMS8xLzIwMTcIAAAACTMvMzEvMjAxNgkAAAABMLg5ba6z49sIQ+b4rh3k2whCQ0lRLlRTRTo4MDU4LklRX1BSRUZfRElWX09USEVSLjEwMDAuMS8xLzIwMTcuLi5VU0QuLlBSRUYgRElWSURFTkRTAQAAAIH/BwADAAAAAAC4OW2us+PbCNdZ+a4d5NsIOkNJUS5OWVNFOkYuSVFfQ09HUy4xMDAwLjEvMS8yMDE3Li4uVVNELi5DT1NUIE9GIEdPT0RTIFNPTEQBAAAAX58BAAIAAAAGMTI2MTk1AQgAAAAFAAAAATEBAAAACjE5NDY0MjQwMzMDAAAAAzE2</t>
  </si>
  <si>
    <t>MAIAAAACMzQEAAAAATAHAAAACDEvMS8yMDE3CAAAAAoxMi8zMS8yMDE2CQAAAAEwuDltrrPj2wgc+PmuHeTbCD1DSVEuTllTRTpGLklRX0NPTU1PTi4xMDAwLjEvMS8yMDE4Li4uVVNELi5DT01NT04gU1RPQ0sgRVFVSVRZAQAAAF+fAQACAAAAAjQxAQgAAAAFAAAAATEBAAAACjIwMDgwNzYzNzkDAAAAAzE2MAIAAAAEMTEwMwQAAAABMAcAAAAIMS8xLzIwMTgIAAAACjEyLzMxLzIwMTcJAAAAATC4OW2us+PbCMl59K4d5NsIOkNJUS5UU0U6ODA1OC5JUV9UT1RBTF9ERUJULjEwMDAuMS8xLzIwMjAuLi5VU0QuLlRPVEFMIERFQlQBAAAAgf8HAAIAAAAMNDg1MjcuODkzMTA3AQgAAAAFAAAAATEBAAAACjIwNDE5NDMzODADAAAAAzE2MAIAAAAENDE3MwQAAAABMAcAAAAIMS8xLzIwMjAIAAAACTMvMzEvMjAxOQkAAAABMLg5ba6z49sITQ35rh3k2whLQ0lRLk5ZU0U6Ri5JUV9DQVNIX1NUX0lOVkVTVC4xMDAwLjEvMS8yMDE5Li4uVVNELi5UT1QgQ0FTSCAmIFNUIElOVkVTVE1FTlRTAQAAAF+fAQACAAAABTIzMDM2AQgAAAAFAAAAATEBAAAACjIwNzg4NTgyNDADAAAAAzE2MAIAAAAEMTAwMgQAAAABMAcAAAAIMS8xLzIwMTkIAAAACjEyLzMxLzIwMTgJAAAAATC4OW2us+PbCP889a4d5NsIRUNJUS5LT1NFOkEwMDUzODAuSVFfVE9UQUxfTElBQi4xMDAwLjEvMS8yMDIxLi4uVVNELi5UT1RBTCBMSUFCSUxJ</t>
  </si>
  <si>
    <t>VElFUwEAAABMWQ0AAgAAAA0xMjIyMTUuMzQ5MDQxAQgAAAAFAAAAATEBAAAACy0yMDU3MTE2MTk3AwAAAAMxNjACAAAABDEyNzYEAAAAATAHAAAACDEvMS8yMDIxCAAAAAoxMi8zMS8yMDIwCQAAAAEwuDltrrPj2whD5viuHeTbCDtDSVEuTllTRTpHTS5JUV9DQVNIX0VRVUlWLjEwMDAuMS8xLzIwMjAuLi5VU0QuLkNBU0ggJiBFUVVJVgEAAABU7qUDAgAAAAUxNTc2OQEIAAAABQAAAAExAQAAAAstMjExMzg4MDIzMwMAAAADMTYwAgAAAAQxMDk2BAAAAAEwBwAAAAgxLzEvMjAyMAgAAAAKMTIvMzEvMjAxOQkAAAABMLg5ba6z49sIrDP5rh3k2whSQ0lRLk5BU0RBUUdTOlRTTEEuSVFfQ0FTSF9TVF9JTlZFU1QuMTAwMC4xLzEvMjAxOS4uLlVTRC4uVE9UIENBU0ggJiBTVCBJTlZFU1RNRU5UUwEAAAAQxqIBAgAAAAQzNjg2AQgAAAAFAAAAATEBAAAACjIwNzkxMjg2MjUDAAAAAzE2MAIAAAAEMTAwMgQAAAABMAcAAAAIMS8xLzIwMTkIAAAACjEyLzMxLzIwMTgJAAAAATC4OW2us+PbCLTP+a4d5NsIR0NJUS5OQVNEQVFHUzpBQVBMLklRX1BSRUZfRVFVSVRZLjEwMDAuMS8xLzIwMTguLi5VU0QuLlBSRUYgU1RPQ0sgRVFVSVRZAQAAAGlhAAADAAAAAAC4OW2us+PbCIM4964d5NsIIENJUS5LT1NFOkEwMDAyNzAuSVFfQ09NUEFOWV9OQU1FAQAAALbcJQADAAAAD0tpYSBDb3Jwb3JhdGlvbgASlqyus+PbCOJQ</t>
  </si>
  <si>
    <t>9K4d5NsIIENJUS5LT1NFOkEwMDUzODAuSVFfQ09NUEFOWV9OQU1FAQAAAExZDQADAAAAFUh5dW5kYWkgTW90b3IgQ29tcGFueQASlqyus+PbCEns9K4d5NsIGkNJUS5OWVNFOkYuSVFfQ09NUEFOWV9OQU1FAQAAAF+fAQADAAAAEkZvcmQgTW90b3IgQ29tcGFueQASlqyus+PbCN9t+q4d5NsIO0NJUS5OWVNFOkYuSVFfU1RfSU5WRVNULjEwMDAuMS8xLzIwMjEuLi5VU0QuLlNUIElOVkVTVE1FTlRTAQAAAF+fAQACAAAABTE5ODU4AQgAAAAFAAAAATEBAAAACy0yMDYyMzgyNjA0AwAAAAMxNjACAAAABDEwNjkEAAAAATAHAAAACDEvMS8yMDIxCAAAAAoxMi8zMS8yMDIwCQAAAAEweoJu5LPj2wjxgvmuHeTbCDFDSVEuTllTRTpGLklRX05QUEUuMTAwMC4xLzEvMjAyMS4uLlVTRC4uUFBFIChORVQpAQAAAF+fAQACAAAABTM5Njc0AQgAAAAFAAAAATEBAAAACy0yMDYyMzgyNjA0AwAAAAMxNjACAAAABDEwMDQEAAAAATAHAAAACDEvMS8yMDIxCAAAAAoxMi8zMS8yMDIwCQAAAAEwmoKyOLTj2wjxgvmuHeTbCDtDSVEuTllTRTpGLklRX0xUX0lOVkVTVC4xMDAwLjEvMS8yMDIxLi4uVVNELi5MVF9JTlZFU1RNRU5UUwEAAABfnwEAAgAAAAQ2NjAxAQgAAAAFAAAAATEBAAAACy0yMDYyMzgyNjA0AwAAAAMxNjACAAAABDEwNTQEAAAAATAHAAAACDEvMS8yMDIxCAAAAAoxMi8zMS8yMDIwCQAAAAEwpIQTT7Tj2wgj</t>
  </si>
  <si>
    <t>J/auHeTbCChDSVEuTllTRTpGLklRX0FQLjEwMDAuMS8xLzIwMjEuLi5VU0QuLkFQAQAAAF+fAQACAAAABTIyMjA0AQgAAAAFAAAAATEBAAAACy0yMDYyMzgyNjA0AwAAAAMxNjACAAAABDEwMTgEAAAAATAHAAAACDEvMS8yMDIxCAAAAAoxMi8zMS8yMDIwCQAAAAEwVxwreLTj2wjXWfmuHeTbCDxDSVEuTllTRTpGLklRX1RPVEFMX0VRVUlUWS4xMDAwLjEvMS8yMDE2Li4uVVNELi5UT1RBTCBFUVVJVFkBAAAAX58BAAIAAAAFMjg3NTEBCAAAAAUAAAABMQEAAAAKMTg3MzQ0OTc4MAMAAAADMTYwAgAAAAQxMjc1BAAAAAEwBwAAAAgxLzEvMjAxNggAAAAKMTIvMzEvMjAxNQkAAAABMBTLMvm049sIW9P3rh3k2wg9Q0lRLk5ZU0U6R00uSVFfVE9UQUxfRVFVSVRZLjEwMDAuMS8xLzIwMTYuLi5VU0QuLlRPVEFMIEVRVUlUWQEAAABU7qUDAgAAAAU0MDMyMwEIAAAABQAAAAExAQAAAAoxODczMzAyMzc3AwAAAAMxNjACAAAABDEyNzUEAAAAATAHAAAACDEvMS8yMDE2CAAAAAoxMi8zMS8yMDE1CQAAAAEwFMsy+bTj2wjiUPSuHeTbCENDSVEuTkFTREFRR1M6QUFQTC5JUV9UT1RBTF9FUVVJVFkuMTAwMC4xLzEvMjAxOS4uLlVTRC4uVE9UQUwgRVFVSVRZAQAAAGlhAAACAAAABjEwNzE0NwEIAAAABQAAAAExAQAAAAoyMDY3MjA5NjI2AwAAAAMxNjACAAAABDEyNzUEAAAAATAHAAAACDEvMS8yMDE5CAAAAAk5LzI5</t>
  </si>
  <si>
    <t>LzIwMTgJAAAAATAUyzL5tOPbCFl19q4d5NsIQkNJUS5LT1NFOkEwMDUzODAuSVFfVE9UQUxfRVFVSVRZLjEwMDAuMS8xLzIwMTguLi5VU0QuLlRPVEFMIEVRVUlUWQEAAABMWQ0AAgAAAAw2OTk4MC41MDg1OTQBCAAAAAUAAAABMQEAAAAKMTk0ODcxMDU4NgMAAAADMTYwAgAAAAQxMjc1BAAAAAEwBwAAAAgxLzEvMjAxOAgAAAAKMTIvMzEvMjAxNwkAAAABMBTLMvm049sITQ35rh3k2wg8Q0lRLk5ZU0U6Ri5JUV9UT1RBTF9FUVVJVFkuMTAwMC4xLzEvMjAyMC4uLlVTRC4uVE9UQUwgRVFVSVRZAQAAAF+fAQACAAAABTMzMjMwAQgAAAAFAAAAATEBAAAACy0yMTEzNjkyNDYxAwAAAAMxNjACAAAABDEyNzUEAAAAATAHAAAACDEvMS8yMDIwCAAAAAoxMi8zMS8yMDE5CQAAAAEwFMsy+bTj2wisM/muHeTbCD5DSVEuVFNFOjgwNTguSVFfVE9UQUxfRVFVSVRZLjEwMDAuMS8xLzIwMTYuLi5VU0QuLlRPVEFMIEVRVUlUWQEAAACB/wcAAgAAAAw1MDQ2Ny4xNjQ5MjYBCAAAAAUAAAABMQEAAAAKMTc5NzQ3NDA0NQMAAAADMTYwAgAAAAQxMjc1BAAAAAEwBwAAAAgxLzEvMjAxNggAAAAJMy8zMS8yMDE1CQAAAAEwFMsy+bTj2whJ7PSuHeTbCENDSVEuTkFTREFRR1M6QUFQTC5JUV9UT1RBTF9FUVVJVFkuMTAwMC4xLzEvMjAxNy4uLlVTRC4uVE9UQUwgRVFVSVRZAQAAAGlhAAACAAAABjEyODI0OQEIAAAABQAAAAEx</t>
  </si>
  <si>
    <t>MDIwLi4uVVNELi5UT1RBTCBFUVVJVFkBAAAAEMaiAQIAAAAEODExMAEIAAAABQAAAAExAQAAAAstMjExMzU3ODkxOAMAAAADMTYwAgAAAAQxMjc1BAAAAAEwBwAAAAgxLzEvMjAyMAgAAAAKMTIvMzEvMjAxOQkAAAABMBTLMvm049sITQ35rh3k2wg8Q0lRLk5ZU0U6Ri5JUV9UT1RBTF9FUVVJVFkuMTAwMC4xLzEvMjAyMS4uLlVTRC4uVE9UQUwgRVFVSVRZAQAAAF+fAQACAAAABTMwODExAQgAAAAFAAAAATEBAAAACy0yMDYyMzgyNjA0AwAAAAMxNjACAAAABDEyNzUEAAAAATAHAAAACDEvMS8yMDIxCAAAAAoxMi8zMS8yMDIwCQAAAAEwFMsy+bTj2wj4XfOuHeTbCENDSVEuTkFTREFRR1M6VFNMQS5JUV9UT1RBTF9FUVVJVFkuMTAwMC4xLzEvMjAxOC4uLlVTRC4uVE9UQUwgRVFVSVRZAQAAABDGogECAAAACDU2MzIuMzIyAQgAAAAFAAAAATEBAAAACjIwMTM5MDc0NzADAAAAAzE2MAIAAAAEMTI3NQQAAAABMAcAAAAIMS8xLzIwMTgIAAAACjEyLzMxLzIwMTcJAAAAATAUyzL5tOPbCAXZ9a4d5NsIPkNJUS5UU0U6NzIwMy5JUV9UT1RBTF9FUVVJVFkuMTAwMC4xLzEvMjAxOS4uLlVTRC4uVE9UQUwgRVFVSVRZAQAAALzgBAACAAAADTE4Mjk0OS4wNDExOTcBCAAAAAUAAAABMQEAAAAKMjA0MjMyMjQyNwMAAAADMTYwAgAAAAQxMjc1BAAAAAEwBwAAAAgxLzEvMjAxOQgAAAAJMy8zMS8yMDE4CQAAAAEwFMsy</t>
  </si>
  <si>
    <t>+bTj2wgjJ/auHeTbCDxDSVEuTllTRTpGLklRX1RPVEFMX0VRVUlUWS4xMDAwLjEvMS8yMDE5Li4uVVNELi5UT1RBTCBFUVVJVFkBAAAAX58BAAIAAAAFMzYwNjYBCAAAAAUAAAABMQEAAAAKMjA3ODg1ODI0MAMAAAADMTYwAgAAAAQxMjc1BAAAAAEwBwAAAAgxLzEvMjAxOQgAAAAKMTIvMzEvMjAxOAkAAAABMBTLMvm049sIsaj5rh3k2wg+Q0lRLlRTRTo4MDU4LklRX1RPVEFMX0VRVUlUWS4xMDAwLjEvMS8yMDIwLi4uVVNELi5UT1RBTCBFUVVJVFkBAAAAgf8HAAIAAAAMNTk4OTQuNTkyNTE2AQgAAAAFAAAAATEBAAAACjIwNDE5NDMzODADAAAAAzE2MAIAAAAEMTI3NQQAAAABMAcAAAAIMS8xLzIwMjAIAAAACTMvMzEvMjAxOQkAAAABMBTLMvm049sIuaD0rh3k2wg+Q0lRLlRTRTo3MjcwLklRX1RPVEFMX0VRVUlUWS4xMDAwLjEvMS8yMDIwLi4uVVNELi5UT1RBTCBFUVVJVFkBAAAAUlcNAAIAAAAMMTQ1NTQuODY4MjQ4AQgAAAAFAAAAATEBAAAACjE5Njk0NDc0MzkDAAAAAzE2MAIAAAAEMTI3NQQAAAABMAcAAAAIMS8xLzIwMjAIAAAACTMvMzEvMjAxOQkAAAABMBTLMvm049sIdCv0rh3k2whCQ0lRLktPU0U6QTAwMDI3MC5JUV9UT1RBTF9FUVVJVFkuMTAwMC4xLzEvMjAyMC4uLlVTRC4uVE9UQUwgRVFVSVRZAQAAALbcJQACAAAADDI1MTAwLjM3MDUwNwEIAAAABQAAAAExAQAAAAoyMDgzNjg1MjI5</t>
  </si>
  <si>
    <t>AwAAAAMxNjACAAAABDEyNzUEAAAAATAHAAAACDEvMS8yMDIwCAAAAAoxMi8zMS8yMDE5CQAAAAEwFMsy+bTj2wjEjfWuHeTbCD1DSVEuTllTRTpIRC5JUV9UT1RBTF9FUVVJVFkuMTAwMC4xLzEvMjAxNy4uLlVTRC4uVE9UQUwgRVFVSVRZAQAAAJdABAACAAAABDYzMTYBCAAAAAUAAAABMQEAAAAKMTg3OTU1NTU3MwMAAAADMTYwAgAAAAQxMjc1BAAAAAEwBwAAAAgxLzEvMjAxNwgAAAAJMS8zMS8yMDE2CQAAAAEwFMsy+bTj2wjXWfmuHeTbCENDSVEuTkFTREFRR1M6QUFQTC5JUV9UT1RBTF9FUVVJVFkuMTAwMC4xLzEvMjAxNi4uLlVTRC4uVE9UQUwgRVFVSVRZAQAAAGlhAAACAAAABjExOTM1NQEIAAAABQAAAAExAQAAAAoxODYzOTk2Njg0AwAAAAMxNjACAAAABDEyNzUEAAAAATAHAAAACDEvMS8yMDE2CAAAAAk5LzI2LzIwMTUJAAAAATAUyzL5tOPbCCMn9q4d5NsIPkNJUS5UU0U6NzIwMy5JUV9UT1RBTF9FUVVJVFkuMTAwMC4xLzEvMjAxNi4uLlVTRC4uVE9UQUwgRVFVSVRZAQAAALzgBAACAAAADTE0NzA3My4zMzQwMTEBCAAAAAUAAAABMQEAAAAKMTg0NzgyNTEyMAMAAAADMTYwAgAAAAQxMjc1BAAAAAEwBwAAAAgxLzEvMjAxNggAAAAJMy8zMS8yMDE1CQAAAAEwFMsy+bTj2wggRfquHeTbCENDSVEuTkFTREFRR1M6VFNMQS5JUV9UT1RBTF9FUVVJVFkuMTAwMC4xLzEvMjAxNi4uLlVTRC4uVE9U</t>
  </si>
  <si>
    <t>QUwgRVFVSVRZAQAAABDGogECAAAACDEwODMuNzA0AQgAAAAFAAAAATEBAAAACjE4NzU3NjkwODIDAAAAAzE2MAIAAAAEMTI3NQQAAAABMAcAAAAIMS8xLzIwMTYIAAAACjEyLzMxLzIwMTUJAAAAATAUyzL5tOPbCFvT964d5NsIQ0NJUS5OQVNEQVFHUzpBQVBMLklRX1RPVEFMX0VRVUlUWS4xMDAwLjEvMS8yMDIwLi4uVVNELi5UT1RBTCBFUVVJVFkBAAAAaWEAAAIAAAAFOTA0ODgBCAAAAAUAAAABMQEAAAALLTIxMjQ2NTk3NDMDAAAAAzE2MAIAAAAEMTI3NQQAAAABMAcAAAAIMS8xLzIwMjAIAAAACTkvMjgvMjAxOQkAAAABMBTLMvm049sIYOr2rh3k2whCQ0lRLktPU0U6QTAwNTM4MC5JUV9UT1RBTF9FUVVJVFkuMTAwMC4xLzEvMjAxOS4uLlVTRC4uVE9UQUwgRVFVSVRZAQAAAExZDQACAAAADDY2Mzc4LjY0Mjc5OQEIAAAABQAAAAExAQAAAAoyMDE5Njc0OTkxAwAAAAMxNjACAAAABDEyNzUEAAAAATAHAAAACDEvMS8yMDE5CAAAAAoxMi8zMS8yMDE4CQAAAAEwFMsy+bTj2wg2v/iuHeTbCD5DSVEuWFRSQTpEQUkuSVFfVE9UQUxfRVFVSVRZLjEwMDAuMS8xLzIwMTYuLi5VU0QuLlRPVEFMIEVRVUlUWQUAAAAAAAAACAAAABQoSW52YWxpZCBJZGVudGlmaWVyKRTLMvm049sITB76rh3k2wg+Q0lRLlhUUkE6REFJLklRX1RPVEFMX0VRVUlUWS4xMDAwLjEvMS8yMDE3Li4uVVNELi5UT1RBTCBFUVVJVFkF</t>
  </si>
  <si>
    <t>AAAAAAAAAAgAAAAUKEludmFsaWQgSWRlbnRpZmllcikUyzL5tOPbCF36964d5NsIPkNJUS5UU0U6NzI3MC5JUV9UT1RBTF9FUVVJVFkuMTAwMC4xLzEvMjAxOC4uLlVTRC4uVE9UQUwgRVFVSVRZAQAAAFJXDQACAAAADDEzMTM4LjAwOTE2NgEIAAAABQAAAAExAQAAAAoxODYwNDExNTg5AwAAAAMxNjACAAAABDEyNzUEAAAAATAHAAAACDEvMS8yMDE4CAAAAAkzLzMxLzIwMTcJAAAAATAUyzL5tOPbCPhd864d5NsIPkNJUS5UU0U6NzIwMy5JUV9UT1RBTF9FUVVJVFkuMTAwMC4xLzEvMjAxOC4uLlVTRC4uVE9UQUwgRVFVSVRZAQAAALzgBAACAAAADTE2MzA3Ni45MTcyNDQBCAAAAAUAAAABMQEAAAAKMTk2OTA0Nzc3MwMAAAADMTYwAgAAAAQxMjc1BAAAAAEwBwAAAAgxLzEvMjAxOAgAAAAJMy8zMS8yMDE3CQAAAAEwFMsy+bTj2widBPSuHeTbCENDSVEuTkFTREFRR1M6QUFQTC5JUV9UT1RBTF9FUVVJVFkuMTAwMC4xLzEvMjAxOC4uLlVTRC4uVE9UQUwgRVFVSVRZAQAAAGlhAAACAAAABjEzNDA0NwEIAAAABQAAAAExAQAAAAoxOTg5OTA5ODE0AwAAAAMxNjACAAAABDEyNzUEAAAAATAHAAAACDEvMS8yMDE4CAAAAAk5LzMwLzIwMTcJAAAAATAUyzL5tOPbCKwz+a4d5NsIPUNJUS5OWVNFOkhELklRX1RPVEFMX0VRVUlUWS4xMDAwLjEvMS8yMDIwLi4uVVNELi5UT1RBTCBFUVVJVFkBAAAAl0AEAAIAAAAF</t>
  </si>
  <si>
    <t>LTE4NzgBCAAAAAUAAAABMQEAAAAKMjA4NTczOTg2MgMAAAADMTYwAgAAAAQxMjc1BAAAAAEwBwAAAAgxLzEvMjAyMAgAAAAIMi8zLzIwMTkJAAAAATAUyzL5tOPbCGDa864d5NsIQkNJUS5LT1NFOkEwMDUzODAuSVFfVE9UQUxfRVFVSVRZLjEwMDAuMS8xLzIwMTcuLi5VU0QuLlRPVEFMIEVRVUlUWQEAAABMWQ0AAgAAAAw2MDA5Mi4zNzI2MTQBCAAAAAUAAAABMQEAAAALLTIwNTY5NDUzMjkDAAAAAzE2MAIAAAAEMTI3NQQAAAABMAcAAAAIMS8xLzIwMTcIAAAACjEyLzMxLzIwMTYJAAAAATAUyzL5tOPbCOJQ9K4d5NsIPUNJUS5OWVNFOkhELklRX1RPVEFMX0VRVUlUWS4xMDAwLjEvMS8yMDIxLi4uVVNELi5UT1RBTCBFUVVJVFkBAAAAl0AEAAIAAAAFLTMxMTYBCAAAAAUAAAABMQEAAAALLTIxMDcyMjA3NTMDAAAAAzE2MAIAAAAEMTI3NQQAAAABMAcAAAAIMS8xLzIwMjEIAAAACDIvMi8yMDIwCQAAAAEwFMsy+bTj2wgFJjrdQeTbCD5DSVEuVFNFOjcyMDMuSVFfVE9UQUxfRVFVSVRZLjEwMDAuMS8xLzIwMjAuLi5VU0QuLlRPVEFMIEVRVUlUWQEAAAC84AQAAgAAAA0xODEwOTQuOTk0OTAyAQgAAAAFAAAAATEBAAAACjIwNDIzMjI0MjgDAAAAAzE2MAIAAAAEMTI3NQQAAAABMAcAAAAIMS8xLzIwMjAIAAAACTMvMzEvMjAxOQkAAAABMBTLMvm049sIIEX6rh3k2wg+Q0lRLlRTRTo4MDU4LklRX1RPVEFM</t>
  </si>
  <si>
    <t>X0VRVUlUWS4xMDAwLjEvMS8yMDIxLi4uVVNELi5UT1RBTCBFUVVJVFkBAAAAgf8HAAIAAAAMNTc3NzYuNzU0MTI0AQgAAAAFAAAAATEBAAAACy0yMTQ1MDExMjY1AwAAAAMxNjACAAAABDEyNzUEAAAAATAHAAAACDEvMS8yMDIxCAAAAAkzLzMxLzIwMjAJAAAAATAUyzL5tOPbCN9t+q4d5NsIPENJUS5OWVNFOkYuSVFfVE9UQUxfRVFVSVRZLjEwMDAuMS8xLzIwMTcuLi5VU0QuLlRPVEFMIEVRVUlUWQEAAABfnwEAAgAAAAUyOTI4MwEIAAAABQAAAAExAQAAAAoxOTQ2NDI0MDMzAwAAAAMxNjACAAAABDEyNzUEAAAAATAHAAAACDEvMS8yMDE3CAAAAAoxMi8zMS8yMDE2CQAAAAEwFMsy+bTj2whZAPauHeTbCD5DSVEuWFRSQTpEQUkuSVFfVE9UQUxfRVFVSVRZLjEwMDAuMS8xLzIwMjEuLi5VU0QuLlRPVEFMIEVRVUlUWQUAAAAAAAAACAAAABQoSW52YWxpZCBJZGVudGlmaWVyKRTLMvm049sIsaj5rh3k2whGQ0lRLk5ZU0U6Ri5JUV9ORVRfSU5URVJFU1RfRVhQLjEwMDAuMS8xLzIwMjEuLi5VU0QuLklOVEVSRVNUIEVYUCAoTkVUKQEAAABfnwEAAgAAAAUtMTE5OQEIAAAABQAAAAExAQAAAAstMjA2MjM4MjYwNAMAAAADMTYwAgAAAAMzNjgEAAAAATAHAAAACDEvMS8yMDIxCAAAAAoxMi8zMS8yMDIwCQAAAAEwvl4b/v3j2wiohveuHeTbCDJDSVEuTllTRTpGLklRX0lOQ19UQVguMTAwMC4xLzEvMjAyMS4u</t>
  </si>
  <si>
    <t>LlVTRC4uSU5DIFRBWAEAAABfnwEAAgAAAAMxNjABCAAAAAUAAAABMQEAAAALLTIwNjIzODI2MDQDAAAAAzE2MAIAAAACNzUEAAAAATAHAAAACDEvMS8yMDIxCAAAAAoxMi8zMS8yMDIwCQAAAAEwdW9JDv7j2winSPiuHeTbCDFDSVEuTllTRTpGLklRX05QUEUuMTAwMC4xLzEvMjAyMC4uLlVTRC4uUFBFIChORVQpAQAAAF+fAQACAAAABTM5NDk2AQgAAAAFAAAAATEBAAAACy0yMTEzNjkyNDYxAwAAAAMxNjACAAAABDEwMDQEAAAAATAHAAAACDEvMS8yMDIwCAAAAAoxMi8zMS8yMDE5CQAAAAEwQ23jTf7j2wholPquHeTbCDJDSVEuTllTRTpGLklRX0lOQ19UQVguMTAwMC4xLzEvMjAxOC4uLlVTRC4uSU5DIFRBWAEAAABfnwEAAgAAAAM0MDIBCAAAAAUAAAABMQEAAAAKMjAwODA3NjM3OQMAAAADMTYwAgAAAAI3NQQAAAABMAcAAAAIMS8xLzIwMTgIAAAACjEyLzMxLzIwMTcJAAAAATBDbeNN/uPbCAtk9a4d5NsIOENJUS5OQVNEQVFHUzpBQVBMLklRX05QUEUuMTAwMC4xLzEvMjAxOC4uLlVTRC4uUFBFIChORVQpAQAAAGlhAAACAAAABTMzNzgzAQgAAAAFAAAAATEBAAAACjE5ODk5MDk4MTQDAAAAAzE2MAIAAAAEMTAwNAQAAAABMAcAAAAIMS8xLzIwMTgIAAAACTkvMzAvMjAxNwkAAAABMENt403+49sI1cf0rh3k2wg5Q0lRLk5BU0RBUUdTOkFBUEwuSVFfSU5DX1RBWC4xMDAwLjEvMS8yMDE2Li4uVVNE</t>
  </si>
  <si>
    <t>Li5JTkMgVEFYAQAAAGlhAAACAAAABTE5MTIxAQgAAAAFAAAAATEBAAAACjE4NjM5OTY2ODQDAAAAAzE2MAIAAAACNzUEAAAAATAHAAAACDEvMS8yMDE2CAAAAAk5LzI2LzIwMTUJAAAAATBDbeNN/uPbCDuy9a4d5NsIKUNJUS5OWVNFOkdNLklRX0FQLjEwMDAuMS8xLzIwMTkuLi5VU0QuLkFQAQAAAFTupQMCAAAABTIyMjk3AQgAAAAFAAAAATEBAAAACjIwNzk1MjUwMDMDAAAAAzE2MAIAAAAEMTAxOAQAAAABMAcAAAAIMS8xLzIwMTkIAAAACjEyLzMxLzIwMTgJAAAAATBDbeNN/uPbCNXH9K4d5NsIMkNJUS5OWVNFOkdNLklRX05QUEUuMTAwMC4xLzEvMjAxNi4uLlVTRC4uUFBFIChORVQpAQAAAFTupQMCAAAABTMxMjI5AQgAAAAFAAAAATEBAAAACjE4NzMzMDIzNzcDAAAAAzE2MAIAAAAEMTAwNAQAAAABMAcAAAAIMS8xLzIwMTYIAAAACjEyLzMxLzIwMTUJAAAAATBDbeNN/uPbCKiG964d5NsINENJUS5UU0U6NzIwMy5JUV9JTkNfVEFYLjEwMDAuMS8xLzIwMjAuLi5VU0QuLklOQyBUQVgBAAAAvOAEAAIAAAAKNTk1NS42MzU1OQEIAAAABQAAAAExAQAAAAoyMDQyMzIyNDI4AwAAAAMxNjACAAAAAjc1BAAAAAEwBwAAAAgxLzEvMjAyMAgAAAAJMy8zMS8yMDE5CQAAAAEwQ23jTf7j2wjoFfWuHeTbCDNDSVEuVFNFOjgwNTguSVFfTlBQRS4xMDAwLjEvMS8yMDE4Li4uVVNELi5QUEUgKE5FVCkBAAAAgf8H</t>
  </si>
  <si>
    <t>AAIAAAAMMjIyODQuNDMwODI4AQgAAAAFAAAAATEBAAAACjE4OTM5OTc5NTQDAAAAAzE2MAIAAAAEMTAwNAQAAAABMAcAAAAIMS8xLzIwMTgIAAAACTMvMzEvMjAxNwkAAAABMENt403+49sITB76rh3k2wg0Q0lRLk9NOlZPTFYgQi5JUV9OUFBFLjEwMDAuMS8xLzIwMTguLi5VU0QuLlBQRSAoTkVUKQEAAAA3xAQAAgAAAAwxMTU5My4yNzE1ODMBCAAAAAUAAAABMQEAAAAKMTk0OTQ5NTc5MgMAAAADMTYwAgAAAAQxMDA0BAAAAAEwBwAAAAgxLzEvMjAxOAgAAAAKMTIvMzEvMjAxNwkAAAABMENt403+49sIWXX2rh3k2wg8Q0lRLk5ZU0U6R00uSVFfU1RfSU5WRVNULjEwMDAuMS8xLzIwMjAuLi5VU0QuLlNUIElOVkVTVE1FTlRTAQAAAFTupQMCAAAABDQxNzQBCAAAAAUAAAABMQEAAAALLTIxMTM4ODAyMzMDAAAAAzE2MAIAAAAEMTA2OQQAAAABMAcAAAAIMS8xLzIwMjAIAAAACjEyLzMxLzIwMTkJAAAAATBDbeNN/uPbCJMR964d5NsIMUNJUS5OWVNFOkYuSVFfTlBQRS4xMDAwLjEvMS8yMDE2Li4uVVNELi5QUEUgKE5FVCkBAAAAX58BAAIAAAAFMzIxNzcBCAAAAAUAAAABMQEAAAAKMTg3MzQ0OTc4MAMAAAADMTYwAgAAAAQxMDA0BAAAAAEwBwAAAAgxLzEvMjAxNggAAAAKMTIvMzEvMjAxNQkAAAABMENt403+49sIWQD2rh3k2wgqQ0lRLlRTRTo3MjAzLklRX0FQLjEwMDAuMS8xLzIwMjEuLi5VU0QuLkFQ</t>
  </si>
  <si>
    <t>AQAAALzgBAACAAAADDIxODgwLjg2NzU3MwEIAAAABQAAAAExAQAAAAstMjA5MDgxMDM5NwMAAAADMTYwAgAAAAQxMDE4BAAAAAEwBwAAAAgxLzEvMjAyMQgAAAAJMy8zMS8yMDIwCQAAAAEwQ23jTf7j2whQw/auHeTbCC5DSVEuS09TRTpBMDAwMjcwLklRX0FQLjEwMDAuMS8xLzIwMjEuLi5VU0QuLkFQAQAAALbcJQACAAAACjY3MTAuMTA2OTMBCAAAAAUAAAABMQEAAAALLTIxMDgzMzU0OTIDAAAAAzE2MAIAAAAEMTAxOAQAAAABMAcAAAAIMS8xLzIwMjEIAAAACjEyLzMxLzIwMjAJAAAAATBDbeNN/uPbCAXZ9a4d5NsITUNJUS5OQVNEQVFHUzpBQVBMLklRX05FVF9JTlRFUkVTVF9FWFAuMTAwMC4xLzEvMjAxNy4uLlVTRC4uSU5URVJFU1QgRVhQIChORVQpAQAAAGlhAAACAAAABDI1NDMBCAAAAAUAAAABMQEAAAAKMTkxOTMzNDQ4NAMAAAADMTYwAgAAAAMzNjgEAAAAATAHAAAACDEvMS8yMDE3CAAAAAk5LzI0LzIwMTYJAAAAATBDbeNN/uPbCFDD9q4d5NsIMUNJUS5OWVNFOkYuSVFfTlBQRS4xMDAwLjEvMS8yMDE4Li4uVVNELi5QUEUgKE5FVCkBAAAAX58BAAIAAAAFMzY5MDEBCAAAAAUAAAABMQEAAAAKMjAwODA3NjM3OQMAAAADMTYwAgAAAAQxMDA0BAAAAAEwBwAAAAgxLzEvMjAxOAgAAAAKMTIvMzEvMjAxNwkAAAABMENt403+49sIp0j4rh3k2wg4Q0lRLk5BU0RBUUdTOkFBUEwuSVFfTlBQRS4x</t>
  </si>
  <si>
    <t>MDAwLjEvMS8yMDE2Li4uVVNELi5QUEUgKE5FVCkBAAAAaWEAAAIAAAAFMjI0NzEBCAAAAAUAAAABMQEAAAAKMTg2Mzk5NjY4NAMAAAADMTYwAgAAAAQxMDA0BAAAAAEwBwAAAAgxLzEvMjAxNggAAAAJOS8yNi8yMDE1CQAAAAEwQ23jTf7j2wgc+PmuHeTbCC9DSVEuTkFTREFRR1M6VFNMQS5JUV9BUC4xMDAwLjEvMS8yMDIxLi4uVVNELi5BUAEAAAAQxqIBAgAAAAQ2MDUxAQgAAAAFAAAAATEBAAAACy0yMDYyNjgxMDY1AwAAAAMxNjACAAAABDEwMTgEAAAAATAHAAAACDEvMS8yMDIxCAAAAAoxMi8zMS8yMDIwCQAAAAEwQ23jTf7j2wggRfquHeTbCCpDSVEuVFNFOjgwNTguSVFfQVAuMTAwMC4xLzEvMjAxOS4uLlVTRC4uQVABAAAAgf8HAAIAAAAMMjU1OTQuNDA4MjU1AQgAAAAFAAAAATEBAAAACjE5NjkwOTMxODQDAAAAAzE2MAIAAAAEMTAxOAQAAAABMAcAAAAIMS8xLzIwMTkIAAAACTMvMzEvMjAxOAkAAAABMENt403+49sIvpb4rh3k2wgpQ0lRLk5ZU0U6SEQuSVFfQVAuMTAwMC4xLzEvMjAyMS4uLlVTRC4uQVABAAAAl0AEAAIAAAAENzc4NwEIAAAABQAAAAExAQAAAAstMjEwNzIyMDc1MwMAAAADMTYwAgAAAAQxMDE4BAAAAAEwBwAAAAgxLzEvMjAyMQgAAAAIMi8yLzIwMjAJAAAAATBDbeNN/uPbCP7+Od1B5NsIO0NJUS5OWVNFOkYuSVFfTFRfSU5WRVNULjEwMDAuMS8xLzIwMjAuLi5VU0QuLkxU</t>
  </si>
  <si>
    <t>X0lOVkVTVE1FTlRTAQAAAF+fAQACAAAABDM3MTkBCAAAAAUAAAABMQEAAAALLTIxMTM2OTI0NjEDAAAAAzE2MAIAAAAEMTA1NAQAAAABMAcAAAAIMS8xLzIwMjAIAAAACjEyLzMxLzIwMTkJAAAAATBDbeNN/uPbCEPm+K4d5NsIO0NJUS5OWVNFOkYuSVFfU1RfSU5WRVNULjEwMDAuMS8xLzIwMTcuLi5VU0QuLlNUIElOVkVTVE1FTlRTAQAAAF+fAQACAAAABTE5NjQyAQgAAAAFAAAAATEBAAAACjE5NDY0MjQwMzMDAAAAAzE2MAIAAAAEMTA2OQQAAAABMAcAAAAIMS8xLzIwMTcIAAAACjEyLzMxLzIwMTYJAAAAATBDbeNN/uPbCPhd864d5NsITUNJUS5OQVNEQVFHUzpBQVBMLklRX05FVF9JTlRFUkVTVF9FWFAuMTAwMC4xLzEvMjAyMS4uLlVTRC4uSU5URVJFU1QgRVhQIChORVQpAQAAAGlhAAACAAAAAzg5MAEIAAAABQAAAAExAQAAAAstMjA3MzIwMzUwOAMAAAADMTYwAgAAAAMzNjgEAAAAATAHAAAACDEvMS8yMDIxCAAAAAk5LzI2LzIwMjAJAAAAATBDbeNN/uPbCIM4964d5NsIQkNJUS5OQVNEQVFHUzpBQVBMLklRX0xUX0lOVkVTVC4xMDAwLjEvMS8yMDE4Li4uVVNELi5MVF9JTlZFU1RNRU5UUwEAAABpYQAAAgAAAAYxOTQ3MTQBCAAAAAUAAAABMQEAAAAKMTk4OTkwOTgxNAMAAAADMTYwAgAAAAQxMDU0BAAAAAEwBwAAAAgxLzEvMjAxOAgAAAAJOS8zMC8yMDE3CQAAAAEwQ23jTf7j2wjpNvOuHeTb</t>
  </si>
  <si>
    <t>CDxDSVEuTllTRTpHTS5JUV9TVF9JTlZFU1QuMTAwMC4xLzEvMjAyMS4uLlVTRC4uU1QgSU5WRVNUTUVOVFMBAAAAVO6lAwIAAAAEOTA0NgEIAAAABQAAAAExAQAAAAstMjA2MjY2MDMyOQMAAAADMTYwAgAAAAQxMDY5BAAAAAEwBwAAAAgxLzEvMjAyMQgAAAAKMTIvMzEvMjAyMAkAAAABMENt403+49sIW9P3rh3k2whHQ0lRLk5ZU0U6R00uSVFfTkVUX0lOVEVSRVNUX0VYUC4xMDAwLjEvMS8yMDE5Li4uVVNELi5JTlRFUkVTVCBFWFAgKE5FVCkBAAAAVO6lAwIAAAAELTMyMAEIAAAABQAAAAExAQAAAAoyMDc5NTI1MDAzAwAAAAMxNjACAAAAAzM2OAQAAAABMAcAAAAIMS8xLzIwMTkIAAAACjEyLzMxLzIwMTgJAAAAATBDbeNN/uPbCOk2864d5NsIPENJUS5OWVNFOkdNLklRX0xUX0lOVkVTVC4xMDAwLjEvMS8yMDE2Li4uVVNELi5MVF9JTlZFU1RNRU5UUwEAAABU7qUDAgAAAAQ4MjE1AQgAAAAFAAAAATEBAAAACjE4NzMzMDIzNzcDAAAAAzE2MAIAAAAEMTA1NAQAAAABMAcAAAAIMS8xLzIwMTYIAAAACjEyLzMxLzIwMTUJAAAAATBDbeNN/uPbCFDD9q4d5NsISENJUS5UU0U6NzIwMy5JUV9ORVRfSU5URVJFU1RfRVhQLjEwMDAuMS8xLzIwMTcuLi5VU0QuLklOVEVSRVNUIEVYUCAoTkVUKQEAAAC84AQAAgAAAAsxMDg5Ljg4MDY5MQEIAAAABQAAAAExAQAAAAoxODk0MTUwMTM2AwAAAAMxNjACAAAAAzM2</t>
  </si>
  <si>
    <t>OAQAAAABMAcAAAAIMS8xLzIwMTcIAAAACTMvMzEvMjAxNgkAAAABMENt403+49sITQ35rh3k2whBQ0lRLktPU0U6QTAwNTM4MC5JUV9MVF9JTlZFU1QuMTAwMC4xLzEvMjAxNi4uLlVTRC4uTFRfSU5WRVNUTUVOVFMBAAAATFkNAAIAAAAMMTY2NTguOTE5OTE2AQgAAAAFAAAAATEBAAAACjE4MzAzODE2NzkDAAAAAzE2MAIAAAAEMTA1NAQAAAABMAcAAAAIMS8xLzIwMTYIAAAACjEyLzMxLzIwMTUJAAAAATBDbeNN/uPbCNdZ+a4d5NsIPENJUS5OWVNFOkhELklRX1NUX0lOVkVTVC4xMDAwLjEvMS8yMDE3Li4uVVNELi5TVCBJTlZFU1RNRU5UUwEAAACXQAQAAwAAAAAAQ23jTf7j2whD5viuHeTbCEhDSVEuTllTRTpITUMuSVFfTkVUX0lOVEVSRVNUX0VYUC4xMDAwLjEvMS8yMDIxLi4uVVNELi5JTlRFUkVTVCBFWFAgKE5FVCkBAAAAlUEEAAIAAAAKMjc4LjAzMzg3OQEIAAAABQAAAAExAQAAAAstMjA5MDgyMjY2MQMAAAADMTYwAgAAAAMzNjgEAAAAATAHAAAACDEvMS8yMDIxCAAAAAkzLzMxLzIwMjAJAAAAATBDbeNN/uPbCLGo+a4d5NsIPUNJUS5UU0U6NzI2OS5JUV9TVF9JTlZFU1QuMTAwMC4xLzEvMjAyMS4uLlVTRC4uU1QgSU5WRVNUTUVOVFMBAAAADy4KAAIAAAALMTEwMi4wNjEzNTMBCAAAAAUAAAABMQEAAAAKMjA0Mzc2NDU4MwMAAAADMTYwAgAAAAQxMDY5BAAAAAEwBwAAAAgxLzEvMjAyMQgA</t>
  </si>
  <si>
    <t>AAAJMy8zMS8yMDIwCQAAAAEwQ23jTf7j2wiDOPeuHeTbCD1DSVEuWFRSQTpEQUkuSVFfU1RfSU5WRVNULjEwMDAuMS8xLzIwMTcuLi5VU0QuLlNUIElOVkVTVE1FTlRTBQAAAAAAAAAIAAAAFChJbnZhbGlkIElkZW50aWZpZXIpQ23jTf7j2wgF2fWuHeTbCElDSVEuT006Vk9MViBCLklRX05FVF9JTlRFUkVTVF9FWFAuMTAwMC4xLzEvMjAyMS4uLlVTRC4uSU5URVJFU1QgRVhQIChORVQpAQAAADfEBAACAAAACy0xMjcuODUwNDU2AQgAAAAFAAAAATEBAAAACy0yMTEwNDE2OTgxAwAAAAMxNjACAAAAAzM2OAQAAAABMAcAAAAIMS8xLzIwMjEIAAAACjEyLzMxLzIwMjAJAAAAATBDbeNN/uPbCLGo+a4d5NsIPkNJUS5PTTpWT0xWIEIuSVFfTFRfSU5WRVNULjEwMDAuMS8xLzIwMTguLi5VU0QuLkxUX0lOVkVTVE1FTlRTAQAAADfEBAACAAAACzE3MDguMTE5NDg5AQgAAAAFAAAAATEBAAAACjE5NDk0OTU3OTIDAAAAAzE2MAIAAAAEMTA1NAQAAAABMAcAAAAIMS8xLzIwMTgIAAAACjEyLzMxLzIwMTcJAAAAATBDbeNN/uPbCAXZ9a4d5NsIOENJUS5OQVNEQVFHUzpBQVBMLklRX05QUEUuMTAwMC4xLzEvMjAxNy4uLlVTRC4uUFBFIChORVQpAQAAAGlhAAACAAAABTI3MDEwAQgAAAAFAAAAATEBAAAACjE5MTkzMzQ0ODQDAAAAAzE2MAIAAAAEMTAwNAQAAAABMAcAAAAIMS8xLzIwMTcIAAAACTkvMjQvMjAxNgkA</t>
  </si>
  <si>
    <t>AAABMENt403+49sIgzj3rh3k2wgzQ0lRLlRTRTo3MjAzLklRX05QUEUuMTAwMC4xLzEvMjAyMS4uLlVTRC4uUFBFIChORVQpAQAAALzgBAACAAAADDYxMDE2LjY1Njg4MwEIAAAABQAAAAExAQAAAAstMjA5MDgxMDM5NwMAAAADMTYwAgAAAAQxMDA0BAAAAAEwBwAAAAgxLzEvMjAyMQgAAAAJMy8zMS8yMDIwCQAAAAEwQ23jTf7j2wiTEfeuHeTbCDhDSVEuTkFTREFRR1M6VFNMQS5JUV9OUFBFLjEwMDAuMS8xLzIwMTkuLi5VU0QuLlBQRSAoTkVUKQEAAAAQxqIBAgAAAAUxOTY5MQEIAAAABQAAAAExAQAAAAoyMDc5MTI4NjI1AwAAAAMxNjACAAAABDEwMDQEAAAAATAHAAAACDEvMS8yMDE5CAAAAAoxMi8zMS8yMDE4CQAAAAEwQ23jTf7j2wjEjfWuHeTbCDtDSVEuTllTRTpGLklRX0xUX0lOVkVTVC4xMDAwLjEvMS8yMDE5Li4uVVNELi5MVF9JTlZFU1RNRU5UUwEAAABfnwEAAgAAAAQyOTU5AQgAAAAFAAAAATEBAAAACjIwNzg4NTgyNDADAAAAAzE2MAIAAAAEMTA1NAQAAAABMAcAAAAIMS8xLzIwMTkIAAAACjEyLzMxLzIwMTgJAAAAATBDbeNN/uPbCMl59K4d5NsIR0NJUS5OWVNFOkdNLklRX05FVF9JTlRFUkVTVF9FWFAuMTAwMC4xLzEvMjAxOC4uLlVTRC4uSU5URVJFU1QgRVhQIChORVQpAQAAAFTupQMCAAAABC0zMDkBCAAAAAUAAAABMQEAAAAKMjAwODA3MDEzNwMAAAADMTYwAgAAAAMzNjgEAAAA</t>
  </si>
  <si>
    <t>ATAHAAAACDEvMS8yMDE4CAAAAAoxMi8zMS8yMDE3CQAAAAEwQ23jTf7j2wjpNvOuHeTbCDJDSVEuTllTRTpHTS5JUV9OUFBFLjEwMDAuMS8xLzIwMjAuLi5VU0QuLlBQRSAoTkVUKQEAAABU7qUDAgAAAAUzOTg1MAEIAAAABQAAAAExAQAAAAstMjExMzg4MDIzMwMAAAADMTYwAgAAAAQxMDA0BAAAAAEwBwAAAAgxLzEvMjAyMAgAAAAKMTIvMzEvMjAxOQkAAAABMENt403+49sIUMP2rh3k2wgvQ0lRLk5BU0RBUUdTOlRTTEEuSVFfQVAuMTAwMC4xLzEvMjAxOS4uLlVTRC4uQVABAAAAEMaiAQIAAAAEMzQwNQEIAAAABQAAAAExAQAAAAoyMDc5MTI4NjI1AwAAAAMxNjACAAAABDEwMTgEAAAAATAHAAAACDEvMS8yMDE5CAAAAAoxMi8zMS8yMDE4CQAAAAEwQ23jTf7j2wi+lviuHeTbCDxDSVEuTllTRTpHTS5JUV9MVF9JTlZFU1QuMTAwMC4xLzEvMjAyMC4uLlVTRC4uTFRfSU5WRVNUTUVOVFMBAAAAVO6lAwIAAAAENzEwNwEIAAAABQAAAAExAQAAAAstMjExMzg4MDIzMwMAAAADMTYwAgAAAAQxMDU0BAAAAAEwBwAAAAgxLzEvMjAyMAgAAAAKMTIvMzEvMjAxOQkAAAABMENt403+49sIWQD2rh3k2wg8Q0lRLk5ZU0U6SEQuSVFfU1RfSU5WRVNULjEwMDAuMS8xLzIwMjEuLi5VU0QuLlNUIElOVkVTVE1FTlRTAQAAAJdABAADAAAAAABDbeNN/uPbCH9NOt1B5NsIOUNJUS5OQVNEQVFHUzpBQVBMLklRX0lOQ19U</t>
  </si>
  <si>
    <t>QVguMTAwMC4xLzEvMjAxNy4uLlVTRC4uSU5DIFRBWAEAAABpYQAAAgAAAAUxNTY4NQEIAAAABQAAAAExAQAAAAoxOTE5MzM0NDg0AwAAAAMxNjACAAAAAjc1BAAAAAEwBwAAAAgxLzEvMjAxNwgAAAAJOS8yNC8yMDE2CQAAAAEwQ23jTf7j2wj/PPWuHeTbCEJDSVEuTkFTREFRR1M6QUFQTC5JUV9MVF9JTlZFU1QuMTAwMC4xLzEvMjAxOS4uLlVTRC4uTFRfSU5WRVNUTUVOVFMBAAAAaWEAAAIAAAAGMTcwNzk5AQgAAAAFAAAAATEBAAAACjIwNjcyMDk2MjYDAAAAAzE2MAIAAAAEMTA1NAQAAAABMAcAAAAIMS8xLzIwMTkIAAAACTkvMjkvMjAxOAkAAAABMENt403+49sI6Tbzrh3k2wgoQ0lRLk5ZU0U6Ri5JUV9BUC4xMDAwLjEvMS8yMDIwLi4uVVNELi5BUAEAAABfnwEAAgAAAAUyMDY3MwEIAAAABQAAAAExAQAAAAstMjExMzY5MjQ2MQMAAAADMTYwAgAAAAQxMDE4BAAAAAEwBwAAAAgxLzEvMjAyMAgAAAAKMTIvMzEvMjAxOQkAAAABMENt403+49sIgzj3rh3k2wgxQ0lRLk5ZU0U6Ri5JUV9OUFBFLjEwMDAuMS8xLzIwMTcuLi5VU0QuLlBQRSAoTkVUKQEAAABfnwEAAgAAAAUzMzY5MgEIAAAABQAAAAExAQAAAAoxOTQ2NDI0MDMzAwAAAAMxNjACAAAABDEwMDQEAAAAATAHAAAACDEvMS8yMDE3CAAAAAoxMi8zMS8yMDE2CQAAAAEwQ23jTf7j2wg2v/iuHeTbCDlDSVEuTkFTREFRR1M6QUFQTC5JUV9JTkNf</t>
  </si>
  <si>
    <t>VEFYLjEwMDAuMS8xLzIwMjEuLi5VU0QuLklOQyBUQVgBAAAAaWEAAAIAAAAEOTY4MAEIAAAABQAAAAExAQAAAAstMjA3MzIwMzUwOAMAAAADMTYwAgAAAAI3NQQAAAABMAcAAAAIMS8xLzIwMjEIAAAACTkvMjYvMjAyMAkAAAABMENt403+49sINr/4rh3k2wgyQ0lRLk5ZU0U6R00uSVFfTlBQRS4xMDAwLjEvMS8yMDIxLi4uVVNELi5QUEUgKE5FVCkBAAAAVO6lAwIAAAAFMzg2MzIBCAAAAAUAAAABMQEAAAALLTIwNjI2NjAzMjkDAAAAAzE2MAIAAAAEMTAwNAQAAAABMAcAAAAIMS8xLzIwMjEIAAAACjEyLzMxLzIwMjAJAAAAATBDbeNN/uPbCL6W+K4d5NsIKUNJUS5OWVNFOkdNLklRX0FQLjEwMDAuMS8xLzIwMTYuLi5VU0QuLkFQAQAAAFTupQMCAAAABTI0MDYyAQgAAAAFAAAAATEBAAAACjE4NzMzMDIzNzcDAAAAAzE2MAIAAAAEMTAxOAQAAAABMAcAAAAIMS8xLzIwMTYIAAAACjEyLzMxLzIwMTUJAAAAATBDbeNN/uPbCP889a4d5NsINENJUS5UU0U6NzIwMy5JUV9JTkNfVEFYLjEwMDAuMS8xLzIwMTcuLi5VU0QuLklOQyBUQVgBAAAAvOAEAAIAAAALNzgxNi41NjI0ODIBCAAAAAUAAAABMQEAAAAKMTg5NDE1MDEzNgMAAAADMTYwAgAAAAI3NQQAAAABMAcAAAAIMS8xLzIwMTcIAAAACTMvMzEvMjAxNgkAAAABMENt403+49sIvW/4rh3k2wg4Q0lRLk5BU0RBUUdTOlRTTEEuSVFfTlBQRS4xMDAwLjEv</t>
  </si>
  <si>
    <t>MS8yMDE3Li4uVVNELi5QUEUgKE5FVCkBAAAAEMaiAQIAAAAJMTUwMzYuOTE3AQgAAAAFAAAAATEBAAAACjE5NDU4NzM1NTEDAAAAAzE2MAIAAAAEMTAwNAQAAAABMAcAAAAIMS8xLzIwMTcIAAAACjEyLzMxLzIwMTYJAAAAATBDbeNN/uPbCJIh+K4d5NsINENJUS5UU0U6ODA1OC5JUV9JTkNfVEFYLjEwMDAuMS8xLzIwMjEuLi5VU0QuLklOQyBUQVgBAAAAgf8HAAIAAAAKNTI3LjA2MjcxOQEIAAAABQAAAAExAQAAAAstMjE0NTAxMTI2NQMAAAADMTYwAgAAAAI3NQQAAAABMAcAAAAIMS8xLzIwMjEIAAAACTMvMzEvMjAyMAkAAAABMENt403+49sITB76rh3k2wg0Q0lRLk5ZU0U6SE1DLklRX0lOQ19UQVguMTAwMC4xLzEvMjAyMS4uLlVTRC4uSU5DIFRBWAEAAACVQQQAAgAAAAsyNjAyLjA1MjEzMQEIAAAABQAAAAExAQAAAAstMjA5MDgyMjY2MQMAAAADMTYwAgAAAAI3NQQAAAABMAcAAAAIMS8xLzIwMjEIAAAACTMvMzEvMjAyMAkAAAABMENt403+49sI3236rh3k2wg1Q0lRLk9NOlZPTFYgQi5JUV9JTkNfVEFYLjEwMDAuMS8xLzIwMjEuLi5VU0QuLklOQyBUQVgBAAAAN8QEAAIAAAAKNzExLjQ1NzM0NwEIAAAABQAAAAExAQAAAAstMjExMDQxNjk4MQMAAAADMTYwAgAAAAI3NQQAAAABMAcAAAAIMS8xLzIwMjEIAAAACjEyLzMxLzIwMjAJAAAAATBDbeNN/uPbCAXZ9a4d5NsIRkNJUS5OWVNFOkYuSVFf</t>
  </si>
  <si>
    <t>TkVUX0lOVEVSRVNUX0VYUC4xMDAwLjEvMS8yMDE5Li4uVVNELi5JTlRFUkVTVCBFWFAgKE5FVCkBAAAAX58BAAIAAAAELTcyOQEIAAAABQAAAAExAQAAAAoyMDc4ODU4MjQwAwAAAAMxNjACAAAAAzM2OAQAAAABMAcAAAAIMS8xLzIwMTkIAAAACjEyLzMxLzIwMTgJAAAAATBDbeNN/uPbCPhd864d5NsISENJUS5UU0U6NzIwMy5JUV9ORVRfSU5URVJFU1RfRVhQLjEwMDAuMS8xLzIwMjEuLi5VU0QuLklOVEVSRVNUIEVYUCAoTkVUKQEAAAC84AQAAgAAAAoxNzQ2Ljc5ODQ3AQgAAAAFAAAAATEBAAAACy0yMDkwODEwMzk3AwAAAAMxNjACAAAAAzM2OAQAAAABMAcAAAAIMS8xLzIwMjEIAAAACTMvMzEvMjAyMAkAAAABMENt403+49sI/zz1rh3k2wg4Q0lRLk5BU0RBUUdTOkFBUEwuSVFfTlBQRS4xMDAwLjEvMS8yMDE5Li4uVVNELi5QUEUgKE5FVCkBAAAAaWEAAAIAAAAFNDEzMDQBCAAAAAUAAAABMQEAAAAKMjA2NzIwOTYyNgMAAAADMTYwAgAAAAQxMDA0BAAAAAEwBwAAAAgxLzEvMjAxOQgAAAAJOS8yOS8yMDE4CQAAAAEwQ23jTf7j2wjJefSuHeTbCDJDSVEuTllTRTpHTS5JUV9OUFBFLjEwMDAuMS8xLzIwMTcuLi5VU0QuLlBQRSAoTkVUKQEAAABU7qUDAgAAAAUzMjYwMwEIAAAABQAAAAExAQAAAAoxOTQzOTIyNzg0AwAAAAMxNjACAAAABDEwMDQEAAAAATAHAAAACDEvMS8yMDE3CAAAAAoxMi8zMS8y</t>
  </si>
  <si>
    <t>MDE2CQAAAAEwQ23jTf7j2whNDfmuHeTbCDhDSVEuTkFTREFRR1M6VFNMQS5JUV9OUFBFLjEwMDAuMS8xLzIwMjEuLi5VU0QuLlBQRSAoTkVUKQEAAAAQxqIBAgAAAAUyMzM3NQEIAAAABQAAAAExAQAAAAstMjA2MjY4MTA2NQMAAAADMTYwAgAAAAQxMDA0BAAAAAEwBwAAAAgxLzEvMjAyMQgAAAAKMTIvMzEvMjAyMAkAAAABMENt403+49sI4lD0rh3k2wgyQ0lRLk5ZU0U6SEQuSVFfTlBQRS4xMDAwLjEvMS8yMDIxLi4uVVNELi5QUEUgKE5FVCkBAAAAl0AEAAIAAAAFMjgzNjUBCAAAAAUAAAABMQEAAAALLTIxMDcyMjA3NTMDAAAAAzE2MAIAAAAEMTAwNAQAAAABMAcAAAAIMS8xLzIwMjEIAAAACDIvMi8yMDIwCQAAAAEwQ23jTf7j2wh/TTrdQeTbCClDSVEuTllTRTpHTS5JUV9BUC4xMDAwLjEvMS8yMDE3Li4uVVNELi5BUAEAAABU7qUDAgAAAAUyMzMzMwEIAAAABQAAAAExAQAAAAoxOTQzOTIyNzg0AwAAAAMxNjACAAAABDEwMTgEAAAAATAHAAAACDEvMS8yMDE3CAAAAAoxMi8zMS8yMDE2CQAAAAEwQ23jTf7j2wiSIfiuHeTbCDdDSVEuS09TRTpBMDAwMjcwLklRX05QUEUuMTAwMC4xLzEvMjAyMC4uLlVTRC4uUFBFIChORVQpAQAAALbcJQACAAAADDEzNjM5LjUwMjE5MgEIAAAABQAAAAExAQAAAAoyMDgzNjg1MjI5AwAAAAMxNjACAAAABDEwMDQEAAAAATAHAAAACDEvMS8yMDIwCAAAAAoxMi8zMS8y</t>
  </si>
  <si>
    <t>MDE5CQAAAAEwQ23jTf7j2whg2vOuHeTbCD1DSVEuVFNFOjgwNTguSVFfTFRfSU5WRVNULjEwMDAuMS8xLzIwMjEuLi5VU0QuLkxUX0lOVkVTVE1FTlRTAQAAAIH/BwACAAAADDQ2ODM4LjEwOTMzOAEIAAAABQAAAAExAQAAAAstMjE0NTAxMTI2NQMAAAADMTYwAgAAAAQxMDU0BAAAAAEwBwAAAAgxLzEvMjAyMQgAAAAJMy8zMS8yMDIwCQAAAAEwQ23jTf7j2wjiUPSuHeTbCEZDSVEuTllTRTpGLklRX05FVF9JTlRFUkVTVF9FWFAuMTAwMC4xLzEvMjAyMC4uLlVTRC4uSU5URVJFU1QgRVhQIChORVQpAQAAAF+fAQACAAAABC01NDYBCAAAAAUAAAABMQEAAAALLTIxMTM2OTI0NjEDAAAAAzE2MAIAAAADMzY4BAAAAAEwBwAAAAgxLzEvMjAyMAgAAAAKMTIvMzEvMjAxOQkAAAABMENt403+49sIbE72rh3k2wg7Q0lRLk5ZU0U6Ri5JUV9MVF9JTlZFU1QuMTAwMC4xLzEvMjAxNy4uLlVTRC4uTFRfSU5WRVNUTUVOVFMBAAAAX58BAAIAAAAEMzUyMwEIAAAABQAAAAExAQAAAAoxOTQ2NDI0MDMzAwAAAAMxNjACAAAABDEwNTQEAAAAATAHAAAACDEvMS8yMDE3CAAAAAoxMi8zMS8yMDE2CQAAAAEwQ23jTf7j2wjxgvmuHeTbCEJDSVEuTkFTREFRR1M6QUFQTC5JUV9TVF9JTlZFU1QuMTAwMC4xLzEvMjAyMC4uLlVTRC4uU1QgSU5WRVNUTUVOVFMBAAAAaWEAAAIAAAAFNTE3MTMBCAAAAAUAAAABMQEAAAALLTIxMjQ2</t>
  </si>
  <si>
    <t>NTk3NDMDAAAAAzE2MAIAAAAEMTA2OQQAAAABMAcAAAAIMS8xLzIwMjAIAAAACTkvMjgvMjAxOQkAAAABMENt403+49sIrDP5rh3k2whNQ0lRLk5BU0RBUUdTOkFBUEwuSVFfTkVUX0lOVEVSRVNUX0VYUC4xMDAwLjEvMS8yMDE4Li4uVVNELi5JTlRFUkVTVCBFWFAgKE5FVCkBAAAAaWEAAAIAAAAEMjg3OAEIAAAABQAAAAExAQAAAAoxOTg5OTA5ODE0AwAAAAMxNjACAAAAAzM2OAQAAAABMAcAAAAIMS8xLzIwMTgIAAAACTkvMzAvMjAxNwkAAAABMENt403+49sIJa73rh3k2wg8Q0lRLk5ZU0U6R00uSVFfTFRfSU5WRVNULjEwMDAuMS8xLzIwMjEuLi5VU0QuLkxUX0lOVkVTVE1FTlRTAQAAAFTupQMCAAAABDY4MjUBCAAAAAUAAAABMQEAAAALLTIwNjI2NjAzMjkDAAAAAzE2MAIAAAAEMTA1NAQAAAABMAcAAAAIMS8xLzIwMjEIAAAACjEyLzMxLzIwMjAJAAAAATBDbeNN/uPbCCWu964d5NsIR0NJUS5OWVNFOkdNLklRX05FVF9JTlRFUkVTVF9FWFAuMTAwMC4xLzEvMjAxNi4uLlVTRC4uSU5URVJFU1QgRVhQIChORVQpAQAAAFTupQMCAAAABC0yNTYBCAAAAAUAAAABMQEAAAAKMTg3MzMwMjM3NwMAAAADMTYwAgAAAAMzNjgEAAAAATAHAAAACDEvMS8yMDE2CAAAAAoxMi8zMS8yMDE1CQAAAAEwQ23jTf7j2wjoFfWuHeTbCExDSVEuS09TRTpBMDA1MzgwLklRX05FVF9JTlRFUkVTVF9FWFAuMTAwMC4xLzEv</t>
  </si>
  <si>
    <t>MjAxNi4uLlVTRC4uSU5URVJFU1QgRVhQIChORVQpAQAAAExZDQACAAAACjIwOC41ODIwNjkBCAAAAAUAAAABMQEAAAAKMTgzMDM4MTY3OQMAAAADMTYwAgAAAAMzNjgEAAAAATAHAAAACDEvMS8yMDE2CAAAAAoxMi8zMS8yMDE1CQAAAAEwQ23jTf7j2whD5viuHeTbCEdDSVEuTllTRTpIRC5JUV9ORVRfSU5URVJFU1RfRVhQLjEwMDAuMS8xLzIwMjAuLi5VU0QuLklOVEVSRVNUIEVYUCAoTkVUKQEAAACXQAQAAgAAAAQtOTU4AQgAAAAFAAAAATEBAAAACjIwODU3Mzk4NjIDAAAAAzE2MAIAAAADMzY4BAAAAAEwBwAAAAgxLzEvMjAyMAgAAAAIMi8zLzIwMTkJAAAAATBDbeNN/uPbCCWu964d5NsIPUNJUS5UU0U6NzI2OS5JUV9MVF9JTlZFU1QuMTAwMC4xLzEvMjAyMS4uLlVTRC4uTFRfSU5WRVNUTUVOVFMBAAAADy4KAAIAAAALNjUzNy40NTMxNDgBCAAAAAUAAAABMQEAAAAKMjA0Mzc2NDU4MwMAAAADMTYwAgAAAAQxMDU0BAAAAAEwBwAAAAgxLzEvMjAyMQgAAAAJMy8zMS8yMDIwCQAAAAEwQ23jTf7j2whsTvauHeTbCD1DSVEuVFNFOjcyNjkuSVFfU1RfSU5WRVNULjEwMDAuMS8xLzIwMTguLi5VU0QuLlNUIElOVkVTVE1FTlRTAQAAAA8uCgACAAAACzMwMzguMTcwNDQ5AQgAAAAFAAAAATEBAAAACjE4NDkwMjY3MjcDAAAAAzE2MAIAAAAEMTA2OQQAAAABMAcAAAAIMS8xLzIwMTgIAAAACTMvMzEvMjAx</t>
  </si>
  <si>
    <t>NwkAAAABMENt403+49sIW9P3rh3k2wgvQ0lRLk5BU0RBUUdTOlRTTEEuSVFfQVAuMTAwMC4xLzEvMjAxNy4uLlVTRC4uQVABAAAAEMaiAQIAAAAIMTg2MC4zNDEBCAAAAAUAAAABMQEAAAAKMTk0NTg3MzU1MQMAAAADMTYwAgAAAAQxMDE4BAAAAAEwBwAAAAgxLzEvMjAxNwgAAAAKMTIvMzEvMjAxNgkAAAABMENt403+49sIkxH3rh3k2wgzQ0lRLlRTRTo3MjY5LklRX05QUEUuMTAwMC4xLzEvMjAxOC4uLlVTRC4uUFBFIChORVQpAQAAAA8uCgACAAAACzY3ODMuMzU0MzYyAQgAAAAFAAAAATEBAAAACjE4NDkwMjY3MjcDAAAAAzE2MAIAAAAEMTAwNAQAAAABMAcAAAAIMS8xLzIwMTgIAAAACTMvMzEvMjAxNwkAAAABMENt403+49sIsaj5rh3k2wg9Q0lRLlRTRTo3MjY5LklRX0xUX0lOVkVTVC4xMDAwLjEvMS8yMDE4Li4uVVNELi5MVF9JTlZFU1RNRU5UUwEAAAAPLgoAAgAAAAszMzk5LjUxNTc0NgEIAAAABQAAAAExAQAAAAoxODQ5MDI2NzI3AwAAAAMxNjACAAAABDEwNTQEAAAAATAHAAAACDEvMS8yMDE4CAAAAAkzLzMxLzIwMTcJAAAAATBDbeNN/uPbCIM4964d5NsIPkNJUS5PTTpWT0xWIEIuSVFfTFRfSU5WRVNULjEwMDAuMS8xLzIwMjAuLi5VU0QuLkxUX0lOVkVTVE1FTlRTAQAAADfEBAACAAAACzE1MjAuMDM4Mjc2AQgAAAAFAAAAATEBAAAACjIwODI0MTU2MDIDAAAAAzE2MAIAAAAEMTA1NAQA</t>
  </si>
  <si>
    <t>AAABMAcAAAAIMS8xLzIwMjAIAAAACjEyLzMxLzIwMTkJAAAAATBDbeNN/uPbCPhd864d5NsIMUNJUS5OWVNFOkYuSVFfTlBQRS4xMDAwLjEvMS8yMDE5Li4uVVNELi5QUEUgKE5FVCkBAAAAX58BAAIAAAAFMzc4ODMBCAAAAAUAAAABMQEAAAAKMjA3ODg1ODI0MAMAAAADMTYwAgAAAAQxMDA0BAAAAAEwBwAAAAgxLzEvMjAxOQgAAAAKMTIvMzEvMjAxOAkAAAABMENt403+49sI/zz1rh3k2wgzQ0lRLk5ZU0U6R00uSVFfSU5DX1RBWC4xMDAwLjEvMS8yMDIxLi4uVVNELi5JTkMgVEFYAQAAAFTupQMCAAAABDE3NzQBCAAAAAUAAAABMQEAAAALLTIwNjI2NjAzMjkDAAAAAzE2MAIAAAACNzUEAAAAATAHAAAACDEvMS8yMDIxCAAAAAoxMi8zMS8yMDIwCQAAAAEwQ23jTf7j2wisM/muHeTbCClDSVEuTllTRTpHTS5JUV9BUC4xMDAwLjEvMS8yMDE4Li4uVVNELi5BUAEAAABU7qUDAgAAAAUyMzkyOQEIAAAABQAAAAExAQAAAAoyMDA4MDcwMTM3AwAAAAMxNjACAAAABDEwMTgEAAAAATAHAAAACDEvMS8yMDE4CAAAAAoxMi8zMS8yMDE3CQAAAAEwQ23jTf7j2wjxgvmuHeTbCDNDSVEuTllTRTpITUMuSVFfTlBQRS4xMDAwLjEvMS8yMDE3Li4uVVNELi5QUEUgKE5FVCkBAAAAlUEEAAIAAAAMMjc5NDIuMDA2NTc2AQgAAAAFAAAAATEBAAAACjE4OTM4NDc3NzIDAAAAAzE2MAIAAAAEMTAwNAQAAAABMAcAAAAIMS8x</t>
  </si>
  <si>
    <t>LzIwMTcIAAAACTMvMzEvMjAxNgkAAAABMENt403+49sICIXzrh3k2wg7Q0lRLk5ZU0U6Ri5JUV9TVF9JTlZFU1QuMTAwMC4xLzEvMjAxNi4uLlVTRC4uU1QgSU5WRVNUTUVOVFMBAAAAX58BAAIAAAAFMTgxODEBCAAAAAUAAAABMQEAAAAKMTg3MzQ0OTc4MAMAAAADMTYwAgAAAAQxMDY5BAAAAAEwBwAAAAgxLzEvMjAxNggAAAAKMTIvMzEvMjAxNQkAAAABMENt403+49sI6Tbzrh3k2wg5Q0lRLk5BU0RBUUdTOkFBUEwuSVFfSU5DX1RBWC4xMDAwLjEvMS8yMDIwLi4uVVNELi5JTkMgVEFYAQAAAGlhAAACAAAABTEwNDgxAQgAAAAFAAAAATEBAAAACy0yMTI0NjU5NzQzAwAAAAMxNjACAAAAAjc1BAAAAAEwBwAAAAgxLzEvMjAyMAgAAAAJOS8yOC8yMDE5CQAAAAEwQ23jTf7j2wiDOPeuHeTbCDJDSVEuTllTRTpIRC5JUV9OUFBFLjEwMDAuMS8xLzIwMTYuLi5VU0QuLlBQRSAoTkVUKQEAAACXQAQAAgAAAAUyMjcyMAEIAAAABQAAAAExAQAAAAoxODMzMTY5OTQ1AwAAAAMxNjACAAAABDEwMDQEAAAAATAHAAAACDEvMS8yMDE2CAAAAAgyLzEvMjAxNQkAAAABMENt403+49sIBdn1rh3k2wgyQ0lRLk5ZU0U6Ri5JUV9JTkNfVEFYLjEwMDAuMS8xLzIwMTkuLi5VU0QuLklOQyBUQVgBAAAAX58BAAIAAAADNjUwAQgAAAAFAAAAATEBAAAACjIwNzg4NTgyNDADAAAAAzE2MAIAAAACNzUEAAAAATAHAAAACDEvMS8y</t>
  </si>
  <si>
    <t>MDE5CAAAAAoxMi8zMS8yMDE4CQAAAAEwQ23jTf7j2wgc+PmuHeTbCClDSVEuTllTRTpHTS5JUV9BUC4xMDAwLjEvMS8yMDIwLi4uVVNELi5BUAEAAABU7qUDAgAAAAUyMTAxOAEIAAAABQAAAAExAQAAAAstMjExMzg4MDIzMwMAAAADMTYwAgAAAAQxMDE4BAAAAAEwBwAAAAgxLzEvMjAyMAgAAAAKMTIvMzEvMjAxOQkAAAABMENt403+49sI6Tbzrh3k2wgzQ0lRLlRTRTo4MDU4LklRX05QUEUuMTAwMC4xLzEvMjAxOS4uLlVTRC4uUFBFIChORVQpAQAAAIH/BwACAAAACzE5ODMxLjQxMTg5AQgAAAAFAAAAATEBAAAACjE5NjkwOTMxODQDAAAAAzE2MAIAAAAEMTAwNAQAAAABMAcAAAAIMS8xLzIwMTkIAAAACTMvMzEvMjAxOAkAAAABMENt403+49sIxI31rh3k2wg7Q0lRLk5ZU0U6Ri5JUV9TVF9JTlZFU1QuMTAwMC4xLzEvMjAxOC4uLlVTRC4uU1QgSU5WRVNUTUVOVFMBAAAAX58BAAIAAAAFMTc1NTQBCAAAAAUAAAABMQEAAAAKMjAwODA3NjM3OQMAAAADMTYwAgAAAAQxMDY5BAAAAAEwBwAAAAgxLzEvMjAxOAgAAAAKMTIvMzEvMjAxNwkAAAABMENt403+49sIC2T1rh3k2whCQ0lRLk5BU0RBUUdTOkFBUEwuSVFfU1RfSU5WRVNULjEwMDAuMS8xLzIwMTYuLi5VU0QuLlNUIElOVkVTVE1FTlRTAQAAAGlhAAACAAAABTIwNDgxAQgAAAAFAAAAATEBAAAACjE4NjM5OTY2ODQDAAAAAzE2MAIAAAAEMTA2OQQA</t>
  </si>
  <si>
    <t>AAABMAcAAAAIMS8xLzIwMTYIAAAACTkvMjYvMjAxNQkAAAABMENt403+49sIIEX6rh3k2wg8Q0lRLk5ZU0U6R00uSVFfTFRfSU5WRVNULjEwMDAuMS8xLzIwMTcuLi5VU0QuLkxUX0lOVkVTVE1FTlRTAQAAAFTupQMCAAAABDgwNTIBCAAAAAUAAAABMQEAAAAKMTk0MzkyMjc4NAMAAAADMTYwAgAAAAQxMDU0BAAAAAEwBwAAAAgxLzEvMjAxNwgAAAAKMTIvMzEvMjAxNgkAAAABMENt403+49sIqIb3rh3k2wg8Q0lRLk5ZU0U6SEQuSVFfTFRfSU5WRVNULjEwMDAuMS8xLzIwMjEuLi5VU0QuLkxUX0lOVkVTVE1FTlRTAQAAAJdABAACAAAAAzEyMAEIAAAABQAAAAExAQAAAAstMjEwNzIyMDc1MwMAAAADMTYwAgAAAAQxMDU0BAAAAAEwBwAAAAgxLzEvMjAyMQgAAAAIMi8yLzIwMjAJAAAAATBDbeNN/uPbCAUmOt1B5NsIPkNJUS5PTTpWT0xWIEIuSVFfU1RfSU5WRVNULjEwMDAuMS8xLzIwMTguLi5VU0QuLlNUIElOVkVTVE1FTlRTAQAAADfEBAACAAAACTIxLjc0NTQ3OAEIAAAABQAAAAExAQAAAAoxOTQ5NDk1NzkyAwAAAAMxNjACAAAABDEwNjkEAAAAATAHAAAACDEvMS8yMDE4CAAAAAoxMi8zMS8yMDE3CQAAAAEwK5fjTf7j2whg6vauHeTbCDJDSVEuTllTRTpGLklRX0lOQ19UQVguMTAwMC4xLzEvMjAyMC4uLlVTRC4uSU5DIFRBWAEAAABfnwEAAgAAAAQtNzI0AQgAAAAFAAAAATEBAAAACy0yMTEzNjky</t>
  </si>
  <si>
    <t>NDYxAwAAAAMxNjACAAAAAjc1BAAAAAEwBwAAAAgxLzEvMjAyMAgAAAAKMTIvMzEvMjAxOQkAAAABMCuX403+49sIvpb4rh3k2wgoQ0lRLk5ZU0U6Ri5JUV9BUC4xMDAwLjEvMS8yMDE3Li4uVVNELi5BUAEAAABfnwEAAgAAAAUyMTI5NgEIAAAABQAAAAExAQAAAAoxOTQ2NDI0MDMzAwAAAAMxNjACAAAABDEwMTgEAAAAATAHAAAACDEvMS8yMDE3CAAAAAoxMi8zMS8yMDE2CQAAAAEwK5fjTf7j2wi+lviuHeTbCDhDSVEuTkFTREFRR1M6QUFQTC5JUV9OUFBFLjEwMDAuMS8xLzIwMjAuLi5VU0QuLlBQRSAoTkVUKQEAAABpYQAAAgAAAAUzNzM3OAEIAAAABQAAAAExAQAAAAstMjEyNDY1OTc0MwMAAAADMTYwAgAAAAQxMDA0BAAAAAEwBwAAAAgxLzEvMjAyMAgAAAAJOS8yOC8yMDE5CQAAAAEwK5fjTf7j2wgLZPWuHeTbCDlDSVEuTkFTREFRR1M6QUFQTC5JUV9JTkNfVEFYLjEwMDAuMS8xLzIwMTguLi5VU0QuLklOQyBUQVgBAAAAaWEAAAIAAAAFMTU3MzgBCAAAAAUAAAABMQEAAAAKMTk4OTkwOTgxNAMAAAADMTYwAgAAAAI3NQQAAAABMAcAAAAIMS8xLzIwMTgIAAAACTkvMzAvMjAxNwkAAAABMCuX403+49sIxI31rh3k2wgpQ0lRLk5ZU0U6R00uSVFfQVAuMTAwMC4xLzEvMjAyMS4uLlVTRC4uQVABAAAAVO6lAwIAAAAFMTk5MjgBCAAAAAUAAAABMQEAAAALLTIwNjI2NjAzMjkDAAAAAzE2MAIAAAAEMTAx</t>
  </si>
  <si>
    <t>OAQAAAABMAcAAAAIMS8xLzIwMjEIAAAACjEyLzMxLzIwMjAJAAAAATArl+NN/uPbCOk2864d5NsIMkNJUS5OWVNFOkdNLklRX05QUEUuMTAwMC4xLzEvMjAxOC4uLlVTRC4uUFBFIChORVQpAQAAAFTupQMCAAAABTM2MjUzAQgAAAAFAAAAATEBAAAACjIwMDgwNzAxMzcDAAAAAzE2MAIAAAAEMTAwNAQAAAABMAcAAAAIMS8xLzIwMTgIAAAACjEyLzMxLzIwMTcJAAAAATArl+NN/uPbCDuy9a4d5NsIM0NJUS5OWVNFOkdNLklRX0lOQ19UQVguMTAwMC4xLzEvMjAxNi4uLlVTRC4uSU5DIFRBWAEAAABU7qUDAgAAAAUtMTIxOQEIAAAABQAAAAExAQAAAAoxODczMzAyMzc3AwAAAAMxNjACAAAAAjc1BAAAAAEwBwAAAAgxLzEvMjAxNggAAAAKMTIvMzEvMjAxNQkAAAABMCuX403+49sI2Q/zrh3k2wg4Q0lRLktPU0U6QTAwMDI3MC5JUV9JTkNfVEFYLjEwMDAuMS8xLzIwMTkuLi5VU0QuLklOQyBUQVgBAAAAttwlAAIAAAAJMjgwLjg5MDI0AQgAAAAFAAAAATEBAAAACjIwMjE1MzA2MjMDAAAAAzE2MAIAAAACNzUEAAAAATAHAAAACDEvMS8yMDE5CAAAAAoxMi8zMS8yMDE4CQAAAAEwK5fjTf7j2whd+veuHeTbCEJDSVEuTkFTREFRR1M6QUFQTC5JUV9MVF9JTlZFU1QuMTAwMC4xLzEvMjAxNy4uLlVTRC4uTFRfSU5WRVNUTUVOVFMBAAAAaWEAAAIAAAAGMTcwNDMwAQgAAAAFAAAAATEBAAAACjE5MTkzMzQ0ODQD</t>
  </si>
  <si>
    <t>AAAAAzE2MAIAAAAEMTA1NAQAAAABMAcAAAAIMS8xLzIwMTcIAAAACTkvMjQvMjAxNgkAAAABMCuX403+49sI6Tbzrh3k2wg8Q0lRLk5ZU0U6SEQuSVFfU1RfSU5WRVNULjEwMDAuMS8xLzIwMTYuLi5VU0QuLlNUIElOVkVTVE1FTlRTAQAAAJdABAADAAAAAAArl+NN/uPbCEKc9q4d5NsIKkNJUS5OWVNFOkhNQy5JUV9BUC4xMDAwLjEvMS8yMDE3Li4uVVNELi5BUAEAAACVQQQAAgAAAAwxMDAzOS41MjQyOTEBCAAAAAUAAAABMQEAAAAKMTg5Mzg0Nzc3MgMAAAADMTYwAgAAAAQxMDE4BAAAAAEwBwAAAAgxLzEvMjAxNwgAAAAJMy8zMS8yMDE2CQAAAAEwK5fjTf7j2whg6vauHeTbCDxDSVEuTllTRTpHTS5JUV9TVF9JTlZFU1QuMTAwMC4xLzEvMjAxNy4uLlVTRC4uU1QgSU5WRVNUTUVOVFMBAAAAVO6lAwIAAAAFMTE4NDEBCAAAAAUAAAABMQEAAAAKMTk0MzkyMjc4NAMAAAADMTYwAgAAAAQxMDY5BAAAAAEwBwAAAAgxLzEvMjAxNwgAAAAKMTIvMzEvMjAxNgkAAAABMCuX403+49sIvpb4rh3k2wg9Q0lRLlRTRTo3MjAzLklRX0xUX0lOVkVTVC4xMDAwLjEvMS8yMDE4Li4uVVNELi5MVF9JTlZFU1RNRU5UUwEAAAC84AQAAgAAAAw5NTkxNC45ODc5ODYBCAAAAAUAAAABMQEAAAAKMTk2OTA0Nzc3MwMAAAADMTYwAgAAAAQxMDU0BAAAAAEwBwAAAAgxLzEvMjAxOAgAAAAJMy8zMS8yMDE3CQAAAAEwK5fjTf7j</t>
  </si>
  <si>
    <t>2wixX/euHeTbCChDSVEuTllTRTpGLklRX0FQLjEwMDAuMS8xLzIwMTYuLi5VU0QuLkFQAQAAAF+fAQACAAAABTIwMjcyAQgAAAAFAAAAATEBAAAACjE4NzM0NDk3ODADAAAAAzE2MAIAAAAEMTAxOAQAAAABMAcAAAAIMS8xLzIwMTYIAAAACjEyLzMxLzIwMTUJAAAAATArl+NN/uPbCOgV9a4d5NsINENJUS5UU0U6NzIwMy5JUV9JTkNfVEFYLjEwMDAuMS8xLzIwMjEuLi5VU0QuLklOQyBUQVgBAAAAvOAEAAIAAAALNjMzNi40NzE3NDQBCAAAAAUAAAABMQEAAAALLTIwOTA4MTAzOTcDAAAAAzE2MAIAAAACNzUEAAAAATAHAAAACDEvMS8yMDIxCAAAAAkzLzMxLzIwMjAJAAAAATArl+NN/uPbCOgV9a4d5NsIRkNJUS5OWVNFOkYuSVFfTkVUX0lOVEVSRVNUX0VYUC4xMDAwLjEvMS8yMDE2Li4uVVNELi5JTlRFUkVTVCBFWFAgKE5FVCkBAAAAX58BAAIAAAAELTU0MAEIAAAABQAAAAExAQAAAAoxODczNDQ5NzgwAwAAAAMxNjACAAAAAzM2OAQAAAABMAcAAAAIMS8xLzIwMTYIAAAACjEyLzMxLzIwMTUJAAAAATArl+NN/uPbCMl59K4d5NsIO0NJUS5OWVNFOkYuSVFfU1RfSU5WRVNULjEwMDAuMS8xLzIwMTkuLi5VU0QuLlNUIElOVkVTVE1FTlRTAQAAAF+fAQACAAAABTE1OTI1AQgAAAAFAAAAATEBAAAACjIwNzg4NTgyNDADAAAAAzE2MAIAAAAEMTA2OQQAAAABMAcAAAAIMS8xLzIwMTkIAAAACjEyLzMxLzIw</t>
  </si>
  <si>
    <t>MTgJAAAAATArl+NN/uPbCFkA9q4d5NsIQkNJUS5OQVNEQVFHUzpBQVBMLklRX0xUX0lOVkVTVC4xMDAwLjEvMS8yMDIwLi4uVVNELi5MVF9JTlZFU1RNRU5UUwEAAABpYQAAAgAAAAYxMDUzNDEBCAAAAAUAAAABMQEAAAALLTIxMjQ2NTk3NDMDAAAAAzE2MAIAAAAEMTA1NAQAAAABMAcAAAAIMS8xLzIwMjAIAAAACTkvMjgvMjAxOQkAAAABMCuX403+49sI6Tbzrh3k2whCQ0lRLk5BU0RBUUdTOkFBUEwuSVFfU1RfSU5WRVNULjEwMDAuMS8xLzIwMTcuLi5VU0QuLlNUIElOVkVTVE1FTlRTAQAAAGlhAAACAAAABTQ2NjcxAQgAAAAFAAAAATEBAAAACjE5MTkzMzQ0ODQDAAAAAzE2MAIAAAAEMTA2OQQAAAABMAcAAAAIMS8xLzIwMTcIAAAACTkvMjQvMjAxNgkAAAABMCuX403+49sIp0j4rh3k2wg8Q0lRLk5ZU0U6R00uSVFfTFRfSU5WRVNULjEwMDAuMS8xLzIwMTguLi5VU0QuLkxUX0lOVkVTVE1FTlRTAQAAAFTupQMCAAAABDc4ODYBCAAAAAUAAAABMQEAAAAKMjAwODA3MDEzNwMAAAADMTYwAgAAAAQxMDU0BAAAAAEwBwAAAAgxLzEvMjAxOAgAAAAKMTIvMzEvMjAxNwkAAAABMCuX403+49sIxI31rh3k2wg9Q0lRLlRTRTo3MjAzLklRX1NUX0lOVkVTVC4xMDAwLjEvMS8yMDIxLi4uVVNELi5TVCBJTlZFU1RNRU5UUwEAAAC84AQAAwAAAAAAK5fjTf7j2wiSIfiuHeTbCEhDSVEuVFNFOjcyMDMuSVFfTkVU</t>
  </si>
  <si>
    <t>X0lOVEVSRVNUX0VYUC4xMDAwLjEvMS8yMDE5Li4uVVNELi5JTlRFUkVTVCBFWFAgKE5FVCkBAAAAvOAEAAIAAAALMTQzMC43NzA3NDcBCAAAAAUAAAABMQEAAAAKMjA0MjMyMjQyNwMAAAADMTYwAgAAAAMzNjgEAAAAATAHAAAACDEvMS8yMDE5CAAAAAkzLzMxLzIwMTgJAAAAATArl+NN/uPbCFDD9q4d5NsITUNJUS5OQVNEQVFHUzpUU0xBLklRX05FVF9JTlRFUkVTVF9FWFAuMTAwMC4xLzEvMjAxNy4uLlVTRC4uSU5URVJFU1QgRVhQIChORVQpAQAAABDGogECAAAACC0xODMuMjg1AQgAAAAFAAAAATEBAAAACjE5NDU4NzM1NTEDAAAAAzE2MAIAAAADMzY4BAAAAAEwBwAAAAgxLzEvMjAxNwgAAAAKMTIvMzEvMjAxNgkAAAABMCuX403+49sIQpz2rh3k2whMQ0lRLktPU0U6QTAwMDI3MC5JUV9ORVRfSU5URVJFU1RfRVhQLjEwMDAuMS8xLzIwMTkuLi5VU0QuLklOVEVSRVNUIEVYUCAoTkVUKQEAAAC23CUAAgAAAAkxMS42NzAzMzcBCAAAAAUAAAABMQEAAAAKMjAyMTUzMDYyMwMAAAADMTYwAgAAAAMzNjgEAAAAATAHAAAACDEvMS8yMDE5CAAAAAoxMi8zMS8yMDE4CQAAAAEwK5fjTf7j2wi9b/iuHeTbCEhDSVEuVFNFOjcyNjkuSVFfTkVUX0lOVEVSRVNUX0VYUC4xMDAwLjEvMS8yMDIxLi4uVVNELi5JTlRFUkVTVCBFWFAgKE5FVCkBAAAADy4KAAIAAAAKMjE1Ljc5NTI1NgEIAAAABQAAAAExAQAAAAoy</t>
  </si>
  <si>
    <t>MDQzNzY0NTgzAwAAAAMxNjACAAAAAzM2OAQAAAABMAcAAAAIMS8xLzIwMjEIAAAACTMvMzEvMjAyMAkAAAABMCuX403+49sI8YL5rh3k2whNQ0lRLk5BU0RBUUdTOkFBUEwuSVFfTkVUX0lOVEVSRVNUX0VYUC4xMDAwLjEvMS8yMDIwLi4uVVNELi5JTlRFUkVTVCBFWFAgKE5FVCkBAAAAaWEAAAIAAAAEMTM4NQEIAAAABQAAAAExAQAAAAstMjEyNDY1OTc0MwMAAAADMTYwAgAAAAMzNjgEAAAAATAHAAAACDEvMS8yMDIwCAAAAAk5LzI4LzIwMTkJAAAAATArl+NN/uPbCKdI+K4d5NsIPUNJUS5UU0U6NzIwMy5JUV9MVF9JTlZFU1QuMTAwMC4xLzEvMjAyMS4uLlVTRC4uTFRfSU5WRVNUTUVOVFMBAAAAvOAEAAIAAAAMMzk5MzkuNDQ1NDE1AQgAAAAFAAAAATEBAAAACy0yMDkwODEwMzk3AwAAAAMxNjACAAAABDEwNTQEAAAAATAHAAAACDEvMS8yMDIxCAAAAAkzLzMxLzIwMjAJAAAAATArl+NN/uPbCHQr9K4d5NsIPUNJUS5OWVNFOkhNQy5JUV9MVF9JTlZFU1QuMTAwMC4xLzEvMjAxNy4uLlVTRC4uTFRfSU5WRVNUTUVOVFMBAAAAlUEEAAIAAAALODI2MC45OTEwODUBCAAAAAUAAAABMQEAAAAKMTg5Mzg0Nzc3MgMAAAADMTYwAgAAAAQxMDU0BAAAAAEwBwAAAAgxLzEvMjAxNwgAAAAJMy8zMS8yMDE2CQAAAAEwK5fjTf7j2whd+veuHeTbCChDSVEuTllTRTpGLklRX0FQLjEwMDAuMS8xLzIwMTkuLi5VU0Qu</t>
  </si>
  <si>
    <t>LkFQAQAAAF+fAQACAAAABTIxNTIwAQgAAAAFAAAAATEBAAAACjIwNzg4NTgyNDADAAAAAzE2MAIAAAAEMTAxOAQAAAABMAcAAAAIMS8xLzIwMTkIAAAACjEyLzMxLzIwMTgJAAAAATArl+NN/uPbCN9t+q4d5NsIOENJUS5LT1NFOkEwMDAyNzAuSVFfSU5DX1RBWC4xMDAwLjEvMS8yMDE2Li4uVVNELi5JTkMgVEFYAQAAALbcJQACAAAACjM5OS4xMjEyMjcBCAAAAAUAAAABMQEAAAAKMTgzMTY0NDExNAMAAAADMTYwAgAAAAI3NQQAAAABMAcAAAAIMS8xLzIwMTYIAAAACjEyLzMxLzIwMTUJAAAAATArl+NN/uPbCGDq9q4d5NsIQkNJUS5OQVNEQVFHUzpBQVBMLklRX1NUX0lOVkVTVC4xMDAwLjEvMS8yMDE5Li4uVVNELi5TVCBJTlZFU1RNRU5UUwEAAABpYQAAAgAAAAU0MDM4OAEIAAAABQAAAAExAQAAAAoyMDY3MjA5NjI2AwAAAAMxNjACAAAABDEwNjkEAAAAATAHAAAACDEvMS8yMDE5CAAAAAk5LzI5LzIwMTgJAAAAATArl+NN/uPbCOgV9a4d5NsITUNJUS5OQVNEQVFHUzpUU0xBLklRX05FVF9JTlRFUkVTVF9FWFAuMTAwMC4xLzEvMjAxOS4uLlVTRC4uSU5URVJFU1QgRVhQIChORVQpAQAAABDGogECAAAABC02MjkBCAAAAAUAAAABMQEAAAAKMjA3OTEyODYyNQMAAAADMTYwAgAAAAMzNjgEAAAAATAHAAAACDEvMS8yMDE5CAAAAAoxMi8zMS8yMDE4CQAAAAEwK5fjTf7j2wjXWfmuHeTbCDxDSVEuTllT</t>
  </si>
  <si>
    <t>RTpIRC5JUV9MVF9JTlZFU1QuMTAwMC4xLzEvMjAxNi4uLlVTRC4uTFRfSU5WRVNUTUVOVFMBAAAAl0AEAAMAAAAAACuX403+49sISez0rh3k2wgrQ0lRLk9NOlZPTFYgQi5JUV9BUC4xMDAwLjEvMS8yMDE5Li4uVVNELi5BUAEAAAA3xAQAAgAAAAo4MTc4LjcwNDI5AQgAAAAFAAAAATEBAAAACjIwMTc1MDM3OTkDAAAAAzE2MAIAAAAEMTAxOAQAAAABMAcAAAAIMS8xLzIwMTkIAAAACjEyLzMxLzIwMTgJAAAAATArl+NN/uPbCEPm+K4d5NsIPUNJUS5UU0U6ODA1OC5JUV9TVF9JTlZFU1QuMTAwMC4xLzEvMjAxOC4uLlVTRC4uU1QgSU5WRVNUTUVOVFMBAAAAgf8HAAIAAAALMjM4MS4xMzkwNDkBCAAAAAUAAAABMQEAAAAKMTg5Mzk5Nzk1NAMAAAADMTYwAgAAAAQxMDY5BAAAAAEwBwAAAAgxLzEvMjAxOAgAAAAJMy8zMS8yMDE3CQAAAAEwK5fjTf7j2wjiUPSuHeTbCDtDSVEuTllTRTpGLklRX0xUX0lOVkVTVC4xMDAwLjEvMS8yMDE4Li4uVVNELi5MVF9JTlZFU1RNRU5UUwEAAABfnwEAAgAAAAQzNDQ4AQgAAAAFAAAAATEBAAAACjIwMDgwNzYzNzkDAAAAAzE2MAIAAAAEMTA1NAQAAAABMAcAAAAIMS8xLzIwMTgIAAAACjEyLzMxLzIwMTcJAAAAATArl+NN/uPbCPhd864d5NsIQkNJUS5OQVNEQVFHUzpBQVBMLklRX1NUX0lOVkVTVC4xMDAwLjEvMS8yMDIxLi4uVVNELi5TVCBJTlZFU1RNRU5UUwEAAABp</t>
  </si>
  <si>
    <t>YQAAAgAAAAU1MjkyNwEIAAAABQAAAAExAQAAAAstMjA3MzIwMzUwOAMAAAADMTYwAgAAAAQxMDY5BAAAAAEwBwAAAAgxLzEvMjAyMQgAAAAJOS8yNi8yMDIwCQAAAAEwK5fjTf7j2whb0/euHeTbCE1DSVEuTkFTREFRR1M6QUFQTC5JUV9ORVRfSU5URVJFU1RfRVhQLjEwMDAuMS8xLzIwMTkuLi5VU0QuLklOVEVSRVNUIEVYUCAoTkVUKQEAAABpYQAAAgAAAAQyNDQ2AQgAAAAFAAAAATEBAAAACjIwNjcyMDk2MjYDAAAAAzE2MAIAAAADMzY4BAAAAAEwBwAAAAgxLzEvMjAxOQgAAAAJOS8yOS8yMDE4CQAAAAEwK5fjTf7j2wjfbfquHeTbCEJDSVEuTkFTREFRR1M6QUFQTC5JUV9MVF9JTlZFU1QuMTAwMC4xLzEvMjAxNi4uLlVTRC4uTFRfSU5WRVNUTUVOVFMBAAAAaWEAAAIAAAAGMTY0MDY1AQgAAAAFAAAAATEBAAAACjE4NjM5OTY2ODQDAAAAAzE2MAIAAAAEMTA1NAQAAAABMAcAAAAIMS8xLzIwMTYIAAAACTkvMjYvMjAxNQkAAAABMCuX403+49sI6Tbzrh3k2wg8Q0lRLk5ZU0U6R00uSVFfU1RfSU5WRVNULjEwMDAuMS8xLzIwMTkuLi5VU0QuLlNUIElOVkVTVE1FTlRTAQAAAFTupQMCAAAABDY1MDEBCAAAAAUAAAABMQEAAAAKMjA3OTUyNTAwMwMAAAADMTYwAgAAAAQxMDY5BAAAAAEwBwAAAAgxLzEvMjAxOQgAAAAKMTIvMzEvMjAxOAkAAAABMCuX403+49sIIEX6rh3k2whHQ0lRLk5ZU0U6R00uSVFf</t>
  </si>
  <si>
    <t>TkVUX0lOVEVSRVNUX0VYUC4xMDAwLjEvMS8yMDE3Li4uVVNELi5JTlRFUkVTVCBFWFAgKE5FVCkBAAAAVO6lAwIAAAAELTM4MQEIAAAABQAAAAExAQAAAAoxOTQzOTIyNzg0AwAAAAMxNjACAAAAAzM2OAQAAAABMAcAAAAIMS8xLzIwMTcIAAAACjEyLzMxLzIwMTYJAAAAATArl+NN/uPbCNkP864d5NsIPUNJUS5UU0U6NzIwMy5JUV9MVF9JTlZFU1QuMTAwMC4xLzEvMjAyMC4uLlVTRC4uTFRfSU5WRVNUTUVOVFMBAAAAvOAEAAIAAAAMOTg0NDEuMzkyMTY1AQgAAAAFAAAAATEBAAAACjIwNDIzMjI0MjgDAAAAAzE2MAIAAAAEMTA1NAQAAAABMAcAAAAIMS8xLzIwMjAIAAAACTMvMzEvMjAxOQkAAAABMCuX403+49sIUMP2rh3k2wg9Q0lRLlRTRTo3MjAzLklRX1NUX0lOVkVTVC4xMDAwLjEvMS8yMDE3Li4uVVNELi5TVCBJTlZFU1RNRU5UUwEAAAC84AQAAgAAAAwxOTk1Ny44MjIxNzEBCAAAAAUAAAABMQEAAAAKMTg5NDE1MDEzNgMAAAADMTYwAgAAAAQxMDY5BAAAAAEwBwAAAAgxLzEvMjAxNwgAAAAJMy8zMS8yMDE2CQAAAAEwK5fjTf7j2wjxgvmuHeTbCE1DSVEuTkFTREFRR1M6VFNMQS5JUV9ORVRfSU5URVJFU1RfRVhQLjEwMDAuMS8xLzIwMjEuLi5VU0QuLklOVEVSRVNUIEVYUCAoTkVUKQEAAAAQxqIBAgAAAAQtNzE4AQgAAAAFAAAAATEBAAAACy0yMDYyNjgxMDY1AwAAAAMxNjACAAAAAzM2OAQA</t>
  </si>
  <si>
    <t>AAABMAcAAAAIMS8xLzIwMjEIAAAACjEyLzMxLzIwMjAJAAAAATArl+NN/uPbCLTP+a4d5NsIPUNJUS5UU0U6ODA1OC5JUV9TVF9JTlZFU1QuMTAwMC4xLzEvMjAyMS4uLlVTRC4uU1QgSU5WRVNUTUVOVFMBAAAAgf8HAAIAAAALMTM5Ny4yNTEwNDcBCAAAAAUAAAABMQEAAAALLTIxNDUwMTEyNjUDAAAAAzE2MAIAAAAEMTA2OQQAAAABMAcAAAAIMS8xLzIwMjEIAAAACTMvMzEvMjAyMAkAAAABMCuX403+49sISez0rh3k2whHQ0lRLk5ZU0U6SEQuSVFfTkVUX0lOVEVSRVNUX0VYUC4xMDAwLjEvMS8yMDIxLi4uVVNELi5JTlRFUkVTVCBFWFAgKE5FVCkBAAAAl0AEAAIAAAAFLTExMjgBCAAAAAUAAAABMQEAAAALLTIxMDcyMjA3NTMDAAAAAzE2MAIAAAADMzY4BAAAAAEwBwAAAAgxLzEvMjAyMQgAAAAIMi8yLzIwMjAJAAAAATArl+NN/uPbCP7+Od1B5NsISUNJUS5PTTpWT0xWIEIuSVFfTkVUX0lOVEVSRVNUX0VYUC4xMDAwLjEvMS8yMDE5Li4uVVNELi5JTlRFUkVTVCBFWFAgKE5FVCkBAAAAN8QEAAIAAAALLTE2MC40NjE2MjUBCAAAAAUAAAABMQEAAAAKMjAxNzUwMzc5OQMAAAADMTYwAgAAAAMzNjgEAAAAATAHAAAACDEvMS8yMDE5CAAAAAoxMi8zMS8yMDE4CQAAAAEwK5fjTf7j2wi9b/iuHeTbCChDSVEuTllTRTpGLklRX0FQLjEwMDAuMS8xLzIwMTguLi5VU0QuLkFQAQAAAF+fAQACAAAABTIzMjgy</t>
  </si>
  <si>
    <t>AQgAAAAFAAAAATEBAAAACjIwMDgwNzYzNzkDAAAAAzE2MAIAAAAEMTAxOAQAAAABMAcAAAAIMS8xLzIwMTgIAAAACjEyLzMxLzIwMTcJAAAAATArl+NN/uPbCAtk9a4d5NsIOUNJUS5OQVNEQVFHUzpBQVBMLklRX0lOQ19UQVguMTAwMC4xLzEvMjAxOS4uLlVTRC4uSU5DIFRBWAEAAABpYQAAAgAAAAUxMzM3MgEIAAAABQAAAAExAQAAAAoyMDY3MjA5NjI2AwAAAAMxNjACAAAAAjc1BAAAAAEwBwAAAAgxLzEvMjAxOQgAAAAJOS8yOS8yMDE4CQAAAAEwK5fjTf7j2wgc+PmuHeTbCDJDSVEuTllTRTpHTS5JUV9OUFBFLjEwMDAuMS8xLzIwMTkuLi5VU0QuLlBQRSAoTkVUKQEAAABU7qUDAgAAAAUzODc1OAEIAAAABQAAAAExAQAAAAoyMDc5NTI1MDAzAwAAAAMxNjACAAAABDEwMDQEAAAAATAHAAAACDEvMS8yMDE5CAAAAAoxMi8zMS8yMDE4CQAAAAEwK5fjTf7j2wi0z/muHeTbCCpDSVEuVFNFOjcyMDMuSVFfQVAuMTAwMC4xLzEvMjAyMC4uLlVTRC4uQVABAAAAvOAEAAIAAAAMMjM4NzguNTY2MTg1AQgAAAAFAAAAATEBAAAACjIwNDIzMjI0MjgDAAAAAzE2MAIAAAAEMTAxOAQAAAABMAcAAAAIMS8xLzIwMjAIAAAACTMvMzEvMjAxOQkAAAABMCuX403+49sI/zz1rh3k2wguQ0lRLktPU0U6QTAwMDI3MC5JUV9BUC4xMDAwLjEvMS8yMDIwLi4uVVNELi5BUAEAAAC23CUAAgAAAAs1ODYxLjI0OTAxMgEIAAAA</t>
  </si>
  <si>
    <t>BQAAAAExAQAAAAoyMDgzNjg1MjI5AwAAAAMxNjACAAAABDEwMTgEAAAAATAHAAAACDEvMS8yMDIwCAAAAAoxMi8zMS8yMDE5CQAAAAEwK5fjTf7j2whsTvauHeTbCDNDSVEuTllTRTpIRC5JUV9JTkNfVEFYLjEwMDAuMS8xLzIwMjEuLi5VU0QuLklOQyBUQVgBAAAAl0AEAAIAAAAEMzQ3MwEIAAAABQAAAAExAQAAAAstMjEwNzIyMDc1MwMAAAADMTYwAgAAAAI3NQQAAAABMAcAAAAIMS8xLzIwMjEIAAAACDIvMi8yMDIwCQAAAAEwK5fjTf7j2wgFJjrdQeTbCDtDSVEuTllTRTpGLklRX1NUX0lOVkVTVC4xMDAwLjEvMS8yMDIwLi4uVVNELi5TVCBJTlZFU1RNRU5UUwEAAABfnwEAAgAAAAUxMzg1MQEIAAAABQAAAAExAQAAAAstMjExMzY5MjQ2MQMAAAADMTYwAgAAAAQxMDY5BAAAAAEwBwAAAAgxLzEvMjAyMAgAAAAKMTIvMzEvMjAxOQkAAAABMCuX403+49sIHPj5rh3k2whGQ0lRLk5ZU0U6Ri5JUV9ORVRfSU5URVJFU1RfRVhQLjEwMDAuMS8xLzIwMTguLi5VU0QuLklOVEVSRVNUIEVYUCAoTkVUKQEAAABfnwEAAgAAAAQtODQ3AQgAAAAFAAAAATEBAAAACjIwMDgwNzYzNzkDAAAAAzE2MAIAAAADMzY4BAAAAAEwBwAAAAgxLzEvMjAxOAgAAAAKMTIvMzEvMjAxNwkAAAABMCuX403+49sIYOr2rh3k2whCQ0lRLk5BU0RBUUdTOkFBUEwuSVFfTFRfSU5WRVNULjEwMDAuMS8xLzIwMjEuLi5VU0QuLkxUX0lO</t>
  </si>
  <si>
    <t>VkVTVE1FTlRTAQAAAGlhAAACAAAABjEwMDg4NwEIAAAABQAAAAExAQAAAAstMjA3MzIwMzUwOAMAAAADMTYwAgAAAAQxMDU0BAAAAAEwBwAAAAgxLzEvMjAyMQgAAAAJOS8yNi8yMDIwCQAAAAEwK5fjTf7j2wjpNvOuHeTbCEJDSVEuTkFTREFRR1M6QUFQTC5JUV9TVF9JTlZFU1QuMTAwMC4xLzEvMjAxOC4uLlVTRC4uU1QgSU5WRVNUTUVOVFMBAAAAaWEAAAIAAAAFNTM4OTIBCAAAAAUAAAABMQEAAAAKMTk4OTkwOTgxNAMAAAADMTYwAgAAAAQxMDY5BAAAAAEwBwAAAAgxLzEvMjAxOAgAAAAJOS8zMC8yMDE3CQAAAAEwK5fjTf7j2wg7svWuHeTbCE1DSVEuTkFTREFRR1M6QUFQTC5JUV9ORVRfSU5URVJFU1RfRVhQLjEwMDAuMS8xLzIwMTYuLi5VU0QuLklOVEVSRVNUIEVYUCAoTkVUKQEAAABpYQAAAgAAAAQyMTg4AQgAAAAFAAAAATEBAAAACjE4NjM5OTY2ODQDAAAAAzE2MAIAAAADMzY4BAAAAAEwBwAAAAgxLzEvMjAxNggAAAAJOS8yNi8yMDE1CQAAAAEwK5fjTf7j2wixX/euHeTbCDxDSVEuTllTRTpHTS5JUV9TVF9JTlZFU1QuMTAwMC4xLzEvMjAxNi4uLlVTRC4uU1QgSU5WRVNUTUVOVFMBAAAAVO6lAwIAAAAENzU4MgEIAAAABQAAAAExAQAAAAoxODczMzAyMzc3AwAAAAMxNjACAAAABDEwNjkEAAAAATAHAAAACDEvMS8yMDE2CAAAAAoxMi8zMS8yMDE1CQAAAAEwK5fjTf7j2wiSIfiuHeTbCEhD</t>
  </si>
  <si>
    <t>SVEuVFNFOjcyMDMuSVFfTkVUX0lOVEVSRVNUX0VYUC4xMDAwLjEvMS8yMDIwLi4uVVNELi5JTlRFUkVTVCBFWFAgKE5FVCkBAAAAvOAEAAIAAAAKMTc4MS41ODEwMwEIAAAABQAAAAExAQAAAAoyMDQyMzIyNDI4AwAAAAMxNjACAAAAAzM2OAQAAAABMAcAAAAIMS8xLzIwMjAIAAAACTMvMzEvMjAxOQkAAAABMCuX403+49sIdCv0rh3k2wg9Q0lRLlRTRTo3MjAzLklRX0xUX0lOVkVTVC4xMDAwLjEvMS8yMDE3Li4uVVNELi5MVF9JTlZFU1RNRU5UUwEAAAC84AQAAgAAAAw5MTcyNy41NTAxNjYBCAAAAAUAAAABMQEAAAAKMTg5NDE1MDEzNgMAAAADMTYwAgAAAAQxMDU0BAAAAAEwBwAAAAgxLzEvMjAxNwgAAAAJMy8zMS8yMDE2CQAAAAEwK5fjTf7j2wjXWfmuHeTbCCpDSVEuTllTRTpGLklRX0lOQ19UQVguLjEvMS8yMDIxLi4uVVNELi5TR0EBAAAAX58BAAIAAAADMTYwAQgAAAAFAAAAATEBAAAACy0yMDYyMzc2NzMyAwAAAAMxNjACAAAAAjc1BAAAAAEwBwAAAAgxLzEvMjAyMQgAAAAKMTIvMzEvMjAyMAkAAAABML0Qvd4C5NsIC2T1rh3k2wgsQ0lRLk5ZU0U6Ri5JUV9DT0dTLjEwMDAuMS8xLzIwMjEuLi5VU0QuLkNPR1MBAAAAX58BAAIAAAAGMTEyNTI4AQgAAAAFAAAAATEBAAAACy0yMDYyMzgyNjA0AwAAAAMxNjACAAAAAjM0BAAAAAEwBwAAAAgxLzEvMjAyMQgAAAAKMTIvMzEvMjAyMAkAAAABMG8b</t>
  </si>
  <si>
    <t>80sD5NsIYOr2rh3k2wgqQ0lRLk5ZU0U6Ri5JUV9JTkNfVEFYLi4xLzEvMjAxOS4uLlVTRC4uU0dBAQAAAF+fAQACAAAAAzY1MAEIAAAABQAAAAExAQAAAAoyMDc4ODU4NzA5AwAAAAMxNjACAAAAAjc1BAAAAAEwBwAAAAgxLzEvMjAxOQgAAAAKMTIvMzEvMjAxOAkAAAABMMHQL6Ed5NsIsV/3rh3k2wgqQ0lRLk5ZU0U6Ri5JUV9JTkNfVEFYLi4xLzEvMjAxOC4uLlVTRC4uU0dBAQAAAF+fAQACAAAAAzQwMgEIAAAABQAAAAExAQAAAAoyMDA4MDc3ODYyAwAAAAMxNjACAAAAAjc1BAAAAAEwBwAAAAgxLzEvMjAxOAgAAAAKMTIvMzEvMjAxNwkAAAABMMHQL6Ed5NsI/zz1rh3k2wgsQ0lRLlRTRTo3MjAzLklRX0lOQ19UQVguLjEvMS8yMDIwLi4uVVNELi5TR0EBAAAAvOAEAAIAAAALODQ3Mi4zOTA2NzEBCAAAAAUAAAABMQEAAAAKMjAxODMwMzgyMgMAAAADMTYwAgAAAAI3NQQAAAABMAcAAAAIMS8xLzIwMjAIAAAACjEyLzMxLzIwMTkJAAAAATDB0C+hHeTbCOJQ9K4d5NsILENJUS5OWVNFOkhNQy5JUV9JTkNfVEFYLi4xLzEvMjAyMS4uLlVTRC4uU0dBAQAAAJVBBAACAAAACTIwNTQuOTE4NwEIAAAABQAAAAExAQAAAAstMjExMTc3MTE1MAMAAAADMTYwAgAAAAI3NQQAAAABMAcAAAAIMS8xLzIwMjEIAAAACjEyLzMxLzIwMjAJAAAAATDB0C+hHeTbCAiF864d5NsILENJUS5UU0U6NzIwMy5JUV9JTkNfVEFY</t>
  </si>
  <si>
    <t>Li4xLzEvMjAxNi4uLlVTRC4uU0dBAQAAALzgBAACAAAACzY5OTMuMjQ0OTY3AQgAAAAFAAAAATEBAAAACjE3ODYyMjIzNDcDAAAAAzE2MAIAAAACNzUEAAAAATAHAAAACDEvMS8yMDE2CAAAAAoxMi8zMS8yMDE1CQAAAAEwwdAvoR3k2wg7svWuHeTbCDBDSVEuS09TRTpBMDA1MzgwLklRX0lOQ19UQVguLjEvMS8yMDE2Li4uVVNELi5TR0EBAAAATFkNAAIAAAALMTY1Ny4yODI4NTgBCAAAAAUAAAABMQEAAAAKMTgzMDM4Mzc0OAMAAAADMTYwAgAAAAI3NQQAAAABMAcAAAAIMS8xLzIwMTYIAAAACjEyLzMxLzIwMTUJAAAAATDB0C+hHeTbCFkA9q4d5NsIK0NJUS5OWVNFOkdNLklRX0lOQ19UQVguLjEvMS8yMDIwLi4uVVNELi5TR0EBAAAAVO6lAwIAAAADNzY5AQgAAAAFAAAAATEBAAAACy0yMTEzODc5NjgzAwAAAAMxNjACAAAAAjc1BAAAAAEwBwAAAAgxLzEvMjAyMAgAAAAKMTIvMzEvMjAxOQkAAAABMMHQL6Ed5NsI6BX1rh3k2wgtQ0lRLk9NOlZPTFYgQi5JUV9JTkNfVEFYLi4xLzEvMjAyMS4uLlVTRC4uU0dBAQAAADfEBAACAAAACjcxMS40NTczNDcBCAAAAAUAAAABMQEAAAALLTIxMTA0MDU5MTADAAAAAzE2MAIAAAACNzUEAAAAATAHAAAACDEvMS8yMDIxCAAAAAoxMi8zMS8yMDIwCQAAAAEwwdAvoR3k2wj4XfOuHeTbCCxDSVEuVFNFOjcyMDMuSVFfSU5DX1RBWC4uMS8xLzIwMTkuLi5VU0QuLlNH</t>
  </si>
  <si>
    <t>QQEAAAC84AQAAgAAAAs2NDMzLjM1OTE2MgEIAAAABQAAAAExAQAAAAoyMDE4MzAzODIxAwAAAAMxNjACAAAAAjc1BAAAAAEwBwAAAAgxLzEvMjAxOQgAAAAKMTIvMzEvMjAxOAkAAAABMMHQL6Ed5NsI/zz1rh3k2wgrQ0lRLk5ZU0U6SEQuSVFfSU5DX1RBWC4uMS8xLzIwMTcuLi5VU0QuLlNHQQEAAACXQAQAAgAAAAQ0NDI4AQgAAAAFAAAAATEBAAAACjE4NjcwODEzMjADAAAAAzE2MAIAAAACNzUEAAAAATAHAAAACDEvMS8yMDE3CAAAAAoxMC8zMC8yMDE2CQAAAAEwwdAvoR3k2wiohveuHeTbCDFDSVEuTkFTREFRR1M6VFNMQS5JUV9JTkNfVEFYLi4xLzEvMjAyMS4uLlVTRC4uU0dBAQAAABDGogECAAAAAzI5MgEIAAAABQAAAAExAQAAAAstMjA2MjY4MDkyOQMAAAADMTYwAgAAAAI3NQQAAAABMAcAAAAIMS8xLzIwMjEIAAAACjEyLzMxLzIwMjAJAAAAATDB0C+hHeTbCN9t+q4d5NsILENJUS5UU0U6ODA1OC5JUV9JTkNfVEFYLi4xLzEvMjAyMS4uLlVTRC4uU0dBAQAAAIH/BwACAAAACjE1NS44OTA1ODUBCAAAAAUAAAABMQEAAAAKMjA3ODUyMDY0MAMAAAADMTYwAgAAAAI3NQQAAAABMAcAAAAIMS8xLzIwMjEIAAAACjEyLzMxLzIwMjAJAAAAATDB0C+hHeTbCLTP+a4d5NsIK0NJUS5OWVNFOkdNLklRX0lOQ19UQVguLjEvMS8yMDE4Li4uVVNELi5TR0EBAAAAVO6lAwIAAAAFMTE1MzMBCAAAAAUAAAAB</t>
  </si>
  <si>
    <t>MQEAAAAKMjAwODA3MDU5NQMAAAADMTYwAgAAAAI3NQQAAAABMAcAAAAIMS8xLzIwMTgIAAAACjEyLzMxLzIwMTcJAAAAATDB0C+hHeTbCMSN9a4d5NsIMENJUS5LT1NFOkEwMDAyNzAuSVFfSU5DX1RBWC4uMS8xLzIwMTYuLi5VU0QuLlNHQQEAAAC23CUAAgAAAAozOTkuMTIxMjI3AQgAAAAFAAAAATEBAAAACjE4MzE2NDY0NjcDAAAAAzE2MAIAAAACNzUEAAAAATAHAAAACDEvMS8yMDE2CAAAAAoxMi8zMS8yMDE1CQAAAAEwwdAvoR3k2whCnPauHeTbCDFDSVEuTkFTREFRR1M6VFNMQS5JUV9JTkNfVEFYLi4xLzEvMjAxOS4uLlVTRC4uU0dBAQAAABDGogECAAAAAjU4AQgAAAAFAAAAATEBAAAACjIwNzkxMjg3NjYDAAAAAzE2MAIAAAACNzUEAAAAATAHAAAACDEvMS8yMDE5CAAAAAoxMi8zMS8yMDE4CQAAAAEwwdAvoR3k2whNDfmuHeTbCDFDSVEuTkFTREFRR1M6VFNMQS5JUV9JTkNfVEFYLi4xLzEvMjAxNy4uLlVTRC4uU0dBAQAAABDGogECAAAABjI2LjY5OAEIAAAABQAAAAExAQAAAAoxOTQ1ODczNzE3AwAAAAMxNjACAAAAAjc1BAAAAAEwBwAAAAgxLzEvMjAxNwgAAAAKMTIvMzEvMjAxNgkAAAABMMHQL6Ed5NsI/zz1rh3k2wgwQ0lRLktPU0U6QTAwMDI3MC5JUV9JTkNfVEFYLi4xLzEvMjAxOS4uLlVTRC4uU0dBAQAAALbcJQACAAAACTI4MC44OTAyNAEIAAAABQAAAAExAQAAAAoyMDIxNTMxOTk3</t>
  </si>
  <si>
    <t>AwAAAAMxNjACAAAAAjc1BAAAAAEwBwAAAAgxLzEvMjAxOQgAAAAKMTIvMzEvMjAxOAkAAAABMMHQL6Ed5NsIYNrzrh3k2wgrQ0lRLk5ZU0U6R00uSVFfSU5DX1RBWC4uMS8xLzIwMTkuLi5VU0QuLlNHQQEAAABU7qUDAgAAAAM0NzQBCAAAAAUAAAABMQEAAAAKMjA3OTUyNzUxMwMAAAADMTYwAgAAAAI3NQQAAAABMAcAAAAIMS8xLzIwMTkIAAAACjEyLzMxLzIwMTgJAAAAATDB0C+hHeTbCDuy9a4d5NsIK0NJUS5OWVNFOkdNLklRX0lOQ19UQVguLjEvMS8yMDE3Li4uVVNELi5TR0EBAAAAVO6lAwIAAAAEMjczOQEIAAAABQAAAAExAQAAAAoxOTQzOTIyOTQ0AwAAAAMxNjACAAAAAjc1BAAAAAEwBwAAAAgxLzEvMjAxNwgAAAAKMTIvMzEvMjAxNgkAAAABMMHQL6Ed5NsIkxH3rh3k2wgsQ0lRLlRTRTo4MDU4LklRX0lOQ19UQVguLjEvMS8yMDE5Li4uVVNELi5TR0EBAAAAgf8HAAIAAAALMTc5My4wNDU2MTkBCAAAAAUAAAABMQEAAAAKMTk0MzY1ODQ3OAMAAAADMTYwAgAAAAI3NQQAAAABMAcAAAAIMS8xLzIwMTkIAAAACjEyLzMxLzIwMTgJAAAAATDB0C+hHeTbCCMn9q4d5NsIK0NJUS5OWVNFOkhELklRX0lOQ19UQVguLjEvMS8yMDIxLi4uVVNELi5TR0EBAAAAl0AEAAIAAAAEMzg0MwEIAAAABQAAAAExAQAAAAstMjExOTc0NTE1OQMAAAADMTYwAgAAAAI3NQQAAAABMAcAAAAIMS8xLzIwMjEIAAAACTEx</t>
  </si>
  <si>
    <t>LzEvMjAyMAkAAAABMO33L6Ed5NsIBSY63UHk2wgqQ0lRLk5ZU0U6Ri5JUV9JTkNfVEFYLi4xLzEvMjAyMC4uLlVTRC4uU0dBAQAAAF+fAQACAAAABC03MjQBCAAAAAUAAAABMQEAAAALLTIxMTM2OTIyMzEDAAAAAzE2MAIAAAACNzUEAAAAATAHAAAACDEvMS8yMDIwCAAAAAoxMi8zMS8yMDE5CQAAAAEw7fcvoR3k2wj4XfOuHeTbCCtDSVEuTllTRTpIRC5JUV9JTkNfVEFYLi4xLzEvMjAyMC4uLlVTRC4uU0dBAQAAAJdABAACAAAABDM2MTIBCAAAAAUAAAABMQEAAAAKMjA3MjYyMDE1MgMAAAADMTYwAgAAAAI3NQQAAAABMAcAAAAIMS8xLzIwMjAIAAAACTExLzMvMjAxOQkAAAABMO33L6Ed5NsIJa73rh3k2wgsQ0lRLlRTRTo3MjAzLklRX0lOQ19UQVguLjEvMS8yMDIxLi4uVVNELi5TR0EBAAAAvOAEAAIAAAALMzA0NC4xMDU0NTMBCAAAAAUAAAABMQEAAAAKMjA4MDIxMjM5MQMAAAADMTYwAgAAAAI3NQQAAAABMAcAAAAIMS8xLzIwMjEIAAAACjEyLzMxLzIwMjAJAAAAATDt9y+hHeTbCOJQ9K4d5NsILENJUS5OWVNFOkYuSVFfQ09HUy4xMDAwLjEvMS8yMDIwLi4uVVNELi5DT0dTAQAAAF+fAQACAAAABjEzMzg4OQEIAAAABQAAAAExAQAAAAstMjExMzY5MjQ2MQMAAAADMTYwAgAAAAIzNAQAAAABMAcAAAAIMS8xLzIwMjAIAAAACjEyLzMxLzIwMTkJAAAAATBuve+iHeTbCMSN9a4d5NsILENJUS5OWVNF</t>
  </si>
  <si>
    <t>OkYuSVFfQ09HUy4xMDAwLjEvMS8yMDE5Li4uVVNELi5DT0dTAQAAAF+fAQACAAAABjEzNjI2OQEIAAAABQAAAAExAQAAAAoyMDc4ODU4MjQwAwAAAAMxNjACAAAAAjM0BAAAAAEwBwAAAAgxLzEvMjAxOQgAAAAKMTIvMzEvMjAxOAkAAAABMG6976Id5NsIW9P3rh3k2wguQ0lRLlRTRTo3MjAzLklRX0NPR1MuMTAwMC4xLzEvMjAyMS4uLlVTRC4uQ09HUwEAAAC84AQAAgAAAA0yMTQ3MTMuNDU0MjU1AQgAAAAFAAAAATEBAAAACy0yMDkwODEwMzk3AwAAAAMxNjACAAAAAjM0BAAAAAEwBwAAAAgxLzEvMjAyMQgAAAAJMy8zMS8yMDIwCQAAAAEwbr3voh3k2wggRfquHeTbCDNDSVEuTkFTREFRR1M6VFNMQS5JUV9DT0dTLjEwMDAuMS8xLzIwMjAuLi5VU0QuLkNPR1MBAAAAEMaiAQIAAAAFMjA1MDkBCAAAAAUAAAABMQEAAAALLTIxMTM1Nzg5MTgDAAAAAzE2MAIAAAACMzQEAAAAATAHAAAACDEvMS8yMDIwCAAAAAoxMi8zMS8yMDE5CQAAAAEwbr3voh3k2wixX/euHeTbCC1DSVEuTllTRTpHTS5JUV9DT0dTLjEwMDAuMS8xLzIwMjAuLi5VU0QuLkNPR1MBAAAAVO6lAwIAAAAGMTEwNjUxAQgAAAAFAAAAATEBAAAACy0yMTEzODgwMjMzAwAAAAMxNjACAAAAAjM0BAAAAAEwBwAAAAgxLzEvMjAyMAgAAAAKMTIvMzEvMjAxOQkAAAABMG6976Id5NsIyXn0rh3k2wgtQ0lRLk5ZU0U6R00uSVFfQ09HUy4xMDAwLjEv</t>
  </si>
  <si>
    <t>MS8yMDE5Li4uVVNELi5DT0dTAQAAAFTupQMCAAAABjEyMDY1NgEIAAAABQAAAAExAQAAAAoyMDc5NTI1MDAzAwAAAAMxNjACAAAAAjM0BAAAAAEwBwAAAAgxLzEvMjAxOQgAAAAKMTIvMzEvMjAxOAkAAAABMG6976Id5NsIWXX2rh3k2wgtQ0lRLk5ZU0U6SEQuSVFfQ09HUy4xMDAwLjEvMS8yMDIxLi4uVVNELi5DT0dTAQAAAJdABAACAAAABTcyNjUzAQgAAAAFAAAAATEBAAAACy0yMTA3MjIwNzUzAwAAAAMxNjACAAAAAjM0BAAAAAEwBwAAAAgxLzEvMjAyMQgAAAAIMi8yLzIwMjAJAAAAATBuve+iHeTbCAUmOt1B5NsILUNJUS5OWVNFOkhELklRX0NPR1MuMTAwMC4xLzEvMjAxNi4uLlVTRC4uQ09HUwEAAACXQAQAAgAAAAU1NDc4NwEIAAAABQAAAAExAQAAAAoxODMzMTY5OTQ1AwAAAAMxNjACAAAAAjM0BAAAAAEwBwAAAAgxLzEvMjAxNggAAAAIMi8xLzIwMTUJAAAAATBuve+iHeTbCHQr9K4d5NsILkNJUS5UU0U6NzIwMy5JUV9DT0dTLjEwMDAuMS8xLzIwMTcuLi5VU0QuLkNPR1MBAAAAvOAEAAIAAAANMTkwOTU4LjM5Mjk4MQEIAAAABQAAAAExAQAAAAoxODk0MTUwMTM2AwAAAAMxNjACAAAAAjM0BAAAAAEwBwAAAAgxLzEvMjAxNwgAAAAJMy8zMS8yMDE2CQAAAAEwbr3voh3k2wiSIfiuHeTbCDNDSVEuTkFTREFRR1M6VFNMQS5JUV9DT0dTLjEwMDAuMS8xLzIwMjEuLi5VU0QuLkNPR1MBAAAAEMai</t>
  </si>
  <si>
    <t>AQIAAAAFMjQ5MDYBCAAAAAUAAAABMQEAAAALLTIwNjI2ODEwNjUDAAAAAzE2MAIAAAACMzQEAAAAATAHAAAACDEvMS8yMDIxCAAAAAoxMi8zMS8yMDIwCQAAAAEwbr3voh3k2wjZD/OuHeTbCDNDSVEuTkFTREFRR1M6VFNMQS5JUV9DT0dTLjEwMDAuMS8xLzIwMTkuLi5VU0QuLkNPR1MBAAAAEMaiAQIAAAAFMTc0MTkBCAAAAAUAAAABMQEAAAAKMjA3OTEyODYyNQMAAAADMTYwAgAAAAIzNAQAAAABMAcAAAAIMS8xLzIwMTkIAAAACjEyLzMxLzIwMTgJAAAAATBuve+iHeTbCNkP864d5NsIMkNJUS5LT1NFOkEwMDAyNzAuSVFfQ09HUy4xMDAwLjEvMS8yMDE5Li4uVVNELi5DT0dTAQAAALbcJQACAAAADDQxNTMzLjIyNzc3NAEIAAAABQAAAAExAQAAAAoyMDIxNTMwNjIzAwAAAAMxNjACAAAAAjM0BAAAAAEwBwAAAAgxLzEvMjAxOQgAAAAKMTIvMzEvMjAxOAkAAAABMG6976Id5NsIkxH3rh3k2wgyQ0lRLktPU0U6QTAwMDI3MC5JUV9DT0dTLjEwMDAuMS8xLzIwMTYuLi5VU0QuLkNPR1MBAAAAttwlAAIAAAAMMzM3NDIuMTcyODY2AQgAAAAFAAAAATEBAAAACjE4MzE2NDQxMTQDAAAAAzE2MAIAAAACMzQEAAAAATAHAAAACDEvMS8yMDE2CAAAAAoxMi8zMS8yMDE1CQAAAAEwbr3voh3k2wgF2fWuHeTbCC9DSVEuT006Vk9MViBCLklRX0NPR1MuMTAwMC4xLzEvMjAxOC4uLlVTRC4uQ09HUwEAAAA3xAQAAgAA</t>
  </si>
  <si>
    <t>AAszMDA3MC44MTkzNAEIAAAABQAAAAExAQAAAAoxOTQ5NDk1NzkyAwAAAAMxNjACAAAAAjM0BAAAAAEwBwAAAAgxLzEvMjAxOAgAAAAKMTIvMzEvMjAxNwkAAAABMG6976Id5NsI+F3zrh3k2wgsQ0lRLk5ZU0U6Ri5JUV9DT0dTLjEwMDAuMS8xLzIwMTcuLi5VU0QuLkNPR1MBAAAAX58BAAIAAAAGMTI2MTk1AQgAAAAFAAAAATEBAAAACjE5NDY0MjQwMzMDAAAAAzE2MAIAAAACMzQEAAAAATAHAAAACDEvMS8yMDE3CAAAAAoxMi8zMS8yMDE2CQAAAAEwbr3voh3k2wisM/muHeTbCCxDSVEuTllTRTpGLklRX0NPR1MuMTAwMC4xLzEvMjAxNi4uLlVTRC4uQ09HUwEAAABfnwEAAgAAAAYxMjQ0NDYBCAAAAAUAAAABMQEAAAAKMTg3MzQ0OTc4MAMAAAADMTYwAgAAAAIzNAQAAAABMAcAAAAIMS8xLzIwMTYIAAAACjEyLzMxLzIwMTUJAAAAATBuve+iHeTbCN9t+q4d5NsILkNJUS5OWVNFOkhNQy5JUV9DT0dTLjEwMDAuMS8xLzIwMTguLi5VU0QuLkNPR1MBAAAAlUEEAAIAAAAMOTc3ODUuMTU4NDE3AQgAAAAFAAAAATEBAAAACjE5Njg3OTc1MjIDAAAAAzE2MAIAAAACMzQEAAAAATAHAAAACDEvMS8yMDE4CAAAAAkzLzMxLzIwMTcJAAAAATBuve+iHeTbCPGC+a4d5NsILkNJUS5UU0U6ODA1OC5JUV9DT0dTLjEwMDAuMS8xLzIwMTkuLi5VU0QuLkNPR1MBAAAAgf8HAAIAAAALNTM0NjYuMjIzNTIBCAAAAAUAAAAB</t>
  </si>
  <si>
    <t>MQEAAAAKMTk2OTA5MzE4NAMAAAADMTYwAgAAAAIzNAQAAAABMAcAAAAIMS8xLzIwMTkIAAAACTMvMzEvMjAxOAkAAAABMG6976Id5NsITQ35rh3k2wgzQ0lRLk5BU0RBUUdTOlRTTEEuSVFfQ09HUy4xMDAwLjEvMS8yMDE4Li4uVVNELi5DT0dTAQAAABDGogECAAAABDk1MzYBCAAAAAUAAAABMQEAAAAKMjAxMzkwNzQ3MAMAAAADMTYwAgAAAAIzNAQAAAABMAcAAAAIMS8xLzIwMTgIAAAACjEyLzMxLzIwMTcJAAAAATBuve+iHeTbCCBF+q4d5NsILUNJUS5OWVNFOkdNLklRX0NPR1MuMTAwMC4xLzEvMjAyMS4uLlVTRC4uQ09HUwEAAABU7qUDAgAAAAU5Njg1NgEIAAAABQAAAAExAQAAAAstMjA2MjY2MDMyOQMAAAADMTYwAgAAAAIzNAQAAAABMAcAAAAIMS8xLzIwMjEIAAAACjEyLzMxLzIwMjAJAAAAATBuve+iHeTbCCMn9q4d5NsILUNJUS5OWVNFOkdNLklRX0NPR1MuMTAwMC4xLzEvMjAxOC4uLlVTRC4uQ09HUwEAAABU7qUDAgAAAAYxMTYyMjkBCAAAAAUAAAABMQEAAAAKMjAwODA3MDEzNwMAAAADMTYwAgAAAAIzNAQAAAABMAcAAAAIMS8xLzIwMTgIAAAACjEyLzMxLzIwMTcJAAAAATBuve+iHeTbCE0N+a4d5NsILUNJUS5OWVNFOkdNLklRX0NPR1MuMTAwMC4xLzEvMjAxNy4uLlVTRC4uQ09HUwEAAABU7qUDAgAAAAYxMjE1ODQBCAAAAAUAAAABMQEAAAAKMTk0MzkyMjc4NAMAAAADMTYwAgAAAAIz</t>
  </si>
  <si>
    <t>NAQAAAABMAcAAAAIMS8xLzIwMTcIAAAACjEyLzMxLzIwMTYJAAAAATBuve+iHeTbCFDD9q4d5NsIIkNJUS5PVENNS1RTOiBNQkdZWS5JUV9DT01QQU5ZX05BTUUFAAAAAAAAAAgAAAAUKEludmFsaWQgSWRlbnRpZmllcinQOXDGQOTbCDYok8ZA5NsIPENJUS5PVENNS1RTOiBNQkdZWS5JUV9JTkRVU1RSWS4xMDAwLjEvMS8yMDIxLi4uVVNELi5JTkRVU1RSWQUAAAAAAAAACAAAABQoSW52YWxpZCBJZGVudGlmaWVyKdA5cMZA5NsIFlKTxkDk2wg+Q0lRLk9UQ01LVFM6IE1CR1lZLklRX0lOVkVOVE9SWS4xMDAwLjEvMS8yMDIxLi4uVVNELi5JTlZFTlRPUlkFAAAAAAAAAAgAAAAUKEludmFsaWQgSWRlbnRpZmllcinQOXDGQOTbCBZSk8ZA5NsIRENJUS5PVENNS1RTOiBNQkdZWS5JUV9UT1RBTF9FUVVJVFkuMTAwMC4xLzEvMjAyMS4uLlVTRC4uVE9UQUwgRVFVSVRZBQAAAAAAAAAIAAAAFChJbnZhbGlkIElkZW50aWZpZXIp0DlwxkDk2wgWUpPGQOTbCDRDSVEuT1RDTUtUUzogTUJHWVkuSVFfQ09HUy4xMDAwLjEvMS8yMDIxLi4uVVNELi5DT0dTBQAAAAAAAAAIAAAAFChJbnZhbGlkIElkZW50aWZpZXIp0DlwxkDk2wgWUpPGQOTbCDJDSVEuT1RDTUtUUzogTUJHWVkuSVFfSU5DX1RBWC4uMS8xLzIwMjEuLi5VU0QuLlNHQQUAAAAAAAAACAAAABQoSW52YWxpZCBJZGVudGlmaWVyKdA5cMZA5NsIFlKTxkDk</t>
  </si>
  <si>
    <t>2wg6Q0lRLk9UQ01LVFM6IE1CR1lZLklRX0lOQ19UQVguMTAwMC4xLzEvMjAyMS4uLlVTRC4uSU5DIFRBWAUAAAAAAAAACAAAABQoSW52YWxpZCBJZGVudGlmaWVyKdA5cMZA5NsIFlKTxkDk2whOQ0lRLk9UQ01LVFM6IE1CR1lZLklRX05FVF9JTlRFUkVTVF9FWFAuMTAwMC4xLzEvMjAyMS4uLlVTRC4uSU5URVJFU1QgRVhQIChORVQpBQAAAAAAAAAIAAAAFChJbnZhbGlkIElkZW50aWZpZXIp0DlwxkDk2wgWUpPGQOTbCENDSVEuT1RDTUtUUzogTUJHWVkuSVFfU1RfSU5WRVNULjEwMDAuMS8xLzIwMjEuLi5VU0QuLlNUIElOVkVTVE1FTlRTBQAAAAAAAAAIAAAAFChJbnZhbGlkIElkZW50aWZpZXIp0DlwxkDk2wgWUpPGQOTbCDBDSVEuT1RDTUtUUzogTUJHWVkuSVFfQVAuMTAwMC4xLzEvMjAyMS4uLlVTRC4uQVAFAAAAAAAAAAgAAAAUKEludmFsaWQgSWRlbnRpZmllcinQOXDGQOTbCBZSk8ZA5NsIOUNJUS5PVENNS1RTOiBNQkdZWS5JUV9OUFBFLjEwMDAuMS8xLzIwMjEuLi5VU0QuLlBQRSAoTkVUKQUAAAAAAAAACAAAABQoSW52YWxpZCBJZGVudGlmaWVyKdA5cMZA5NsIFlKTxkDk2whDQ0lRLk9UQ01LVFM6IE1CR1lZLklRX0xUX0lOVkVTVC4xMDAwLjEvMS8yMDIxLi4uVVNELi5MVF9JTlZFU1RNRU5UUwUAAAAAAAAACAAAABQoSW52YWxpZCBJZGVudGlmaWVyKdA5cMZA5NsIFlKTxkDk2whTQ0lR</t>
  </si>
  <si>
    <t>Lk9UQ01LVFM6IE1CR1lZLklRX0NBU0hfU1RfSU5WRVNULjEwMDAuMS8xLzIwMjEuLi5VU0QuLlRPVCBDQVNIICYgU1QgSU5WRVNUTUVOVFMFAAAAAAAAAAgAAAAUKEludmFsaWQgSWRlbnRpZmllcinQOXDGQOTbCBZSk8ZA5NsIOENJUS5PVENNS1RTOiBNQkdZWS5JUV9OSS4xMDAwLjEvMS8yMDIxLi4uVVNELi5ORVQgSU5DT01FBQAAAAAAAAAIAAAAFChJbnZhbGlkIElkZW50aWZpZXIp0DlwxkDk2wgWUpPGQOTbCE1DSVEuT1RDTUtUUzogTUJHWVkuSVFfVE9UQUxfQ0wuMTAwMC4xLzEvMjAyMS4uLlVTRC4uVE9UQUwgQ1VSUkVOVCBMSUFCSUxJVElFUwUAAAAAAAAACAAAABQoSW52YWxpZCBJZGVudGlmaWVyKdA5cMZA5NsIFlKTxkDk2whIQ0lRLk9UQ01LVFM6IE1CR1lZLklRX1BSRUZfRVFVSVRZLjEwMDAuMS8xLzIwMjEuLi5VU0QuLlBSRUYgU1RPQ0sgRVFVSVRZBQAAAAAAAAAIAAAAFChJbnZhbGlkIElkZW50aWZpZXIp0DlwxkDk2wgWUpPGQOTbCEVDSVEuT1RDTUtUUzogTUJHWVkuSVFfQ09NTU9OLjEwMDAuMS8xLzIwMjEuLi5VU0QuLkNPTU1PTiBTVE9DSyBFUVVJVFkFAAAAAAAAAAgAAAAUKEludmFsaWQgSWRlbnRpZmllcinQOXDGQOTbCBZSk8ZA5NsIPkNJUS5PVENNS1RTOiBNQkdZWS5JUV9UT1RBTF9BU1NFVFMuMTAwMC4xLzEvMjAyMS4uLlVTRC4uQVNTRVRTBQAAAAAAAAAIAAAAFChJ</t>
  </si>
  <si>
    <t>bnZhbGlkIElkZW50aWZpZXIp0DlwxkDk2wgWUpPGQOTbCEhDSVEuT1RDTUtUUzogTUJHWVkuSVFfUFJFRl9ESVZfT1RIRVIuMTAwMC4xLzEvMjAyMS4uLlVTRC4uUFJFRiBESVZJREVORFMFAAAAAAAAAAgAAAAUKEludmFsaWQgSWRlbnRpZmllcinQOXDGQOTbCDYok8ZA5NsIRENJUS5PVENNS1RTOiBNQkdZWS5JUV9UT1RBTF9BU1NFVFMuMTAwMC4xLzEvMjAyMS4uLlVTRC4uVE9UQUwgQVNTRVRTBQAAAAAAAAAIAAAAFChJbnZhbGlkIElkZW50aWZpZXIp0DlwxkDk2wg2KJPGQOTbCEFDSVEuT1RDTUtUUzogTUJHWVkuSVFfQVIuMTAwMC4xLzEvMjAyMS4uLlVTRC4uQUNDT1VOVFMgUkVDRUlWQUJMRQUAAAAAAAAACAAAABQoSW52YWxpZCBJZGVudGlmaWVyKdA5cMZA5NsINiiTxkDk2whKQ0lRLk9UQ01LVFM6IE1CR1lZLklRX0NBU0hfRVFVSVYuMTAwMC4xLzEvMjAyMS4uLlVTRC4uQ0FTSCBBTkQgRVFVSVZBTEVOVFMFAAAAAAAAAAgAAAAUKEludmFsaWQgSWRlbnRpZmllcinQOXDGQOTbCDYok8ZA5NsIRENJUS5PVENNS1RTOiBNQkdZWS5JUV9BUElDLjEwMDAuMS8xLzIwMjEuLi5VU0QuLlBEIElOIENBUElUQUwgQ09NTU9OBQAAAAAAAAAIAAAAFChJbnZhbGlkIElkZW50aWZpZXIp0DlwxkDk2wg2KJPGQOTbCEJDSVEuT1RDTUtUUzogTUJHWVkuSVFfVE9UQUxfUkVWLjEwMDAuMS8xLzIwMjEuLi5V</t>
  </si>
  <si>
    <t>U0QuLlRPVEFMIFJFVkVOVUUFAAAAAAAAAAgAAAAUKEludmFsaWQgSWRlbnRpZmllcinQOXDGQOTbCDYok8ZA5NsIP0NJUS5PVENNS1RTOiBNQkdZWS5JUV9SRS4xMDAwLjEvMS8yMDIxLi4uVVNELi5SRVRBSU5FRCBFQVJOSU5HUwUAAAAAAAAACAAAABQoSW52YWxpZCBJZGVudGlmaWVyKdA5cMZA5NsINiiTxkDk2whHQ0lRLk9UQ01LVFM6IE1CR1lZLklRX1RPVEFMX0xJQUIuMTAwMC4xLzEvMjAyMS4uLlVTRC4uVE9UQUwgTElBQklMSVRJRVMFAAAAAAAAAAgAAAAUKEludmFsaWQgSWRlbnRpZmllcinQOXDGQOTbCDYok8ZA5NsIQkNJUS5PVENNS1RTOiBNQkdZWS5JUV9DQVNIX0VRVUlWLjEwMDAuMS8xLzIwMjEuLi5VU0QuLkNBU0ggJiBFUVVJVgUAAAAAAAAACAAAABQoSW52YWxpZCBJZGVudGlmaWVyKdA5cMZA5NsINiiTxkDk2whWQ0lRLk9UQ01LVFM6IE1CR1lZLklRX1RPVEFMX09VVFNUQU5ESU5HX0ZJTElOR19EQVRFLjEwMDAuMS8xLzIwMjEuLi5VU0QuLlRPVEFMIE9VVCBTSFIFAAAAAAAAAAgAAAAUKEludmFsaWQgSWRlbnRpZmllcinQOXDGQOTbCDYok8ZA5NsIQkNJUS5PVENNS1RTOiBNQkdZWS5JUV9DT0dTLjEwMDAuMS8xLzIwMjEuLi5VU0QuLkNPU1QgT0YgR09PRFMgU09MRAUAAAAAAAAACAAAABQoSW52YWxpZCBJZGVudGlmaWVyKdA5cMZA5NsINiiTxkDk2whIQ0lRLk9UQ01LVFM6</t>
  </si>
  <si>
    <t>IE1CR1lZLklRX1RPVEFMX0NBLjEwMDAuMS8xLzIwMjEuLi5VU0QuLlRPVEFMIENVUlJFTlQgQVNTRVRTBQAAAAAAAAAIAAAAFChJbnZhbGlkIElkZW50aWZpZXIp0DlwxkDk2wg2KJPGQOTbCEBDSVEuT1RDTUtUUzogTUJHWVkuSVFfVE9UQUxfREVCVC4xMDAwLjEvMS8yMDIxLi4uVVNELi5UT1RBTCBERUJUBQAAAAAAAAAIAAAAFChJbnZhbGlkIElkZW50aWZpZXIp0DlwxkDk2wg2KJPGQOTbCDdDSVEuT006IE1CR1lZLklRX0lORFVTVFJZLjEwMDAuMS8xLzIwMjEuLi5VU0QuLklORFVTVFJZBQAAAAAAAAAIAAAAFChJbnZhbGlkIElkZW50aWZpZXIpJdLFy0Dk2wg0bgr3QOTbCB1DSVEuT006IE1CR1lZLklRX0NPTVBBTllfTkFNRQUAAAAAAAAACAAAABQoSW52YWxpZCBJZGVudGlmaWVyKSXSxctA5NsIwJQK90Dk2wg9Q0lRLk9NOiBNQkdZWS5JUV9DT0dTLjEwMDAuMS8xLzIwMjEuLi5VU0QuLkNPU1QgT0YgR09PRFMgU09MRAUAAAAAAAAACAAAABQoSW52YWxpZCBJZGVudGlmaWVyKSXSxctA5NsIwJQK90Dk2wg5Q0lRLk9NOiBNQkdZWS5JUV9JTlZFTlRPUlkuMTAwMC4xLzEvMjAyMS4uLlVTRC4uSU5WRU5UT1JZBQAAAAAAAAAIAAAAFChJbnZhbGlkIElkZW50aWZpZXIpJdLFy0Dk2wjAlAr3QOTbCENDSVEuT006IE1CR1lZLklRX1RPVEFMX0NBLjEwMDAuMS8xLzIwMjEuLi5VU0QuLlRPVEFMIENV</t>
  </si>
  <si>
    <t>UlJFTlQgQVNTRVRTBQAAAAAAAAAIAAAAFChJbnZhbGlkIElkZW50aWZpZXIpJdLFy0Dk2wjAlAr3QOTbCDtDSVEuT006IE1CR1lZLklRX1RPVEFMX0RFQlQuMTAwMC4xLzEvMjAyMS4uLlVTRC4uVE9UQUwgREVCVAUAAAAAAAAACAAAABQoSW52YWxpZCBJZGVudGlmaWVyKSXSxctA5NsIwJQK90Dk2wg6Q0lRLk9NOiBNQkdZWS5JUV9SRS4xMDAwLjEvMS8yMDIxLi4uVVNELi5SRVRBSU5FRCBFQVJOSU5HUwUAAAAAAAAACAAAABQoSW52YWxpZCBJZGVudGlmaWVyKSXSxctA5NsIwJQK90Dk2whCQ0lRLk9NOiBNQkdZWS5JUV9UT1RBTF9MSUFCLjEwMDAuMS8xLzIwMjEuLi5VU0QuLlRPVEFMIExJQUJJTElUSUVTBQAAAAAAAAAIAAAAFChJbnZhbGlkIElkZW50aWZpZXIpJdLFy0Dk2wjAlAr3QOTbCD1DSVEuT006IE1CR1lZLklRX0NBU0hfRVFVSVYuMTAwMC4xLzEvMjAyMS4uLlVTRC4uQ0FTSCAmIEVRVUlWBQAAAAAAAAAIAAAAFChJbnZhbGlkIElkZW50aWZpZXIpJdLFy0Dk2wjAlAr3QOTbCFFDSVEuT006IE1CR1lZLklRX1RPVEFMX09VVFNUQU5ESU5HX0ZJTElOR19EQVRFLjEwMDAuMS8xLzIwMjEuLi5VU0QuLlRPVEFMIE9VVCBTSFIFAAAAAAAAAAgAAAAUKEludmFsaWQgSWRlbnRpZmllcikl0sXLQOTbCMCUCvdA5NsIRUNJUS5PTTogTUJHWVkuSVFfQ0FTSF9FUVVJVi4xMDAwLjEvMS8yMDIxLi4u</t>
  </si>
  <si>
    <t>VVNELi5DQVNIIEFORCBFUVVJVkFMRU5UUwUAAAAAAAAACAAAABQoSW52YWxpZCBJZGVudGlmaWVyKSXSxctA5NsIwJQK90Dk2wg/Q0lRLk9NOiBNQkdZWS5JUV9BUElDLjEwMDAuMS8xLzIwMjEuLi5VU0QuLlBEIElOIENBUElUQUwgQ09NTU9OBQAAAAAAAAAIAAAAFChJbnZhbGlkIElkZW50aWZpZXIpJdLFy0Dk2wjAlAr3QOTbCD1DSVEuT006IE1CR1lZLklRX1RPVEFMX1JFVi4xMDAwLjEvMS8yMDIxLi4uVVNELi5UT1RBTCBSRVZFTlVFBQAAAAAAAAAIAAAAFChJbnZhbGlkIElkZW50aWZpZXIpJdLFy0Dk2wjAlAr3QOTbCENDSVEuT006IE1CR1lZLklRX1BSRUZfRElWX09USEVSLjEwMDAuMS8xLzIwMjEuLi5VU0QuLlBSRUYgRElWSURFTkRTBQAAAAAAAAAIAAAAFChJbnZhbGlkIElkZW50aWZpZXIpJdLFy0Dk2wjAlAr3QOTbCD9DSVEuT006IE1CR1lZLklRX1RPVEFMX0FTU0VUUy4xMDAwLjEvMS8yMDIxLi4uVVNELi5UT1RBTCBBU1NFVFMFAAAAAAAAAAgAAAAUKEludmFsaWQgSWRlbnRpZmllcikl0sXLQOTbCMCUCvdA5NsIPENJUS5PTTogTUJHWVkuSVFfQVIuMTAwMC4xLzEvMjAyMS4uLlVTRC4uQUNDT1VOVFMgUkVDRUlWQUJMRQUAAAAAAAAACAAAABQoSW52YWxpZCBJZGVudGlmaWVyKSXSxctA5NsIwJQK90Dk2whDQ0lRLk9NOiBNQkdZWS5JUV9QUkVGX0VRVUlUWS4xMDAwLjEvMS8yMDIx</t>
  </si>
  <si>
    <t>Li4uVVNELi5QUkVGIFNUT0NLIEVRVUlUWQUAAAAAAAAACAAAABQoSW52YWxpZCBJZGVudGlmaWVyKSXSxctA5NsIwJQK90Dk2whAQ0lRLk9NOiBNQkdZWS5JUV9DT01NT04uMTAwMC4xLzEvMjAyMS4uLlVTRC4uQ09NTU9OIFNUT0NLIEVRVUlUWQUAAAAAAAAACAAAABQoSW52YWxpZCBJZGVudGlmaWVyKSXSxctA5NsING4K90Dk2wg5Q0lRLk9NOiBNQkdZWS5JUV9UT1RBTF9BU1NFVFMuMTAwMC4xLzEvMjAyMS4uLlVTRC4uQVNTRVRTBQAAAAAAAAAIAAAAFChJbnZhbGlkIElkZW50aWZpZXIpJdLFy0Dk2wg0bgr3QOTbCE5DSVEuT006IE1CR1lZLklRX0NBU0hfU1RfSU5WRVNULjEwMDAuMS8xLzIwMjEuLi5VU0QuLlRPVCBDQVNIICYgU1QgSU5WRVNUTUVOVFMFAAAAAAAAAAgAAAAUKEludmFsaWQgSWRlbnRpZmllcikl0sXLQOTbCMCUCvdA5NsIM0NJUS5PTTogTUJHWVkuSVFfTkkuMTAwMC4xLzEvMjAyMS4uLlVTRC4uTkVUIElOQ09NRQUAAAAAAAAACAAAABQoSW52YWxpZCBJZGVudGlmaWVyKSXSxctA5NsIwJQK90Dk2whIQ0lRLk9NOiBNQkdZWS5JUV9UT1RBTF9DTC4xMDAwLjEvMS8yMDIxLi4uVVNELi5UT1RBTCBDVVJSRU5UIExJQUJJTElUSUVTBQAAAAAAAAAIAAAAFChJbnZhbGlkIElkZW50aWZpZXIpJdLFy0Dk2wg0bgr3QOTbCDRDSVEuT006IE1CR1lZLklRX05QUEUuMTAwMC4xLzEvMjAy</t>
  </si>
  <si>
    <t>MS4uLlVTRC4uUFBFIChORVQpBQAAAAAAAAAIAAAAFChJbnZhbGlkIElkZW50aWZpZXIpJdLFy0Dk2wg0bgr3QOTbCD5DSVEuT006IE1CR1lZLklRX0xUX0lOVkVTVC4xMDAwLjEvMS8yMDIxLi4uVVNELi5MVF9JTlZFU1RNRU5UUwUAAAAAAAAACAAAABQoSW52YWxpZCBJZGVudGlmaWVyKSXSxctA5NsING4K90Dk2wg/Q0lRLk9NOiBNQkdZWS5JUV9UT1RBTF9FUVVJVFkuMTAwMC4xLzEvMjAyMS4uLlVTRC4uVE9UQUwgRVFVSVRZBQAAAAAAAAAIAAAAFChJbnZhbGlkIElkZW50aWZpZXIpJdLFy0Dk2wg0bgr3QOTbCDVDSVEuT006IE1CR1lZLklRX0lOQ19UQVguMTAwMC4xLzEvMjAyMS4uLlVTRC4uSU5DIFRBWAUAAAAAAAAACAAAABQoSW52YWxpZCBJZGVudGlmaWVyKSXSxctA5NsING4K90Dk2whJQ0lRLk9NOiBNQkdZWS5JUV9ORVRfSU5URVJFU1RfRVhQLjEwMDAuMS8xLzIwMjEuLi5VU0QuLklOVEVSRVNUIEVYUCAoTkVUKQUAAAAAAAAACAAAABQoSW52YWxpZCBJZGVudGlmaWVyKSXSxctA5NsING4K90Dk2wg+Q0lRLk9NOiBNQkdZWS5JUV9TVF9JTlZFU1QuMTAwMC4xLzEvMjAyMS4uLlVTRC4uU1QgSU5WRVNUTUVOVFMFAAAAAAAAAAgAAAAUKEludmFsaWQgSWRlbnRpZmllcikl0sXLQOTbCDRuCvdA5NsIK0NJUS5PTTogTUJHWVkuSVFfQVAuMTAwMC4xLzEvMjAyMS4uLlVTRC4uQVAFAAAAAAAA</t>
  </si>
  <si>
    <t>AAgAAAAUKEludmFsaWQgSWRlbnRpZmllcikl0sXLQOTbCMdDCvdA5NsIL0NJUS5PTTogTUJHWVkuSVFfQ09HUy4xMDAwLjEvMS8yMDIxLi4uVVNELi5DT0dTBQAAAAAAAAAIAAAAFChJbnZhbGlkIElkZW50aWZpZXIpJdLFy0Dk2wg0bgr3QOTbCC1DSVEuT006IE1CR1lZLklRX0lOQ19UQVguLjEvMS8yMDIxLi4uVVNELi5TR0EFAAAAAAAAAAgAAAAUKEludmFsaWQgSWRlbnRpZmllcikl0sXLQOTbCMdDCvdA5NsINENJUS5NQkc6R1IuSVFfSU5EVVNUUlkuMTAwMC4xLzEvMjAyMC4uLlVTRC4uSU5EVVNUUlkFAAAAAAAAAAgAAAAUKEludmFsaWQgSWRlbnRpZmllcimQii//QOTbCDFOVP9A5NsIGkNJUS5NQkc6R1IuSVFfQ09NUEFOWV9OQU1FBQAAAAAAAAAIAAAAFChJbnZhbGlkIElkZW50aWZpZXIpkIov/0Dk2wgxTlT/QOTbCDZDSVEuTUJHOkdSLklRX0lOVkVOVE9SWS4xMDAwLjEvMS8yMDIwLi4uVVNELi5JTlZFTlRPUlkFAAAAAAAAAAgAAAAUKEludmFsaWQgSWRlbnRpZmllcimQii//QOTbCPl0VP9A5NsIPENJUS5NQkc6R1IuSVFfVE9UQUxfRVFVSVRZLjEwMDAuMS8xLzIwMjAuLi5VU0QuLlRPVEFMIEVRVUlUWQUAAAAAAAAACAAAABQoSW52YWxpZCBJZGVudGlmaWVyKZCKL/9A5NsI+XRU/0Dk2wgsQ0lRLk1CRzpHUi5JUV9DT0dTLjEwMDAuMS8xLzIwMjAuLi5VU0QuLkNPR1MFAAAAAAAAAAgA</t>
  </si>
  <si>
    <t>AAAUKEludmFsaWQgSWRlbnRpZmllcimQii//QOTbCPl0VP9A5NsIKkNJUS5NQkc6R1IuSVFfSU5DX1RBWC4uMS8xLzIwMjAuLi5VU0QuLlNHQQUAAAAAAAAACAAAABQoSW52YWxpZCBJZGVudGlmaWVyKZCKL/9A5NsI+XRU/0Dk2wgyQ0lRLk1CRzpHUi5JUV9JTkNfVEFYLjEwMDAuMS8xLzIwMjAuLi5VU0QuLklOQyBUQVgFAAAAAAAAAAgAAAAUKEludmFsaWQgSWRlbnRpZmllcimQii//QOTbCPl0VP9A5NsIRkNJUS5NQkc6R1IuSVFfTkVUX0lOVEVSRVNUX0VYUC4xMDAwLjEvMS8yMDIwLi4uVVNELi5JTlRFUkVTVCBFWFAgKE5FVCkFAAAAAAAAAAgAAAAUKEludmFsaWQgSWRlbnRpZmllcimQii//QOTbCPl0VP9A5NsIKENJUS5NQkc6R1IuSVFfQVAuMTAwMC4xLzEvMjAyMC4uLlVTRC4uQVAFAAAAAAAAAAgAAAAUKEludmFsaWQgSWRlbnRpZmllcimQii//QOTbCPl0VP9A5NsIO0NJUS5NQkc6R1IuSVFfTFRfSU5WRVNULjEwMDAuMS8xLzIwMjAuLi5VU0QuLkxUX0lOVkVTVE1FTlRTBQAAAAAAAAAIAAAAFChJbnZhbGlkIElkZW50aWZpZXIpkIov/0Dk2wj5dFT/QOTbCDtDSVEuTUJHOkdSLklRX1NUX0lOVkVTVC4xMDAwLjEvMS8yMDIwLi4uVVNELi5TVCBJTlZFU1RNRU5UUwUAAAAAAAAACAAAABQoSW52YWxpZCBJZGVudGlmaWVyKZCKL/9A5NsI+XRU/0Dk2wgxQ0lRLk1CRzpHUi5JUV9OUFBFLjEw</t>
  </si>
  <si>
    <t>MDAuMS8xLzIwMjAuLi5VU0QuLlBQRSAoTkVUKQUAAAAAAAAACAAAABQoSW52YWxpZCBJZGVudGlmaWVyKZCKL/9A5NsI+XRU/0Dk2wg9Q0lRLk1CRzpHUi5JUV9DT01NT04uMTAwMC4xLzEvMjAyMC4uLlVTRC4uQ09NTU9OIFNUT0NLIEVRVUlUWQUAAAAAAAAACAAAABQoSW52YWxpZCBJZGVudGlmaWVyKZCKL/9A5NsI+XRU/0Dk2whAQ0lRLk1CRzpHUi5JUV9QUkVGX0VRVUlUWS4xMDAwLjEvMS8yMDIwLi4uVVNELi5QUkVGIFNUT0NLIEVRVUlUWQUAAAAAAAAACAAAABQoSW52YWxpZCBJZGVudGlmaWVyKZCKL/9A5NsI+XRU/0Dk2wg8Q0lRLk1CRzpHUi5JUV9UT1RBTF9BU1NFVFMuMTAwMC4xLzEvMjAyMC4uLlVTRC4uVE9UQUwgQVNTRVRTBQAAAAAAAAAIAAAAFChJbnZhbGlkIElkZW50aWZpZXIpkIov/0Dk2wj5dFT/QOTbCDpDSVEuTUJHOkdSLklRX0NBU0hfRVFVSVYuMTAwMC4xLzEvMjAyMC4uLlVTRC4uQ0FTSCAmIEVRVUlWBQAAAAAAAAAIAAAAFChJbnZhbGlkIElkZW50aWZpZXIpkIov/0Dk2wj5dFT/QOTbCDhDSVEuTUJHOkdSLklRX1RPVEFMX0RFQlQuMTAwMC4xLzEvMjAyMC4uLlVTRC4uVE9UQUwgREVCVAUAAAAAAAAACAAAABQoSW52YWxpZCBJZGVudGlmaWVyKZCKL/9A5NsIMU5U/0Dk2wg3Q0lRLk1CRzpHUi5JUV9SRS4xMDAwLjEvMS8yMDIwLi4uVVNELi5SRVRBSU5FRCBFQVJOSU5H</t>
  </si>
  <si>
    <t>UwUAAAAAAAAACAAAABQoSW52YWxpZCBJZGVudGlmaWVyKZCKL/9A5NsIMU5U/0Dk2wg8Q0lRLk1CRzpHUi5JUV9BUElDLjEwMDAuMS8xLzIwMjAuLi5VU0QuLlBEIElOIENBUElUQUwgQ09NTU9OBQAAAAAAAAAIAAAAFChJbnZhbGlkIElkZW50aWZpZXIpkIov/0Dk2wgxTlT/QOTbCEJDSVEuTUJHOkdSLklRX0NBU0hfRVFVSVYuMTAwMC4xLzEvMjAyMC4uLlVTRC4uQ0FTSCBBTkQgRVFVSVZBTEVOVFMFAAAAAAAAAAgAAAAUKEludmFsaWQgSWRlbnRpZmllcimQii//QOTbCDFOVP9A5NsIOUNJUS5NQkc6R1IuSVFfQVIuMTAwMC4xLzEvMjAyMC4uLlVTRC4uQUNDT1VOVFMgUkVDRUlWQUJMRQUAAAAAAAAACAAAABQoSW52YWxpZCBJZGVudGlmaWVyKZCKL/9A5NsIMU5U/0Dk2wg/Q0lRLk1CRzpHUi5JUV9UT1RBTF9MSUFCLjEwMDAuMS8xLzIwMjAuLi5VU0QuLlRPVEFMIExJQUJJTElUSUVTBQAAAAAAAAAIAAAAFChJbnZhbGlkIElkZW50aWZpZXIpkIov/0Dk2wgxTlT/QOTbCEBDSVEuTUJHOkdSLklRX1RPVEFMX0NBLjEwMDAuMS8xLzIwMjAuLi5VU0QuLlRPVEFMIENVUlJFTlQgQVNTRVRTBQAAAAAAAAAIAAAAFChJbnZhbGlkIElkZW50aWZpZXIpkIov/0Dk2wgxTlT/QOTbCDpDSVEuTUJHOkdSLklRX0NPR1MuMTAwMC4xLzEvMjAyMC4uLlVTRC4uQ09TVCBPRiBHT09EUyBTT0xEBQAAAAAAAAAIAAAA</t>
  </si>
  <si>
    <t>FChJbnZhbGlkIElkZW50aWZpZXIpkIov/0Dk2wgxTlT/QOTbCDBDSVEuTUJHOkdSLklRX05JLjEwMDAuMS8xLzIwMjAuLi5VU0QuLk5FVCBJTkNPTUUFAAAAAAAAAAgAAAAUKEludmFsaWQgSWRlbnRpZmllcimQii//QOTbCDFOVP9A5NsIQENJUS5NQkc6R1IuSVFfUFJFRl9ESVZfT1RIRVIuMTAwMC4xLzEvMjAyMC4uLlVTRC4uUFJFRiBESVZJREVORFMFAAAAAAAAAAgAAAAUKEludmFsaWQgSWRlbnRpZmllcimQii//QOTbCDFOVP9A5NsIRUNJUS5NQkc6R1IuSVFfVE9UQUxfQ0wuMTAwMC4xLzEvMjAyMC4uLlVTRC4uVE9UQUwgQ1VSUkVOVCBMSUFCSUxJVElFUwUAAAAAAAAACAAAABQoSW52YWxpZCBJZGVudGlmaWVyKZCKL/9A5NsIMU5U/0Dk2whLQ0lRLk1CRzpHUi5JUV9DQVNIX1NUX0lOVkVTVC4xMDAwLjEvMS8yMDIwLi4uVVNELi5UT1QgQ0FTSCAmIFNUIElOVkVTVE1FTlRTBQAAAAAAAAAIAAAAFChJbnZhbGlkIElkZW50aWZpZXIpkIov/0Dk2wgxTlT/QOTbCDpDSVEuTUJHOkdSLklRX1RPVEFMX1JFVi4xMDAwLjEvMS8yMDIwLi4uVVNELi5UT1RBTCBSRVZFTlVFBQAAAAAAAAAIAAAAFChJbnZhbGlkIElkZW50aWZpZXIpkIov/0Dk2wgxTlT/QOTbCDZDSVEuTUJHOkdSLklRX1RPVEFMX0FTU0VUUy4xMDAwLjEvMS8yMDIwLi4uVVNELi5BU1NFVFMFAAAAAAAAAAgAAAAUKEludmFsaWQgSWRl</t>
  </si>
  <si>
    <t>bnRpZmllcimQii//QOTbCDFOVP9A5NsITkNJUS5NQkc6R1IuSVFfVE9UQUxfT1VUU1RBTkRJTkdfRklMSU5HX0RBVEUuMTAwMC4xLzEvMjAyMC4uLlVTRC4uVE9UQUwgT1VUIFNIUgUAAAAAAAAACAAAABQoSW52YWxpZCBJZGVudGlmaWVyKZCKL/9A5NsIMU5U/0Dk2wgbQ0lRLlhUUkE6R1IuSVFfQ09NUEFOWV9OQU1FBQAAAAAAAAAIAAAAFChJbnZhbGlkIElkZW50aWZpZXIpWQMVBkHk2wi6jjcGQeTbCDVDSVEuWFRSQTpHUi5JUV9JTkRVU1RSWS4xMDAwLjEvMS8yMDE5Li4uVVNELi5JTkRVU1RSWQUAAAAAAAAACAAAABQoSW52YWxpZCBJZGVudGlmaWVyKVkDFQZB5NsIuo43BkHk2wg3Q0lRLlhUUkE6R1IuSVFfSU5WRU5UT1JZLjEwMDAuMS8xLzIwMTkuLi5VU0QuLklOVkVOVE9SWQUAAAAAAAAACAAAABQoSW52YWxpZCBJZGVudGlmaWVyKVkDFQZB5NsIBdw3BkHk2wg9Q0lRLlhUUkE6R1IuSVFfVE9UQUxfRVFVSVRZLjEwMDAuMS8xLzIwMTkuLi5VU0QuLlRPVEFMIEVRVUlUWQUAAAAAAAAACAAAABQoSW52YWxpZCBJZGVudGlmaWVyKVkDFQZB5NsIBdw3BkHk2wgtQ0lRLlhUUkE6R1IuSVFfQ09HUy4xMDAwLjEvMS8yMDE5Li4uVVNELi5DT0dTBQAAAAAAAAAIAAAAFChJbnZhbGlkIElkZW50aWZpZXIpWQMVBkHk2wgF3DcGQeTbCCtDSVEuWFRSQTpHUi5JUV9JTkNfVEFYLi4xLzEvMjAxOS4uLlVT</t>
  </si>
  <si>
    <t>RC4uU0dBBQAAAAAAAAAIAAAAFChJbnZhbGlkIElkZW50aWZpZXIpWQMVBkHk2wgF3DcGQeTbCDJDSVEuWFRSQTpHUi5JUV9OUFBFLjEwMDAuMS8xLzIwMTkuLi5VU0QuLlBQRSAoTkVUKQUAAAAAAAAACAAAABQoSW52YWxpZCBJZGVudGlmaWVyKVkDFQZB5NsIBdw3BkHk2wgzQ0lRLlhUUkE6R1IuSVFfSU5DX1RBWC4xMDAwLjEvMS8yMDE5Li4uVVNELi5JTkMgVEFYBQAAAAAAAAAIAAAAFChJbnZhbGlkIElkZW50aWZpZXIpWQMVBkHk2wgF3DcGQeTbCDxDSVEuWFRSQTpHUi5JUV9TVF9JTlZFU1QuMTAwMC4xLzEvMjAxOS4uLlVTRC4uU1QgSU5WRVNUTUVOVFMFAAAAAAAAAAgAAAAUKEludmFsaWQgSWRlbnRpZmllcilZAxUGQeTbCAXcNwZB5NsIR0NJUS5YVFJBOkdSLklRX05FVF9JTlRFUkVTVF9FWFAuMTAwMC4xLzEvMjAxOS4uLlVTRC4uSU5URVJFU1QgRVhQIChORVQpBQAAAAAAAAAIAAAAFChJbnZhbGlkIElkZW50aWZpZXIpWQMVBkHk2wgF3DcGQeTbCClDSVEuWFRSQTpHUi5JUV9BUC4xMDAwLjEvMS8yMDE5Li4uVVNELi5BUAUAAAAAAAAACAAAABQoSW52YWxpZCBJZGVudGlmaWVyKVkDFQZB5NsI9rE3BkHk2wg8Q0lRLlhUUkE6R1IuSVFfTFRfSU5WRVNULjEwMDAuMS8xLzIwMTkuLi5VU0QuLkxUX0lOVkVTVE1FTlRTBQAAAAAAAAAIAAAAFChJbnZhbGlkIElkZW50aWZpZXIpWQMVBkHk2wj2</t>
  </si>
  <si>
    <t>sTcGQeTbCDtDSVEuWFRSQTpHUi5JUV9DQVNIX0VRVUlWLjEwMDAuMS8xLzIwMTkuLi5VU0QuLkNBU0ggJiBFUVVJVgUAAAAAAAAACAAAABQoSW52YWxpZCBJZGVudGlmaWVyKVkDFQZB5NsI9rE3BkHk2wg3Q0lRLlhUUkE6R1IuSVFfVE9UQUxfQVNTRVRTLjEwMDAuMS8xLzIwMTkuLi5VU0QuLkFTU0VUUwUAAAAAAAAACAAAABQoSW52YWxpZCBJZGVudGlmaWVyKVkDFQZB5NsIBdw3BkHk2whGQ0lRLlhUUkE6R1IuSVFfVE9UQUxfQ0wuMTAwMC4xLzEvMjAxOS4uLlVTRC4uVE9UQUwgQ1VSUkVOVCBMSUFCSUxJVElFUwUAAAAAAAAACAAAABQoSW52YWxpZCBJZGVudGlmaWVyKVkDFQZB5NsI9rE3BkHk2wg+Q0lRLlhUUkE6R1IuSVFfQ09NTU9OLjEwMDAuMS8xLzIwMTkuLi5VU0QuLkNPTU1PTiBTVE9DSyBFUVVJVFkFAAAAAAAAAAgAAAAUKEludmFsaWQgSWRlbnRpZmllcilZAxUGQeTbCPaxNwZB5NsITENJUS5YVFJBOkdSLklRX0NBU0hfU1RfSU5WRVNULjEwMDAuMS8xLzIwMTkuLi5VU0QuLlRPVCBDQVNIICYgU1QgSU5WRVNUTUVOVFMFAAAAAAAAAAgAAAAUKEludmFsaWQgSWRlbnRpZmllcilZAxUGQeTbCPaxNwZB5NsIQUNJUS5YVFJBOkdSLklRX1BSRUZfRVFVSVRZLjEwMDAuMS8xLzIwMTkuLi5VU0QuLlBSRUYgU1RPQ0sgRVFVSVRZBQAAAAAAAAAIAAAAFChJbnZhbGlkIElkZW50aWZpZXIpWQMV</t>
  </si>
  <si>
    <t>BkHk2wj2sTcGQeTbCD1DSVEuWFRSQTpHUi5JUV9UT1RBTF9BU1NFVFMuMTAwMC4xLzEvMjAxOS4uLlVTRC4uVE9UQUwgQVNTRVRTBQAAAAAAAAAIAAAAFChJbnZhbGlkIElkZW50aWZpZXIpWQMVBkHk2wj2sTcGQeTbCDlDSVEuWFRSQTpHUi5JUV9UT1RBTF9ERUJULjEwMDAuMS8xLzIwMTkuLi5VU0QuLlRPVEFMIERFQlQFAAAAAAAAAAgAAAAUKEludmFsaWQgSWRlbnRpZmllcilZAxUGQeTbCPaxNwZB5NsIOENJUS5YVFJBOkdSLklRX1JFLjEwMDAuMS8xLzIwMTkuLi5VU0QuLlJFVEFJTkVEIEVBUk5JTkdTBQAAAAAAAAAIAAAAFChJbnZhbGlkIElkZW50aWZpZXIpWQMVBkHk2wj2sTcGQeTbCD1DSVEuWFRSQTpHUi5JUV9BUElDLjEwMDAuMS8xLzIwMTkuLi5VU0QuLlBEIElOIENBUElUQUwgQ09NTU9OBQAAAAAAAAAIAAAAFChJbnZhbGlkIElkZW50aWZpZXIpWQMVBkHk2wj2sTcGQeTbCENDSVEuWFRSQTpHUi5JUV9DQVNIX0VRVUlWLjEwMDAuMS8xLzIwMTkuLi5VU0QuLkNBU0ggQU5EIEVRVUlWQUxFTlRTBQAAAAAAAAAIAAAAFChJbnZhbGlkIElkZW50aWZpZXIpWQMVBkHk2wj2sTcGQeTbCEFDSVEuWFRSQTpHUi5JUV9QUkVGX0RJVl9PVEhFUi4xMDAwLjEvMS8yMDE5Li4uVVNELi5QUkVGIERJVklERU5EUwUAAAAAAAAACAAAABQoSW52YWxpZCBJZGVudGlmaWVyKVkDFQZB5NsI9rE3BkHk2wg7</t>
  </si>
  <si>
    <t>Q0lRLlhUUkE6R1IuSVFfQ09HUy4xMDAwLjEvMS8yMDE5Li4uVVNELi5DT1NUIE9GIEdPT0RTIFNPTEQFAAAAAAAAAAgAAAAUKEludmFsaWQgSWRlbnRpZmllcilZAxUGQeTbCPaxNwZB5NsIO0NJUS5YVFJBOkdSLklRX1RPVEFMX1JFVi4xMDAwLjEvMS8yMDE5Li4uVVNELi5UT1RBTCBSRVZFTlVFBQAAAAAAAAAIAAAAFChJbnZhbGlkIElkZW50aWZpZXIpWQMVBkHk2wi6jjcGQeTbCE9DSVEuWFRSQTpHUi5JUV9UT1RBTF9PVVRTVEFORElOR19GSUxJTkdfREFURS4xMDAwLjEvMS8yMDE5Li4uVVNELi5UT1RBTCBPVVQgU0hSBQAAAAAAAAAIAAAAFChJbnZhbGlkIElkZW50aWZpZXIpWQMVBkHk2wj2sTcGQeTbCEBDSVEuWFRSQTpHUi5JUV9UT1RBTF9MSUFCLjEwMDAuMS8xLzIwMTkuLi5VU0QuLlRPVEFMIExJQUJJTElUSUVTBQAAAAAAAAAIAAAAFChJbnZhbGlkIElkZW50aWZpZXIpWQMVBkHk2wj2sTcGQeTbCEFDSVEuWFRSQTpHUi5JUV9UT1RBTF9DQS4xMDAwLjEvMS8yMDE5Li4uVVNELi5UT1RBTCBDVVJSRU5UIEFTU0VUUwUAAAAAAAAACAAAABQoSW52YWxpZCBJZGVudGlmaWVyKVkDFQZB5NsIuo43BkHk2wgxQ0lRLlhUUkE6R1IuSVFfTkkuMTAwMC4xLzEvMjAxOS4uLlVTRC4uTkVUIElOQ09NRQUAAAAAAAAACAAAABQoSW52YWxpZCBJZGVudGlmaWVyKVkDFQZB5NsIuo43BkHk2wg6Q0lRLlhU</t>
  </si>
  <si>
    <t>UkE6R1IuSVFfQVIuMTAwMC4xLzEvMjAxOS4uLlVTRC4uQUNDT1VOVFMgUkVDRUlWQUJMRQUAAAAAAAAACAAAABQoSW52YWxpZCBJZGVudGlmaWVyKVkDFQZB5NsIuo43BkHk2wg4Q0lRLk5ZU0U6IEZDQVUuSVFfSU5EVVNUUlkuMTAwMC4xLzEvMjAyMS4uLlVTRC4uSU5EVVNUUlkFAAAAAAAAAAgAAAAUKEludmFsaWQgSWRlbnRpZmllcilq6C0/QeTbCAiyUj9B5NsIHkNJUS5OWVNFOiBGQ0FVLklRX0NPTVBBTllfTkFNRQUAAAAAAAAACAAAABQoSW52YWxpZCBJZGVudGlmaWVyKWroLT9B5NsI3WNSP0Hk2wguQ0lRLk5ZU0U6IEZDQVUuSVFfSU5DX1RBWC4uMS8xLzIwMjEuLi5VU0QuLlNHQQUAAAAAAAAACAAAABQoSW52YWxpZCBJZGVudGlmaWVyKWroLT9B5NsICLJSP0Hk2wgsQ0lRLk5ZU0U6IEZDQVUuSVFfQVAuMTAwMC4xLzEvMjAyMS4uLlVTRC4uQVAFAAAAAAAAAAgAAAAUKEludmFsaWQgSWRlbnRpZmllcilq6C0/QeTbCAiyUj9B5NsIOkNJUS5OWVNFOiBGQ0FVLklRX0lOVkVOVE9SWS4xMDAwLjEvMS8yMDIxLi4uVVNELi5JTlZFTlRPUlkFAAAAAAAAAAgAAAAUKEludmFsaWQgSWRlbnRpZmllcilq6C0/QeTbCAiyUj9B5NsIQENJUS5OWVNFOiBGQ0FVLklRX1RPVEFMX0VRVUlUWS4xMDAwLjEvMS8yMDIxLi4uVVNELi5UT1RBTCBFUVVJVFkFAAAAAAAAAAgAAAAUKEludmFsaWQgSWRlbnRpZmll</t>
  </si>
  <si>
    <t>cilq6C0/QeTbCAiyUj9B5NsIMENJUS5OWVNFOiBGQ0FVLklRX0NPR1MuMTAwMC4xLzEvMjAyMS4uLlVTRC4uQ09HUwUAAAAAAAAACAAAABQoSW52YWxpZCBJZGVudGlmaWVyKWroLT9B5NsICLJSP0Hk2wg2Q0lRLk5ZU0U6IEZDQVUuSVFfSU5DX1RBWC4xMDAwLjEvMS8yMDIxLi4uVVNELi5JTkMgVEFYBQAAAAAAAAAIAAAAFChJbnZhbGlkIElkZW50aWZpZXIpaugtP0Hk2wgIslI/QeTbCEpDSVEuTllTRTogRkNBVS5JUV9ORVRfSU5URVJFU1RfRVhQLjEwMDAuMS8xLzIwMjEuLi5VU0QuLklOVEVSRVNUIEVYUCAoTkVUKQUAAAAAAAAACAAAABQoSW52YWxpZCBJZGVudGlmaWVyKWroLT9B5NsICLJSP0Hk2wg/Q0lRLk5ZU0U6IEZDQVUuSVFfU1RfSU5WRVNULjEwMDAuMS8xLzIwMjEuLi5VU0QuLlNUIElOVkVTVE1FTlRTBQAAAAAAAAAIAAAAFChJbnZhbGlkIElkZW50aWZpZXIpaugtP0Hk2wgIslI/QeTbCElDSVEuTllTRTogRkNBVS5JUV9UT1RBTF9DTC4xMDAwLjEvMS8yMDIxLi4uVVNELi5UT1RBTCBDVVJSRU5UIExJQUJJTElUSUVTBQAAAAAAAAAIAAAAFChJbnZhbGlkIElkZW50aWZpZXIpaugtP0Hk2wgIslI/QeTbCDVDSVEuTllTRTogRkNBVS5JUV9OUFBFLjEwMDAuMS8xLzIwMjEuLi5VU0QuLlBQRSAoTkVUKQUAAAAAAAAACAAAABQoSW52YWxpZCBJZGVudGlmaWVyKWroLT9B5NsICLJSP0Hk</t>
  </si>
  <si>
    <t>2wg/Q0lRLk5ZU0U6IEZDQVUuSVFfTFRfSU5WRVNULjEwMDAuMS8xLzIwMjEuLi5VU0QuLkxUX0lOVkVTVE1FTlRTBQAAAAAAAAAIAAAAFChJbnZhbGlkIElkZW50aWZpZXIpaugtP0Hk2wgIslI/QeTbCEFDSVEuTllTRTogRkNBVS5JUV9DT01NT04uMTAwMC4xLzEvMjAyMS4uLlVTRC4uQ09NTU9OIFNUT0NLIEVRVUlUWQUAAAAAAAAACAAAABQoSW52YWxpZCBJZGVudGlmaWVyKWroLT9B5NsICLJSP0Hk2wg6Q0lRLk5ZU0U6IEZDQVUuSVFfVE9UQUxfQVNTRVRTLjEwMDAuMS8xLzIwMjEuLi5VU0QuLkFTU0VUUwUAAAAAAAAACAAAABQoSW52YWxpZCBJZGVudGlmaWVyKWroLT9B5NsICLJSP0Hk2whPQ0lRLk5ZU0U6IEZDQVUuSVFfQ0FTSF9TVF9JTlZFU1QuMTAwMC4xLzEvMjAyMS4uLlVTRC4uVE9UIENBU0ggJiBTVCBJTlZFU1RNRU5UUwUAAAAAAAAACAAAABQoSW52YWxpZCBJZGVudGlmaWVyKWroLT9B5NsIJItSP0Hk2wg0Q0lRLk5ZU0U6IEZDQVUuSVFfTkkuMTAwMC4xLzEvMjAyMS4uLlVTRC4uTkVUIElOQ09NRQUAAAAAAAAACAAAABQoSW52YWxpZCBJZGVudGlmaWVyKWroLT9B5NsIJItSP0Hk2wg9Q0lRLk5ZU0U6IEZDQVUuSVFfQVIuMTAwMC4xLzEvMjAyMS4uLlVTRC4uQUNDT1VOVFMgUkVDRUlWQUJMRQUAAAAAAAAACAAAABQoSW52YWxpZCBJZGVudGlmaWVyKWroLT9B5NsIJItSP0Hk2whE</t>
  </si>
  <si>
    <t>Q0lRLk5ZU0U6IEZDQVUuSVFfUFJFRl9FUVVJVFkuMTAwMC4xLzEvMjAyMS4uLlVTRC4uUFJFRiBTVE9DSyBFUVVJVFkFAAAAAAAAAAgAAAAUKEludmFsaWQgSWRlbnRpZmllcilq6C0/QeTbCCSLUj9B5NsIPkNJUS5OWVNFOiBGQ0FVLklRX1RPVEFMX1JFVi4xMDAwLjEvMS8yMDIxLi4uVVNELi5UT1RBTCBSRVZFTlVFBQAAAAAAAAAIAAAAFChJbnZhbGlkIElkZW50aWZpZXIpaugtP0Hk2wgki1I/QeTbCERDSVEuTllTRTogRkNBVS5JUV9QUkVGX0RJVl9PVEhFUi4xMDAwLjEvMS8yMDIxLi4uVVNELi5QUkVGIERJVklERU5EUwUAAAAAAAAACAAAABQoSW52YWxpZCBJZGVudGlmaWVyKWroLT9B5NsIJItSP0Hk2whAQ0lRLk5ZU0U6IEZDQVUuSVFfVE9UQUxfQVNTRVRTLjEwMDAuMS8xLzIwMjEuLi5VU0QuLlRPVEFMIEFTU0VUUwUAAAAAAAAACAAAABQoSW52YWxpZCBJZGVudGlmaWVyKWroLT9B5NsIJItSP0Hk2whSQ0lRLk5ZU0U6IEZDQVUuSVFfVE9UQUxfT1VUU1RBTkRJTkdfRklMSU5HX0RBVEUuMTAwMC4xLzEvMjAyMS4uLlVTRC4uVE9UQUwgT1VUIFNIUgUAAAAAAAAACAAAABQoSW52YWxpZCBJZGVudGlmaWVyKWroLT9B5NsIJItSP0Hk2whGQ0lRLk5ZU0U6IEZDQVUuSVFfQ0FTSF9FUVVJVi4xMDAwLjEvMS8yMDIxLi4uVVNELi5DQVNIIEFORCBFUVVJVkFMRU5UUwUAAAAAAAAACAAAABQoSW52</t>
  </si>
  <si>
    <t>YWxpZCBJZGVudGlmaWVyKWroLT9B5NsIJItSP0Hk2whAQ0lRLk5ZU0U6IEZDQVUuSVFfQVBJQy4xMDAwLjEvMS8yMDIxLi4uVVNELi5QRCBJTiBDQVBJVEFMIENPTU1PTgUAAAAAAAAACAAAABQoSW52YWxpZCBJZGVudGlmaWVyKWroLT9B5NsIJItSP0Hk2wg8Q0lRLk5ZU0U6IEZDQVUuSVFfVE9UQUxfREVCVC4xMDAwLjEvMS8yMDIxLi4uVVNELi5UT1RBTCBERUJUBQAAAAAAAAAIAAAAFChJbnZhbGlkIElkZW50aWZpZXIpaugtP0Hk2wgki1I/QeTbCDtDSVEuTllTRTogRkNBVS5JUV9SRS4xMDAwLjEvMS8yMDIxLi4uVVNELi5SRVRBSU5FRCBFQVJOSU5HUwUAAAAAAAAACAAAABQoSW52YWxpZCBJZGVudGlmaWVyKWroLT9B5NsIJItSP0Hk2whDQ0lRLk5ZU0U6IEZDQVUuSVFfVE9UQUxfTElBQi4xMDAwLjEvMS8yMDIxLi4uVVNELi5UT1RBTCBMSUFCSUxJVElFUwUAAAAAAAAACAAAABQoSW52YWxpZCBJZGVudGlmaWVyKWroLT9B5NsIJItSP0Hk2wg+Q0lRLk5ZU0U6IEZDQVUuSVFfQ0FTSF9FUVVJVi4xMDAwLjEvMS8yMDIxLi4uVVNELi5DQVNIICYgRVFVSVYFAAAAAAAAAAgAAAAUKEludmFsaWQgSWRlbnRpZmllcilq6C0/QeTbCN1jUj9B5NsIPkNJUS5OWVNFOiBGQ0FVLklRX0NPR1MuMTAwMC4xLzEvMjAyMS4uLlVTRC4uQ09TVCBPRiBHT09EUyBTT0xEBQAAAAAAAAAIAAAAFChJbnZhbGlkIElk</t>
  </si>
  <si>
    <t>ZW50aWZpZXIpaugtP0Hk2wjdY1I/QeTbCERDSVEuTllTRTogRkNBVS5JUV9UT1RBTF9DQS4xMDAwLjEvMS8yMDIxLi4uVVNELi5UT1RBTCBDVVJSRU5UIEFTU0VUUwUAAAAAAAAACAAAABQoSW52YWxpZCBJZGVudGlmaWVyKWroLT9B5NsI3WNSP0Hk2whDQ0lRLk5ZU0U6RkNBVS5JUV9UT1RBTF9DQS4xMDAwLjEvMS8yMDIxLi4uVVNELi5UT1RBTCBDVVJSRU5UIEFTU0VUUwUAAAAAAAAACAAAABQoSW52YWxpZCBJZGVudGlmaWVyKWHjkUdB5NsITQG4R0Hk2wg9Q0lRLk5ZU0U6RkNBVS5JUV9DQVNIX0VRVUlWLjEwMDAuMS8xLzIwMjEuLi5VU0QuLkNBU0ggJiBFUVVJVgUAAAAAAAAACAAAABQoSW52YWxpZCBJZGVudGlmaWVyKWHjkUdB5NsITQG4R0Hk2wg9Q0lRLk5ZU0U6RkNBVS5JUV9DT0dTLjEwMDAuMS8xLzIwMjEuLi5VU0QuLkNPU1QgT0YgR09PRFMgU09MRAUAAAAAAAAACAAAABQoSW52YWxpZCBJZGVudGlmaWVyKWHjkUdB5NsITQG4R0Hk2wg5Q0lRLk5ZU0U6RkNBVS5JUV9JTlZFTlRPUlkuMTAwMC4xLzEvMjAyMS4uLlVTRC4uSU5WRU5UT1JZBQAAAAAAAAAIAAAAFChJbnZhbGlkIElkZW50aWZpZXIpYeORR0Hk2whNAbhHQeTbCD9DSVEuTllTRTpGQ0FVLklRX0FQSUMuMTAwMC4xLzEvMjAyMS4uLlVTRC4uUEQgSU4gQ0FQSVRBTCBDT01NT04FAAAAAAAAAAgAAAAUKEludmFsaWQgSWRlbnRp</t>
  </si>
  <si>
    <t>Zmllcilh45FHQeTbCE0BuEdB5NsIO0NJUS5OWVNFOkZDQVUuSVFfVE9UQUxfREVCVC4xMDAwLjEvMS8yMDIxLi4uVVNELi5UT1RBTCBERUJUBQAAAAAAAAAIAAAAFChJbnZhbGlkIElkZW50aWZpZXIpYeORR0Hk2whNAbhHQeTbCDpDSVEuTllTRTpGQ0FVLklRX1JFLjEwMDAuMS8xLzIwMjEuLi5VU0QuLlJFVEFJTkVEIEVBUk5JTkdTBQAAAAAAAAAIAAAAFChJbnZhbGlkIElkZW50aWZpZXIpYeORR0Hk2whNAbhHQeTbCEJDSVEuTllTRTpGQ0FVLklRX1RPVEFMX0xJQUIuMTAwMC4xLzEvMjAyMS4uLlVTRC4uVE9UQUwgTElBQklMSVRJRVMFAAAAAAAAAAgAAAAUKEludmFsaWQgSWRlbnRpZmllcilh45FHQeTbCE0BuEdB5NsIP0NJUS5OWVNFOkZDQVUuSVFfVE9UQUxfQVNTRVRTLjEwMDAuMS8xLzIwMjEuLi5VU0QuLlRPVEFMIEFTU0VUUwUAAAAAAAAACAAAABQoSW52YWxpZCBJZGVudGlmaWVyKWHjkUdB5NsITQG4R0Hk2whRQ0lRLk5ZU0U6RkNBVS5JUV9UT1RBTF9PVVRTVEFORElOR19GSUxJTkdfREFURS4xMDAwLjEvMS8yMDIxLi4uVVNELi5UT1RBTCBPVVQgU0hSBQAAAAAAAAAIAAAAFChJbnZhbGlkIElkZW50aWZpZXIpYeORR0Hk2whNAbhHQeTbCEVDSVEuTllTRTpGQ0FVLklRX0NBU0hfRVFVSVYuMTAwMC4xLzEvMjAyMS4uLlVTRC4uQ0FTSCBBTkQgRVFVSVZBTEVOVFMFAAAAAAAAAAgAAAAU</t>
  </si>
  <si>
    <t>KEludmFsaWQgSWRlbnRpZmllcilh45FHQeTbCE0BuEdB5NsIQ0NJUS5OWVNFOkZDQVUuSVFfUFJFRl9FUVVJVFkuMTAwMC4xLzEvMjAyMS4uLlVTRC4uUFJFRiBTVE9DSyBFUVVJVFkFAAAAAAAAAAgAAAAUKEludmFsaWQgSWRlbnRpZmllcilh45FHQeTbCE0BuEdB5NsIPUNJUS5OWVNFOkZDQVUuSVFfVE9UQUxfUkVWLjEwMDAuMS8xLzIwMjEuLi5VU0QuLlRPVEFMIFJFVkVOVUUFAAAAAAAAAAgAAAAUKEludmFsaWQgSWRlbnRpZmllcilh45FHQeTbCE0BuEdB5NsIQ0NJUS5OWVNFOkZDQVUuSVFfUFJFRl9ESVZfT1RIRVIuMTAwMC4xLzEvMjAyMS4uLlVTRC4uUFJFRiBESVZJREVORFMFAAAAAAAAAAgAAAAUKEludmFsaWQgSWRlbnRpZmllcilh45FHQeTbCAnXt0dB5NsITkNJUS5OWVNFOkZDQVUuSVFfQ0FTSF9TVF9JTlZFU1QuMTAwMC4xLzEvMjAyMS4uLlVTRC4uVE9UIENBU0ggJiBTVCBJTlZFU1RNRU5UUwUAAAAAAAAACAAAABQoSW52YWxpZCBJZGVudGlmaWVyKWHjkUdB5NsICde3R0Hk2wgzQ0lRLk5ZU0U6RkNBVS5JUV9OSS4xMDAwLjEvMS8yMDIxLi4uVVNELi5ORVQgSU5DT01FBQAAAAAAAAAIAAAAFChJbnZhbGlkIElkZW50aWZpZXIpYeORR0Hk2whNAbhHQeTbCDxDSVEuTllTRTpGQ0FVLklRX0FSLjEwMDAuMS8xLzIwMjEuLi5VU0QuLkFDQ09VTlRTIFJFQ0VJVkFCTEUFAAAAAAAAAAgA</t>
  </si>
  <si>
    <t>AAAUKEludmFsaWQgSWRlbnRpZmllcilh45FHQeTbCAnXt0dB5NsIP0NJUS5OWVNFOkZDQVUuSVFfVE9UQUxfRVFVSVRZLjEwMDAuMS8xLzIwMjEuLi5VU0QuLlRPVEFMIEVRVUlUWQUAAAAAAAAACAAAABQoSW52YWxpZCBJZGVudGlmaWVyKWHjkUdB5NsICde3R0Hk2whAQ0lRLk5ZU0U6RkNBVS5JUV9DT01NT04uMTAwMC4xLzEvMjAyMS4uLlVTRC4uQ09NTU9OIFNUT0NLIEVRVUlUWQUAAAAAAAAACAAAABQoSW52YWxpZCBJZGVudGlmaWVyKWHjkUdB5NsICde3R0Hk2wg5Q0lRLk5ZU0U6RkNBVS5JUV9UT1RBTF9BU1NFVFMuMTAwMC4xLzEvMjAyMS4uLlVTRC4uQVNTRVRTBQAAAAAAAAAIAAAAFChJbnZhbGlkIElkZW50aWZpZXIpYeORR0Hk2wgJ17dHQeTbCD5DSVEuTllTRTpGQ0FVLklRX1NUX0lOVkVTVC4xMDAwLjEvMS8yMDIxLi4uVVNELi5TVCBJTlZFU1RNRU5UUwUAAAAAAAAACAAAABQoSW52YWxpZCBJZGVudGlmaWVyKWHjkUdB5NsICde3R0Hk2whIQ0lRLk5ZU0U6RkNBVS5JUV9UT1RBTF9DTC4xMDAwLjEvMS8yMDIxLi4uVVNELi5UT1RBTCBDVVJSRU5UIExJQUJJTElUSUVTBQAAAAAAAAAIAAAAFChJbnZhbGlkIElkZW50aWZpZXIpYeORR0Hk2wgJ17dHQeTbCDRDSVEuTllTRTpGQ0FVLklRX05QUEUuMTAwMC4xLzEvMjAyMS4uLlVTRC4uUFBFIChORVQpBQAAAAAAAAAIAAAAFChJbnZhbGlk</t>
  </si>
  <si>
    <t>IElkZW50aWZpZXIpYeORR0Hk2wgJ17dHQeTbCD5DSVEuTllTRTpGQ0FVLklRX0xUX0lOVkVTVC4xMDAwLjEvMS8yMDIxLi4uVVNELi5MVF9JTlZFU1RNRU5UUwUAAAAAAAAACAAAABQoSW52YWxpZCBJZGVudGlmaWVyKWHjkUdB5NsICde3R0Hk2wgvQ0lRLk5ZU0U6RkNBVS5JUV9DT0dTLjEwMDAuMS8xLzIwMjEuLi5VU0QuLkNPR1MFAAAAAAAAAAgAAAAUKEludmFsaWQgSWRlbnRpZmllcilh45FHQeTbCAnXt0dB5NsINUNJUS5OWVNFOkZDQVUuSVFfSU5DX1RBWC4xMDAwLjEvMS8yMDIxLi4uVVNELi5JTkMgVEFYBQAAAAAAAAAIAAAAFChJbnZhbGlkIElkZW50aWZpZXIpYeORR0Hk2wgJ17dHQeTbCElDSVEuTllTRTpGQ0FVLklRX05FVF9JTlRFUkVTVF9FWFAuMTAwMC4xLzEvMjAyMS4uLlVTRC4uSU5URVJFU1QgRVhQIChORVQpBQAAAAAAAAAIAAAAFChJbnZhbGlkIElkZW50aWZpZXIpYeORR0Hk2wgJ17dHQeTbCC1DSVEuTllTRTpGQ0FVLklRX0lOQ19UQVguLjEvMS8yMDIxLi4uVVNELi5TR0EFAAAAAAAAAAgAAAAUKEludmFsaWQgSWRlbnRpZmllcilh45FHQeTbCAnXt0dB5NsIK0NJUS5OWVNFOkZDQVUuSVFfQVAuMTAwMC4xLzEvMjAyMS4uLlVTRC4uQVAFAAAAAAAAAAgAAAAUKEludmFsaWQgSWRlbnRpZmllcilh45FHQeTbCAnXt0dB5NsIHUNJUS5OWVNFOkZDQVUuSVFfQ09NUEFOWV9OQU1F</t>
  </si>
  <si>
    <t>BQAAAAAAAAAIAAAAFChJbnZhbGlkIElkZW50aWZpZXIpYeORR0Hk2whNAbhHQeTbCDdDSVEuTllTRTpGQ0FVLklRX0lORFVTVFJZLjEwMDAuMS8xLzIwMjEuLi5VU0QuLklORFVTVFJZBQAAAAAAAAAIAAAAFChJbnZhbGlkIElkZW50aWZpZXIpYeORR0Hk2wgJ17dHQeTbCEJDSVEuTllTRTpGQ0FVLlZJLklRX1RPVEFMX0VRVUlUWS4xMDAwLjEvMS8yMDIxLi4uVVNELi5UT1RBTCBFUVVJVFkFAAAAAAAAAAgAAAAUKEludmFsaWQgSWRlbnRpZmllcil/AwZZQeTbCN8rKVlB5NsITENJUS5OWVNFOkZDQVUuVkkuSVFfTkVUX0lOVEVSRVNUX0VYUC4xMDAwLjEvMS8yMDIxLi4uVVNELi5JTlRFUkVTVCBFWFAgKE5FVCkFAAAAAAAAAAgAAAAUKEludmFsaWQgSWRlbnRpZmllcil/AwZZQeTbCN8rKVlB5NsIMENJUS5OWVNFOkZDQVUuVkkuSVFfSU5DX1RBWC4uMS8xLzIwMjEuLi5VU0QuLlNHQQUAAAAAAAAACAAAABQoSW52YWxpZCBJZGVudGlmaWVyKX8DBllB5NsI3yspWUHk2wguQ0lRLk5ZU0U6RkNBVS5WSS5JUV9BUC4xMDAwLjEvMS8yMDIxLi4uVVNELi5BUAUAAAAAAAAACAAAABQoSW52YWxpZCBJZGVudGlmaWVyKX8DBllB5NsI3yspWUHk2wg8Q0lRLk5ZU0U6RkNBVS5WSS5JUV9JTlZFTlRPUlkuMTAwMC4xLzEvMjAyMS4uLlVTRC4uSU5WRU5UT1JZBQAAAAAAAAAIAAAAFChJbnZhbGlkIElkZW50aWZp</t>
  </si>
  <si>
    <t>ZXIpfwMGWUHk2wjfKylZQeTbCEFDSVEuTllTRTpGQ0FVLlZJLklRX0xUX0lOVkVTVC4xMDAwLjEvMS8yMDIxLi4uVVNELi5MVF9JTlZFU1RNRU5UUwUAAAAAAAAACAAAABQoSW52YWxpZCBJZGVudGlmaWVyKX8DBllB5NsI3yspWUHk2wgyQ0lRLk5ZU0U6RkNBVS5WSS5JUV9DT0dTLjEwMDAuMS8xLzIwMjEuLi5VU0QuLkNPR1MFAAAAAAAAAAgAAAAUKEludmFsaWQgSWRlbnRpZmllcil/AwZZQeTbCN8rKVlB5NsIOENJUS5OWVNFOkZDQVUuVkkuSVFfSU5DX1RBWC4xMDAwLjEvMS8yMDIxLi4uVVNELi5JTkMgVEFYBQAAAAAAAAAIAAAAFChJbnZhbGlkIElkZW50aWZpZXIpfwMGWUHk2wgEBSlZQeTbCDxDSVEuTllTRTpGQ0FVLlZJLklRX1RPVEFMX0FTU0VUUy4xMDAwLjEvMS8yMDIxLi4uVVNELi5BU1NFVFMFAAAAAAAAAAgAAAAUKEludmFsaWQgSWRlbnRpZmllcil/AwZZQeTbCAQFKVlB5NsIQUNJUS5OWVNFOkZDQVUuVkkuSVFfU1RfSU5WRVNULjEwMDAuMS8xLzIwMjEuLi5VU0QuLlNUIElOVkVTVE1FTlRTBQAAAAAAAAAIAAAAFChJbnZhbGlkIElkZW50aWZpZXIpfwMGWUHk2wgEBSlZQeTbCEtDSVEuTllTRTpGQ0FVLlZJLklRX1RPVEFMX0NMLjEwMDAuMS8xLzIwMjEuLi5VU0QuLlRPVEFMIENVUlJFTlQgTElBQklMSVRJRVMFAAAAAAAAAAgAAAAUKEludmFsaWQgSWRlbnRpZmllcil/AwZZQeTb</t>
  </si>
  <si>
    <t>CN8rKVlB5NsIN0NJUS5OWVNFOkZDQVUuVkkuSVFfTlBQRS4xMDAwLjEvMS8yMDIxLi4uVVNELi5QUEUgKE5FVCkFAAAAAAAAAAgAAAAUKEludmFsaWQgSWRlbnRpZmllcil/AwZZQeTbCAQFKVlB5NsIP0NJUS5OWVNFOkZDQVUuVkkuSVFfQVIuMTAwMC4xLzEvMjAyMS4uLlVTRC4uQUNDT1VOVFMgUkVDRUlWQUJMRQUAAAAAAAAACAAAABQoSW52YWxpZCBJZGVudGlmaWVyKX8DBllB5NsIBAUpWUHk2whDQ0lRLk5ZU0U6RkNBVS5WSS5JUV9DT01NT04uMTAwMC4xLzEvMjAyMS4uLlVTRC4uQ09NTU9OIFNUT0NLIEVRVUlUWQUAAAAAAAAACAAAABQoSW52YWxpZCBJZGVudGlmaWVyKX8DBllB5NsIBAUpWUHk2whGQ0lRLk5ZU0U6RkNBVS5WSS5JUV9QUkVGX0RJVl9PVEhFUi4xMDAwLjEvMS8yMDIxLi4uVVNELi5QUkVGIERJVklERU5EUwUAAAAAAAAACAAAABQoSW52YWxpZCBJZGVudGlmaWVyKX8DBllB5NsIBAUpWUHk2whRQ0lRLk5ZU0U6RkNBVS5WSS5JUV9DQVNIX1NUX0lOVkVTVC4xMDAwLjEvMS8yMDIxLi4uVVNELi5UT1QgQ0FTSCAmIFNUIElOVkVTVE1FTlRTBQAAAAAAAAAIAAAAFChJbnZhbGlkIElkZW50aWZpZXIpfwMGWUHk2wgEBSlZQeTbCDZDSVEuTllTRTpGQ0FVLlZJLklRX05JLjEwMDAuMS8xLzIwMjEuLi5VU0QuLk5FVCBJTkNPTUUFAAAAAAAAAAgAAAAUKEludmFsaWQgSWRlbnRpZmll</t>
  </si>
  <si>
    <t>cil/AwZZQeTbCAQFKVlB5NsISENJUS5OWVNFOkZDQVUuVkkuSVFfQ0FTSF9FUVVJVi4xMDAwLjEvMS8yMDIxLi4uVVNELi5DQVNIIEFORCBFUVVJVkFMRU5UUwUAAAAAAAAACAAAABQoSW52YWxpZCBJZGVudGlmaWVyKX8DBllB5NsIBAUpWUHk2whGQ0lRLk5ZU0U6RkNBVS5WSS5JUV9QUkVGX0VRVUlUWS4xMDAwLjEvMS8yMDIxLi4uVVNELi5QUkVGIFNUT0NLIEVRVUlUWQUAAAAAAAAACAAAABQoSW52YWxpZCBJZGVudGlmaWVyKX8DBllB5NsIBAUpWUHk2whAQ0lRLk5ZU0U6RkNBVS5WSS5JUV9UT1RBTF9SRVYuMTAwMC4xLzEvMjAyMS4uLlVTRC4uVE9UQUwgUkVWRU5VRQUAAAAAAAAACAAAABQoSW52YWxpZCBJZGVudGlmaWVyKX8DBllB5NsIBAUpWUHk2wg9Q0lRLk5ZU0U6RkNBVS5WSS5JUV9SRS4xMDAwLjEvMS8yMDIxLi4uVVNELi5SRVRBSU5FRCBFQVJOSU5HUwUAAAAAAAAACAAAABQoSW52YWxpZCBJZGVudGlmaWVyKX8DBllB5NsIBAUpWUHk2whFQ0lRLk5ZU0U6RkNBVS5WSS5JUV9UT1RBTF9MSUFCLjEwMDAuMS8xLzIwMjEuLi5VU0QuLlRPVEFMIExJQUJJTElUSUVTBQAAAAAAAAAIAAAAFChJbnZhbGlkIElkZW50aWZpZXIpfwMGWUHk2wgEBSlZQeTbCEJDSVEuTllTRTpGQ0FVLlZJLklRX1RPVEFMX0FTU0VUUy4xMDAwLjEvMS8yMDIxLi4uVVNELi5UT1RBTCBBU1NFVFMFAAAAAAAAAAgA</t>
  </si>
  <si>
    <t>AAAUKEludmFsaWQgSWRlbnRpZmllcil/AwZZQeTbCAQFKVlB5NsIVENJUS5OWVNFOkZDQVUuVkkuSVFfVE9UQUxfT1VUU1RBTkRJTkdfRklMSU5HX0RBVEUuMTAwMC4xLzEvMjAyMS4uLlVTRC4uVE9UQUwgT1VUIFNIUgUAAAAAAAAACAAAABQoSW52YWxpZCBJZGVudGlmaWVyKX8DBllB5NsI290oWUHk2whCQ0lRLk5ZU0U6RkNBVS5WSS5JUV9BUElDLjEwMDAuMS8xLzIwMjEuLi5VU0QuLlBEIElOIENBUElUQUwgQ09NTU9OBQAAAAAAAAAIAAAAFChJbnZhbGlkIElkZW50aWZpZXIpfwMGWUHk2wgEBSlZQeTbCD5DSVEuTllTRTpGQ0FVLlZJLklRX1RPVEFMX0RFQlQuMTAwMC4xLzEvMjAyMS4uLlVTRC4uVE9UQUwgREVCVAUAAAAAAAAACAAAABQoSW52YWxpZCBJZGVudGlmaWVyKX8DBllB5NsI290oWUHk2whGQ0lRLk5ZU0U6RkNBVS5WSS5JUV9UT1RBTF9DQS4xMDAwLjEvMS8yMDIxLi4uVVNELi5UT1RBTCBDVVJSRU5UIEFTU0VUUwUAAAAAAAAACAAAABQoSW52YWxpZCBJZGVudGlmaWVyKX8DBllB5NsI290oWUHk2whAQ0lRLk5ZU0U6RkNBVS5WSS5JUV9DQVNIX0VRVUlWLjEwMDAuMS8xLzIwMjEuLi5VU0QuLkNBU0ggJiBFUVVJVgUAAAAAAAAACAAAABQoSW52YWxpZCBJZGVudGlmaWVyKX8DBllB5NsI290oWUHk2whAQ0lRLk5ZU0U6RkNBVS5WSS5JUV9DT0dTLjEwMDAuMS8xLzIwMjEuLi5VU0Qu</t>
  </si>
  <si>
    <t>LkNPU1QgT0YgR09PRFMgU09MRAUAAAAAAAAACAAAABQoSW52YWxpZCBJZGVudGlmaWVyKX8DBllB5NsI290oWUHk2wg6Q0lRLk5ZU0U6RkNBVS5WSS5JUV9JTkRVU1RSWS4xMDAwLjEvMS8yMDIxLi4uVVNELi5JTkRVU1RSWQUAAAAAAAAACAAAABQoSW52YWxpZCBJZGVudGlmaWVyKX8DBllB5NsI3yspWUHk2wggQ0lRLk5ZU0U6RkNBVS5WSS5JUV9DT01QQU5ZX05BTUUFAAAAAAAAAAgAAAAUKEludmFsaWQgSWRlbnRpZmllcil/AwZZQeTbCNvdKFlB5NsIHENJUS5OWVNFOkZDQS5JUV9DT01QQU5ZX05BTUUFAAAAAAAAAAgAAAAUKEludmFsaWQgSWRlbnRpZmllcikselfXQeTbCNRme9dB5NsINkNJUS5OWVNFOkZDQS5JUV9JTkRVU1RSWS4xMDAwLjEvMS8yMDIxLi4uVVNELi5JTkRVU1RSWQUAAAAAAAAACAAAABQoSW52YWxpZCBJZGVudGlmaWVyKSx6V9dB5NsIlD9710Hk2wg8Q0lRLk5ZU0U6RkNBLklRX0NPR1MuMTAwMC4xLzEvMjAyMS4uLlVTRC4uQ09TVCBPRiBHT09EUyBTT0xEBQAAAAAAAAAIAAAAFChJbnZhbGlkIElkZW50aWZpZXIpLHpX10Hk2whAjHvXQeTbCDpDSVEuTllTRTpGQ0EuSVFfVE9UQUxfREVCVC4xMDAwLjEvMS8yMDIxLi4uVVNELi5UT1RBTCBERUJUBQAAAAAAAAAIAAAAFChJbnZhbGlkIElkZW50aWZpZXIpLHpX10Hk2whAjHvXQeTbCEJDSVEuTllTRTpGQ0EuSVFfVE9UQUxf</t>
  </si>
  <si>
    <t>Q0EuMTAwMC4xLzEvMjAyMS4uLlVTRC4uVE9UQUwgQ1VSUkVOVCBBU1NFVFMFAAAAAAAAAAgAAAAUKEludmFsaWQgSWRlbnRpZmllcikselfXQeTbCECMe9dB5NsIPENJUS5OWVNFOkZDQS5JUV9DQVNIX0VRVUlWLjEwMDAuMS8xLzIwMjEuLi5VU0QuLkNBU0ggJiBFUVVJVgUAAAAAAAAACAAAABQoSW52YWxpZCBJZGVudGlmaWVyKSx6V9dB5NsIQIx710Hk2whQQ0lRLk5ZU0U6RkNBLklRX1RPVEFMX09VVFNUQU5ESU5HX0ZJTElOR19EQVRFLjEwMDAuMS8xLzIwMjEuLi5VU0QuLlRPVEFMIE9VVCBTSFIFAAAAAAAAAAgAAAAUKEludmFsaWQgSWRlbnRpZmllcikselfXQeTbCECMe9dB5NsIOENJUS5OWVNFOkZDQS5JUV9JTlZFTlRPUlkuMTAwMC4xLzEvMjAyMS4uLlVTRC4uSU5WRU5UT1JZBQAAAAAAAAAIAAAAFChJbnZhbGlkIElkZW50aWZpZXIpLHpX10Hk2whAjHvXQeTbCD5DSVEuTllTRTpGQ0EuSVFfQVBJQy4xMDAwLjEvMS8yMDIxLi4uVVNELi5QRCBJTiBDQVBJVEFMIENPTU1PTgUAAAAAAAAACAAAABQoSW52YWxpZCBJZGVudGlmaWVyKSx6V9dB5NsI1GZ710Hk2wg8Q0lRLk5ZU0U6RkNBLklRX1RPVEFMX1JFVi4xMDAwLjEvMS8yMDIxLi4uVVNELi5UT1RBTCBSRVZFTlVFBQAAAAAAAAAIAAAAFChJbnZhbGlkIElkZW50aWZpZXIpLHpX10Hk2wjUZnvXQeTbCDlDSVEuTllTRTpGQ0EuSVFfUkUu</t>
  </si>
  <si>
    <t>MTAwMC4xLzEvMjAyMS4uLlVTRC4uUkVUQUlORUQgRUFSTklOR1MFAAAAAAAAAAgAAAAUKEludmFsaWQgSWRlbnRpZmllcikselfXQeTbCNRme9dB5NsIQUNJUS5OWVNFOkZDQS5JUV9UT1RBTF9MSUFCLjEwMDAuMS8xLzIwMjEuLi5VU0QuLlRPVEFMIExJQUJJTElUSUVTBQAAAAAAAAAIAAAAFChJbnZhbGlkIElkZW50aWZpZXIpLHpX10Hk2wjUZnvXQeTbCD5DSVEuTllTRTpGQ0EuSVFfVE9UQUxfQVNTRVRTLjEwMDAuMS8xLzIwMjEuLi5VU0QuLlRPVEFMIEFTU0VUUwUAAAAAAAAACAAAABQoSW52YWxpZCBJZGVudGlmaWVyKSx6V9dB5NsI1GZ710Hk2wgyQ0lRLk5ZU0U6RkNBLklRX05JLjEwMDAuMS8xLzIwMjEuLi5VU0QuLk5FVCBJTkNPTUUFAAAAAAAAAAgAAAAUKEludmFsaWQgSWRlbnRpZmllcikselfXQeTbCNRme9dB5NsIRENJUS5OWVNFOkZDQS5JUV9DQVNIX0VRVUlWLjEwMDAuMS8xLzIwMjEuLi5VU0QuLkNBU0ggQU5EIEVRVUlWQUxFTlRTBQAAAAAAAAAIAAAAFChJbnZhbGlkIElkZW50aWZpZXIpLHpX10Hk2wjUZnvXQeTbCEJDSVEuTllTRTpGQ0EuSVFfUFJFRl9FUVVJVFkuMTAwMC4xLzEvMjAyMS4uLlVTRC4uUFJFRiBTVE9DSyBFUVVJVFkFAAAAAAAAAAgAAAAUKEludmFsaWQgSWRlbnRpZmllcikselfXQeTbCNRme9dB5NsIP0NJUS5OWVNFOkZDQS5JUV9DT01NT04uMTAwMC4xLzEv</t>
  </si>
  <si>
    <t>MjAyMS4uLlVTRC4uQ09NTU9OIFNUT0NLIEVRVUlUWQUAAAAAAAAACAAAABQoSW52YWxpZCBJZGVudGlmaWVyKSx6V9dB5NsI1GZ710Hk2whCQ0lRLk5ZU0U6RkNBLklRX1BSRUZfRElWX09USEVSLjEwMDAuMS8xLzIwMjEuLi5VU0QuLlBSRUYgRElWSURFTkRTBQAAAAAAAAAIAAAAFChJbnZhbGlkIElkZW50aWZpZXIpLHpX10Hk2wjUZnvXQeTbCE1DSVEuTllTRTpGQ0EuSVFfQ0FTSF9TVF9JTlZFU1QuMTAwMC4xLzEvMjAyMS4uLlVTRC4uVE9UIENBU0ggJiBTVCBJTlZFU1RNRU5UUwUAAAAAAAAACAAAABQoSW52YWxpZCBJZGVudGlmaWVyKSx6V9dB5NsI1GZ710Hk2wgzQ0lRLk5ZU0U6RkNBLklRX05QUEUuMTAwMC4xLzEvMjAyMS4uLlVTRC4uUFBFIChORVQpBQAAAAAAAAAIAAAAFChJbnZhbGlkIElkZW50aWZpZXIpLHpX10Hk2wjUZnvXQeTbCDtDSVEuTllTRTpGQ0EuSVFfQVIuMTAwMC4xLzEvMjAyMS4uLlVTRC4uQUNDT1VOVFMgUkVDRUlWQUJMRQUAAAAAAAAACAAAABQoSW52YWxpZCBJZGVudGlmaWVyKSx6V9dB5NsI1GZ710Hk2wg+Q0lRLk5ZU0U6RkNBLklRX1RPVEFMX0VRVUlUWS4xMDAwLjEvMS8yMDIxLi4uVVNELi5UT1RBTCBFUVVJVFkFAAAAAAAAAAgAAAAUKEludmFsaWQgSWRlbnRpZmllcikselfXQeTbCJQ/e9dB5NsINENJUS5OWVNFOkZDQS5JUV9JTkNfVEFYLjEwMDAuMS8xLzIw</t>
  </si>
  <si>
    <t>MjEuLi5VU0QuLklOQyBUQVgFAAAAAAAAAAgAAAAUKEludmFsaWQgSWRlbnRpZmllcikselfXQeTbCJQ/e9dB5NsIOENJUS5OWVNFOkZDQS5JUV9UT1RBTF9BU1NFVFMuMTAwMC4xLzEvMjAyMS4uLlVTRC4uQVNTRVRTBQAAAAAAAAAIAAAAFChJbnZhbGlkIElkZW50aWZpZXIpLHpX10Hk2wjUZnvXQeTbCD1DSVEuTllTRTpGQ0EuSVFfU1RfSU5WRVNULjEwMDAuMS8xLzIwMjEuLi5VU0QuLlNUIElOVkVTVE1FTlRTBQAAAAAAAAAIAAAAFChJbnZhbGlkIElkZW50aWZpZXIpLHpX10Hk2wjUZnvXQeTbCEdDSVEuTllTRTpGQ0EuSVFfVE9UQUxfQ0wuMTAwMC4xLzEvMjAyMS4uLlVTRC4uVE9UQUwgQ1VSUkVOVCBMSUFCSUxJVElFUwUAAAAAAAAACAAAABQoSW52YWxpZCBJZGVudGlmaWVyKSx6V9dB5NsIlD9710Hk2wg9Q0lRLk5ZU0U6RkNBLklRX0xUX0lOVkVTVC4xMDAwLjEvMS8yMDIxLi4uVVNELi5MVF9JTlZFU1RNRU5UUwUAAAAAAAAACAAAABQoSW52YWxpZCBJZGVudGlmaWVyKSx6V9dB5NsIlD9710Hk2wguQ0lRLk5ZU0U6RkNBLklRX0NPR1MuMTAwMC4xLzEvMjAyMS4uLlVTRC4uQ09HUwUAAAAAAAAACAAAABQoSW52YWxpZCBJZGVudGlmaWVyKSx6V9dB5NsIlD9710Hk2whIQ0lRLk5ZU0U6RkNBLklRX05FVF9JTlRFUkVTVF9FWFAuMTAwMC4xLzEvMjAyMS4uLlVTRC4uSU5URVJFU1QgRVhQIChO</t>
  </si>
  <si>
    <t>RVQpBQAAAAAAAAAIAAAAFChJbnZhbGlkIElkZW50aWZpZXIpLHpX10Hk2wiUP3vXQeTbCCxDSVEuTllTRTpGQ0EuSVFfSU5DX1RBWC4uMS8xLzIwMjEuLi5VU0QuLlNHQQUAAAAAAAAACAAAABQoSW52YWxpZCBJZGVudGlmaWVyKSx6V9dB5NsIlD9710Hk2wgqQ0lRLk5ZU0U6RkNBLklRX0FQLjEwMDAuMS8xLzIwMjEuLi5VU0QuLkFQBQAAAAAAAAAIAAAAFChJbnZhbGlkIElkZW50aWZpZXIpLHpX10Hk2wiUP3vXQeTbCDRDSVEuTllTRTpBLklRX0lORFVTVFJZLjEwMDAuMS8xLzIwMjEuLi5VU0QuLklORFVTVFJZAQAAACxdAgADAAAAIExpZmUgU2NpZW5jZXMgVG9vbHMgYW5kIFNlcnZpY2VzALTzMuBB5NsIXFFW4EHk2wgaQ0lRLk5ZU0U6QS5JUV9DT01QQU5ZX05BTUUBAAAALF0CAAMAAAAaQWdpbGVudCBUZWNobm9sb2dpZXMsIEluYy4AtPMy4EHk2wiwX9/nQeTbCChDSVEuTllTRTpBLklRX0FQLjEwMDAuMS8xLzIwMjEuLi5VU0QuLkFQAQAAACxdAgACAAAAAzM1NAEIAAAABQAAAAExAQAAAAstMjA2NTIwNTc1MQMAAAADMTYwAgAAAAQxMDE4BAAAAAEwBwAAAAgxLzEvMjAyMQgAAAAKMTAvMzEvMjAyMAkAAAABMLTzMuBB5NsIXFFW4EHk2wg8Q0lRLk5ZU0U6QS5JUV9UT1RBTF9FUVVJVFkuMTAwMC4xLzEvMjAyMS4uLlVTRC4uVE9UQUwgRVFVSVRZAQAAACxdAgACAAAABDQ4NzMBCAAAAAUAAAAB</t>
  </si>
  <si>
    <t>MQEAAAALLTIwNjUyMDU3NTEDAAAAAzE2MAIAAAAEMTI3NQQAAAABMAcAAAAIMS8xLzIwMjEIAAAACjEwLzMxLzIwMjAJAAAAATC08zLgQeTbCFxRVuBB5NsIRkNJUS5OWVNFOkEuSVFfTkVUX0lOVEVSRVNUX0VYUC4xMDAwLjEvMS8yMDIxLi4uVVNELi5JTlRFUkVTVCBFWFAgKE5FVCkBAAAALF0CAAIAAAADLTcwAQgAAAAFAAAAATEBAAAACy0yMDY1MjA1NzUxAwAAAAMxNjACAAAAAzM2OAQAAAABMAcAAAAIMS8xLzIwMjEIAAAACjEwLzMxLzIwMjAJAAAAATC08zLgQeTbCFxRVuBB5NsIKkNJUS5OWVNFOkEuSVFfSU5DX1RBWC4uMS8xLzIwMjEuLi5VU0QuLlNHQQEAAAAsXQIAAgAAAAMxMjMBCAAAAAUAAAABMQEAAAALLTIwNjUyMDU3MTEDAAAAAzE2MAIAAAACNzUEAAAAATAHAAAACDEvMS8yMDIxCAAAAAoxMC8zMS8yMDIwCQAAAAEwtPMy4EHk2whcUVbgQeTbCEVDSVEuTllTRTpBLklRX1RPVEFMX0NMLjEwMDAuMS8xLzIwMjEuLi5VU0QuLlRPVEFMIENVUlJFTlQgTElBQklMSVRJRVMBAAAALF0CAAIAAAAEMTQ2NwEIAAAABQAAAAExAQAAAAstMjA2NTIwNTc1MQMAAAADMTYwAgAAAAQxMDA5BAAAAAEwBwAAAAgxLzEvMjAyMQgAAAAKMTAvMzEvMjAyMAkAAAABMLTzMuBB5NsIXFFW4EHk2wg2Q0lRLk5ZU0U6QS5JUV9JTlZFTlRPUlkuMTAwMC4xLzEvMjAyMS4uLlVTRC4uSU5WRU5UT1JZAQAAACxd</t>
  </si>
  <si>
    <t>AgACAAAAAzcyMAEIAAAABQAAAAExAQAAAAstMjA2NTIwNTc1MQMAAAADMTYwAgAAAAQxMDQzBAAAAAEwBwAAAAgxLzEvMjAyMQgAAAAKMTAvMzEvMjAyMAkAAAABMLTzMuBB5NsIXFFW4EHk2wg7Q0lRLk5ZU0U6QS5JUV9MVF9JTlZFU1QuMTAwMC4xLzEvMjAyMS4uLlVTRC4uTFRfSU5WRVNUTUVOVFMBAAAALF0CAAIAAAADMTU4AQgAAAAFAAAAATEBAAAACy0yMDY1MjA1NzUxAwAAAAMxNjACAAAABDEwNTQEAAAAATAHAAAACDEvMS8yMDIxCAAAAAoxMC8zMS8yMDIwCQAAAAEwtPMy4EHk2whcUVbgQeTbCCxDSVEuTllTRTpBLklRX0NPR1MuMTAwMC4xLzEvMjAyMS4uLlVTRC4uQ09HUwEAAAAsXQIAAgAAAAQyNTAyAQgAAAAFAAAAATEBAAAACy0yMDY1MjA1NzUxAwAAAAMxNjACAAAAAjM0BAAAAAEwBwAAAAgxLzEvMjAyMQgAAAAKMTAvMzEvMjAyMAkAAAABMLTzMuBB5NsIVypW4EHk2wgyQ0lRLk5ZU0U6QS5JUV9JTkNfVEFYLjEwMDAuMS8xLzIwMjEuLi5VU0QuLklOQyBUQVgBAAAALF0CAAIAAAADMTIzAQgAAAAFAAAAATEBAAAACy0yMDY1MjA1NzUxAwAAAAMxNjACAAAAAjc1BAAAAAEwBwAAAAgxLzEvMjAyMQgAAAAKMTAvMzEvMjAyMAkAAAABMLTzMuBB5NsIXFFW4EHk2wg2Q0lRLk5ZU0U6QS5JUV9UT1RBTF9BU1NFVFMuMTAwMC4xLzEvMjAyMS4uLlVTRC4uQVNTRVRTAQAAACxdAgACAAAABDk2</t>
  </si>
  <si>
    <t>MjcBCAAAAAUAAAABMQEAAAALLTIwNjUyMDU3NTEDAAAAAzE2MAIAAAAEMTAwNwQAAAABMAcAAAAIMS8xLzIwMjEIAAAACjEwLzMxLzIwMjAJAAAAATC08zLgQeTbCFxRVuBB5NsIO0NJUS5OWVNFOkEuSVFfU1RfSU5WRVNULjEwMDAuMS8xLzIwMjEuLi5VU0QuLlNUIElOVkVTVE1FTlRTAQAAACxdAgADAAAAAAC08zLgQeTbCFcqVuBB5NsIQENJUS5OWVNFOkEuSVFfUFJFRl9ESVZfT1RIRVIuMTAwMC4xLzEvMjAyMS4uLlVTRC4uUFJFRiBESVZJREVORFMBAAAALF0CAAMAAAAAALTzMuBB5NsIVypW4EHk2whLQ0lRLk5ZU0U6QS5JUV9DQVNIX1NUX0lOVkVTVC4xMDAwLjEvMS8yMDIxLi4uVVNELi5UT1QgQ0FTSCAmIFNUIElOVkVTVE1FTlRTAQAAACxdAgACAAAABDE0NDEBCAAAAAUAAAABMQEAAAALLTIwNjUyMDU3NTEDAAAAAzE2MAIAAAAEMTAwMgQAAAABMAcAAAAIMS8xLzIwMjEIAAAACjEwLzMxLzIwMjAJAAAAATC08zLgQeTbCFcqVuBB5NsIMUNJUS5OWVNFOkEuSVFfTlBQRS4xMDAwLjEvMS8yMDIxLi4uVVNELi5QUEUgKE5FVCkBAAAALF0CAAIAAAAEMTAyMAEIAAAABQAAAAExAQAAAAstMjA2NTIwNTc1MQMAAAADMTYwAgAAAAQxMDA0BAAAAAEwBwAAAAgxLzEvMjAyMQgAAAAKMTAvMzEvMjAyMAkAAAABMLTzMuBB5NsIVypW4EHk2wg5Q0lRLk5ZU0U6QS5JUV9BUi4xMDAwLjEvMS8yMDIxLi4u</t>
  </si>
  <si>
    <t>VVNELi5BQ0NPVU5UUyBSRUNFSVZBQkxFAQAAACxdAgACAAAABDEwMzgBCAAAAAUAAAABMQEAAAALLTIwNjUyMDU3NTEDAAAAAzE2MAIAAAAEMTAyMQQAAAABMAcAAAAIMS8xLzIwMjEIAAAACjEwLzMxLzIwMjAJAAAAATC08zLgQeTbCFcqVuBB5NsIQENJUS5OWVNFOkEuSVFfUFJFRl9FUVVJVFkuMTAwMC4xLzEvMjAyMS4uLlVTRC4uUFJFRiBTVE9DSyBFUVVJVFkBAAAALF0CAAMAAAAAALTzMuBB5NsIVypW4EHk2wg9Q0lRLk5ZU0U6QS5JUV9DT01NT04uMTAwMC4xLzEvMjAyMS4uLlVTRC4uQ09NTU9OIFNUT0NLIEVRVUlUWQEAAAAsXQIAAgAAAAEzAQgAAAAFAAAAATEBAAAACy0yMDY1MjA1NzUxAwAAAAMxNjACAAAABDExMDMEAAAAATAHAAAACDEvMS8yMDIxCAAAAAoxMC8zMS8yMDIwCQAAAAEwtPMy4EHk2whXKlbgQeTbCDxDSVEuTllTRTpBLklRX1RPVEFMX0FTU0VUUy4xMDAwLjEvMS8yMDIxLi4uVVNELi5UT1RBTCBBU1NFVFMBAAAALF0CAAIAAAAEOTYyNwEIAAAABQAAAAExAQAAAAstMjA2NTIwNTc1MQMAAAADMTYwAgAAAAQxMDA3BAAAAAEwBwAAAAgxLzEvMjAyMQgAAAAKMTAvMzEvMjAyMAkAAAABMLTzMuBB5NsIVypW4EHk2wgwQ0lRLk5ZU0U6QS5JUV9OSS4xMDAwLjEvMS8yMDIxLi4uVVNELi5ORVQgSU5DT01FAQAAACxdAgACAAAAAzcxOQEIAAAABQAAAAExAQAAAAstMjA2NTIwNTc1</t>
  </si>
  <si>
    <t>MQMAAAADMTYwAgAAAAIxNQQAAAABMAcAAAAIMS8xLzIwMjEIAAAACjEwLzMxLzIwMjAJAAAAATC08zLgQeTbCFcqVuBB5NsIQkNJUS5OWVNFOkEuSVFfQ0FTSF9FUVVJVi4xMDAwLjEvMS8yMDIxLi4uVVNELi5DQVNIIEFORCBFUVVJVkFMRU5UUwEAAAAsXQIAAgAAAAQxNDQxAQgAAAAFAAAAATEBAAAACy0yMDY1MjA1NzUxAwAAAAMxNjACAAAABDEwOTYEAAAAATAHAAAACDEvMS8yMDIxCAAAAAoxMC8zMS8yMDIwCQAAAAEwtPMy4EHk2whXKlbgQeTbCDxDSVEuTllTRTpBLklRX0FQSUMuMTAwMC4xLzEvMjAyMS4uLlVTRC4uUEQgSU4gQ0FQSVRBTCBDT01NT04BAAAALF0CAAIAAAAENTMxMQEIAAAABQAAAAExAQAAAAstMjA2NTIwNTc1MQMAAAADMTYwAgAAAAQxMDg0BAAAAAEwBwAAAAgxLzEvMjAyMQgAAAAKMTAvMzEvMjAyMAkAAAABMLTzMuBB5NsIVypW4EHk2wg6Q0lRLk5ZU0U6QS5JUV9UT1RBTF9SRVYuMTAwMC4xLzEvMjAyMS4uLlVTRC4uVE9UQUwgUkVWRU5VRQEAAAAsXQIAAgAAAAQ1MzM5AQgAAAAFAAAAATEBAAAACy0yMDY1MjA1NzUxAwAAAAMxNjACAAAAAjI4BAAAAAEwBwAAAAgxLzEvMjAyMQgAAAAKMTAvMzEvMjAyMAkAAAABMLTzMuBB5NsIVypW4EHk2wg3Q0lRLk5ZU0U6QS5JUV9SRS4xMDAwLjEvMS8yMDIxLi4uVVNELi5SRVRBSU5FRCBFQVJOSU5HUwEAAAAsXQIAAgAAAAI4MQEI</t>
  </si>
  <si>
    <t>AAAABQAAAAExAQAAAAstMjA2NTIwNTc1MQMAAAADMTYwAgAAAAQxMjIyBAAAAAEwBwAAAAgxLzEvMjAyMQgAAAAKMTAvMzEvMjAyMAkAAAABMLTzMuBB5NsI6QJW4EHk2wg/Q0lRLk5ZU0U6QS5JUV9UT1RBTF9MSUFCLjEwMDAuMS8xLzIwMjEuLi5VU0QuLlRPVEFMIExJQUJJTElUSUVTAQAAACxdAgACAAAABDQ3NTQBCAAAAAUAAAABMQEAAAALLTIwNjUyMDU3NTEDAAAAAzE2MAIAAAAEMTI3NgQAAAABMAcAAAAIMS8xLzIwMjEIAAAACjEwLzMxLzIwMjAJAAAAATC08zLgQeTbCOkCVuBB5NsITkNJUS5OWVNFOkEuSVFfVE9UQUxfT1VUU1RBTkRJTkdfRklMSU5HX0RBVEUuMTAwMC4xLzEvMjAyMS4uLlVTRC4uVE9UQUwgT1VUIFNIUgEAAAAsXQIAAgAAAAozMDYuODQ5NTI2AQQAAAAFAAAAATUBAAAACy0yMDY1MjA1NzUxAgAAAAUyNDE1MwYAAAABMLTzMuBB5NsI6QJW4EHk2wg6Q0lRLk5ZU0U6QS5JUV9DT0dTLjEwMDAuMS8xLzIwMjEuLi5VU0QuLkNPU1QgT0YgR09PRFMgU09MRAEAAAAsXQIAAgAAAAQyNTAyAQgAAAAFAAAAATEBAAAACy0yMDY1MjA1NzUxAwAAAAMxNjACAAAAAjM0BAAAAAEwBwAAAAgxLzEvMjAyMQgAAAAKMTAvMzEvMjAyMAkAAAABMLTzMuBB5NsI6QJW4EHk2wg4Q0lRLk5ZU0U6QS5JUV9UT1RBTF9ERUJULjEwMDAuMS8xLzIwMjEuLi5VU0QuLlRPVEFMIERFQlQBAAAALF0CAAIA</t>
  </si>
  <si>
    <t>AAAEMjUzNwEIAAAABQAAAAExAQAAAAstMjA2NTIwNTc1MQMAAAADMTYwAgAAAAQ0MTczBAAAAAEwBwAAAAgxLzEvMjAyMQgAAAAKMTAvMzEvMjAyMAkAAAABMLTzMuBB5NsI6QJW4EHk2whAQ0lRLk5ZU0U6QS5JUV9UT1RBTF9DQS4xMDAwLjEvMS8yMDIxLi4uVVNELi5UT1RBTCBDVVJSRU5UIEFTU0VUUwEAAAAsXQIAAgAAAAQzNDE1AQgAAAAFAAAAATEBAAAACy0yMDY1MjA1NzUxAwAAAAMxNjACAAAABDEwMDgEAAAAATAHAAAACDEvMS8yMDIxCAAAAAoxMC8zMS8yMDIwCQAAAAEwtPMy4EHk2wjpAlbgQeTbCDpDSVEuTllTRTpBLklRX0NBU0hfRVFVSVYuMTAwMC4xLzEvMjAyMS4uLlVTRC4uQ0FTSCAmIEVRVUlWAQAAACxdAgACAAAABDE0NDEBCAAAAAUAAAABMQEAAAALLTIwNjUyMDU3NTEDAAAAAzE2MAIAAAAEMTA5NgQAAAABMAcAAAAIMS8xLzIwMjEIAAAACjEwLzMxLzIwMjAJAAAAATC08zLgQeTbCOkCVuBB5NsINENJUS5OWVNFOkEuSVFfSU5EVVNUUlkuMTAwMC4xLzEvMjAxOS4uLlVTRC4uSU5EVVNUUlkBAAAALF0CAAMAAAAgTGlmZSBTY2llbmNlcyBUb29scyBhbmQgU2VydmljZXMAGPQR6EHk2wi3BXLoQeTbCDRDSVEuTllTRTpBLklRX0lORFVTVFJZLjEwMDAuMS8xLzIwMjAuLi5VU0QuLklORFVTVFJZAQAAACxdAgADAAAAIExpZmUgU2NpZW5jZXMgVG9vbHMgYW5kIFNlcnZpY2VzABj0</t>
  </si>
  <si>
    <t>EehB5NsIgJBx6EHk2wg0Q0lRLk5ZU0U6QS5JUV9JTkRVU1RSWS4xMDAwLjEvMS8yMDE3Li4uVVNELi5JTkRVU1RSWQEAAAAsXQIAAwAAACBMaWZlIFNjaWVuY2VzIFRvb2xzIGFuZCBTZXJ2aWNlcwAY9BHoQeTbCCKmcOhB5NsINENJUS5OWVNFOkEuSVFfSU5EVVNUUlkuMTAwMC4xLzEvMjAxNi4uLlVTRC4uSU5EVVNUUlkBAAAALF0CAAMAAAAgTGlmZSBTY2llbmNlcyBUb29scyBhbmQgU2VydmljZXMAGPQR6EHk2wgipnDoQeTbCDRDSVEuTllTRTpBLklRX0lORFVTVFJZLjEwMDAuMS8xLzIwMTguLi5VU0QuLklORFVTVFJZAQAAACxdAgADAAAAIExpZmUgU2NpZW5jZXMgVG9vbHMgYW5kIFNlcnZpY2VzABj0EehB5NsIDFhw6EHk2whAQ0lRLk5ZU0U6QS5JUV9UT1RBTF9DQS4xMDAwLjEvMS8yMDE5Li4uVVNELi5UT1RBTCBDVVJSRU5UIEFTU0VUUwEAAAAsXQIAAgAAAAQzODQ4AQgAAAAFAAAAATEBAAAACjIwNzUyODY1MTYDAAAAAzE2MAIAAAAEMTAwOAQAAAABMAcAAAAIMS8xLzIwMTkIAAAACjEwLzMxLzIwMTgJAAAAATAY9BHoQeTbCLcFcuhB5NsIMENJUS5OWVNFOkEuSVFfTkkuMTAwMC4xLzEvMjAxOS4uLlVTRC4uTkVUIElOQ09NRQEAAAAsXQIAAgAAAAMzMTYBCAAAAAUAAAABMQEAAAAKMjA3NTI4NjUxNgMAAAADMTYwAgAAAAIxNQQAAAABMAcAAAAIMS8xLzIwMTkIAAAACjEwLzMxLzIwMTgJ</t>
  </si>
  <si>
    <t>AAAAATAY9BHoQeTbCLcFcuhB5NsIOUNJUS5OWVNFOkEuSVFfQVIuMTAwMC4xLzEvMjAxOS4uLlVTRC4uQUNDT1VOVFMgUkVDRUlWQUJMRQEAAAAsXQIAAgAAAAM3NzYBCAAAAAUAAAABMQEAAAAKMjA3NTI4NjUxNgMAAAADMTYwAgAAAAQxMDIxBAAAAAEwBwAAAAgxLzEvMjAxOQgAAAAKMTAvMzEvMjAxOAkAAAABMBj0EehB5NsItwVy6EHk2wg8Q0lRLk5ZU0U6QS5JUV9UT1RBTF9FUVVJVFkuMTAwMC4xLzEvMjAxOS4uLlVTRC4uVE9UQUwgRVFVSVRZAQAAACxdAgACAAAABDQ1NzEBCAAAAAUAAAABMQEAAAAKMjA3NTI4NjUxNgMAAAADMTYwAgAAAAQxMjc1BAAAAAEwBwAAAAgxLzEvMjAxOQgAAAAKMTAvMzEvMjAxOAkAAAABMBj0EehB5NsItwVy6EHk2wg6Q0lRLk5ZU0U6QS5JUV9UT1RBTF9SRVYuMTAwMC4xLzEvMjAxOS4uLlVTRC4uVE9UQUwgUkVWRU5VRQEAAAAsXQIAAgAAAAQ0OTE0AQgAAAAFAAAAATEBAAAACjIwNzUyODY1MTYDAAAAAzE2MAIAAAACMjgEAAAAATAHAAAACDEvMS8yMDE5CAAAAAoxMC8zMS8yMDE4CQAAAAEwGPQR6EHk2wi3BXLoQeTbCE5DSVEuTllTRTpBLklRX1RPVEFMX09VVFNUQU5ESU5HX0ZJTElOR19EQVRFLjEwMDAuMS8xLzIwMTkuLi5VU0QuLlRPVEFMIE9VVCBTSFIBAAAALF0CAAIAAAAKMzE4LjUzMzA1NAEEAAAABQAAAAE1AQAAAAoyMDc1Mjg2NTE2AgAAAAUyNDE1</t>
  </si>
  <si>
    <t>MwYAAAABMBj0EehB5NsItwVy6EHk2wg/Q0lRLk5ZU0U6QS5JUV9UT1RBTF9MSUFCLjEwMDAuMS8xLzIwMTkuLi5VU0QuLlRPVEFMIExJQUJJTElUSUVTAQAAACxdAgACAAAABDM5NzABCAAAAAUAAAABMQEAAAAKMjA3NTI4NjUxNgMAAAADMTYwAgAAAAQxMjc2BAAAAAEwBwAAAAgxLzEvMjAxOQgAAAAKMTAvMzEvMjAxOAkAAAABMBj0EehB5NsItwVy6EHk2whCQ0lRLk5ZU0U6QS5JUV9DQVNIX0VRVUlWLjEwMDAuMS8xLzIwMTkuLi5VU0QuLkNBU0ggQU5EIEVRVUlWQUxFTlRTAQAAACxdAgACAAAABDIyNDcBCAAAAAUAAAABMQEAAAAKMjA3NTI4NjUxNgMAAAADMTYwAgAAAAQxMDk2BAAAAAEwBwAAAAgxLzEvMjAxOQgAAAAKMTAvMzEvMjAxOAkAAAABMBj0EehB5NsIrN5x6EHk2whAQ0lRLk5ZU0U6QS5JUV9QUkVGX0RJVl9PVEhFUi4xMDAwLjEvMS8yMDE5Li4uVVNELi5QUkVGIERJVklERU5EUwEAAAAsXQIAAwAAAAAAGPQR6EHk2wis3nHoQeTbCDpDSVEuTllTRTpBLklRX0NPR1MuMTAwMC4xLzEvMjAxOS4uLlVTRC4uQ09TVCBPRiBHT09EUyBTT0xEAQAAACxdAgACAAAABDIyMzQBCAAAAAUAAAABMQEAAAAKMjA3NTI4NjUxNgMAAAADMTYwAgAAAAIzNAQAAAABMAcAAAAIMS8xLzIwMTkIAAAACjEwLzMxLzIwMTgJAAAAATAY9BHoQeTbCKzecehB5NsIN0NJUS5OWVNFOkEuSVFfUkUuMTAwMC4xLzEv</t>
  </si>
  <si>
    <t>MjAxOS4uLlVTRC4uUkVUQUlORUQgRUFSTklOR1MBAAAALF0CAAIAAAAELTMzNgEIAAAABQAAAAExAQAAAAoyMDc1Mjg2NTE2AwAAAAMxNjACAAAABDEyMjIEAAAAATAHAAAACDEvMS8yMDE5CAAAAAoxMC8zMS8yMDE4CQAAAAEwGPQR6EHk2wis3nHoQeTbCDxDSVEuTllTRTpBLklRX0FQSUMuMTAwMC4xLzEvMjAxOS4uLlVTRC4uUEQgSU4gQ0FQSVRBTCBDT01NT04BAAAALF0CAAIAAAAENTMwOAEIAAAABQAAAAExAQAAAAoyMDc1Mjg2NTE2AwAAAAMxNjACAAAABDEwODQEAAAAATAHAAAACDEvMS8yMDE5CAAAAAoxMC8zMS8yMDE4CQAAAAEwGPQR6EHk2wis3nHoQeTbCDZDSVEuTllTRTpBLklRX0lOVkVOVE9SWS4xMDAwLjEvMS8yMDE5Li4uVVNELi5JTlZFTlRPUlkBAAAALF0CAAIAAAADNjM4AQgAAAAFAAAAATEBAAAACjIwNzUyODY1MTYDAAAAAzE2MAIAAAAEMTA0MwQAAAABMAcAAAAIMS8xLzIwMTkIAAAACjEwLzMxLzIwMTgJAAAAATAY9BHoQeTbCKzecehB5NsIQENJUS5OWVNFOkEuSVFfUFJFRl9FUVVJVFkuMTAwMC4xLzEvMjAxOS4uLlVTRC4uUFJFRiBTVE9DSyBFUVVJVFkBAAAALF0CAAMAAAAAABj0EehB5NsIrN5x6EHk2wg8Q0lRLk5ZU0U6QS5JUV9UT1RBTF9BU1NFVFMuMTAwMC4xLzEvMjAxOS4uLlVTRC4uVE9UQUwgQVNTRVRTAQAAACxdAgACAAAABDg1NDEBCAAAAAUAAAABMQEAAAAK</t>
  </si>
  <si>
    <t>MjA3NTI4NjUxNgMAAAADMTYwAgAAAAQxMDA3BAAAAAEwBwAAAAgxLzEvMjAxOQgAAAAKMTAvMzEvMjAxOAkAAAABMBj0EehB5NsIrN5x6EHk2wg4Q0lRLk5ZU0U6QS5JUV9UT1RBTF9ERUJULjEwMDAuMS8xLzIwMTkuLi5VU0QuLlRPVEFMIERFQlQBAAAALF0CAAIAAAAEMTc5OQEIAAAABQAAAAExAQAAAAoyMDc1Mjg2NTE2AwAAAAMxNjACAAAABDQxNzMEAAAAATAHAAAACDEvMS8yMDE5CAAAAAoxMC8zMS8yMDE4CQAAAAEwGPQR6EHk2wis3nHoQeTbCEVDSVEuTllTRTpBLklRX1RPVEFMX0NMLjEwMDAuMS8xLzIwMTkuLi5VU0QuLlRPVEFMIENVUlJFTlQgTElBQklMSVRJRVMBAAAALF0CAAIAAAAEMTE3MQEIAAAABQAAAAExAQAAAAoyMDc1Mjg2NTE2AwAAAAMxNjACAAAABDEwMDkEAAAAATAHAAAACDEvMS8yMDE5CAAAAAoxMC8zMS8yMDE4CQAAAAEwGPQR6EHk2wis3nHoQeTbCD1DSVEuTllTRTpBLklRX0NPTU1PTi4xMDAwLjEvMS8yMDE5Li4uVVNELi5DT01NT04gU1RPQ0sgRVFVSVRZAQAAACxdAgACAAAAATMBCAAAAAUAAAABMQEAAAAKMjA3NTI4NjUxNgMAAAADMTYwAgAAAAQxMTAzBAAAAAEwBwAAAAgxLzEvMjAxOQgAAAAKMTAvMzEvMjAxOAkAAAABMBj0EehB5NsIrN5x6EHk2whLQ0lRLk5ZU0U6QS5JUV9DQVNIX1NUX0lOVkVTVC4xMDAwLjEvMS8yMDE5Li4uVVNELi5UT1QgQ0FTSCAmIFNU</t>
  </si>
  <si>
    <t>IElOVkVTVE1FTlRTAQAAACxdAgACAAAABDIyNDcBCAAAAAUAAAABMQEAAAAKMjA3NTI4NjUxNgMAAAADMTYwAgAAAAQxMDAyBAAAAAEwBwAAAAgxLzEvMjAxOQgAAAAKMTAvMzEvMjAxOAkAAAABMBj0EehB5NsIrN5x6EHk2wgoQ0lRLk5ZU0U6QS5JUV9BUC4xMDAwLjEvMS8yMDE5Li4uVVNELi5BUAEAAAAsXQIAAgAAAAMzNDABCAAAAAUAAAABMQEAAAAKMjA3NTI4NjUxNgMAAAADMTYwAgAAAAQxMDE4BAAAAAEwBwAAAAgxLzEvMjAxOQgAAAAKMTAvMzEvMjAxOAkAAAABMBj0EehB5NsInLdx6EHk2wg7Q0lRLk5ZU0U6QS5JUV9MVF9JTlZFU1QuMTAwMC4xLzEvMjAxOS4uLlVTRC4uTFRfSU5WRVNUTUVOVFMBAAAALF0CAAIAAAACNjgBCAAAAAUAAAABMQEAAAAKMjA3NTI4NjUxNgMAAAADMTYwAgAAAAQxMDU0BAAAAAEwBwAAAAgxLzEvMjAxOQgAAAAKMTAvMzEvMjAxOAkAAAABMBj0EehB5NsInLdx6EHk2wg6Q0lRLk5ZU0U6QS5JUV9DQVNIX0VRVUlWLjEwMDAuMS8xLzIwMTkuLi5VU0QuLkNBU0ggJiBFUVVJVgEAAAAsXQIAAgAAAAQyMjQ3AQgAAAAFAAAAATEBAAAACjIwNzUyODY1MTYDAAAAAzE2MAIAAAAEMTA5NgQAAAABMAcAAAAIMS8xLzIwMTkIAAAACjEwLzMxLzIwMTgJAAAAATAY9BHoQeTbCJy3cehB5NsINkNJUS5OWVNFOkEuSVFfVE9UQUxfQVNTRVRTLjEwMDAuMS8xLzIwMTkuLi5VU0Qu</t>
  </si>
  <si>
    <t>LkFTU0VUUwEAAAAsXQIAAgAAAAQ4NTQxAQgAAAAFAAAAATEBAAAACjIwNzUyODY1MTYDAAAAAzE2MAIAAAAEMTAwNwQAAAABMAcAAAAIMS8xLzIwMTkIAAAACjEwLzMxLzIwMTgJAAAAATAY9BHoQeTbCKzecehB5NsIMUNJUS5OWVNFOkEuSVFfTlBQRS4xMDAwLjEvMS8yMDE5Li4uVVNELi5QUEUgKE5FVCkBAAAALF0CAAIAAAADODIyAQgAAAAFAAAAATEBAAAACjIwNzUyODY1MTYDAAAAAzE2MAIAAAAEMTAwNAQAAAABMAcAAAAIMS8xLzIwMTkIAAAACjEwLzMxLzIwMTgJAAAAATAY9BHoQeTbCJy3cehB5NsIMkNJUS5OWVNFOkEuSVFfSU5DX1RBWC4xMDAwLjEvMS8yMDE5Li4uVVNELi5JTkMgVEFYAQAAACxdAgACAAAAAzYzMAEIAAAABQAAAAExAQAAAAoyMDc1Mjg2NTE2AwAAAAMxNjACAAAAAjc1BAAAAAEwBwAAAAgxLzEvMjAxOQgAAAAKMTAvMzEvMjAxOAkAAAABMBj0EehB5NsInLdx6EHk2wg7Q0lRLk5ZU0U6QS5JUV9TVF9JTlZFU1QuMTAwMC4xLzEvMjAxOS4uLlVTRC4uU1QgSU5WRVNUTUVOVFMBAAAALF0CAAMAAAAAABj0EehB5NsInLdx6EHk2whGQ0lRLk5ZU0U6QS5JUV9ORVRfSU5URVJFU1RfRVhQLjEwMDAuMS8xLzIwMTkuLi5VU0QuLklOVEVSRVNUIEVYUCAoTkVUKQEAAAAsXQIAAgAAAAMtMzcBCAAAAAUAAAABMQEAAAAKMjA3NTI4NjUxNgMAAAADMTYwAgAAAAMzNjgEAAAAATAHAAAA</t>
  </si>
  <si>
    <t>CDEvMS8yMDE5CAAAAAoxMC8zMS8yMDE4CQAAAAEwGPQR6EHk2wict3HoQeTbCCxDSVEuTllTRTpBLklRX0NPR1MuMTAwMC4xLzEvMjAxOS4uLlVTRC4uQ09HUwEAAAAsXQIAAgAAAAQyMjM0AQgAAAAFAAAAATEBAAAACjIwNzUyODY1MTYDAAAAAzE2MAIAAAACMzQEAAAAATAHAAAACDEvMS8yMDE5CAAAAAoxMC8zMS8yMDE4CQAAAAEwGPQR6EHk2wict3HoQeTbCCpDSVEuTllTRTpBLklRX0lOQ19UQVguLjEvMS8yMDE5Li4uVVNELi5TR0EBAAAALF0CAAIAAAADNjMwAQgAAAAFAAAAATEBAAAACjIwNzUyODg1NTYDAAAAAzE2MAIAAAACNzUEAAAAATAHAAAACDEvMS8yMDE5CAAAAAoxMC8zMS8yMDE4CQAAAAEwGPQR6EHk2wict3HoQeTbCDpDSVEuTllTRTpBLklRX1RPVEFMX1JFVi4xMDAwLjEvMS8yMDIwLi4uVVNELi5UT1RBTCBSRVZFTlVFAQAAACxdAgACAAAABDUxNjMBCAAAAAUAAAABMQEAAAALLTIxMTY3NzcxNzkDAAAAAzE2MAIAAAACMjgEAAAAATAHAAAACDEvMS8yMDIwCAAAAAoxMC8zMS8yMDE5CQAAAAEwGPQR6EHk2wiAkHHoQeTbCDZDSVEuTllTRTpBLklRX1RPVEFMX0FTU0VUUy4xMDAwLjEvMS8yMDIwLi4uVVNELi5BU1NFVFMBAAAALF0CAAIAAAAEOTQ1MgEIAAAABQAAAAExAQAAAAstMjExNjc3NzE3OQMAAAADMTYwAgAAAAQxMDA3BAAAAAEwBwAAAAgxLzEvMjAyMAgAAAAKMTAvMzEv</t>
  </si>
  <si>
    <t>MjAxOQkAAAABMBj0EehB5NsIgJBx6EHk2whOQ0lRLk5ZU0U6QS5JUV9UT1RBTF9PVVRTVEFORElOR19GSUxJTkdfREFURS4xMDAwLjEvMS8yMDIwLi4uVVNELi5UT1RBTCBPVVQgU0hSAQAAACxdAgACAAAACjMxMC4xODM0MTUBBAAAAAUAAAABNQEAAAALLTIxMTY3NzcxNzkCAAAABTI0MTUzBgAAAAEwGPQR6EHk2wict3HoQeTbCDxDSVEuTllTRTpBLklRX1RPVEFMX0VRVUlUWS4xMDAwLjEvMS8yMDIwLi4uVVNELi5UT1RBTCBFUVVJVFkBAAAALF0CAAIAAAAENDc0OAEIAAAABQAAAAExAQAAAAstMjExNjc3NzE3OQMAAAADMTYwAgAAAAQxMjc1BAAAAAEwBwAAAAgxLzEvMjAyMAgAAAAKMTAvMzEvMjAxOQkAAAABMFYZEuhB5NsInLdx6EHk2whAQ0lRLk5ZU0U6QS5JUV9QUkVGX0RJVl9PVEhFUi4xMDAwLjEvMS8yMDIwLi4uVVNELi5QUkVGIERJVklERU5EUwEAAAAsXQIAAwAAAAAAGPQR6EHk2wiAkHHoQeTbCEVDSVEuTllTRTpBLklRX1RPVEFMX0NMLjEwMDAuMS8xLzIwMjAuLi5VU0QuLlRPVEFMIENVUlJFTlQgTElBQklMSVRJRVMBAAAALF0CAAIAAAAEMjA4MAEIAAAABQAAAAExAQAAAAstMjExNjc3NzE3OQMAAAADMTYwAgAAAAQxMDA5BAAAAAEwBwAAAAgxLzEvMjAyMAgAAAAKMTAvMzEvMjAxOQkAAAABMBj0EehB5NsIgJBx6EHk2whLQ0lRLk5ZU0U6QS5JUV9DQVNIX1NUX0lOVkVTVC4xMDAw</t>
  </si>
  <si>
    <t>LjEvMS8yMDIwLi4uVVNELi5UT1QgQ0FTSCAmIFNUIElOVkVTVE1FTlRTAQAAACxdAgACAAAABDEzODIBCAAAAAUAAAABMQEAAAALLTIxMTY3NzcxNzkDAAAAAzE2MAIAAAAEMTAwMgQAAAABMAcAAAAIMS8xLzIwMjAIAAAACjEwLzMxLzIwMTkJAAAAATAY9BHoQeTbCICQcehB5NsIP0NJUS5OWVNFOkEuSVFfVE9UQUxfTElBQi4xMDAwLjEvMS8yMDIwLi4uVVNELi5UT1RBTCBMSUFCSUxJVElFUwEAAAAsXQIAAgAAAAQ0NzA0AQgAAAAFAAAAATEBAAAACy0yMTE2Nzc3MTc5AwAAAAMxNjACAAAABDEyNzYEAAAAATAHAAAACDEvMS8yMDIwCAAAAAoxMC8zMS8yMDE5CQAAAAEwVhkS6EHk2wiAkHHoQeTbCEBDSVEuTllTRTpBLklRX1RPVEFMX0NBLjEwMDAuMS8xLzIwMjAuLi5VU0QuLlRPVEFMIENVUlJFTlQgQVNTRVRTAQAAACxdAgACAAAABDMxODkBCAAAAAUAAAABMQEAAAALLTIxMTY3NzcxNzkDAAAAAzE2MAIAAAAEMTAwOAQAAAABMAcAAAAIMS8xLzIwMjAIAAAACjEwLzMxLzIwMTkJAAAAATBWGRLoQeTbCICQcehB5NsIOkNJUS5OWVNFOkEuSVFfQ09HUy4xMDAwLjEvMS8yMDIwLi4uVVNELi5DT1NUIE9GIEdPT0RTIFNPTEQBAAAALF0CAAIAAAAEMjM1OAEIAAAABQAAAAExAQAAAAstMjExNjc3NzE3OQMAAAADMTYwAgAAAAIzNAQAAAABMAcAAAAIMS8xLzIwMjAIAAAACjEwLzMxLzIwMTkJAAAAATBW</t>
  </si>
  <si>
    <t>GRLoQeTbCICQcehB5NsIMENJUS5OWVNFOkEuSVFfTkkuMTAwMC4xLzEvMjAyMC4uLlVTRC4uTkVUIElOQ09NRQEAAAAsXQIAAgAAAAQxMDcxAQgAAAAFAAAAATEBAAAACy0yMTE2Nzc3MTc5AwAAAAMxNjACAAAAAjE1BAAAAAEwBwAAAAgxLzEvMjAyMAgAAAAKMTAvMzEvMjAxOQkAAAABMFYZEuhB5NsIgJBx6EHk2whCQ0lRLk5ZU0U6QS5JUV9DQVNIX0VRVUlWLjEwMDAuMS8xLzIwMjAuLi5VU0QuLkNBU0ggQU5EIEVRVUlWQUxFTlRTAQAAACxdAgACAAAABDEzODIBCAAAAAUAAAABMQEAAAALLTIxMTY3NzcxNzkDAAAAAzE2MAIAAAAEMTA5NgQAAAABMAcAAAAIMS8xLzIwMjAIAAAACjEwLzMxLzIwMTkJAAAAATBWGRLoQeTbCHBpcehB5NsINkNJUS5OWVNFOkEuSVFfSU5WRU5UT1JZLjEwMDAuMS8xLzIwMjAuLi5VU0QuLklOVkVOVE9SWQEAAAAsXQIAAgAAAAM2NzkBCAAAAAUAAAABMQEAAAALLTIxMTY3NzcxNzkDAAAAAzE2MAIAAAAEMTA0MwQAAAABMAcAAAAIMS8xLzIwMjAIAAAACjEwLzMxLzIwMTkJAAAAATBWGRLoQeTbCICQcehB5NsIOUNJUS5OWVNFOkEuSVFfQVIuMTAwMC4xLzEvMjAyMC4uLlVTRC4uQUNDT1VOVFMgUkVDRUlWQUJMRQEAAAAsXQIAAgAAAAM5MzABCAAAAAUAAAABMQEAAAALLTIxMTY3NzcxNzkDAAAAAzE2MAIAAAAEMTAyMQQAAAABMAcAAAAIMS8xLzIwMjAIAAAACjEwLzMx</t>
  </si>
  <si>
    <t>LzIwMTkJAAAAATBWGRLoQeTbCICQcehB5NsIOENJUS5OWVNFOkEuSVFfVE9UQUxfREVCVC4xMDAwLjEvMS8yMDIwLi4uVVNELi5UT1RBTCBERUJUAQAAACxdAgACAAAABDI0MDcBCAAAAAUAAAABMQEAAAALLTIxMTY3NzcxNzkDAAAAAzE2MAIAAAAENDE3MwQAAAABMAcAAAAIMS8xLzIwMjAIAAAACjEwLzMxLzIwMTkJAAAAATBWGRLoQeTbCHBpcehB5NsIN0NJUS5OWVNFOkEuSVFfUkUuMTAwMC4xLzEvMjAyMC4uLlVTRC4uUkVUQUlORUQgRUFSTklOR1MBAAAALF0CAAIAAAADLTE4AQgAAAAFAAAAATEBAAAACy0yMTE2Nzc3MTc5AwAAAAMxNjACAAAABDEyMjIEAAAAATAHAAAACDEvMS8yMDIwCAAAAAoxMC8zMS8yMDE5CQAAAAEwVhkS6EHk2whwaXHoQeTbCDxDSVEuTllTRTpBLklRX0FQSUMuMTAwMC4xLzEvMjAyMC4uLlVTRC4uUEQgSU4gQ0FQSVRBTCBDT01NT04BAAAALF0CAAIAAAAENTI3NwEIAAAABQAAAAExAQAAAAstMjExNjc3NzE3OQMAAAADMTYwAgAAAAQxMDg0BAAAAAEwBwAAAAgxLzEvMjAyMAgAAAAKMTAvMzEvMjAxOQkAAAABMFYZEuhB5NsIcGlx6EHk2whAQ0lRLk5ZU0U6QS5JUV9QUkVGX0VRVUlUWS4xMDAwLjEvMS8yMDIwLi4uVVNELi5QUkVGIFNUT0NLIEVRVUlUWQEAAAAsXQIAAwAAAAAAVhkS6EHk2whwaXHoQeTbCDxDSVEuTllTRTpBLklRX1RPVEFMX0FTU0VUUy4xMDAwLjEv</t>
  </si>
  <si>
    <t>MS8yMDIwLi4uVVNELi5UT1RBTCBBU1NFVFMBAAAALF0CAAIAAAAEOTQ1MgEIAAAABQAAAAExAQAAAAstMjExNjc3NzE3OQMAAAADMTYwAgAAAAQxMDA3BAAAAAEwBwAAAAgxLzEvMjAyMAgAAAAKMTAvMzEvMjAxOQkAAAABMFYZEuhB5NsIcGlx6EHk2wg6Q0lRLk5ZU0U6QS5JUV9DQVNIX0VRVUlWLjEwMDAuMS8xLzIwMjAuLi5VU0QuLkNBU0ggJiBFUVVJVgEAAAAsXQIAAgAAAAQxMzgyAQgAAAAFAAAAATEBAAAACy0yMTE2Nzc3MTc5AwAAAAMxNjACAAAABDEwOTYEAAAAATAHAAAACDEvMS8yMDIwCAAAAAoxMC8zMS8yMDE5CQAAAAEwVhkS6EHk2whwaXHoQeTbCDtDSVEuTllTRTpBLklRX1NUX0lOVkVTVC4xMDAwLjEvMS8yMDIwLi4uVVNELi5TVCBJTlZFU1RNRU5UUwEAAAAsXQIAAwAAAAAAVhkS6EHk2whwaXHoQeTbCDFDSVEuTllTRTpBLklRX05QUEUuMTAwMC4xLzEvMjAyMC4uLlVTRC4uUFBFIChORVQpAQAAACxdAgACAAAAAzg1MAEIAAAABQAAAAExAQAAAAstMjExNjc3NzE3OQMAAAADMTYwAgAAAAQxMDA0BAAAAAEwBwAAAAgxLzEvMjAyMAgAAAAKMTAvMzEvMjAxOQkAAAABMFYZEuhB5NsIcGlx6EHk2wg9Q0lRLk5ZU0U6QS5JUV9DT01NT04uMTAwMC4xLzEvMjAyMC4uLlVTRC4uQ09NTU9OIFNUT0NLIEVRVUlUWQEAAAAsXQIAAgAAAAEzAQgAAAAFAAAAATEBAAAACy0yMTE2Nzc3MTc5AwAA</t>
  </si>
  <si>
    <t>AAMxNjACAAAABDExMDMEAAAAATAHAAAACDEvMS8yMDIwCAAAAAoxMC8zMS8yMDE5CQAAAAEwVhkS6EHk2whwaXHoQeTbCDJDSVEuTllTRTpBLklRX0lOQ19UQVguMTAwMC4xLzEvMjAyMC4uLlVTRC4uSU5DIFRBWAEAAAAsXQIAAgAAAAQtMTUyAQgAAAAFAAAAATEBAAAACy0yMTE2Nzc3MTc5AwAAAAMxNjACAAAAAjc1BAAAAAEwBwAAAAgxLzEvMjAyMAgAAAAKMTAvMzEvMjAxOQkAAAABMFYZEuhB5NsIYUJx6EHk2whGQ0lRLk5ZU0U6QS5JUV9ORVRfSU5URVJFU1RfRVhQLjEwMDAuMS8xLzIwMjAuLi5VU0QuLklOVEVSRVNUIEVYUCAoTkVUKQEAAAAsXQIAAgAAAAMtMzgBCAAAAAUAAAABMQEAAAALLTIxMTY3NzcxNzkDAAAAAzE2MAIAAAADMzY4BAAAAAEwBwAAAAgxLzEvMjAyMAgAAAAKMTAvMzEvMjAxOQkAAAABMFYZEuhB5NsIYUJx6EHk2wgoQ0lRLk5ZU0U6QS5JUV9BUC4xMDAwLjEvMS8yMDIwLi4uVVNELi5BUAEAAAAsXQIAAgAAAAMzNTQBCAAAAAUAAAABMQEAAAALLTIxMTY3NzcxNzkDAAAAAzE2MAIAAAAEMTAxOAQAAAABMAcAAAAIMS8xLzIwMjAIAAAACjEwLzMxLzIwMTkJAAAAATBWGRLoQeTbCGFCcehB5NsIO0NJUS5OWVNFOkEuSVFfTFRfSU5WRVNULjEwMDAuMS8xLzIwMjAuLi5VU0QuLkxUX0lOVkVTVE1FTlRTAQAAACxdAgACAAAAAzEwMgEIAAAABQAAAAExAQAAAAstMjExNjc3NzE3</t>
  </si>
  <si>
    <t>OQMAAAADMTYwAgAAAAQxMDU0BAAAAAEwBwAAAAgxLzEvMjAyMAgAAAAKMTAvMzEvMjAxOQkAAAABMFYZEuhB5NsIcGlx6EHk2wgsQ0lRLk5ZU0U6QS5JUV9DT0dTLjEwMDAuMS8xLzIwMjAuLi5VU0QuLkNPR1MBAAAALF0CAAIAAAAEMjM1OAEIAAAABQAAAAExAQAAAAstMjExNjc3NzE3OQMAAAADMTYwAgAAAAIzNAQAAAABMAcAAAAIMS8xLzIwMjAIAAAACjEwLzMxLzIwMTkJAAAAATBWGRLoQeTbCGFCcehB5NsIKkNJUS5OWVNFOkEuSVFfSU5DX1RBWC4uMS8xLzIwMjAuLi5VU0QuLlNHQQEAAAAsXQIAAgAAAAQtMTUyAQgAAAAFAAAAATEBAAAACy0yMTE2Nzc2ODAwAwAAAAMxNjACAAAAAjc1BAAAAAEwBwAAAAgxLzEvMjAyMAgAAAAKMTAvMzEvMjAxOQkAAAABMFYZEuhB5NsIYUJx6EHk2wg2Q0lRLk5ZU0U6QS5JUV9JTlZFTlRPUlkuMTAwMC4xLzEvMjAxOC4uLlVTRC4uSU5WRU5UT1JZAQAAACxdAgACAAAAAzU3NQEIAAAABQAAAAExAQAAAAoxOTk2OTQ1ODkyAwAAAAMxNjACAAAABDEwNDMEAAAAATAHAAAACDEvMS8yMDE4CAAAAAoxMC8zMS8yMDE3CQAAAAEwVhkS6EHk2whhQnHoQeTbCDZDSVEuTllTRTpBLklRX0lOVkVOVE9SWS4xMDAwLjEvMS8yMDE2Li4uVVNELi5JTlZFTlRPUlkBAAAALF0CAAIAAAADNTQxAQgAAAAFAAAAATEBAAAACjE4NzAyMDI5MTcDAAAAAzE2MAIAAAAEMTA0MwQAAAAB</t>
  </si>
  <si>
    <t>MAcAAAAIMS8xLzIwMTYIAAAACjEwLzMxLzIwMTUJAAAAATBWGRLoQeTbCGFCcehB5NsINkNJUS5OWVNFOkEuSVFfSU5WRU5UT1JZLjEwMDAuMS8xLzIwMTcuLi5VU0QuLklOVkVOVE9SWQEAAAAsXQIAAgAAAAM1MzMBCAAAAAUAAAABMQEAAAAKMTkzNjc2MDQ2MgMAAAADMTYwAgAAAAQxMDQzBAAAAAEwBwAAAAgxLzEvMjAxNwgAAAAKMTAvMzEvMjAxNgkAAAABMFYZEuhB5NsIYUJx6EHk2wg8Q0lRLk5ZU0U6QS5JUV9UT1RBTF9FUVVJVFkuMTAwMC4xLzEvMjAxOC4uLlVTRC4uVE9UQUwgRVFVSVRZAQAAACxdAgACAAAABDQ4MzUBCAAAAAUAAAABMQEAAAAKMTk5Njk0NTg5MgMAAAADMTYwAgAAAAQxMjc1BAAAAAEwBwAAAAgxLzEvMjAxOAgAAAAKMTAvMzEvMjAxNwkAAAABMFYZEuhB5NsIYUJx6EHk2wg8Q0lRLk5ZU0U6QS5JUV9UT1RBTF9FUVVJVFkuMTAwMC4xLzEvMjAxNy4uLlVTRC4uVE9UQUwgRVFVSVRZAQAAACxdAgACAAAABDQyNDYBCAAAAAUAAAABMQEAAAAKMTkzNjc2MDQ2MgMAAAADMTYwAgAAAAQxMjc1BAAAAAEwBwAAAAgxLzEvMjAxNwgAAAAKMTAvMzEvMjAxNgkAAAABMFYZEuhB5NsIUhtx6EHk2wg8Q0lRLk5ZU0U6QS5JUV9UT1RBTF9FUVVJVFkuMTAwMC4xLzEvMjAxNi4uLlVTRC4uVE9UQUwgRVFVSVRZAQAAACxdAgACAAAABDQxNzABCAAAAAUAAAABMQEAAAAKMTg3MDIwMjkxNwMA</t>
  </si>
  <si>
    <t>AAADMTYwAgAAAAQxMjc1BAAAAAEwBwAAAAgxLzEvMjAxNggAAAAKMTAvMzEvMjAxNQkAAAABMFYZEuhB5NsIYUJx6EHk2wgsQ0lRLk5ZU0U6QS5JUV9DT0dTLjEwMDAuMS8xLzIwMTYuLi5VU0QuLkNPR1MBAAAALF0CAAIAAAAEMTk5NwEIAAAABQAAAAExAQAAAAoxODcwMjAyOTE3AwAAAAMxNjACAAAAAjM0BAAAAAEwBwAAAAgxLzEvMjAxNggAAAAKMTAvMzEvMjAxNQkAAAABMFYZEuhB5NsIYUJx6EHk2wgsQ0lRLk5ZU0U6QS5JUV9DT0dTLjEwMDAuMS8xLzIwMTguLi5VU0QuLkNPR1MBAAAALF0CAAIAAAAEMjA3MwEIAAAABQAAAAExAQAAAAoxOTk2OTQ1ODkyAwAAAAMxNjACAAAAAjM0BAAAAAEwBwAAAAgxLzEvMjAxOAgAAAAKMTAvMzEvMjAxNwkAAAABMFYZEuhB5NsIYUJx6EHk2wgsQ0lRLk5ZU0U6QS5JUV9DT0dTLjEwMDAuMS8xLzIwMTcuLi5VU0QuLkNPR1MBAAAALF0CAAIAAAAEMjAwNQEIAAAABQAAAAExAQAAAAoxOTM2NzYwNDYyAwAAAAMxNjACAAAAAjM0BAAAAAEwBwAAAAgxLzEvMjAxNwgAAAAKMTAvMzEvMjAxNgkAAAABMFYZEuhB5NsIUhtx6EHk2wgqQ0lRLk5ZU0U6QS5JUV9JTkNfVEFYLi4xLzEvMjAxNy4uLlVTRC4uU0dBAQAAACxdAgACAAAAAjgyAQgAAAAFAAAAATEBAAAACjE5MzY3NjA1NTEDAAAAAzE2MAIAAAACNzUEAAAAATAHAAAACDEvMS8yMDE3CAAAAAoxMC8zMS8yMDE2</t>
  </si>
  <si>
    <t>CQAAAAEwVhkS6EHk2whSG3HoQeTbCCpDSVEuTllTRTpBLklRX0lOQ19UQVguLjEvMS8yMDE4Li4uVVNELi5TR0EBAAAALF0CAAIAAAADMTE5AQgAAAAFAAAAATEBAAAACjE5OTY5NDYzMTgDAAAAAzE2MAIAAAACNzUEAAAAATAHAAAACDEvMS8yMDE4CAAAAAoxMC8zMS8yMDE3CQAAAAEwVhkS6EHk2whSG3HoQeTbCCpDSVEuTllTRTpBLklRX0lOQ19UQVguLjEvMS8yMDE2Li4uVVNELi5TR0EBAAAALF0CAAIAAAACNDIBCAAAAAUAAAABMQEAAAAKMTg3MDIwNDQxMwMAAAADMTYwAgAAAAI3NQQAAAABMAcAAAAIMS8xLzIwMTYIAAAACjEwLzMxLzIwMTUJAAAAATBWGRLoQeTbCFIbcehB5NsIKENJUS5OWVNFOkEuSVFfQVAuMTAwMC4xLzEvMjAxOC4uLlVTRC4uQVABAAAALF0CAAIAAAADMzA1AQgAAAAFAAAAATEBAAAACjE5OTY5NDU4OTIDAAAAAzE2MAIAAAAEMTAxOAQAAAABMAcAAAAIMS8xLzIwMTgIAAAACjEwLzMxLzIwMTcJAAAAATBWGRLoQeTbCFIbcehB5NsIO0NJUS5OWVNFOkEuSVFfTFRfSU5WRVNULjEwMDAuMS8xLzIwMTguLi5VU0QuLkxUX0lOVkVTVE1FTlRTAQAAACxdAgACAAAAAzEzOAEIAAAABQAAAAExAQAAAAoxOTk2OTQ1ODkyAwAAAAMxNjACAAAABDEwNTQEAAAAATAHAAAACDEvMS8yMDE4CAAAAAoxMC8zMS8yMDE3CQAAAAEwVhkS6EHk2whSG3HoQeTbCEZDSVEuTllTRTpBLklRX05F</t>
  </si>
  <si>
    <t>VF9JTlRFUkVTVF9FWFAuMTAwMC4xLzEvMjAxOC4uLlVTRC4uSU5URVJFU1QgRVhQIChORVQpAQAAACxdAgACAAAAAy01NwEIAAAABQAAAAExAQAAAAoxOTk2OTQ1ODkyAwAAAAMxNjACAAAAAzM2OAQAAAABMAcAAAAIMS8xLzIwMTgIAAAACjEwLzMxLzIwMTcJAAAAATBWGRLoQeTbCFIbcehB5NsIO0NJUS5OWVNFOkEuSVFfU1RfSU5WRVNULjEwMDAuMS8xLzIwMTguLi5VU0QuLlNUIElOVkVTVE1FTlRTAQAAACxdAgADAAAAAABWGRLoQeTbCFIbcehB5NsIO0NJUS5OWVNFOkEuSVFfTFRfSU5WRVNULjEwMDAuMS8xLzIwMTYuLi5VU0QuLkxUX0lOVkVTVE1FTlRTAQAAACxdAgACAAAAAjg2AQgAAAAFAAAAATEBAAAACjE4NzAyMDI5MTcDAAAAAzE2MAIAAAAEMTA1NAQAAAABMAcAAAAIMS8xLzIwMTYIAAAACjEwLzMxLzIwMTUJAAAAATBWGRLoQeTbCFIbcehB5NsIMUNJUS5OWVNFOkEuSVFfTlBQRS4xMDAwLjEvMS8yMDE2Li4uVVNELi5QUEUgKE5FVCkBAAAALF0CAAIAAAADNjA0AQgAAAAFAAAAATEBAAAACjE4NzAyMDI5MTcDAAAAAzE2MAIAAAAEMTAwNAQAAAABMAcAAAAIMS8xLzIwMTYIAAAACjEwLzMxLzIwMTUJAAAAATBWGRLoQeTbCFIbcehB5NsIO0NJUS5OWVNFOkEuSVFfU1RfSU5WRVNULjEwMDAuMS8xLzIwMTYuLi5VU0QuLlNUIElOVkVTVE1FTlRTAQAAACxdAgADAAAAAABWGRLoQeTbCFIb</t>
  </si>
  <si>
    <t>cehB5NsIKENJUS5OWVNFOkEuSVFfQVAuMTAwMC4xLzEvMjAxNy4uLlVTRC4uQVABAAAALF0CAAIAAAADMjU3AQgAAAAFAAAAATEBAAAACjE5MzY3NjA0NjIDAAAAAzE2MAIAAAAEMTAxOAQAAAABMAcAAAAIMS8xLzIwMTcIAAAACjEwLzMxLzIwMTYJAAAAATBWGRLoQeTbCFIbcehB5NsIO0NJUS5OWVNFOkEuSVFfTFRfSU5WRVNULjEwMDAuMS8xLzIwMTcuLi5VU0QuLkxUX0lOVkVTVE1FTlRTAQAAACxdAgACAAAAAzEzNQEIAAAABQAAAAExAQAAAAoxOTM2NzYwNDYyAwAAAAMxNjACAAAABDEwNTQEAAAAATAHAAAACDEvMS8yMDE3CAAAAAoxMC8zMS8yMDE2CQAAAAEwVhkS6EHk2whG9HDoQeTbCEZDSVEuTllTRTpBLklRX05FVF9JTlRFUkVTVF9FWFAuMTAwMC4xLzEvMjAxNi4uLlVTRC4uSU5URVJFU1QgRVhQIChORVQpAQAAACxdAgACAAAAAy01OQEIAAAABQAAAAExAQAAAAoxODcwMjAyOTE3AwAAAAMxNjACAAAAAzM2OAQAAAABMAcAAAAIMS8xLzIwMTYIAAAACjEwLzMxLzIwMTUJAAAAATBWGRLoQeTbCEb0cOhB5NsIMUNJUS5OWVNFOkEuSVFfTlBQRS4xMDAwLjEvMS8yMDE3Li4uVVNELi5QUEUgKE5FVCkBAAAALF0CAAIAAAADNjM5AQgAAAAFAAAAATEBAAAACjE5MzY3NjA0NjIDAAAAAzE2MAIAAAAEMTAwNAQAAAABMAcAAAAIMS8xLzIwMTcIAAAACjEwLzMxLzIwMTYJAAAAATBWGRLoQeTbCFIb</t>
  </si>
  <si>
    <t>cehB5NsIRkNJUS5OWVNFOkEuSVFfTkVUX0lOVEVSRVNUX0VYUC4xMDAwLjEvMS8yMDE3Li4uVVNELi5JTlRFUkVTVCBFWFAgKE5FVCkBAAAALF0CAAIAAAADLTYxAQgAAAAFAAAAATEBAAAACjE5MzY3NjA0NjIDAAAAAzE2MAIAAAADMzY4BAAAAAEwBwAAAAgxLzEvMjAxNwgAAAAKMTAvMzEvMjAxNgkAAAABMFYZEuhB5NsIUhtx6EHk2wgoQ0lRLk5ZU0U6QS5JUV9BUC4xMDAwLjEvMS8yMDE2Li4uVVNELi5BUAEAAAAsXQIAAgAAAAMyNzkBCAAAAAUAAAABMQEAAAAKMTg3MDIwMjkxNwMAAAADMTYwAgAAAAQxMDE4BAAAAAEwBwAAAAgxLzEvMjAxNggAAAAKMTAvMzEvMjAxNQkAAAABMFYZEuhB5NsIRvRw6EHk2wgyQ0lRLk5ZU0U6QS5JUV9JTkNfVEFYLjEwMDAuMS8xLzIwMTcuLi5VU0QuLklOQyBUQVgBAAAALF0CAAIAAAACODIBCAAAAAUAAAABMQEAAAAKMTkzNjc2MDQ2MgMAAAADMTYwAgAAAAI3NQQAAAABMAcAAAAIMS8xLzIwMTcIAAAACjEwLzMxLzIwMTYJAAAAATBWGRLoQeTbCEb0cOhB5NsIO0NJUS5OWVNFOkEuSVFfU1RfSU5WRVNULjEwMDAuMS8xLzIwMTcuLi5VU0QuLlNUIElOVkVTVE1FTlRTAQAAACxdAgADAAAAAABWGRLoQeTbCEb0cOhB5NsIMUNJUS5OWVNFOkEuSVFfTlBQRS4xMDAwLjEvMS8yMDE4Li4uVVNELi5QUEUgKE5FVCkBAAAALF0CAAIAAAADNzU3AQgAAAAFAAAAATEBAAAA</t>
  </si>
  <si>
    <t>CjE5OTY5NDU4OTIDAAAAAzE2MAIAAAAEMTAwNAQAAAABMAcAAAAIMS8xLzIwMTgIAAAACjEwLzMxLzIwMTcJAAAAATBWGRLoQeTbCEb0cOhB5NsIMkNJUS5OWVNFOkEuSVFfSU5DX1RBWC4xMDAwLjEvMS8yMDE2Li4uVVNELi5JTkMgVEFYAQAAACxdAgACAAAAAjQyAQgAAAAFAAAAATEBAAAACjE4NzAyMDI5MTcDAAAAAzE2MAIAAAACNzUEAAAAATAHAAAACDEvMS8yMDE2CAAAAAoxMC8zMS8yMDE1CQAAAAEwVhkS6EHk2whG9HDoQeTbCDJDSVEuTllTRTpBLklRX0lOQ19UQVguMTAwMC4xLzEvMjAxOC4uLlVTRC4uSU5DIFRBWAEAAAAsXQIAAgAAAAMxMTkBCAAAAAUAAAABMQEAAAAKMTk5Njk0NTg5MgMAAAADMTYwAgAAAAI3NQQAAAABMAcAAAAIMS8xLzIwMTgIAAAACjEwLzMxLzIwMTcJAAAAATBWGRLoQeTbCEb0cOhB5NsIP0NJUS5OWVNFOkEuSVFfVE9UQUxfTElBQi4xMDAwLjEvMS8yMDE4Li4uVVNELi5UT1RBTCBMSUFCSUxJVElFUwEAAAAsXQIAAgAAAAQzNTkxAQgAAAAFAAAAATEBAAAACjE5OTY5NDU4OTIDAAAAAzE2MAIAAAAEMTI3NgQAAAABMAcAAAAIMS8xLzIwMTgIAAAACjEwLzMxLzIwMTcJAAAAATBWGRLoQeTbCEb0cOhB5NsIQENJUS5OWVNFOkEuSVFfUFJFRl9ESVZfT1RIRVIuMTAwMC4xLzEvMjAxNi4uLlVTRC4uUFJFRiBESVZJREVORFMBAAAALF0CAAMAAAAAAFYZEuhB5NsIRvRw</t>
  </si>
  <si>
    <t>6EHk2wg/Q0lRLk5ZU0U6QS5JUV9UT1RBTF9MSUFCLjEwMDAuMS8xLzIwMTYuLi5VU0QuLlRPVEFMIExJQUJJTElUSUVTAQAAACxdAgACAAAABDMzMDkBCAAAAAUAAAABMQEAAAAKMTg3MDIwMjkxNwMAAAADMTYwAgAAAAQxMjc2BAAAAAEwBwAAAAgxLzEvMjAxNggAAAAKMTAvMzEvMjAxNQkAAAABMFYZEuhB5NsIRvRw6EHk2wg4Q0lRLk5ZU0U6QS5JUV9UT1RBTF9ERUJULjEwMDAuMS8xLzIwMTguLi5VU0QuLlRPVEFMIERFQlQBAAAALF0CAAIAAAAEMjAxMQEIAAAABQAAAAExAQAAAAoxOTk2OTQ1ODkyAwAAAAMxNjACAAAABDQxNzMEAAAAATAHAAAACDEvMS8yMDE4CAAAAAoxMC8zMS8yMDE3CQAAAAEwVhkS6EHk2whG9HDoQeTbCDxDSVEuTllTRTpBLklRX0FQSUMuMTAwMC4xLzEvMjAxNy4uLlVTRC4uUEQgSU4gQ0FQSVRBTCBDT01NT04BAAAALF0CAAIAAAAEOTE1OQEIAAAABQAAAAExAQAAAAoxOTM2NzYwNDYyAwAAAAMxNjACAAAABDEwODQEAAAAATAHAAAACDEvMS8yMDE3CAAAAAoxMC8zMS8yMDE2CQAAAAEwVhkS6EHk2wgyzXDoQeTbCDdDSVEuTllTRTpBLklRX1JFLjEwMDAuMS8xLzIwMTYuLi5VU0QuLlJFVEFJTkVEIEVBUk5JTkdTAQAAACxdAgACAAAABDU1ODEBCAAAAAUAAAABMQEAAAAKMTg3MDIwMjkxNwMAAAADMTYwAgAAAAQxMjIyBAAAAAEwBwAAAAgxLzEvMjAxNggAAAAKMTAvMzEv</t>
  </si>
  <si>
    <t>MjAxNQkAAAABMFYZEuhB5NsIMs1w6EHk2wgwQ0lRLk5ZU0U6QS5JUV9OSS4xMDAwLjEvMS8yMDE2Li4uVVNELi5ORVQgSU5DT01FAQAAACxdAgACAAAAAzQwMQEIAAAABQAAAAExAQAAAAoxODcwMjAyOTE3AwAAAAMxNjACAAAAAjE1BAAAAAEwBwAAAAgxLzEvMjAxNggAAAAKMTAvMzEvMjAxNQkAAAABMFYZEuhB5NsIMs1w6EHk2whCQ0lRLk5ZU0U6QS5JUV9DQVNIX0VRVUlWLjEwMDAuMS8xLzIwMTcuLi5VU0QuLkNBU0ggQU5EIEVRVUlWQUxFTlRTAQAAACxdAgACAAAABDIyODkBCAAAAAUAAAABMQEAAAAKMTkzNjc2MDQ2MgMAAAADMTYwAgAAAAQxMDk2BAAAAAEwBwAAAAgxLzEvMjAxNwgAAAAKMTAvMzEvMjAxNgkAAAABMFYZEuhB5NsIRvRw6EHk2wg8Q0lRLk5ZU0U6QS5JUV9BUElDLjEwMDAuMS8xLzIwMTYuLi5VU0QuLlBEIElOIENBUElUQUwgQ09NTU9OAQAAACxdAgACAAAABDkwNDUBCAAAAAUAAAABMQEAAAAKMTg3MDIwMjkxNwMAAAADMTYwAgAAAAQxMDg0BAAAAAEwBwAAAAgxLzEvMjAxNggAAAAKMTAvMzEvMjAxNQkAAAABMFYZEuhB5NsIMs1w6EHk2wg2Q0lRLk5ZU0U6QS5JUV9UT1RBTF9BU1NFVFMuMTAwMC4xLzEvMjAxOC4uLlVTRC4uQVNTRVRTAQAAACxdAgACAAAABDg0MjYBCAAAAAUAAAABMQEAAAAKMTk5Njk0NTg5MgMAAAADMTYwAgAAAAQxMDA3BAAAAAEwBwAAAAgxLzEvMjAx</t>
  </si>
  <si>
    <t>OAgAAAAKMTAvMzEvMjAxNwkAAAABMFYZEuhB5NsIMs1w6EHk2whCQ0lRLk5ZU0U6QS5JUV9DQVNIX0VRVUlWLjEwMDAuMS8xLzIwMTYuLi5VU0QuLkNBU0ggQU5EIEVRVUlWQUxFTlRTAQAAACxdAgACAAAABDIwMDMBCAAAAAUAAAABMQEAAAAKMTg3MDIwMjkxNwMAAAADMTYwAgAAAAQxMDk2BAAAAAEwBwAAAAgxLzEvMjAxNggAAAAKMTAvMzEvMjAxNQkAAAABMFYZEuhB5NsIMs1w6EHk2wg9Q0lRLk5ZU0U6QS5JUV9DT01NT04uMTAwMC4xLzEvMjAxOC4uLlVTRC4uQ09NTU9OIFNUT0NLIEVRVUlUWQEAAAAsXQIAAgAAAAEzAQgAAAAFAAAAATEBAAAACjE5OTY5NDU4OTIDAAAAAzE2MAIAAAAEMTEwMwQAAAABMAcAAAAIMS8xLzIwMTgIAAAACjEwLzMxLzIwMTcJAAAAATBWGRLoQeTbCDLNcOhB5NsIN0NJUS5OWVNFOkEuSVFfUkUuMTAwMC4xLzEvMjAxOC4uLlVTRC4uUkVUQUlORUQgRUFSTklOR1MBAAAALF0CAAIAAAAELTEyNgEIAAAABQAAAAExAQAAAAoxOTk2OTQ1ODkyAwAAAAMxNjACAAAABDEyMjIEAAAAATAHAAAACDEvMS8yMDE4CAAAAAoxMC8zMS8yMDE3CQAAAAEwVhkS6EHk2wgyzXDoQeTbCDlDSVEuTllTRTpBLklRX0FSLjEwMDAuMS8xLzIwMTguLi5VU0QuLkFDQ09VTlRTIFJFQ0VJVkFCTEUBAAAALF0CAAIAAAADNzI0AQgAAAAFAAAAATEBAAAACjE5OTY5NDU4OTIDAAAAAzE2MAIAAAAE</t>
  </si>
  <si>
    <t>MTAyMQQAAAABMAcAAAAIMS8xLzIwMTgIAAAACjEwLzMxLzIwMTcJAAAAATBWGRLoQeTbCCKmcOhB5NsIQENJUS5OWVNFOkEuSVFfUFJFRl9FUVVJVFkuMTAwMC4xLzEvMjAxOC4uLlVTRC4uUFJFRiBTVE9DSyBFUVVJVFkBAAAALF0CAAMAAAAAAFYZEuhB5NsIIqZw6EHk2whAQ0lRLk5ZU0U6QS5JUV9QUkVGX0RJVl9PVEhFUi4xMDAwLjEvMS8yMDE4Li4uVVNELi5QUkVGIERJVklERU5EUwEAAAAsXQIAAwAAAAAAVhkS6EHk2wgipnDoQeTbCDlDSVEuTllTRTpBLklRX0FSLjEwMDAuMS8xLzIwMTcuLi5VU0QuLkFDQ09VTlRTIFJFQ0VJVkFCTEUBAAAALF0CAAIAAAADNjMxAQgAAAAFAAAAATEBAAAACjE5MzY3NjA0NjIDAAAAAzE2MAIAAAAEMTAyMQQAAAABMAcAAAAIMS8xLzIwMTcIAAAACjEwLzMxLzIwMTYJAAAAATBWGRLoQeTbCCKmcOhB5NsITkNJUS5OWVNFOkEuSVFfVE9UQUxfT1VUU1RBTkRJTkdfRklMSU5HX0RBVEUuMTAwMC4xLzEvMjAxNi4uLlVTRC4uVE9UQUwgT1VUIFNIUgEAAAAsXQIAAgAAAAkzMzIuMTcwODkBBAAAAAUAAAABNQEAAAAKMTg3MDIwMjkxNwIAAAAFMjQxNTMGAAAAATBWGRLoQeTbCCKmcOhB5NsIPENJUS5OWVNFOkEuSVFfVE9UQUxfQVNTRVRTLjEwMDAuMS8xLzIwMTguLi5VU0QuLlRPVEFMIEFTU0VUUwEAAAAsXQIAAgAAAAQ4NDI2AQgAAAAFAAAAATEBAAAACjE5OTY5</t>
  </si>
  <si>
    <t>NDU4OTIDAAAAAzE2MAIAAAAEMTAwNwQAAAABMAcAAAAIMS8xLzIwMTgIAAAACjEwLzMxLzIwMTcJAAAAATBWGRLoQeTbCCKmcOhB5NsIRUNJUS5OWVNFOkEuSVFfVE9UQUxfQ0wuMTAwMC4xLzEvMjAxOC4uLlVTRC4uVE9UQUwgQ1VSUkVOVCBMSUFCSUxJVElFUwEAAAAsXQIAAgAAAAQxMjYzAQgAAAAFAAAAATEBAAAACjE5OTY5NDU4OTIDAAAAAzE2MAIAAAAEMTAwOQQAAAABMAcAAAAIMS8xLzIwMTgIAAAACjEwLzMxLzIwMTcJAAAAATBWGRLoQeTbCCKmcOhB5NsIOUNJUS5OWVNFOkEuSVFfQVIuMTAwMC4xLzEvMjAxNi4uLlVTRC4uQUNDT1VOVFMgUkVDRUlWQUJMRQEAAAAsXQIAAgAAAAM2MDYBCAAAAAUAAAABMQEAAAAKMTg3MDIwMjkxNwMAAAADMTYwAgAAAAQxMDIxBAAAAAEwBwAAAAgxLzEvMjAxNggAAAAKMTAvMzEvMjAxNQkAAAABMFYZEuhB5NsIIqZw6EHk2whAQ0lRLk5ZU0U6QS5JUV9QUkVGX0RJVl9PVEhFUi4xMDAwLjEvMS8yMDE3Li4uVVNELi5QUkVGIERJVklERU5EUwEAAAAsXQIAAwAAAAAAVhkS6EHk2wgipnDoQeTbCDZDSVEuTllTRTpBLklRX1RPVEFMX0FTU0VUUy4xMDAwLjEvMS8yMDE3Li4uVVNELi5BU1NFVFMBAAAALF0CAAIAAAAENzc5NAEIAAAABQAAAAExAQAAAAoxOTM2NzYwNDYyAwAAAAMxNjACAAAABDEwMDcEAAAAATAHAAAACDEvMS8yMDE3CAAAAAoxMC8zMS8yMDE2</t>
  </si>
  <si>
    <t>CQAAAAEwVhkS6EHk2wgipnDoQeTbCEtDSVEuTllTRTpBLklRX0NBU0hfU1RfSU5WRVNULjEwMDAuMS8xLzIwMTguLi5VU0QuLlRPVCBDQVNIICYgU1QgSU5WRVNUTUVOVFMBAAAALF0CAAIAAAAEMjY3OAEIAAAABQAAAAExAQAAAAoxOTk2OTQ1ODkyAwAAAAMxNjACAAAABDEwMDIEAAAAATAHAAAACDEvMS8yMDE4CAAAAAoxMC8zMS8yMDE3CQAAAAEwVhkS6EHk2wgipnDoQeTbCDxDSVEuTllTRTpBLklRX1RPVEFMX0FTU0VUUy4xMDAwLjEvMS8yMDE3Li4uVVNELi5UT1RBTCBBU1NFVFMBAAAALF0CAAIAAAAENzc5NAEIAAAABQAAAAExAQAAAAoxOTM2NzYwNDYyAwAAAAMxNjACAAAABDEwMDcEAAAAATAHAAAACDEvMS8yMDE3CAAAAAoxMC8zMS8yMDE2CQAAAAEwVhkS6EHk2wgipnDoQeTbCDpDSVEuTllTRTpBLklRX0NBU0hfRVFVSVYuMTAwMC4xLzEvMjAxOC4uLlVTRC4uQ0FTSCAmIEVRVUlWAQAAACxdAgACAAAABDI2NzgBCAAAAAUAAAABMQEAAAAKMTk5Njk0NTg5MgMAAAADMTYwAgAAAAQxMDk2BAAAAAEwBwAAAAgxLzEvMjAxOAgAAAAKMTAvMzEvMjAxNwkAAAABMFYZEuhB5NsIFH9w6EHk2wg6Q0lRLk5ZU0U6QS5JUV9DT0dTLjEwMDAuMS8xLzIwMTYuLi5VU0QuLkNPU1QgT0YgR09PRFMgU09MRAEAAAAsXQIAAgAAAAQxOTk3AQgAAAAFAAAAATEBAAAACjE4NzAyMDI5MTcDAAAAAzE2MAIAAAAC</t>
  </si>
  <si>
    <t>MzQEAAAAATAHAAAACDEvMS8yMDE2CAAAAAoxMC8zMS8yMDE1CQAAAAEwVhkS6EHk2wgUf3DoQeTbCDpDSVEuTllTRTpBLklRX1RPVEFMX1JFVi4xMDAwLjEvMS8yMDE4Li4uVVNELi5UT1RBTCBSRVZFTlVFAQAAACxdAgACAAAABDQ0NzIBCAAAAAUAAAABMQEAAAAKMTk5Njk0NTg5MgMAAAADMTYwAgAAAAIyOAQAAAABMAcAAAAIMS8xLzIwMTgIAAAACjEwLzMxLzIwMTcJAAAAATBWGRLoQeTbCBR/cOhB5NsIRUNJUS5OWVNFOkEuSVFfVE9UQUxfQ0wuMTAwMC4xLzEvMjAxNi4uLlVTRC4uVE9UQUwgQ1VSUkVOVCBMSUFCSUxJVElFUwEAAAAsXQIAAgAAAAM5NzYBCAAAAAUAAAABMQEAAAAKMTg3MDIwMjkxNwMAAAADMTYwAgAAAAQxMDA5BAAAAAEwBwAAAAgxLzEvMjAxNggAAAAKMTAvMzEvMjAxNQkAAAABMFYZEuhB5NsIFH9w6EHk2whFQ0lRLk5ZU0U6QS5JUV9UT1RBTF9DTC4xMDAwLjEvMS8yMDE3Li4uVVNELi5UT1RBTCBDVVJSRU5UIExJQUJJTElUSUVTAQAAACxdAgACAAAAAzk0NQEIAAAABQAAAAExAQAAAAoxOTM2NzYwNDYyAwAAAAMxNjACAAAABDEwMDkEAAAAATAHAAAACDEvMS8yMDE3CAAAAAoxMC8zMS8yMDE2CQAAAAEwVhkS6EHk2wgUf3DoQeTbCDxDSVEuTllTRTpBLklRX0FQSUMuMTAwMC4xLzEvMjAxOC4uLlVTRC4uUEQgSU4gQ0FQSVRBTCBDT01NT04BAAAALF0CAAIAAAAENTMwMAEI</t>
  </si>
  <si>
    <t>AAAABQAAAAExAQAAAAoxOTk2OTQ1ODkyAwAAAAMxNjACAAAABDEwODQEAAAAATAHAAAACDEvMS8yMDE4CAAAAAoxMC8zMS8yMDE3CQAAAAEwVhkS6EHk2wgUf3DoQeTbCEtDSVEuTllTRTpBLklRX0NBU0hfU1RfSU5WRVNULjEwMDAuMS8xLzIwMTcuLi5VU0QuLlRPVCBDQVNIICYgU1QgSU5WRVNUTUVOVFMBAAAALF0CAAIAAAAEMjI4OQEIAAAABQAAAAExAQAAAAoxOTM2NzYwNDYyAwAAAAMxNjACAAAABDEwMDIEAAAAATAHAAAACDEvMS8yMDE3CAAAAAoxMC8zMS8yMDE2CQAAAAEwVhkS6EHk2wgUf3DoQeTbCEtDSVEuTllTRTpBLklRX0NBU0hfU1RfSU5WRVNULjEwMDAuMS8xLzIwMTYuLi5VU0QuLlRPVCBDQVNIICYgU1QgSU5WRVNUTUVOVFMBAAAALF0CAAIAAAAEMjAwMwEIAAAABQAAAAExAQAAAAoxODcwMjAyOTE3AwAAAAMxNjACAAAABDEwMDIEAAAAATAHAAAACDEvMS8yMDE2CAAAAAoxMC8zMS8yMDE1CQAAAAEwVhkS6EHk2wgUf3DoQeTbCDZDSVEuTllTRTpBLklRX1RPVEFMX0FTU0VUUy4xMDAwLjEvMS8yMDE2Li4uVVNELi5BU1NFVFMBAAAALF0CAAIAAAAENzQ3OQEIAAAABQAAAAExAQAAAAoxODcwMjAyOTE3AwAAAAMxNjACAAAABDEwMDcEAAAAATAHAAAACDEvMS8yMDE2CAAAAAoxMC8zMS8yMDE1CQAAAAEwVhkS6EHk2wgUf3DoQeTbCDpDSVEuTllTRTpBLklRX1RPVEFMX1JFVi4xMDAw</t>
  </si>
  <si>
    <t>LjEvMS8yMDE3Li4uVVNELi5UT1RBTCBSRVZFTlVFAQAAACxdAgACAAAABDQyMDIBCAAAAAUAAAABMQEAAAAKMTkzNjc2MDQ2MgMAAAADMTYwAgAAAAIyOAQAAAABMAcAAAAIMS8xLzIwMTcIAAAACjEwLzMxLzIwMTYJAAAAATBWGRLoQeTbCBR/cOhB5NsIOkNJUS5OWVNFOkEuSVFfVE9UQUxfUkVWLjEwMDAuMS8xLzIwMTYuLi5VU0QuLlRPVEFMIFJFVkVOVUUBAAAALF0CAAIAAAAENDAzOAEIAAAABQAAAAExAQAAAAoxODcwMjAyOTE3AwAAAAMxNjACAAAAAjI4BAAAAAEwBwAAAAgxLzEvMjAxNggAAAAKMTAvMzEvMjAxNQkAAAABMFYZEuhB5NsIFH9w6EHk2wg9Q0lRLk5ZU0U6QS5JUV9DT01NT04uMTAwMC4xLzEvMjAxNi4uLlVTRC4uQ09NTU9OIFNUT0NLIEVRVUlUWQEAAAAsXQIAAgAAAAE2AQgAAAAFAAAAATEBAAAACjE4NzAyMDI5MTcDAAAAAzE2MAIAAAAEMTEwMwQAAAABMAcAAAAIMS8xLzIwMTYIAAAACjEwLzMxLzIwMTUJAAAAATBWGRLoQeTbCAxYcOhB5NsIQENJUS5OWVNFOkEuSVFfUFJFRl9FUVVJVFkuMTAwMC4xLzEvMjAxNi4uLlVTRC4uUFJFRiBTVE9DSyBFUVVJVFkBAAAALF0CAAMAAAAAAFYZEuhB5NsIDFhw6EHk2wg6Q0lRLk5ZU0U6QS5JUV9DT0dTLjEwMDAuMS8xLzIwMTguLi5VU0QuLkNPU1QgT0YgR09PRFMgU09MRAEAAAAsXQIAAgAAAAQyMDczAQgAAAAFAAAAATEBAAAACjE5</t>
  </si>
  <si>
    <t>OTY5NDU4OTIDAAAAAzE2MAIAAAACMzQEAAAAATAHAAAACDEvMS8yMDE4CAAAAAoxMC8zMS8yMDE3CQAAAAEwVhkS6EHk2wgMWHDoQeTbCDpDSVEuTllTRTpBLklRX0NPR1MuMTAwMC4xLzEvMjAxNy4uLlVTRC4uQ09TVCBPRiBHT09EUyBTT0xEAQAAACxdAgACAAAABDIwMDUBCAAAAAUAAAABMQEAAAAKMTkzNjc2MDQ2MgMAAAADMTYwAgAAAAIzNAQAAAABMAcAAAAIMS8xLzIwMTcIAAAACjEwLzMxLzIwMTYJAAAAATBWGRLoQeTbCAxYcOhB5NsIPENJUS5OWVNFOkEuSVFfVE9UQUxfQVNTRVRTLjEwMDAuMS8xLzIwMTYuLi5VU0QuLlRPVEFMIEFTU0VUUwEAAAAsXQIAAgAAAAQ3NDc5AQgAAAAFAAAAATEBAAAACjE4NzAyMDI5MTcDAAAAAzE2MAIAAAAEMTAwNwQAAAABMAcAAAAIMS8xLzIwMTYIAAAACjEwLzMxLzIwMTUJAAAAATBWGRLoQeTbCAxYcOhB5NsITkNJUS5OWVNFOkEuSVFfVE9UQUxfT1VUU1RBTkRJTkdfRklMSU5HX0RBVEUuMTAwMC4xLzEvMjAxOC4uLlVTRC4uVE9UQUwgT1VUIFNIUgEAAAAsXQIAAgAAAAozMjMuMDE4MDI3AQQAAAAFAAAAATUBAAAACjE5OTY5NDU4OTICAAAABTI0MTUzBgAAAAEwVhkS6EHk2wgMWHDoQeTbCE5DSVEuTllTRTpBLklRX1RPVEFMX09VVFNUQU5ESU5HX0ZJTElOR19EQVRFLjEwMDAuMS8xLzIwMTcuLi5VU0QuLlRPVEFMIE9VVCBTSFIBAAAALF0CAAIAAAAK</t>
  </si>
  <si>
    <t>MzIxLjc0Nzg4MQEEAAAABQAAAAE1AQAAAAoxOTM2NzYwNDYyAgAAAAUyNDE1MwYAAAABMFYZEuhB5NsIDFhw6EHk2whAQ0lRLk5ZU0U6QS5JUV9UT1RBTF9DQS4xMDAwLjEvMS8yMDE4Li4uVVNELi5UT1RBTCBDVVJSRU5UIEFTU0VUUwEAAAAsXQIAAgAAAAQ0MTY5AQgAAAAFAAAAATEBAAAACjE5OTY5NDU4OTIDAAAAAzE2MAIAAAAEMTAwOAQAAAABMAcAAAAIMS8xLzIwMTgIAAAACjEwLzMxLzIwMTcJAAAAATBWGRLoQeTbCAcxcOhB5NsIOkNJUS5OWVNFOkEuSVFfQ0FTSF9FUVVJVi4xMDAwLjEvMS8yMDE3Li4uVVNELi5DQVNIICYgRVFVSVYBAAAALF0CAAIAAAAEMjI4OQEIAAAABQAAAAExAQAAAAoxOTM2NzYwNDYyAwAAAAMxNjACAAAABDEwOTYEAAAAATAHAAAACDEvMS8yMDE3CAAAAAoxMC8zMS8yMDE2CQAAAAEwVhkS6EHk2wgHMXDoQeTbCD9DSVEuTllTRTpBLklRX1RPVEFMX0xJQUIuMTAwMC4xLzEvMjAxNy4uLlVTRC4uVE9UQUwgTElBQklMSVRJRVMBAAAALF0CAAIAAAAEMzU0OAEIAAAABQAAAAExAQAAAAoxOTM2NzYwNDYyAwAAAAMxNjACAAAABDEyNzYEAAAAATAHAAAACDEvMS8yMDE3CAAAAAoxMC8zMS8yMDE2CQAAAAEwVhkS6EHk2wgHMXDoQeTbCDBDSVEuTllTRTpBLklRX05JLjEwMDAuMS8xLzIwMTguLi5VU0QuLk5FVCBJTkNPTUUBAAAALF0CAAIAAAADNjg0AQgAAAAFAAAAATEB</t>
  </si>
  <si>
    <t>AAAACjE5OTY5NDU4OTIDAAAAAzE2MAIAAAACMTUEAAAAATAHAAAACDEvMS8yMDE4CAAAAAoxMC8zMS8yMDE3CQAAAAEwVhkS6EHk2wgHMXDoQeTbCDhDSVEuTllTRTpBLklRX1RPVEFMX0RFQlQuMTAwMC4xLzEvMjAxNy4uLlVTRC4uVE9UQUwgREVCVAEAAAAsXQIAAgAAAAQxOTA0AQgAAAAFAAAAATEBAAAACjE5MzY3NjA0NjIDAAAAAzE2MAIAAAAENDE3MwQAAAABMAcAAAAIMS8xLzIwMTcIAAAACjEwLzMxLzIwMTYJAAAAATBWGRLoQeTbCAcxcOhB5NsIOkNJUS5OWVNFOkEuSVFfQ0FTSF9FUVVJVi4xMDAwLjEvMS8yMDE2Li4uVVNELi5DQVNIICYgRVFVSVYBAAAALF0CAAIAAAAEMjAwMwEIAAAABQAAAAExAQAAAAoxODcwMjAyOTE3AwAAAAMxNjACAAAABDEwOTYEAAAAATAHAAAACDEvMS8yMDE2CAAAAAoxMC8zMS8yMDE1CQAAAAEwVhkS6EHk2wgHMXDoQeTbCEBDSVEuTllTRTpBLklRX1RPVEFMX0NBLjEwMDAuMS8xLzIwMTcuLi5VU0QuLlRPVEFMIENVUlJFTlQgQVNTRVRTAQAAACxdAgACAAAABDM2MzUBCAAAAAUAAAABMQEAAAAKMTkzNjc2MDQ2MgMAAAADMTYwAgAAAAQxMDA4BAAAAAEwBwAAAAgxLzEvMjAxNwgAAAAKMTAvMzEvMjAxNgkAAAABMFYZEuhB5NsIBzFw6EHk2wgwQ0lRLk5ZU0U6QS5JUV9OSS4xMDAwLjEvMS8yMDE3Li4uVVNELi5ORVQgSU5DT01FAQAAACxdAgACAAAAAzQ2MgEI</t>
  </si>
  <si>
    <t>AAAABQAAAAExAQAAAAoxOTM2NzYwNDYyAwAAAAMxNjACAAAAAjE1BAAAAAEwBwAAAAgxLzEvMjAxNwgAAAAKMTAvMzEvMjAxNgkAAAABMFYZEuhB5NsIBzFw6EHk2wg3Q0lRLk5ZU0U6QS5JUV9SRS4xMDAwLjEvMS8yMDE3Li4uVVNELi5SRVRBSU5FRCBFQVJOSU5HUwEAAAAsXQIAAgAAAAQ2MDg5AQgAAAAFAAAAATEBAAAACjE5MzY3NjA0NjIDAAAAAzE2MAIAAAAEMTIyMgQAAAABMAcAAAAIMS8xLzIwMTcIAAAACjEwLzMxLzIwMTYJAAAAATBWGRLoQeTbCO4JcOhB5NsIQkNJUS5OWVNFOkEuSVFfQ0FTSF9FUVVJVi4xMDAwLjEvMS8yMDE4Li4uVVNELi5DQVNIIEFORCBFUVVJVkFMRU5UUwEAAAAsXQIAAgAAAAQyNjc4AQgAAAAFAAAAATEBAAAACjE5OTY5NDU4OTIDAAAAAzE2MAIAAAAEMTA5NgQAAAABMAcAAAAIMS8xLzIwMTgIAAAACjEwLzMxLzIwMTcJAAAAATBWGRLoQeTbCO4JcOhB5NsIQENJUS5OWVNFOkEuSVFfVE9UQUxfQ0EuMTAwMC4xLzEvMjAxNi4uLlVTRC4uVE9UQUwgQ1VSUkVOVCBBU1NFVFMBAAAALF0CAAIAAAAEMzY4NgEIAAAABQAAAAExAQAAAAoxODcwMjAyOTE3AwAAAAMxNjACAAAABDEwMDgEAAAAATAHAAAACDEvMS8yMDE2CAAAAAoxMC8zMS8yMDE1CQAAAAEwVhkS6EHk2wgHMXDoQeTbCEBDSVEuTllTRTpBLklRX1BSRUZfRVFVSVRZLjEwMDAuMS8xLzIwMTcuLi5VU0QuLlBS</t>
  </si>
  <si>
    <t>RUYgU1RPQ0sgRVFVSVRZAQAAACxdAgADAAAAAABWGRLoQeTbCO4JcOhB5NsIOENJUS5OWVNFOkEuSVFfVE9UQUxfREVCVC4xMDAwLjEvMS8yMDE2Li4uVVNELi5UT1RBTCBERUJUAQAAACxdAgACAAAABDE2NTUBCAAAAAUAAAABMQEAAAAKMTg3MDIwMjkxNwMAAAADMTYwAgAAAAQ0MTczBAAAAAEwBwAAAAgxLzEvMjAxNggAAAAKMTAvMzEvMjAxNQkAAAABMFYZEuhB5NsI7glw6EHk2wg9Q0lRLk5ZU0U6QS5JUV9DT01NT04uMTAwMC4xLzEvMjAxNy4uLlVTRC4uQ09NTU9OIFNUT0NLIEVRVUlUWQEAAAAsXQIAAgAAAAE2AQgAAAAFAAAAATEBAAAACjE5MzY3NjA0NjIDAAAAAzE2MAIAAAAEMTEwMwQAAAABMAcAAAAIMS8xLzIwMTcIAAAACjEwLzMxLzIwMTYJAAAAATBWGRLoQeTbCO4JcOhB5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</si>
</sst>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farland/AppData/Local/Capital%20IQ/Office%20Plug-in/Templates/Financials/+Bank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qhyd\fileserver\Departments\ProductOperations\ModelingGroupIndia\Team%20Members\Gokul\CIQ%20Release%20Update\Key%20Stats%20-%20Capital%20Marke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Statements"/>
      <sheetName val="Common Size"/>
      <sheetName val="Detailed Comps"/>
      <sheetName val="Summary Comps"/>
      <sheetName val="TARP"/>
      <sheetName val="Language Index"/>
    </sheetNames>
    <sheetDataSet>
      <sheetData sheetId="0">
        <row r="3">
          <cell r="G3" t="str">
            <v>REPORTED</v>
          </cell>
        </row>
        <row r="4">
          <cell r="G4" t="str">
            <v>H</v>
          </cell>
        </row>
        <row r="11">
          <cell r="BA11">
            <v>11</v>
          </cell>
        </row>
        <row r="12">
          <cell r="BA12" t="str">
            <v>English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Capital Markets w. Retail Bank"/>
      <sheetName val="Pension-OPE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U6" t="str">
            <v>IQDCS916807032</v>
          </cell>
        </row>
        <row r="7">
          <cell r="U7" t="str">
            <v>IQDCS917269302</v>
          </cell>
        </row>
        <row r="8">
          <cell r="U8" t="str">
            <v>IQDCS916808205</v>
          </cell>
        </row>
        <row r="9">
          <cell r="U9" t="str">
            <v>IQDCS920017311</v>
          </cell>
        </row>
        <row r="10">
          <cell r="U10" t="str">
            <v>IQDCS920017310</v>
          </cell>
        </row>
        <row r="11">
          <cell r="U11" t="str">
            <v>IQDCS920017308</v>
          </cell>
        </row>
        <row r="12">
          <cell r="U12" t="str">
            <v>IQDCS920017309</v>
          </cell>
        </row>
        <row r="13">
          <cell r="U13" t="str">
            <v>IQDCS912292765</v>
          </cell>
        </row>
        <row r="14">
          <cell r="U14" t="str">
            <v>IQDCS916808020</v>
          </cell>
        </row>
        <row r="15">
          <cell r="U15" t="str">
            <v>IQDCS917853758</v>
          </cell>
        </row>
        <row r="16">
          <cell r="U16" t="str">
            <v>IQDCS918540850</v>
          </cell>
        </row>
        <row r="35">
          <cell r="U35" t="str">
            <v>IQDCS916807031</v>
          </cell>
        </row>
        <row r="36">
          <cell r="U36" t="str">
            <v>IQDCS916807032</v>
          </cell>
        </row>
        <row r="37">
          <cell r="U37" t="str">
            <v>IQDCS917269302</v>
          </cell>
        </row>
        <row r="38">
          <cell r="U38" t="str">
            <v>IQDCS916808205</v>
          </cell>
        </row>
        <row r="39">
          <cell r="U39" t="str">
            <v>IQDCS919765107</v>
          </cell>
        </row>
        <row r="40">
          <cell r="U40" t="str">
            <v>IQDCS919779286</v>
          </cell>
        </row>
        <row r="41">
          <cell r="U41" t="str">
            <v>IQDCS919779287</v>
          </cell>
        </row>
        <row r="42">
          <cell r="U42" t="str">
            <v>IQDCS919779288</v>
          </cell>
        </row>
        <row r="43">
          <cell r="U43" t="str">
            <v>IQDCS912292765</v>
          </cell>
        </row>
        <row r="44">
          <cell r="U44" t="str">
            <v>IQDCS916808020</v>
          </cell>
        </row>
        <row r="45">
          <cell r="U45" t="str">
            <v>IQDCS917853758</v>
          </cell>
        </row>
        <row r="46">
          <cell r="U46" t="str">
            <v>IQDCS919765109</v>
          </cell>
        </row>
        <row r="64">
          <cell r="U64" t="str">
            <v>IQDCS916807031</v>
          </cell>
        </row>
        <row r="65">
          <cell r="U65" t="str">
            <v>IQDCS916807032</v>
          </cell>
        </row>
        <row r="66">
          <cell r="U66" t="str">
            <v>IQDCS917269302</v>
          </cell>
        </row>
        <row r="67">
          <cell r="U67" t="str">
            <v>IQDCS916808205</v>
          </cell>
        </row>
        <row r="68">
          <cell r="U68" t="str">
            <v>IQDCS916808199</v>
          </cell>
        </row>
        <row r="69">
          <cell r="U69" t="str">
            <v>IQDCS916808026</v>
          </cell>
        </row>
        <row r="70">
          <cell r="U70" t="str">
            <v>IQDCS919779286</v>
          </cell>
        </row>
        <row r="71">
          <cell r="U71" t="str">
            <v>IQDCS919779287</v>
          </cell>
        </row>
        <row r="72">
          <cell r="U72" t="str">
            <v>IQDCS919779288</v>
          </cell>
        </row>
        <row r="73">
          <cell r="U73" t="str">
            <v>IQDCS912292765</v>
          </cell>
        </row>
        <row r="74">
          <cell r="U74" t="str">
            <v>IQDCS916808020</v>
          </cell>
        </row>
        <row r="75">
          <cell r="U75" t="str">
            <v>IQDCS917853758</v>
          </cell>
        </row>
        <row r="76">
          <cell r="U76" t="str">
            <v>IQDCS919765109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8147-B174-4DB7-89D7-179200060311}">
  <dimension ref="A1:IV2"/>
  <sheetViews>
    <sheetView workbookViewId="0"/>
  </sheetViews>
  <sheetFormatPr defaultRowHeight="12.5" x14ac:dyDescent="0.25"/>
  <sheetData>
    <row r="1" spans="1:256" x14ac:dyDescent="0.25">
      <c r="A1">
        <v>310</v>
      </c>
      <c r="B1" t="s">
        <v>83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  <c r="CC1" t="s">
        <v>151</v>
      </c>
      <c r="CD1" t="s">
        <v>152</v>
      </c>
      <c r="CE1" t="s">
        <v>153</v>
      </c>
      <c r="CF1" t="s">
        <v>154</v>
      </c>
      <c r="CG1" t="s">
        <v>155</v>
      </c>
      <c r="CH1" t="s">
        <v>156</v>
      </c>
      <c r="CI1" t="s">
        <v>157</v>
      </c>
      <c r="CJ1" t="s">
        <v>158</v>
      </c>
      <c r="CK1" t="s">
        <v>159</v>
      </c>
      <c r="CL1" t="s">
        <v>160</v>
      </c>
      <c r="CM1" t="s">
        <v>161</v>
      </c>
      <c r="CN1" t="s">
        <v>162</v>
      </c>
      <c r="CO1" t="s">
        <v>163</v>
      </c>
      <c r="CP1" t="s">
        <v>164</v>
      </c>
      <c r="CQ1" t="s">
        <v>165</v>
      </c>
      <c r="CR1" t="s">
        <v>166</v>
      </c>
      <c r="CS1" t="s">
        <v>167</v>
      </c>
      <c r="CT1" t="s">
        <v>168</v>
      </c>
      <c r="CU1" t="s">
        <v>169</v>
      </c>
      <c r="CV1" t="s">
        <v>170</v>
      </c>
      <c r="CW1" t="s">
        <v>171</v>
      </c>
      <c r="CX1" t="s">
        <v>172</v>
      </c>
      <c r="CY1" t="s">
        <v>173</v>
      </c>
      <c r="CZ1" t="s">
        <v>174</v>
      </c>
      <c r="DA1" t="s">
        <v>175</v>
      </c>
      <c r="DB1" t="s">
        <v>176</v>
      </c>
      <c r="DC1" t="s">
        <v>177</v>
      </c>
      <c r="DD1" t="s">
        <v>178</v>
      </c>
      <c r="DE1" t="s">
        <v>179</v>
      </c>
      <c r="DF1" t="s">
        <v>180</v>
      </c>
      <c r="DG1" t="s">
        <v>181</v>
      </c>
      <c r="DH1" t="s">
        <v>182</v>
      </c>
      <c r="DI1" t="s">
        <v>183</v>
      </c>
      <c r="DJ1" t="s">
        <v>184</v>
      </c>
      <c r="DK1" t="s">
        <v>185</v>
      </c>
      <c r="DL1" t="s">
        <v>186</v>
      </c>
      <c r="DM1" t="s">
        <v>187</v>
      </c>
      <c r="DN1" t="s">
        <v>188</v>
      </c>
      <c r="DO1" t="s">
        <v>189</v>
      </c>
      <c r="DP1" t="s">
        <v>190</v>
      </c>
      <c r="DQ1" t="s">
        <v>191</v>
      </c>
      <c r="DR1" t="s">
        <v>192</v>
      </c>
      <c r="DS1" t="s">
        <v>193</v>
      </c>
      <c r="DT1" t="s">
        <v>194</v>
      </c>
      <c r="DU1" t="s">
        <v>195</v>
      </c>
      <c r="DV1" t="s">
        <v>196</v>
      </c>
      <c r="DW1" t="s">
        <v>197</v>
      </c>
      <c r="DX1" t="s">
        <v>198</v>
      </c>
      <c r="DY1" t="s">
        <v>199</v>
      </c>
      <c r="DZ1" t="s">
        <v>200</v>
      </c>
      <c r="EA1" t="s">
        <v>201</v>
      </c>
      <c r="EB1" t="s">
        <v>202</v>
      </c>
      <c r="EC1" t="s">
        <v>203</v>
      </c>
      <c r="ED1" t="s">
        <v>204</v>
      </c>
      <c r="EE1" t="s">
        <v>205</v>
      </c>
      <c r="EF1" t="s">
        <v>206</v>
      </c>
      <c r="EG1" t="s">
        <v>207</v>
      </c>
      <c r="EH1" t="s">
        <v>208</v>
      </c>
      <c r="EI1" t="s">
        <v>209</v>
      </c>
      <c r="EJ1" t="s">
        <v>210</v>
      </c>
      <c r="EK1" t="s">
        <v>211</v>
      </c>
      <c r="EL1" t="s">
        <v>212</v>
      </c>
      <c r="EM1" t="s">
        <v>213</v>
      </c>
      <c r="EN1" t="s">
        <v>214</v>
      </c>
      <c r="EO1" t="s">
        <v>215</v>
      </c>
      <c r="EP1" t="s">
        <v>216</v>
      </c>
      <c r="EQ1" t="s">
        <v>217</v>
      </c>
      <c r="ER1" t="s">
        <v>218</v>
      </c>
      <c r="ES1" t="s">
        <v>219</v>
      </c>
      <c r="ET1" t="s">
        <v>220</v>
      </c>
      <c r="EU1" t="s">
        <v>221</v>
      </c>
      <c r="EV1" t="s">
        <v>222</v>
      </c>
      <c r="EW1" t="s">
        <v>223</v>
      </c>
      <c r="EX1" t="s">
        <v>224</v>
      </c>
      <c r="EY1" t="s">
        <v>225</v>
      </c>
      <c r="EZ1" t="s">
        <v>226</v>
      </c>
      <c r="FA1" t="s">
        <v>227</v>
      </c>
      <c r="FB1" t="s">
        <v>228</v>
      </c>
      <c r="FC1" t="s">
        <v>229</v>
      </c>
      <c r="FD1" t="s">
        <v>230</v>
      </c>
      <c r="FE1" t="s">
        <v>231</v>
      </c>
      <c r="FF1" t="s">
        <v>232</v>
      </c>
      <c r="FG1" t="s">
        <v>233</v>
      </c>
      <c r="FH1" t="s">
        <v>234</v>
      </c>
      <c r="FI1" t="s">
        <v>235</v>
      </c>
      <c r="FJ1" t="s">
        <v>236</v>
      </c>
      <c r="FK1" t="s">
        <v>237</v>
      </c>
      <c r="FL1" t="s">
        <v>68</v>
      </c>
      <c r="FM1" t="s">
        <v>238</v>
      </c>
      <c r="FN1" t="s">
        <v>239</v>
      </c>
      <c r="FO1" t="s">
        <v>240</v>
      </c>
      <c r="FP1" t="s">
        <v>241</v>
      </c>
      <c r="FQ1" t="s">
        <v>242</v>
      </c>
      <c r="FR1" t="s">
        <v>243</v>
      </c>
      <c r="FS1" t="s">
        <v>244</v>
      </c>
      <c r="FT1" t="s">
        <v>245</v>
      </c>
      <c r="FU1" t="s">
        <v>246</v>
      </c>
      <c r="FV1" t="s">
        <v>247</v>
      </c>
      <c r="FW1" t="s">
        <v>248</v>
      </c>
      <c r="FX1" t="s">
        <v>249</v>
      </c>
      <c r="FY1" t="s">
        <v>250</v>
      </c>
      <c r="FZ1" t="s">
        <v>251</v>
      </c>
      <c r="GA1" t="s">
        <v>252</v>
      </c>
      <c r="GB1" t="s">
        <v>253</v>
      </c>
      <c r="GC1" t="s">
        <v>254</v>
      </c>
      <c r="GD1" t="s">
        <v>255</v>
      </c>
      <c r="GE1" t="s">
        <v>256</v>
      </c>
      <c r="GF1" t="s">
        <v>257</v>
      </c>
      <c r="GG1" t="s">
        <v>258</v>
      </c>
      <c r="GH1" t="s">
        <v>259</v>
      </c>
      <c r="GI1" t="s">
        <v>260</v>
      </c>
      <c r="GJ1" t="s">
        <v>261</v>
      </c>
      <c r="GK1" t="s">
        <v>262</v>
      </c>
      <c r="GL1" t="s">
        <v>263</v>
      </c>
      <c r="GM1" t="s">
        <v>264</v>
      </c>
      <c r="GN1" t="s">
        <v>265</v>
      </c>
      <c r="GO1" t="s">
        <v>266</v>
      </c>
      <c r="GP1" t="s">
        <v>267</v>
      </c>
      <c r="GQ1" t="s">
        <v>268</v>
      </c>
      <c r="GR1" t="s">
        <v>269</v>
      </c>
      <c r="GS1" t="s">
        <v>270</v>
      </c>
      <c r="GT1" t="s">
        <v>271</v>
      </c>
      <c r="GU1" t="s">
        <v>272</v>
      </c>
      <c r="GV1" t="s">
        <v>273</v>
      </c>
      <c r="GW1" t="s">
        <v>274</v>
      </c>
      <c r="GX1" t="s">
        <v>275</v>
      </c>
      <c r="GY1" t="s">
        <v>276</v>
      </c>
      <c r="GZ1" t="s">
        <v>277</v>
      </c>
      <c r="HA1" t="s">
        <v>278</v>
      </c>
      <c r="HB1" t="s">
        <v>279</v>
      </c>
      <c r="HC1" t="s">
        <v>280</v>
      </c>
      <c r="HD1" t="s">
        <v>281</v>
      </c>
      <c r="HE1" t="s">
        <v>282</v>
      </c>
      <c r="HF1" t="s">
        <v>283</v>
      </c>
      <c r="HG1" t="s">
        <v>284</v>
      </c>
      <c r="HH1" t="s">
        <v>285</v>
      </c>
      <c r="HI1" t="s">
        <v>286</v>
      </c>
      <c r="HJ1" t="s">
        <v>287</v>
      </c>
      <c r="HK1" t="s">
        <v>288</v>
      </c>
      <c r="HL1" t="s">
        <v>289</v>
      </c>
      <c r="HM1" t="s">
        <v>290</v>
      </c>
      <c r="HN1" t="s">
        <v>291</v>
      </c>
      <c r="HO1" t="s">
        <v>292</v>
      </c>
      <c r="HP1" t="s">
        <v>293</v>
      </c>
      <c r="HQ1" t="s">
        <v>294</v>
      </c>
      <c r="HR1" t="s">
        <v>295</v>
      </c>
      <c r="HS1" t="s">
        <v>296</v>
      </c>
      <c r="HT1" t="s">
        <v>297</v>
      </c>
      <c r="HU1" t="s">
        <v>298</v>
      </c>
      <c r="HV1" t="s">
        <v>299</v>
      </c>
      <c r="HW1" t="s">
        <v>300</v>
      </c>
      <c r="HX1" t="s">
        <v>301</v>
      </c>
      <c r="HY1" t="s">
        <v>302</v>
      </c>
      <c r="HZ1" t="s">
        <v>303</v>
      </c>
      <c r="IA1" t="s">
        <v>304</v>
      </c>
      <c r="IB1" t="s">
        <v>305</v>
      </c>
      <c r="IC1" t="s">
        <v>306</v>
      </c>
      <c r="ID1" t="s">
        <v>307</v>
      </c>
      <c r="IE1" t="s">
        <v>308</v>
      </c>
      <c r="IF1" t="s">
        <v>309</v>
      </c>
      <c r="IG1" t="s">
        <v>310</v>
      </c>
      <c r="IH1" t="s">
        <v>311</v>
      </c>
      <c r="II1" t="s">
        <v>312</v>
      </c>
      <c r="IJ1" t="s">
        <v>313</v>
      </c>
      <c r="IK1" t="s">
        <v>314</v>
      </c>
      <c r="IL1" t="s">
        <v>315</v>
      </c>
      <c r="IM1" t="s">
        <v>316</v>
      </c>
      <c r="IN1" t="s">
        <v>317</v>
      </c>
      <c r="IO1" t="s">
        <v>318</v>
      </c>
      <c r="IP1" t="s">
        <v>319</v>
      </c>
      <c r="IQ1" t="s">
        <v>320</v>
      </c>
      <c r="IR1" t="s">
        <v>321</v>
      </c>
      <c r="IS1" t="s">
        <v>322</v>
      </c>
      <c r="IT1" t="s">
        <v>323</v>
      </c>
      <c r="IU1" t="s">
        <v>324</v>
      </c>
      <c r="IV1" t="s">
        <v>325</v>
      </c>
    </row>
    <row r="2" spans="1:256" x14ac:dyDescent="0.25">
      <c r="A2" t="s">
        <v>326</v>
      </c>
      <c r="B2" t="s">
        <v>327</v>
      </c>
      <c r="C2" t="s">
        <v>328</v>
      </c>
      <c r="D2" t="s">
        <v>329</v>
      </c>
      <c r="E2" t="s">
        <v>330</v>
      </c>
      <c r="F2" t="s">
        <v>331</v>
      </c>
      <c r="G2" t="s">
        <v>332</v>
      </c>
      <c r="H2" t="s">
        <v>333</v>
      </c>
      <c r="I2" t="s">
        <v>334</v>
      </c>
      <c r="J2" t="s">
        <v>335</v>
      </c>
      <c r="K2" t="s">
        <v>336</v>
      </c>
      <c r="L2" t="s">
        <v>337</v>
      </c>
      <c r="M2" t="s">
        <v>338</v>
      </c>
      <c r="N2" t="s">
        <v>339</v>
      </c>
      <c r="O2" t="s">
        <v>340</v>
      </c>
      <c r="P2" t="s">
        <v>341</v>
      </c>
      <c r="Q2" t="s">
        <v>342</v>
      </c>
      <c r="R2" t="s">
        <v>343</v>
      </c>
      <c r="S2" t="s">
        <v>344</v>
      </c>
      <c r="T2" t="s">
        <v>345</v>
      </c>
      <c r="U2" t="s">
        <v>346</v>
      </c>
      <c r="V2" t="s">
        <v>347</v>
      </c>
      <c r="W2" t="s">
        <v>348</v>
      </c>
      <c r="X2" t="s">
        <v>349</v>
      </c>
      <c r="Y2" t="s">
        <v>350</v>
      </c>
      <c r="Z2" t="s">
        <v>351</v>
      </c>
      <c r="AA2" t="s">
        <v>352</v>
      </c>
      <c r="AB2" t="s">
        <v>353</v>
      </c>
      <c r="AC2" t="s">
        <v>354</v>
      </c>
      <c r="AD2" t="s">
        <v>355</v>
      </c>
      <c r="AE2" t="s">
        <v>356</v>
      </c>
      <c r="AF2" t="s">
        <v>357</v>
      </c>
      <c r="AG2" t="s">
        <v>358</v>
      </c>
      <c r="AH2" t="s">
        <v>359</v>
      </c>
      <c r="AI2" t="s">
        <v>360</v>
      </c>
      <c r="AJ2" t="s">
        <v>361</v>
      </c>
      <c r="AK2" t="s">
        <v>362</v>
      </c>
      <c r="AL2" t="s">
        <v>363</v>
      </c>
      <c r="AM2" t="s">
        <v>364</v>
      </c>
      <c r="AN2" t="s">
        <v>365</v>
      </c>
      <c r="AO2" t="s">
        <v>366</v>
      </c>
      <c r="AP2" t="s">
        <v>367</v>
      </c>
      <c r="AQ2" t="s">
        <v>368</v>
      </c>
      <c r="AR2" t="s">
        <v>369</v>
      </c>
      <c r="AS2" t="s">
        <v>370</v>
      </c>
      <c r="AT2" t="s">
        <v>371</v>
      </c>
      <c r="AU2" t="s">
        <v>372</v>
      </c>
      <c r="AV2" t="s">
        <v>373</v>
      </c>
      <c r="AW2" t="s">
        <v>374</v>
      </c>
      <c r="AX2" t="s">
        <v>375</v>
      </c>
      <c r="AY2" t="s">
        <v>376</v>
      </c>
      <c r="AZ2" t="s">
        <v>377</v>
      </c>
      <c r="BA2" t="s">
        <v>378</v>
      </c>
      <c r="BB2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5"/>
  <sheetViews>
    <sheetView tabSelected="1" topLeftCell="A61" workbookViewId="0">
      <selection activeCell="C87" sqref="C87"/>
    </sheetView>
  </sheetViews>
  <sheetFormatPr defaultRowHeight="12.5" x14ac:dyDescent="0.25"/>
  <cols>
    <col min="1" max="1" width="21.81640625" bestFit="1" customWidth="1"/>
    <col min="2" max="2" width="14.7265625" bestFit="1" customWidth="1"/>
    <col min="3" max="3" width="39.36328125" bestFit="1" customWidth="1"/>
    <col min="4" max="4" width="7.90625" bestFit="1" customWidth="1"/>
    <col min="5" max="5" width="12.26953125" bestFit="1" customWidth="1"/>
    <col min="6" max="6" width="9.90625" bestFit="1" customWidth="1"/>
    <col min="7" max="7" width="18.26953125" bestFit="1" customWidth="1"/>
    <col min="8" max="8" width="23" bestFit="1" customWidth="1"/>
    <col min="9" max="9" width="17.453125" bestFit="1" customWidth="1"/>
    <col min="10" max="10" width="10.81640625" bestFit="1" customWidth="1"/>
    <col min="11" max="11" width="19.26953125" bestFit="1" customWidth="1"/>
    <col min="12" max="12" width="12.6328125" bestFit="1" customWidth="1"/>
    <col min="13" max="13" width="14.81640625" bestFit="1" customWidth="1"/>
    <col min="14" max="14" width="18.6328125" bestFit="1" customWidth="1"/>
    <col min="15" max="15" width="18.7265625" bestFit="1" customWidth="1"/>
    <col min="16" max="16" width="6.81640625" bestFit="1" customWidth="1"/>
    <col min="17" max="17" width="15.453125" bestFit="1" customWidth="1"/>
    <col min="18" max="18" width="16.26953125" bestFit="1" customWidth="1"/>
    <col min="19" max="19" width="11.54296875" bestFit="1" customWidth="1"/>
    <col min="20" max="20" width="9.1796875" bestFit="1" customWidth="1"/>
    <col min="21" max="21" width="12.36328125" bestFit="1" customWidth="1"/>
    <col min="22" max="22" width="16.7265625" bestFit="1" customWidth="1"/>
    <col min="23" max="23" width="11.453125" bestFit="1" customWidth="1"/>
    <col min="24" max="24" width="17.54296875" bestFit="1" customWidth="1"/>
    <col min="25" max="25" width="8.08984375" bestFit="1" customWidth="1"/>
    <col min="26" max="27" width="12.1796875" bestFit="1" customWidth="1"/>
  </cols>
  <sheetData>
    <row r="1" spans="1:36" x14ac:dyDescent="0.25">
      <c r="A1" t="s">
        <v>27</v>
      </c>
      <c r="B1" t="s">
        <v>28</v>
      </c>
      <c r="C1" t="s">
        <v>51</v>
      </c>
      <c r="D1" t="s">
        <v>29</v>
      </c>
      <c r="E1" t="s">
        <v>26</v>
      </c>
      <c r="F1" s="3" t="s">
        <v>25</v>
      </c>
      <c r="G1" s="3" t="s">
        <v>24</v>
      </c>
      <c r="H1" s="4" t="s">
        <v>23</v>
      </c>
      <c r="I1" s="3" t="s">
        <v>22</v>
      </c>
      <c r="J1" s="3" t="s">
        <v>21</v>
      </c>
      <c r="K1" s="3" t="s">
        <v>20</v>
      </c>
      <c r="L1" s="3" t="s">
        <v>19</v>
      </c>
      <c r="M1" s="3" t="s">
        <v>18</v>
      </c>
      <c r="N1" s="3" t="s">
        <v>17</v>
      </c>
      <c r="O1" s="3" t="s">
        <v>16</v>
      </c>
      <c r="P1" t="s">
        <v>46</v>
      </c>
      <c r="Q1" s="3" t="s">
        <v>15</v>
      </c>
      <c r="R1" s="3" t="s">
        <v>63</v>
      </c>
      <c r="S1" s="3" t="s">
        <v>14</v>
      </c>
      <c r="T1" s="3" t="s">
        <v>13</v>
      </c>
      <c r="U1" s="3" t="s">
        <v>12</v>
      </c>
      <c r="V1" s="3" t="s">
        <v>11</v>
      </c>
      <c r="W1" t="s">
        <v>45</v>
      </c>
      <c r="X1" s="3" t="s">
        <v>10</v>
      </c>
      <c r="Y1" s="3" t="s">
        <v>9</v>
      </c>
      <c r="Z1" t="s">
        <v>43</v>
      </c>
      <c r="AA1" t="s">
        <v>59</v>
      </c>
      <c r="AB1" t="s">
        <v>60</v>
      </c>
      <c r="AC1" t="s">
        <v>61</v>
      </c>
      <c r="AD1" t="s">
        <v>62</v>
      </c>
      <c r="AE1" t="s">
        <v>64</v>
      </c>
      <c r="AF1" t="s">
        <v>65</v>
      </c>
      <c r="AG1" t="s">
        <v>66</v>
      </c>
      <c r="AH1" t="s">
        <v>67</v>
      </c>
      <c r="AI1" t="s">
        <v>63</v>
      </c>
      <c r="AJ1" t="s">
        <v>9</v>
      </c>
    </row>
    <row r="2" spans="1:36" x14ac:dyDescent="0.25">
      <c r="A2" t="s">
        <v>32</v>
      </c>
      <c r="B2" s="3" t="s">
        <v>8</v>
      </c>
      <c r="C2" s="1" t="s">
        <v>52</v>
      </c>
      <c r="D2" s="2">
        <v>44197</v>
      </c>
      <c r="E2" s="1">
        <v>127144</v>
      </c>
      <c r="F2" s="1">
        <v>-1279</v>
      </c>
      <c r="G2" s="1">
        <v>10894</v>
      </c>
      <c r="H2" s="1">
        <v>30752</v>
      </c>
      <c r="I2" s="1">
        <v>116744</v>
      </c>
      <c r="J2" s="1">
        <v>267261</v>
      </c>
      <c r="K2" s="1">
        <v>97192</v>
      </c>
      <c r="L2" s="1">
        <v>236450</v>
      </c>
      <c r="M2" s="1" t="s">
        <v>44</v>
      </c>
      <c r="N2" s="1">
        <v>41</v>
      </c>
      <c r="O2" s="1">
        <v>22290</v>
      </c>
      <c r="P2" s="1">
        <v>267261</v>
      </c>
      <c r="Q2" s="1">
        <v>18243</v>
      </c>
      <c r="R2" s="1">
        <v>30811</v>
      </c>
      <c r="S2" s="1">
        <v>3978.6950200000001</v>
      </c>
      <c r="T2" s="1">
        <v>162998</v>
      </c>
      <c r="U2" s="1" t="s">
        <v>47</v>
      </c>
      <c r="V2" s="1">
        <v>112528</v>
      </c>
      <c r="W2" s="1">
        <v>10894</v>
      </c>
      <c r="X2" s="1">
        <v>9993</v>
      </c>
      <c r="Y2" s="1">
        <v>10808</v>
      </c>
      <c r="Z2" t="s">
        <v>44</v>
      </c>
      <c r="AA2" s="1">
        <v>19858</v>
      </c>
      <c r="AB2" s="1">
        <v>39674</v>
      </c>
      <c r="AC2" s="1">
        <v>6601</v>
      </c>
      <c r="AD2" s="1">
        <v>22204</v>
      </c>
      <c r="AE2" s="1">
        <v>-1199</v>
      </c>
      <c r="AF2" s="1">
        <v>160</v>
      </c>
      <c r="AG2" s="1">
        <v>160</v>
      </c>
      <c r="AH2" s="1">
        <v>112528</v>
      </c>
      <c r="AI2" s="1">
        <v>30811</v>
      </c>
      <c r="AJ2" s="1">
        <v>10808</v>
      </c>
    </row>
    <row r="3" spans="1:36" x14ac:dyDescent="0.25">
      <c r="A3" t="s">
        <v>32</v>
      </c>
      <c r="B3" s="3" t="s">
        <v>8</v>
      </c>
      <c r="C3" s="1" t="s">
        <v>52</v>
      </c>
      <c r="D3" s="2">
        <v>43831</v>
      </c>
      <c r="E3" s="1">
        <v>155900</v>
      </c>
      <c r="F3" s="1">
        <v>47</v>
      </c>
      <c r="G3" s="1">
        <v>8437</v>
      </c>
      <c r="H3" s="1">
        <v>22288</v>
      </c>
      <c r="I3" s="1">
        <v>114047</v>
      </c>
      <c r="J3" s="1">
        <v>258537</v>
      </c>
      <c r="K3" s="1">
        <v>98132</v>
      </c>
      <c r="L3" s="1">
        <v>225307</v>
      </c>
      <c r="M3" s="1" t="s">
        <v>44</v>
      </c>
      <c r="N3" s="1">
        <v>41</v>
      </c>
      <c r="O3" s="1">
        <v>22165</v>
      </c>
      <c r="P3" s="1">
        <v>258537</v>
      </c>
      <c r="Q3" s="1">
        <v>20320</v>
      </c>
      <c r="R3" s="1">
        <v>33230</v>
      </c>
      <c r="S3" s="1">
        <v>3964.9303300000001</v>
      </c>
      <c r="T3" s="1">
        <v>156721</v>
      </c>
      <c r="U3" s="1" t="s">
        <v>47</v>
      </c>
      <c r="V3" s="1">
        <v>133889</v>
      </c>
      <c r="W3" s="1">
        <v>8437</v>
      </c>
      <c r="X3" s="1">
        <v>9237</v>
      </c>
      <c r="Y3" s="1">
        <v>10786</v>
      </c>
      <c r="Z3" t="s">
        <v>44</v>
      </c>
      <c r="AA3" s="1">
        <v>13851</v>
      </c>
      <c r="AB3" s="1">
        <v>39496</v>
      </c>
      <c r="AC3" s="1">
        <v>3719</v>
      </c>
      <c r="AD3" s="1">
        <v>20673</v>
      </c>
      <c r="AE3" s="1">
        <v>-546</v>
      </c>
      <c r="AF3" s="1">
        <v>-724</v>
      </c>
      <c r="AG3" s="1">
        <v>-724</v>
      </c>
      <c r="AH3" s="1">
        <v>133889</v>
      </c>
      <c r="AI3" s="1">
        <v>33230</v>
      </c>
      <c r="AJ3" s="1">
        <v>10786</v>
      </c>
    </row>
    <row r="4" spans="1:36" x14ac:dyDescent="0.25">
      <c r="A4" t="s">
        <v>32</v>
      </c>
      <c r="B4" s="3" t="s">
        <v>8</v>
      </c>
      <c r="C4" s="1" t="s">
        <v>52</v>
      </c>
      <c r="D4" s="2">
        <v>43466</v>
      </c>
      <c r="E4" s="1">
        <v>160338</v>
      </c>
      <c r="F4" s="1">
        <v>3677</v>
      </c>
      <c r="G4" s="1">
        <v>7111</v>
      </c>
      <c r="H4" s="1">
        <v>23036</v>
      </c>
      <c r="I4" s="1">
        <v>114649</v>
      </c>
      <c r="J4" s="1">
        <v>256540</v>
      </c>
      <c r="K4" s="1">
        <v>95569</v>
      </c>
      <c r="L4" s="1">
        <v>220474</v>
      </c>
      <c r="M4" s="1" t="s">
        <v>44</v>
      </c>
      <c r="N4" s="1">
        <v>41</v>
      </c>
      <c r="O4" s="1">
        <v>22006</v>
      </c>
      <c r="P4" s="1">
        <v>256540</v>
      </c>
      <c r="Q4" s="1">
        <v>22668</v>
      </c>
      <c r="R4" s="1">
        <v>36066</v>
      </c>
      <c r="S4" s="1">
        <v>3978.5517399999999</v>
      </c>
      <c r="T4" s="1">
        <v>154213</v>
      </c>
      <c r="U4" s="1" t="s">
        <v>47</v>
      </c>
      <c r="V4" s="1">
        <v>136269</v>
      </c>
      <c r="W4" s="1">
        <v>7111</v>
      </c>
      <c r="X4" s="1">
        <v>11195</v>
      </c>
      <c r="Y4" s="1">
        <v>11220</v>
      </c>
      <c r="Z4" t="s">
        <v>44</v>
      </c>
      <c r="AA4" s="1">
        <v>15925</v>
      </c>
      <c r="AB4" s="1">
        <v>37883</v>
      </c>
      <c r="AC4" s="1">
        <v>2959</v>
      </c>
      <c r="AD4" s="1">
        <v>21520</v>
      </c>
      <c r="AE4" s="1">
        <v>-729</v>
      </c>
      <c r="AF4" s="1">
        <v>650</v>
      </c>
      <c r="AG4" s="1">
        <v>650</v>
      </c>
      <c r="AH4" s="1">
        <v>136269</v>
      </c>
      <c r="AI4" s="1">
        <v>36066</v>
      </c>
      <c r="AJ4" s="1">
        <v>11220</v>
      </c>
    </row>
    <row r="5" spans="1:36" x14ac:dyDescent="0.25">
      <c r="A5" t="s">
        <v>32</v>
      </c>
      <c r="B5" s="3" t="s">
        <v>8</v>
      </c>
      <c r="C5" s="1" t="s">
        <v>52</v>
      </c>
      <c r="D5" s="2">
        <v>43101</v>
      </c>
      <c r="E5" s="1">
        <v>156776</v>
      </c>
      <c r="F5" s="1">
        <v>7731</v>
      </c>
      <c r="G5" s="1">
        <v>8934</v>
      </c>
      <c r="H5" s="1">
        <v>26488</v>
      </c>
      <c r="I5" s="1">
        <v>116801</v>
      </c>
      <c r="J5" s="1">
        <v>258496</v>
      </c>
      <c r="K5" s="1">
        <v>94600</v>
      </c>
      <c r="L5" s="1">
        <v>222792</v>
      </c>
      <c r="M5" s="1" t="s">
        <v>44</v>
      </c>
      <c r="N5" s="1">
        <v>41</v>
      </c>
      <c r="O5" s="1">
        <v>21843</v>
      </c>
      <c r="P5" s="1">
        <v>258496</v>
      </c>
      <c r="Q5" s="1">
        <v>21906</v>
      </c>
      <c r="R5" s="1">
        <v>35704</v>
      </c>
      <c r="S5" s="1">
        <v>3973.3516599999998</v>
      </c>
      <c r="T5" s="1">
        <v>154287</v>
      </c>
      <c r="U5" s="1" t="s">
        <v>47</v>
      </c>
      <c r="V5" s="1">
        <v>131321</v>
      </c>
      <c r="W5" s="1">
        <v>8934</v>
      </c>
      <c r="X5" s="1">
        <v>10599</v>
      </c>
      <c r="Y5" s="1">
        <v>11176</v>
      </c>
      <c r="Z5" t="s">
        <v>44</v>
      </c>
      <c r="AA5" s="1">
        <v>17554</v>
      </c>
      <c r="AB5" s="1">
        <v>36901</v>
      </c>
      <c r="AC5" s="1">
        <v>3448</v>
      </c>
      <c r="AD5" s="1">
        <v>23282</v>
      </c>
      <c r="AE5" s="1">
        <v>-847</v>
      </c>
      <c r="AF5" s="1">
        <v>402</v>
      </c>
      <c r="AG5" s="1">
        <v>402</v>
      </c>
      <c r="AH5" s="1">
        <v>131321</v>
      </c>
      <c r="AI5" s="1">
        <v>35704</v>
      </c>
      <c r="AJ5" s="1">
        <v>11176</v>
      </c>
    </row>
    <row r="6" spans="1:36" x14ac:dyDescent="0.25">
      <c r="A6" t="s">
        <v>32</v>
      </c>
      <c r="B6" s="3" t="s">
        <v>8</v>
      </c>
      <c r="C6" s="1" t="s">
        <v>52</v>
      </c>
      <c r="D6" s="2">
        <v>42736</v>
      </c>
      <c r="E6" s="1">
        <v>151800</v>
      </c>
      <c r="F6" s="1">
        <v>4589</v>
      </c>
      <c r="G6" s="1">
        <v>7828</v>
      </c>
      <c r="H6" s="1">
        <v>27470</v>
      </c>
      <c r="I6" s="1">
        <v>108461</v>
      </c>
      <c r="J6" s="1">
        <v>237951</v>
      </c>
      <c r="K6" s="1">
        <v>90281</v>
      </c>
      <c r="L6" s="1">
        <v>208668</v>
      </c>
      <c r="M6" s="1" t="s">
        <v>44</v>
      </c>
      <c r="N6" s="1">
        <v>41</v>
      </c>
      <c r="O6" s="1">
        <v>21630</v>
      </c>
      <c r="P6" s="1">
        <v>237951</v>
      </c>
      <c r="Q6" s="1">
        <v>15634</v>
      </c>
      <c r="R6" s="1">
        <v>29283</v>
      </c>
      <c r="S6" s="1">
        <v>3974.2971699999998</v>
      </c>
      <c r="T6" s="1">
        <v>142970</v>
      </c>
      <c r="U6" s="1" t="s">
        <v>47</v>
      </c>
      <c r="V6" s="1">
        <v>126195</v>
      </c>
      <c r="W6" s="1">
        <v>7828</v>
      </c>
      <c r="X6" s="1">
        <v>11102</v>
      </c>
      <c r="Y6" s="1">
        <v>8898</v>
      </c>
      <c r="Z6" t="s">
        <v>44</v>
      </c>
      <c r="AA6" s="1">
        <v>19642</v>
      </c>
      <c r="AB6" s="1">
        <v>33692</v>
      </c>
      <c r="AC6" s="1">
        <v>3523</v>
      </c>
      <c r="AD6" s="1">
        <v>21296</v>
      </c>
      <c r="AE6" s="1">
        <v>-733</v>
      </c>
      <c r="AF6" s="1">
        <v>2184</v>
      </c>
      <c r="AG6" s="1">
        <v>2184</v>
      </c>
      <c r="AH6" s="1">
        <v>126195</v>
      </c>
      <c r="AI6" s="1">
        <v>29283</v>
      </c>
      <c r="AJ6" s="1">
        <v>8898</v>
      </c>
    </row>
    <row r="7" spans="1:36" x14ac:dyDescent="0.25">
      <c r="A7" t="s">
        <v>32</v>
      </c>
      <c r="B7" s="3" t="s">
        <v>8</v>
      </c>
      <c r="C7" s="1" t="s">
        <v>52</v>
      </c>
      <c r="D7" s="2">
        <v>42370</v>
      </c>
      <c r="E7" s="1">
        <v>149558</v>
      </c>
      <c r="F7" s="1">
        <v>7373</v>
      </c>
      <c r="G7" s="1">
        <v>5386</v>
      </c>
      <c r="H7" s="1">
        <v>23567</v>
      </c>
      <c r="I7" s="1">
        <v>102587</v>
      </c>
      <c r="J7" s="1">
        <v>224925</v>
      </c>
      <c r="K7" s="1">
        <v>82336</v>
      </c>
      <c r="L7" s="1">
        <v>196174</v>
      </c>
      <c r="M7" s="1" t="s">
        <v>44</v>
      </c>
      <c r="N7" s="1">
        <v>41</v>
      </c>
      <c r="O7" s="1">
        <v>21421</v>
      </c>
      <c r="P7" s="1">
        <v>224925</v>
      </c>
      <c r="Q7" s="1">
        <v>14414</v>
      </c>
      <c r="R7" s="1">
        <v>28751</v>
      </c>
      <c r="S7" s="1">
        <v>3969.5132600000002</v>
      </c>
      <c r="T7" s="1">
        <v>132854</v>
      </c>
      <c r="U7" s="1" t="s">
        <v>47</v>
      </c>
      <c r="V7" s="1">
        <v>124446</v>
      </c>
      <c r="W7" s="1">
        <v>5386</v>
      </c>
      <c r="X7" s="1">
        <v>11042</v>
      </c>
      <c r="Y7" s="1">
        <v>8319</v>
      </c>
      <c r="Z7" t="s">
        <v>44</v>
      </c>
      <c r="AA7" s="1">
        <v>18181</v>
      </c>
      <c r="AB7" s="1">
        <v>32177</v>
      </c>
      <c r="AC7" s="1">
        <v>3244</v>
      </c>
      <c r="AD7" s="1">
        <v>20272</v>
      </c>
      <c r="AE7" s="1">
        <v>-540</v>
      </c>
      <c r="AF7" s="1">
        <v>2881</v>
      </c>
      <c r="AG7" s="1">
        <v>2881</v>
      </c>
      <c r="AH7" s="1">
        <v>124446</v>
      </c>
      <c r="AI7" s="1">
        <v>28751</v>
      </c>
      <c r="AJ7" s="1">
        <v>8319</v>
      </c>
    </row>
    <row r="8" spans="1:36" x14ac:dyDescent="0.25">
      <c r="A8" t="s">
        <v>53</v>
      </c>
      <c r="B8" t="s">
        <v>50</v>
      </c>
      <c r="C8" s="1" t="s">
        <v>54</v>
      </c>
      <c r="D8" s="2">
        <v>44197</v>
      </c>
      <c r="E8" s="1">
        <v>274515</v>
      </c>
      <c r="F8" s="1">
        <v>57411</v>
      </c>
      <c r="G8" s="1">
        <v>38016</v>
      </c>
      <c r="H8" s="1">
        <v>90943</v>
      </c>
      <c r="I8" s="1">
        <v>143713</v>
      </c>
      <c r="J8" s="1">
        <v>323888</v>
      </c>
      <c r="K8" s="1">
        <v>105392</v>
      </c>
      <c r="L8" s="1">
        <v>258549</v>
      </c>
      <c r="M8" s="1" t="s">
        <v>48</v>
      </c>
      <c r="N8" s="1">
        <v>50779</v>
      </c>
      <c r="O8" s="1" t="s">
        <v>48</v>
      </c>
      <c r="P8" s="1">
        <v>323888</v>
      </c>
      <c r="Q8" s="1">
        <v>14966</v>
      </c>
      <c r="R8" s="1">
        <v>65339</v>
      </c>
      <c r="S8" s="1">
        <v>17001.802</v>
      </c>
      <c r="T8" s="1">
        <v>122278</v>
      </c>
      <c r="U8" s="1" t="s">
        <v>47</v>
      </c>
      <c r="V8" s="1">
        <v>169559</v>
      </c>
      <c r="W8" s="1">
        <v>38016</v>
      </c>
      <c r="X8" s="1">
        <v>16120</v>
      </c>
      <c r="Y8" s="1">
        <v>4061</v>
      </c>
      <c r="Z8" t="s">
        <v>44</v>
      </c>
      <c r="AA8" s="1">
        <v>52927</v>
      </c>
      <c r="AB8" s="1">
        <v>45336</v>
      </c>
      <c r="AC8" s="1">
        <v>100887</v>
      </c>
      <c r="AD8" s="1">
        <v>42296</v>
      </c>
      <c r="AE8" s="1">
        <v>890</v>
      </c>
      <c r="AF8" s="1">
        <v>9680</v>
      </c>
      <c r="AG8" s="1">
        <v>10822</v>
      </c>
      <c r="AH8" s="1">
        <v>169559</v>
      </c>
      <c r="AI8" s="1">
        <v>65339</v>
      </c>
      <c r="AJ8" s="1">
        <v>4061</v>
      </c>
    </row>
    <row r="9" spans="1:36" x14ac:dyDescent="0.25">
      <c r="A9" t="s">
        <v>53</v>
      </c>
      <c r="B9" t="s">
        <v>50</v>
      </c>
      <c r="C9" s="1" t="s">
        <v>54</v>
      </c>
      <c r="D9" s="2">
        <v>43831</v>
      </c>
      <c r="E9" s="1">
        <v>260174</v>
      </c>
      <c r="F9" s="1">
        <v>55256</v>
      </c>
      <c r="G9" s="1">
        <v>48844</v>
      </c>
      <c r="H9" s="1">
        <v>100557</v>
      </c>
      <c r="I9" s="1">
        <v>162819</v>
      </c>
      <c r="J9" s="1">
        <v>338516</v>
      </c>
      <c r="K9" s="1">
        <v>105718</v>
      </c>
      <c r="L9" s="1">
        <v>248028</v>
      </c>
      <c r="M9" s="1" t="s">
        <v>48</v>
      </c>
      <c r="N9" s="1">
        <v>45174</v>
      </c>
      <c r="O9" s="1" t="s">
        <v>48</v>
      </c>
      <c r="P9" s="1">
        <v>338516</v>
      </c>
      <c r="Q9" s="1">
        <v>45898</v>
      </c>
      <c r="R9" s="1">
        <v>90488</v>
      </c>
      <c r="S9" s="1">
        <v>17773.060000000001</v>
      </c>
      <c r="T9" s="1">
        <v>108047</v>
      </c>
      <c r="U9" s="1" t="s">
        <v>47</v>
      </c>
      <c r="V9" s="1">
        <v>161782</v>
      </c>
      <c r="W9" s="1">
        <v>48844</v>
      </c>
      <c r="X9" s="1">
        <v>22926</v>
      </c>
      <c r="Y9" s="1">
        <v>4106</v>
      </c>
      <c r="Z9" t="s">
        <v>44</v>
      </c>
      <c r="AA9" s="1">
        <v>51713</v>
      </c>
      <c r="AB9" s="1">
        <v>37378</v>
      </c>
      <c r="AC9" s="1">
        <v>105341</v>
      </c>
      <c r="AD9" s="1">
        <v>46236</v>
      </c>
      <c r="AE9" s="1">
        <v>1385</v>
      </c>
      <c r="AF9" s="1">
        <v>10481</v>
      </c>
      <c r="AG9" s="1">
        <v>10222</v>
      </c>
      <c r="AH9" s="1">
        <v>161782</v>
      </c>
      <c r="AI9" s="1">
        <v>90488</v>
      </c>
      <c r="AJ9" s="1">
        <v>4106</v>
      </c>
    </row>
    <row r="10" spans="1:36" x14ac:dyDescent="0.25">
      <c r="A10" t="s">
        <v>53</v>
      </c>
      <c r="B10" t="s">
        <v>50</v>
      </c>
      <c r="C10" s="1" t="s">
        <v>54</v>
      </c>
      <c r="D10" s="2">
        <v>43466</v>
      </c>
      <c r="E10" s="1">
        <v>265595</v>
      </c>
      <c r="F10" s="1">
        <v>59531</v>
      </c>
      <c r="G10" s="1">
        <v>25913</v>
      </c>
      <c r="H10" s="1">
        <v>66301</v>
      </c>
      <c r="I10" s="1">
        <v>131339</v>
      </c>
      <c r="J10" s="1">
        <v>365725</v>
      </c>
      <c r="K10" s="1">
        <v>115929</v>
      </c>
      <c r="L10" s="1">
        <v>258578</v>
      </c>
      <c r="M10" s="1" t="s">
        <v>48</v>
      </c>
      <c r="N10" s="1">
        <v>40201</v>
      </c>
      <c r="O10" s="1" t="s">
        <v>48</v>
      </c>
      <c r="P10" s="1">
        <v>365725</v>
      </c>
      <c r="Q10" s="1">
        <v>70400</v>
      </c>
      <c r="R10" s="1">
        <v>107147</v>
      </c>
      <c r="S10" s="1">
        <v>18981.592000000001</v>
      </c>
      <c r="T10" s="1">
        <v>114483</v>
      </c>
      <c r="U10" s="1" t="s">
        <v>47</v>
      </c>
      <c r="V10" s="1">
        <v>163756</v>
      </c>
      <c r="W10" s="1">
        <v>25913</v>
      </c>
      <c r="X10" s="1">
        <v>23186</v>
      </c>
      <c r="Y10" s="1">
        <v>3956</v>
      </c>
      <c r="Z10" t="s">
        <v>44</v>
      </c>
      <c r="AA10" s="1">
        <v>40388</v>
      </c>
      <c r="AB10" s="1">
        <v>41304</v>
      </c>
      <c r="AC10" s="1">
        <v>170799</v>
      </c>
      <c r="AD10" s="1">
        <v>55888</v>
      </c>
      <c r="AE10" s="1">
        <v>2446</v>
      </c>
      <c r="AF10" s="1">
        <v>13372</v>
      </c>
      <c r="AG10" s="1">
        <v>10348</v>
      </c>
      <c r="AH10" s="1">
        <v>163756</v>
      </c>
      <c r="AI10" s="1">
        <v>107147</v>
      </c>
      <c r="AJ10" s="1">
        <v>3956</v>
      </c>
    </row>
    <row r="11" spans="1:36" x14ac:dyDescent="0.25">
      <c r="A11" t="s">
        <v>53</v>
      </c>
      <c r="B11" t="s">
        <v>50</v>
      </c>
      <c r="C11" s="1" t="s">
        <v>54</v>
      </c>
      <c r="D11" s="2">
        <v>43101</v>
      </c>
      <c r="E11" s="1">
        <v>229234</v>
      </c>
      <c r="F11" s="1">
        <v>48351</v>
      </c>
      <c r="G11" s="1">
        <v>20289</v>
      </c>
      <c r="H11" s="1">
        <v>74181</v>
      </c>
      <c r="I11" s="1">
        <v>128645</v>
      </c>
      <c r="J11" s="1">
        <v>375319</v>
      </c>
      <c r="K11" s="1">
        <v>100814</v>
      </c>
      <c r="L11" s="1">
        <v>241272</v>
      </c>
      <c r="M11" s="1" t="s">
        <v>48</v>
      </c>
      <c r="N11" s="1">
        <v>35867</v>
      </c>
      <c r="O11" s="1" t="s">
        <v>48</v>
      </c>
      <c r="P11" s="1">
        <v>375319</v>
      </c>
      <c r="Q11" s="1">
        <v>98330</v>
      </c>
      <c r="R11" s="1">
        <v>134047</v>
      </c>
      <c r="S11" s="1">
        <v>20537.248</v>
      </c>
      <c r="T11" s="1">
        <v>115680</v>
      </c>
      <c r="U11" s="1" t="s">
        <v>47</v>
      </c>
      <c r="V11" s="1">
        <v>141048</v>
      </c>
      <c r="W11" s="1">
        <v>20289</v>
      </c>
      <c r="X11" s="1">
        <v>17874</v>
      </c>
      <c r="Y11" s="1">
        <v>4855</v>
      </c>
      <c r="Z11" t="s">
        <v>44</v>
      </c>
      <c r="AA11" s="1">
        <v>53892</v>
      </c>
      <c r="AB11" s="1">
        <v>33783</v>
      </c>
      <c r="AC11" s="1">
        <v>194714</v>
      </c>
      <c r="AD11" s="1">
        <v>44242</v>
      </c>
      <c r="AE11" s="1">
        <v>2878</v>
      </c>
      <c r="AF11" s="1">
        <v>15738</v>
      </c>
      <c r="AG11" s="1">
        <v>16414</v>
      </c>
      <c r="AH11" s="1">
        <v>141048</v>
      </c>
      <c r="AI11" s="1">
        <v>134047</v>
      </c>
      <c r="AJ11" s="1">
        <v>4855</v>
      </c>
    </row>
    <row r="12" spans="1:36" x14ac:dyDescent="0.25">
      <c r="A12" t="s">
        <v>53</v>
      </c>
      <c r="B12" t="s">
        <v>50</v>
      </c>
      <c r="C12" s="1" t="s">
        <v>54</v>
      </c>
      <c r="D12" s="2">
        <v>42736</v>
      </c>
      <c r="E12" s="1">
        <v>215639</v>
      </c>
      <c r="F12" s="1">
        <v>45687</v>
      </c>
      <c r="G12" s="1">
        <v>20484</v>
      </c>
      <c r="H12" s="1">
        <v>67155</v>
      </c>
      <c r="I12" s="1">
        <v>106869</v>
      </c>
      <c r="J12" s="1">
        <v>321686</v>
      </c>
      <c r="K12" s="1">
        <v>79006</v>
      </c>
      <c r="L12" s="1">
        <v>193437</v>
      </c>
      <c r="M12" s="1" t="s">
        <v>48</v>
      </c>
      <c r="N12" s="1">
        <v>31251</v>
      </c>
      <c r="O12" s="1" t="s">
        <v>48</v>
      </c>
      <c r="P12" s="1">
        <v>321686</v>
      </c>
      <c r="Q12" s="1">
        <v>96364</v>
      </c>
      <c r="R12" s="1">
        <v>128249</v>
      </c>
      <c r="S12" s="1">
        <v>21329.252</v>
      </c>
      <c r="T12" s="1">
        <v>87032</v>
      </c>
      <c r="U12" s="1" t="s">
        <v>47</v>
      </c>
      <c r="V12" s="1">
        <v>131376</v>
      </c>
      <c r="W12" s="1">
        <v>20484</v>
      </c>
      <c r="X12" s="1">
        <v>15754</v>
      </c>
      <c r="Y12" s="1">
        <v>2132</v>
      </c>
      <c r="Z12" t="s">
        <v>44</v>
      </c>
      <c r="AA12" s="1">
        <v>46671</v>
      </c>
      <c r="AB12" s="1">
        <v>27010</v>
      </c>
      <c r="AC12" s="1">
        <v>170430</v>
      </c>
      <c r="AD12" s="1">
        <v>37294</v>
      </c>
      <c r="AE12" s="1">
        <v>2543</v>
      </c>
      <c r="AF12" s="1">
        <v>15685</v>
      </c>
      <c r="AG12" s="1">
        <v>15762</v>
      </c>
      <c r="AH12" s="1">
        <v>131376</v>
      </c>
      <c r="AI12" s="1">
        <v>128249</v>
      </c>
      <c r="AJ12" s="1">
        <v>2132</v>
      </c>
    </row>
    <row r="13" spans="1:36" x14ac:dyDescent="0.25">
      <c r="A13" t="s">
        <v>53</v>
      </c>
      <c r="B13" t="s">
        <v>50</v>
      </c>
      <c r="C13" s="1" t="s">
        <v>54</v>
      </c>
      <c r="D13" s="2">
        <v>42370</v>
      </c>
      <c r="E13" s="1">
        <v>233715</v>
      </c>
      <c r="F13" s="1">
        <v>53394</v>
      </c>
      <c r="G13" s="1">
        <v>21120</v>
      </c>
      <c r="H13" s="1">
        <v>41995</v>
      </c>
      <c r="I13" s="1">
        <v>89378</v>
      </c>
      <c r="J13" s="1">
        <v>290345</v>
      </c>
      <c r="K13" s="1">
        <v>80610</v>
      </c>
      <c r="L13" s="1">
        <v>170990</v>
      </c>
      <c r="M13" s="1" t="s">
        <v>48</v>
      </c>
      <c r="N13" s="1">
        <v>27416</v>
      </c>
      <c r="O13" s="1" t="s">
        <v>48</v>
      </c>
      <c r="P13" s="1">
        <v>290345</v>
      </c>
      <c r="Q13" s="1">
        <v>92284</v>
      </c>
      <c r="R13" s="1">
        <v>119355</v>
      </c>
      <c r="S13" s="1">
        <v>22301.324000000001</v>
      </c>
      <c r="T13" s="1">
        <v>64341</v>
      </c>
      <c r="U13" s="1" t="s">
        <v>47</v>
      </c>
      <c r="V13" s="1">
        <v>140089</v>
      </c>
      <c r="W13" s="1">
        <v>21120</v>
      </c>
      <c r="X13" s="1">
        <v>16849</v>
      </c>
      <c r="Y13" s="1">
        <v>2349</v>
      </c>
      <c r="Z13" t="s">
        <v>44</v>
      </c>
      <c r="AA13" s="1">
        <v>20481</v>
      </c>
      <c r="AB13" s="1">
        <v>22471</v>
      </c>
      <c r="AC13" s="1">
        <v>164065</v>
      </c>
      <c r="AD13" s="1">
        <v>35490</v>
      </c>
      <c r="AE13" s="1">
        <v>2188</v>
      </c>
      <c r="AF13" s="1">
        <v>19121</v>
      </c>
      <c r="AG13" s="1">
        <v>18941</v>
      </c>
      <c r="AH13" s="1">
        <v>140089</v>
      </c>
      <c r="AI13" s="1">
        <v>119355</v>
      </c>
      <c r="AJ13" s="1">
        <v>2349</v>
      </c>
    </row>
    <row r="14" spans="1:36" x14ac:dyDescent="0.25">
      <c r="A14" t="s">
        <v>33</v>
      </c>
      <c r="B14" s="3" t="s">
        <v>7</v>
      </c>
      <c r="C14" s="1" t="s">
        <v>52</v>
      </c>
      <c r="D14" s="2">
        <v>44197</v>
      </c>
      <c r="E14" s="1">
        <v>122485</v>
      </c>
      <c r="F14" s="1">
        <v>6427</v>
      </c>
      <c r="G14" s="1">
        <v>14892</v>
      </c>
      <c r="H14" s="1">
        <v>23938</v>
      </c>
      <c r="I14" s="1">
        <v>80924</v>
      </c>
      <c r="J14" s="1">
        <v>235194</v>
      </c>
      <c r="K14" s="1">
        <v>79910</v>
      </c>
      <c r="L14" s="1">
        <v>185517</v>
      </c>
      <c r="M14" s="1" t="s">
        <v>44</v>
      </c>
      <c r="N14" s="1">
        <v>14</v>
      </c>
      <c r="O14" s="1">
        <v>26542</v>
      </c>
      <c r="P14" s="1">
        <v>235194</v>
      </c>
      <c r="Q14" s="1">
        <v>31962</v>
      </c>
      <c r="R14" s="1">
        <v>49677</v>
      </c>
      <c r="S14" s="1">
        <v>1440.91282</v>
      </c>
      <c r="T14" s="1">
        <v>111072</v>
      </c>
      <c r="U14" s="1">
        <v>180</v>
      </c>
      <c r="V14" s="1">
        <v>96856</v>
      </c>
      <c r="W14" s="1">
        <v>14892</v>
      </c>
      <c r="X14" s="1">
        <v>8035</v>
      </c>
      <c r="Y14" s="1">
        <v>10235</v>
      </c>
      <c r="Z14" t="s">
        <v>44</v>
      </c>
      <c r="AA14" s="1">
        <v>9046</v>
      </c>
      <c r="AB14" s="1">
        <v>38632</v>
      </c>
      <c r="AC14" s="1">
        <v>6825</v>
      </c>
      <c r="AD14" s="1">
        <v>19928</v>
      </c>
      <c r="AE14" s="1">
        <v>-857</v>
      </c>
      <c r="AF14" s="1">
        <v>1774</v>
      </c>
      <c r="AG14" s="1">
        <v>1774</v>
      </c>
      <c r="AH14" s="1">
        <v>96856</v>
      </c>
      <c r="AI14" s="1">
        <v>49677</v>
      </c>
      <c r="AJ14" s="1">
        <v>10235</v>
      </c>
    </row>
    <row r="15" spans="1:36" x14ac:dyDescent="0.25">
      <c r="A15" t="s">
        <v>33</v>
      </c>
      <c r="B15" s="3" t="s">
        <v>7</v>
      </c>
      <c r="C15" s="1" t="s">
        <v>52</v>
      </c>
      <c r="D15" s="2">
        <v>43831</v>
      </c>
      <c r="E15" s="1">
        <v>137237</v>
      </c>
      <c r="F15" s="1">
        <v>6732</v>
      </c>
      <c r="G15" s="1">
        <v>15769</v>
      </c>
      <c r="H15" s="1">
        <v>19943</v>
      </c>
      <c r="I15" s="1">
        <v>74992</v>
      </c>
      <c r="J15" s="1">
        <v>228037</v>
      </c>
      <c r="K15" s="1">
        <v>84905</v>
      </c>
      <c r="L15" s="1">
        <v>182080</v>
      </c>
      <c r="M15" s="1" t="s">
        <v>44</v>
      </c>
      <c r="N15" s="1">
        <v>14</v>
      </c>
      <c r="O15" s="1">
        <v>26074</v>
      </c>
      <c r="P15" s="1">
        <v>228037</v>
      </c>
      <c r="Q15" s="1">
        <v>26860</v>
      </c>
      <c r="R15" s="1">
        <v>45957</v>
      </c>
      <c r="S15" s="1">
        <v>1429.00206</v>
      </c>
      <c r="T15" s="1">
        <v>104573</v>
      </c>
      <c r="U15" s="1">
        <v>151</v>
      </c>
      <c r="V15" s="1">
        <v>110651</v>
      </c>
      <c r="W15" s="1">
        <v>15769</v>
      </c>
      <c r="X15" s="1">
        <v>6797</v>
      </c>
      <c r="Y15" s="1">
        <v>10398</v>
      </c>
      <c r="Z15" t="s">
        <v>44</v>
      </c>
      <c r="AA15" s="1">
        <v>4174</v>
      </c>
      <c r="AB15" s="1">
        <v>39850</v>
      </c>
      <c r="AC15" s="1">
        <v>7107</v>
      </c>
      <c r="AD15" s="1">
        <v>21018</v>
      </c>
      <c r="AE15" s="1">
        <v>-353</v>
      </c>
      <c r="AF15" s="1">
        <v>769</v>
      </c>
      <c r="AG15" s="1">
        <v>769</v>
      </c>
      <c r="AH15" s="1">
        <v>110651</v>
      </c>
      <c r="AI15" s="1">
        <v>45957</v>
      </c>
      <c r="AJ15" s="1">
        <v>10398</v>
      </c>
    </row>
    <row r="16" spans="1:36" x14ac:dyDescent="0.25">
      <c r="A16" t="s">
        <v>33</v>
      </c>
      <c r="B16" s="3" t="s">
        <v>7</v>
      </c>
      <c r="C16" s="1" t="s">
        <v>52</v>
      </c>
      <c r="D16" s="2">
        <v>43466</v>
      </c>
      <c r="E16" s="1">
        <v>147049</v>
      </c>
      <c r="F16" s="1">
        <v>8014</v>
      </c>
      <c r="G16" s="1">
        <v>15944</v>
      </c>
      <c r="H16" s="1">
        <v>22445</v>
      </c>
      <c r="I16" s="1">
        <v>75293</v>
      </c>
      <c r="J16" s="1">
        <v>227339</v>
      </c>
      <c r="K16" s="1">
        <v>82237</v>
      </c>
      <c r="L16" s="1">
        <v>184562</v>
      </c>
      <c r="M16" s="1" t="s">
        <v>44</v>
      </c>
      <c r="N16" s="1">
        <v>14</v>
      </c>
      <c r="O16" s="1">
        <v>25563</v>
      </c>
      <c r="P16" s="1">
        <v>227339</v>
      </c>
      <c r="Q16" s="1">
        <v>22322</v>
      </c>
      <c r="R16" s="1">
        <v>42777</v>
      </c>
      <c r="S16" s="1">
        <v>1409.47893</v>
      </c>
      <c r="T16" s="1">
        <v>104951</v>
      </c>
      <c r="U16" s="1">
        <v>98</v>
      </c>
      <c r="V16" s="1">
        <v>120656</v>
      </c>
      <c r="W16" s="1">
        <v>15944</v>
      </c>
      <c r="X16" s="1">
        <v>6549</v>
      </c>
      <c r="Y16" s="1">
        <v>9816</v>
      </c>
      <c r="Z16" t="s">
        <v>44</v>
      </c>
      <c r="AA16" s="1">
        <v>6501</v>
      </c>
      <c r="AB16" s="1">
        <v>38758</v>
      </c>
      <c r="AC16" s="1">
        <v>8744</v>
      </c>
      <c r="AD16" s="1">
        <v>22297</v>
      </c>
      <c r="AE16" s="1">
        <v>-320</v>
      </c>
      <c r="AF16" s="1">
        <v>474</v>
      </c>
      <c r="AG16" s="1">
        <v>474</v>
      </c>
      <c r="AH16" s="1">
        <v>120656</v>
      </c>
      <c r="AI16" s="1">
        <v>42777</v>
      </c>
      <c r="AJ16" s="1">
        <v>9816</v>
      </c>
    </row>
    <row r="17" spans="1:36" x14ac:dyDescent="0.25">
      <c r="A17" t="s">
        <v>33</v>
      </c>
      <c r="B17" s="3" t="s">
        <v>7</v>
      </c>
      <c r="C17" s="1" t="s">
        <v>52</v>
      </c>
      <c r="D17" s="2">
        <v>43101</v>
      </c>
      <c r="E17" s="1">
        <v>145588</v>
      </c>
      <c r="F17" s="1">
        <v>-3864</v>
      </c>
      <c r="G17" s="1">
        <v>11212</v>
      </c>
      <c r="H17" s="1">
        <v>19525</v>
      </c>
      <c r="I17" s="1">
        <v>68744</v>
      </c>
      <c r="J17" s="1">
        <v>212482</v>
      </c>
      <c r="K17" s="1">
        <v>76890</v>
      </c>
      <c r="L17" s="1">
        <v>176282</v>
      </c>
      <c r="M17" s="1" t="s">
        <v>44</v>
      </c>
      <c r="N17" s="1">
        <v>14</v>
      </c>
      <c r="O17" s="1">
        <v>25371</v>
      </c>
      <c r="P17" s="1">
        <v>212482</v>
      </c>
      <c r="Q17" s="1">
        <v>17627</v>
      </c>
      <c r="R17" s="1">
        <v>36200</v>
      </c>
      <c r="S17" s="1">
        <v>1402.6303600000001</v>
      </c>
      <c r="T17" s="1">
        <v>94219</v>
      </c>
      <c r="U17" s="1">
        <v>16</v>
      </c>
      <c r="V17" s="1">
        <v>116229</v>
      </c>
      <c r="W17" s="1">
        <v>11212</v>
      </c>
      <c r="X17" s="1">
        <v>8164</v>
      </c>
      <c r="Y17" s="1">
        <v>10663</v>
      </c>
      <c r="Z17" t="s">
        <v>44</v>
      </c>
      <c r="AA17" s="1">
        <v>8313</v>
      </c>
      <c r="AB17" s="1">
        <v>36253</v>
      </c>
      <c r="AC17" s="1">
        <v>7886</v>
      </c>
      <c r="AD17" s="1">
        <v>23929</v>
      </c>
      <c r="AE17" s="1">
        <v>-309</v>
      </c>
      <c r="AF17" s="1">
        <v>11533</v>
      </c>
      <c r="AG17" s="1">
        <v>11533</v>
      </c>
      <c r="AH17" s="1">
        <v>116229</v>
      </c>
      <c r="AI17" s="1">
        <v>36200</v>
      </c>
      <c r="AJ17" s="1">
        <v>10663</v>
      </c>
    </row>
    <row r="18" spans="1:36" x14ac:dyDescent="0.25">
      <c r="A18" t="s">
        <v>33</v>
      </c>
      <c r="B18" s="3" t="s">
        <v>7</v>
      </c>
      <c r="C18" s="1" t="s">
        <v>52</v>
      </c>
      <c r="D18" s="2">
        <v>42736</v>
      </c>
      <c r="E18" s="1">
        <v>149184</v>
      </c>
      <c r="F18" s="1">
        <v>9427</v>
      </c>
      <c r="G18" s="1">
        <v>9774</v>
      </c>
      <c r="H18" s="1">
        <v>21615</v>
      </c>
      <c r="I18" s="1">
        <v>76203</v>
      </c>
      <c r="J18" s="1">
        <v>221690</v>
      </c>
      <c r="K18" s="1">
        <v>85181</v>
      </c>
      <c r="L18" s="1">
        <v>177615</v>
      </c>
      <c r="M18" s="1" t="s">
        <v>44</v>
      </c>
      <c r="N18" s="1">
        <v>15</v>
      </c>
      <c r="O18" s="1">
        <v>26983</v>
      </c>
      <c r="P18" s="1">
        <v>221690</v>
      </c>
      <c r="Q18" s="1">
        <v>26168</v>
      </c>
      <c r="R18" s="1">
        <v>44075</v>
      </c>
      <c r="S18" s="1">
        <v>1497.9645599999999</v>
      </c>
      <c r="T18" s="1">
        <v>75123</v>
      </c>
      <c r="U18" s="1" t="s">
        <v>47</v>
      </c>
      <c r="V18" s="1">
        <v>121584</v>
      </c>
      <c r="W18" s="1">
        <v>9774</v>
      </c>
      <c r="X18" s="1">
        <v>8700</v>
      </c>
      <c r="Y18" s="1">
        <v>11040</v>
      </c>
      <c r="Z18" t="s">
        <v>44</v>
      </c>
      <c r="AA18" s="1">
        <v>11841</v>
      </c>
      <c r="AB18" s="1">
        <v>32603</v>
      </c>
      <c r="AC18" s="1">
        <v>8052</v>
      </c>
      <c r="AD18" s="1">
        <v>23333</v>
      </c>
      <c r="AE18" s="1">
        <v>-381</v>
      </c>
      <c r="AF18" s="1">
        <v>2739</v>
      </c>
      <c r="AG18" s="1">
        <v>2739</v>
      </c>
      <c r="AH18" s="1">
        <v>121584</v>
      </c>
      <c r="AI18" s="1">
        <v>44075</v>
      </c>
      <c r="AJ18" s="1">
        <v>11040</v>
      </c>
    </row>
    <row r="19" spans="1:36" x14ac:dyDescent="0.25">
      <c r="A19" t="s">
        <v>33</v>
      </c>
      <c r="B19" s="3" t="s">
        <v>7</v>
      </c>
      <c r="C19" s="1" t="s">
        <v>52</v>
      </c>
      <c r="D19" s="2">
        <v>42370</v>
      </c>
      <c r="E19" s="1">
        <v>135725</v>
      </c>
      <c r="F19" s="1">
        <v>9687</v>
      </c>
      <c r="G19" s="1">
        <v>12138</v>
      </c>
      <c r="H19" s="1">
        <v>20301</v>
      </c>
      <c r="I19" s="1">
        <v>69408</v>
      </c>
      <c r="J19" s="1">
        <v>194338</v>
      </c>
      <c r="K19" s="1">
        <v>71217</v>
      </c>
      <c r="L19" s="1">
        <v>154015</v>
      </c>
      <c r="M19" s="1" t="s">
        <v>44</v>
      </c>
      <c r="N19" s="1">
        <v>15</v>
      </c>
      <c r="O19" s="1">
        <v>27607</v>
      </c>
      <c r="P19" s="1">
        <v>194338</v>
      </c>
      <c r="Q19" s="1">
        <v>20285</v>
      </c>
      <c r="R19" s="1">
        <v>40323</v>
      </c>
      <c r="S19" s="1">
        <v>1544.49261</v>
      </c>
      <c r="T19" s="1">
        <v>63111</v>
      </c>
      <c r="U19" s="1" t="s">
        <v>47</v>
      </c>
      <c r="V19" s="1">
        <v>112395</v>
      </c>
      <c r="W19" s="1">
        <v>12138</v>
      </c>
      <c r="X19" s="1">
        <v>8337</v>
      </c>
      <c r="Y19" s="1">
        <v>13764</v>
      </c>
      <c r="Z19" t="s">
        <v>44</v>
      </c>
      <c r="AA19" s="1">
        <v>7582</v>
      </c>
      <c r="AB19" s="1">
        <v>31229</v>
      </c>
      <c r="AC19" s="1">
        <v>8215</v>
      </c>
      <c r="AD19" s="1">
        <v>24062</v>
      </c>
      <c r="AE19" s="1">
        <v>-256</v>
      </c>
      <c r="AF19" s="1">
        <v>-1219</v>
      </c>
      <c r="AG19" s="1">
        <v>-1219</v>
      </c>
      <c r="AH19" s="1">
        <v>112395</v>
      </c>
      <c r="AI19" s="1">
        <v>40323</v>
      </c>
      <c r="AJ19" s="1">
        <v>13764</v>
      </c>
    </row>
    <row r="20" spans="1:36" x14ac:dyDescent="0.25">
      <c r="A20" t="s">
        <v>34</v>
      </c>
      <c r="B20" s="3" t="s">
        <v>6</v>
      </c>
      <c r="C20" s="1" t="s">
        <v>52</v>
      </c>
      <c r="D20" s="2">
        <v>44197</v>
      </c>
      <c r="E20" s="1">
        <v>277564.99348</v>
      </c>
      <c r="F20" s="1">
        <v>18922.883379999999</v>
      </c>
      <c r="G20" s="1">
        <v>24929.184659999999</v>
      </c>
      <c r="H20" s="1">
        <v>25911.731500000002</v>
      </c>
      <c r="I20" s="1">
        <v>176235.76613</v>
      </c>
      <c r="J20" s="1">
        <v>501592.58731999999</v>
      </c>
      <c r="K20" s="1">
        <v>168604.76448000001</v>
      </c>
      <c r="L20" s="1">
        <v>303278.30858999997</v>
      </c>
      <c r="M20" s="1" t="s">
        <v>44</v>
      </c>
      <c r="N20" s="1">
        <v>3689.9873499999999</v>
      </c>
      <c r="O20" s="1">
        <v>4547.6294399999997</v>
      </c>
      <c r="P20" s="1">
        <v>501592.58731999999</v>
      </c>
      <c r="Q20" s="1">
        <v>206632.42378000001</v>
      </c>
      <c r="R20" s="1">
        <v>198314.27872999999</v>
      </c>
      <c r="S20" s="1">
        <v>13830.76266</v>
      </c>
      <c r="T20" s="1">
        <v>202236.94764999999</v>
      </c>
      <c r="U20" s="1" t="s">
        <v>47</v>
      </c>
      <c r="V20" s="1">
        <v>214713.45426</v>
      </c>
      <c r="W20" s="1">
        <v>24929.184659999999</v>
      </c>
      <c r="X20" s="1">
        <v>19409.268410000001</v>
      </c>
      <c r="Y20" s="1">
        <v>23548.745569999999</v>
      </c>
      <c r="Z20" t="s">
        <v>44</v>
      </c>
      <c r="AA20" s="1">
        <v>0</v>
      </c>
      <c r="AB20" s="1">
        <v>61016.656880000002</v>
      </c>
      <c r="AC20" s="1">
        <v>39939.445419999996</v>
      </c>
      <c r="AD20" s="1">
        <v>21880.867569999999</v>
      </c>
      <c r="AE20" s="1">
        <v>1746.79847</v>
      </c>
      <c r="AF20" s="1">
        <v>6336.47174</v>
      </c>
      <c r="AG20" s="1">
        <v>3044.10545</v>
      </c>
      <c r="AH20" s="1">
        <v>214713.45426</v>
      </c>
      <c r="AI20" s="1">
        <v>198314.27872999999</v>
      </c>
      <c r="AJ20" s="1">
        <v>23548.745569999999</v>
      </c>
    </row>
    <row r="21" spans="1:36" x14ac:dyDescent="0.25">
      <c r="A21" t="s">
        <v>34</v>
      </c>
      <c r="B21" s="3" t="s">
        <v>6</v>
      </c>
      <c r="C21" s="1" t="s">
        <v>52</v>
      </c>
      <c r="D21" s="2">
        <v>43831</v>
      </c>
      <c r="E21" s="1">
        <v>272770.32825999998</v>
      </c>
      <c r="F21" s="1">
        <v>16991.90454</v>
      </c>
      <c r="G21" s="1">
        <v>25180.14543</v>
      </c>
      <c r="H21" s="1">
        <v>46025.402430000002</v>
      </c>
      <c r="I21" s="1">
        <v>170374.84362</v>
      </c>
      <c r="J21" s="1">
        <v>468702.71103000001</v>
      </c>
      <c r="K21" s="1">
        <v>164488.20000000001</v>
      </c>
      <c r="L21" s="1">
        <v>287607.71612</v>
      </c>
      <c r="M21" s="1" t="s">
        <v>44</v>
      </c>
      <c r="N21" s="1">
        <v>3583.1602600000001</v>
      </c>
      <c r="O21" s="1">
        <v>4396.3720300000004</v>
      </c>
      <c r="P21" s="1">
        <v>468702.71103000001</v>
      </c>
      <c r="Q21" s="1">
        <v>198425.36167000001</v>
      </c>
      <c r="R21" s="1">
        <v>181094.99489999999</v>
      </c>
      <c r="S21" s="1">
        <v>14162.19584</v>
      </c>
      <c r="T21" s="1">
        <v>183812.33981999999</v>
      </c>
      <c r="U21" s="1">
        <v>133.45366000000001</v>
      </c>
      <c r="V21" s="1">
        <v>211077.46849</v>
      </c>
      <c r="W21" s="1">
        <v>25180.14543</v>
      </c>
      <c r="X21" s="1">
        <v>21412.633580000002</v>
      </c>
      <c r="Y21" s="1">
        <v>23972.52882</v>
      </c>
      <c r="Z21" t="s">
        <v>44</v>
      </c>
      <c r="AA21" s="1">
        <v>20168.684519999999</v>
      </c>
      <c r="AB21" s="1">
        <v>55757.628470000003</v>
      </c>
      <c r="AC21" s="1">
        <v>98441.392170000006</v>
      </c>
      <c r="AD21" s="1">
        <v>23878.566190000001</v>
      </c>
      <c r="AE21" s="1">
        <v>1781.5810300000001</v>
      </c>
      <c r="AF21" s="1">
        <v>5955.6355899999999</v>
      </c>
      <c r="AG21" s="1">
        <v>8472.3906700000007</v>
      </c>
      <c r="AH21" s="1">
        <v>211077.46849</v>
      </c>
      <c r="AI21" s="1">
        <v>181094.99489999999</v>
      </c>
      <c r="AJ21" s="1">
        <v>23972.52882</v>
      </c>
    </row>
    <row r="22" spans="1:36" x14ac:dyDescent="0.25">
      <c r="A22" t="s">
        <v>34</v>
      </c>
      <c r="B22" s="3" t="s">
        <v>6</v>
      </c>
      <c r="C22" s="1" t="s">
        <v>52</v>
      </c>
      <c r="D22" s="2">
        <v>43466</v>
      </c>
      <c r="E22" s="1">
        <v>276630.20942000003</v>
      </c>
      <c r="F22" s="1">
        <v>23482.727910000001</v>
      </c>
      <c r="G22" s="1">
        <v>22508.58353</v>
      </c>
      <c r="H22" s="1">
        <v>45994.126750000003</v>
      </c>
      <c r="I22" s="1">
        <v>170920.92519000001</v>
      </c>
      <c r="J22" s="1">
        <v>473690.04645000002</v>
      </c>
      <c r="K22" s="1">
        <v>167571.12982</v>
      </c>
      <c r="L22" s="1">
        <v>290741.00524999999</v>
      </c>
      <c r="M22" s="1" t="s">
        <v>44</v>
      </c>
      <c r="N22" s="1">
        <v>3738.5247300000001</v>
      </c>
      <c r="O22" s="1">
        <v>4590.1984199999997</v>
      </c>
      <c r="P22" s="1">
        <v>473690.04645000002</v>
      </c>
      <c r="Q22" s="1">
        <v>183357.32707999999</v>
      </c>
      <c r="R22" s="1">
        <v>182949.04120000001</v>
      </c>
      <c r="S22" s="1">
        <v>14549.61996</v>
      </c>
      <c r="T22" s="1">
        <v>183994.26511000001</v>
      </c>
      <c r="U22" s="1">
        <v>115.72902000000001</v>
      </c>
      <c r="V22" s="1">
        <v>212800.48087</v>
      </c>
      <c r="W22" s="1">
        <v>22508.58353</v>
      </c>
      <c r="X22" s="1">
        <v>20898.847559999998</v>
      </c>
      <c r="Y22" s="1">
        <v>23914.025900000001</v>
      </c>
      <c r="Z22" t="s">
        <v>44</v>
      </c>
      <c r="AA22" s="1">
        <v>23046.96687</v>
      </c>
      <c r="AB22" s="1">
        <v>55571.37874</v>
      </c>
      <c r="AC22" s="1">
        <v>106760.92027</v>
      </c>
      <c r="AD22" s="1">
        <v>24355.323410000001</v>
      </c>
      <c r="AE22" s="1">
        <v>1430.7707499999999</v>
      </c>
      <c r="AF22" s="1">
        <v>4749.3623100000004</v>
      </c>
      <c r="AG22" s="1">
        <v>6433.35916</v>
      </c>
      <c r="AH22" s="1">
        <v>212800.48087</v>
      </c>
      <c r="AI22" s="1">
        <v>182949.04120000001</v>
      </c>
      <c r="AJ22" s="1">
        <v>23914.025900000001</v>
      </c>
    </row>
    <row r="23" spans="1:36" x14ac:dyDescent="0.25">
      <c r="A23" t="s">
        <v>34</v>
      </c>
      <c r="B23" s="3" t="s">
        <v>6</v>
      </c>
      <c r="C23" s="1" t="s">
        <v>52</v>
      </c>
      <c r="D23" s="2">
        <v>43101</v>
      </c>
      <c r="E23" s="1">
        <v>247508.46111</v>
      </c>
      <c r="F23" s="1">
        <v>16422.502489999999</v>
      </c>
      <c r="G23" s="1">
        <v>20242.726760000001</v>
      </c>
      <c r="H23" s="1">
        <v>43422.493929999997</v>
      </c>
      <c r="I23" s="1">
        <v>159943.45530999999</v>
      </c>
      <c r="J23" s="1">
        <v>437221.40565999999</v>
      </c>
      <c r="K23" s="1">
        <v>155327.04269</v>
      </c>
      <c r="L23" s="1">
        <v>274144.48842000001</v>
      </c>
      <c r="M23" s="1" t="s">
        <v>44</v>
      </c>
      <c r="N23" s="1">
        <v>3560.9866000000002</v>
      </c>
      <c r="O23" s="1">
        <v>4340.9238299999997</v>
      </c>
      <c r="P23" s="1">
        <v>437221.40565999999</v>
      </c>
      <c r="Q23" s="1">
        <v>157857.13240999999</v>
      </c>
      <c r="R23" s="1">
        <v>163076.91724000001</v>
      </c>
      <c r="S23" s="1">
        <v>14873.61428</v>
      </c>
      <c r="T23" s="1">
        <v>173823.00709</v>
      </c>
      <c r="U23" s="1">
        <v>87.847539999999995</v>
      </c>
      <c r="V23" s="1">
        <v>193211.07913</v>
      </c>
      <c r="W23" s="1">
        <v>20242.726760000001</v>
      </c>
      <c r="X23" s="1">
        <v>18977.022710000001</v>
      </c>
      <c r="Y23" s="1">
        <v>21422.57431</v>
      </c>
      <c r="Z23" t="s">
        <v>44</v>
      </c>
      <c r="AA23" s="1">
        <v>22624.197649999998</v>
      </c>
      <c r="AB23" s="1">
        <v>51128.41332</v>
      </c>
      <c r="AC23" s="1">
        <v>95914.987989999994</v>
      </c>
      <c r="AD23" s="1">
        <v>23016.879270000001</v>
      </c>
      <c r="AE23" s="1">
        <v>1162.6009100000001</v>
      </c>
      <c r="AF23" s="1">
        <v>5640.3588300000001</v>
      </c>
      <c r="AG23" s="1">
        <v>3391.1750299999999</v>
      </c>
      <c r="AH23" s="1">
        <v>193211.07913</v>
      </c>
      <c r="AI23" s="1">
        <v>163076.91724000001</v>
      </c>
      <c r="AJ23" s="1">
        <v>21422.57431</v>
      </c>
    </row>
    <row r="24" spans="1:36" x14ac:dyDescent="0.25">
      <c r="A24" t="s">
        <v>34</v>
      </c>
      <c r="B24" s="3" t="s">
        <v>6</v>
      </c>
      <c r="C24" s="1" t="s">
        <v>52</v>
      </c>
      <c r="D24" s="2">
        <v>42736</v>
      </c>
      <c r="E24" s="1">
        <v>252786.72769</v>
      </c>
      <c r="F24" s="1">
        <v>20582.893339999999</v>
      </c>
      <c r="G24" s="1">
        <v>20631.469349999999</v>
      </c>
      <c r="H24" s="1">
        <v>41452.552430000003</v>
      </c>
      <c r="I24" s="1">
        <v>162064.36616000001</v>
      </c>
      <c r="J24" s="1">
        <v>422103.90590999997</v>
      </c>
      <c r="K24" s="1">
        <v>143507.07792000001</v>
      </c>
      <c r="L24" s="1">
        <v>265389.71750999999</v>
      </c>
      <c r="M24" s="1" t="s">
        <v>44</v>
      </c>
      <c r="N24" s="1">
        <v>3533.7307099999998</v>
      </c>
      <c r="O24" s="1">
        <v>4878.6131699999996</v>
      </c>
      <c r="P24" s="1">
        <v>422103.90590999997</v>
      </c>
      <c r="Q24" s="1">
        <v>149468.13141</v>
      </c>
      <c r="R24" s="1">
        <v>156714.18840000001</v>
      </c>
      <c r="S24" s="1">
        <v>15188.379349999999</v>
      </c>
      <c r="T24" s="1">
        <v>164794.16310999999</v>
      </c>
      <c r="U24" s="1">
        <v>54.174079999999996</v>
      </c>
      <c r="V24" s="1">
        <v>190958.39298</v>
      </c>
      <c r="W24" s="1">
        <v>20631.469349999999</v>
      </c>
      <c r="X24" s="1">
        <v>17801.254099999998</v>
      </c>
      <c r="Y24" s="1">
        <v>18347.37369</v>
      </c>
      <c r="Z24" t="s">
        <v>44</v>
      </c>
      <c r="AA24" s="1">
        <v>19957.822169999999</v>
      </c>
      <c r="AB24" s="1">
        <v>48293.402959999999</v>
      </c>
      <c r="AC24" s="1">
        <v>91727.550170000002</v>
      </c>
      <c r="AD24" s="1">
        <v>21266.59748</v>
      </c>
      <c r="AE24" s="1">
        <v>1089.88069</v>
      </c>
      <c r="AF24" s="1">
        <v>7816.5624799999996</v>
      </c>
      <c r="AG24" s="1">
        <v>5710.4065200000005</v>
      </c>
      <c r="AH24" s="1">
        <v>190958.39298</v>
      </c>
      <c r="AI24" s="1">
        <v>156714.18840000001</v>
      </c>
      <c r="AJ24" s="1">
        <v>18347.37369</v>
      </c>
    </row>
    <row r="25" spans="1:36" x14ac:dyDescent="0.25">
      <c r="A25" t="s">
        <v>34</v>
      </c>
      <c r="B25" s="3" t="s">
        <v>6</v>
      </c>
      <c r="C25" s="1" t="s">
        <v>52</v>
      </c>
      <c r="D25" s="2">
        <v>42370</v>
      </c>
      <c r="E25" s="1">
        <v>226973.26058</v>
      </c>
      <c r="F25" s="1">
        <v>18112.659749999999</v>
      </c>
      <c r="G25" s="1">
        <v>14009.451059999999</v>
      </c>
      <c r="H25" s="1">
        <v>34505.692819999997</v>
      </c>
      <c r="I25" s="1">
        <v>149482.43481999999</v>
      </c>
      <c r="J25" s="1">
        <v>397781.73966000002</v>
      </c>
      <c r="K25" s="1">
        <v>136940.54775</v>
      </c>
      <c r="L25" s="1">
        <v>250708.40564000001</v>
      </c>
      <c r="M25" s="1" t="s">
        <v>44</v>
      </c>
      <c r="N25" s="1">
        <v>3309.0258199999998</v>
      </c>
      <c r="O25" s="1">
        <v>4559.1633499999998</v>
      </c>
      <c r="P25" s="1">
        <v>397781.73966000002</v>
      </c>
      <c r="Q25" s="1">
        <v>129943.72287</v>
      </c>
      <c r="R25" s="1">
        <v>147073.33400999999</v>
      </c>
      <c r="S25" s="1">
        <v>15734.07</v>
      </c>
      <c r="T25" s="1">
        <v>161107.67882</v>
      </c>
      <c r="U25" s="1" t="s">
        <v>47</v>
      </c>
      <c r="V25" s="1">
        <v>174317.54657000001</v>
      </c>
      <c r="W25" s="1">
        <v>14009.451059999999</v>
      </c>
      <c r="X25" s="1">
        <v>17573.63148</v>
      </c>
      <c r="Y25" s="1">
        <v>17814.968270000001</v>
      </c>
      <c r="Z25" t="s">
        <v>44</v>
      </c>
      <c r="AA25" s="1">
        <v>20009.18449</v>
      </c>
      <c r="AB25" s="1">
        <v>44558.322410000001</v>
      </c>
      <c r="AC25" s="1">
        <v>88081.25851</v>
      </c>
      <c r="AD25" s="1">
        <v>20089.907889999999</v>
      </c>
      <c r="AE25" s="1">
        <v>1035.5113100000001</v>
      </c>
      <c r="AF25" s="1">
        <v>7446.1956600000003</v>
      </c>
      <c r="AG25" s="1">
        <v>6993.2449699999997</v>
      </c>
      <c r="AH25" s="1">
        <v>174317.54657000001</v>
      </c>
      <c r="AI25" s="1">
        <v>147073.33400999999</v>
      </c>
      <c r="AJ25" s="1">
        <v>17814.968270000001</v>
      </c>
    </row>
    <row r="26" spans="1:36" x14ac:dyDescent="0.25">
      <c r="A26" t="s">
        <v>35</v>
      </c>
      <c r="B26" t="s">
        <v>5</v>
      </c>
      <c r="C26" s="1" t="s">
        <v>52</v>
      </c>
      <c r="D26" s="2">
        <v>44197</v>
      </c>
      <c r="E26" s="1">
        <v>31536</v>
      </c>
      <c r="F26" s="1">
        <v>721</v>
      </c>
      <c r="G26" s="1">
        <v>19384</v>
      </c>
      <c r="H26" s="1">
        <v>19384</v>
      </c>
      <c r="I26" s="1">
        <v>26717</v>
      </c>
      <c r="J26" s="1">
        <v>52148</v>
      </c>
      <c r="K26" s="1">
        <v>14248</v>
      </c>
      <c r="L26" s="1">
        <v>28469</v>
      </c>
      <c r="M26" s="1" t="s">
        <v>44</v>
      </c>
      <c r="N26" s="1">
        <v>1</v>
      </c>
      <c r="O26" s="1">
        <v>27260</v>
      </c>
      <c r="P26" s="1">
        <v>52148</v>
      </c>
      <c r="Q26" s="1">
        <v>-5399</v>
      </c>
      <c r="R26" s="1">
        <v>23679</v>
      </c>
      <c r="S26" s="1">
        <v>2879.5605099999998</v>
      </c>
      <c r="T26" s="1">
        <v>13337</v>
      </c>
      <c r="U26" s="1">
        <v>31</v>
      </c>
      <c r="V26" s="1">
        <v>24906</v>
      </c>
      <c r="W26" s="1">
        <v>19384</v>
      </c>
      <c r="X26" s="1">
        <v>1903</v>
      </c>
      <c r="Y26" s="1">
        <v>4101</v>
      </c>
      <c r="Z26" t="s">
        <v>44</v>
      </c>
      <c r="AA26" s="1">
        <v>0</v>
      </c>
      <c r="AB26" s="1">
        <v>23375</v>
      </c>
      <c r="AC26" s="1">
        <v>0</v>
      </c>
      <c r="AD26" s="1">
        <v>6051</v>
      </c>
      <c r="AE26" s="1">
        <v>-718</v>
      </c>
      <c r="AF26" s="1">
        <v>292</v>
      </c>
      <c r="AG26" s="1">
        <v>292</v>
      </c>
      <c r="AH26" s="1">
        <v>24906</v>
      </c>
      <c r="AI26" s="1">
        <v>23679</v>
      </c>
      <c r="AJ26" s="1">
        <v>4101</v>
      </c>
    </row>
    <row r="27" spans="1:36" x14ac:dyDescent="0.25">
      <c r="A27" t="s">
        <v>35</v>
      </c>
      <c r="B27" s="3" t="s">
        <v>5</v>
      </c>
      <c r="C27" s="1" t="s">
        <v>52</v>
      </c>
      <c r="D27" s="2">
        <v>43831</v>
      </c>
      <c r="E27" s="1">
        <v>24578</v>
      </c>
      <c r="F27" s="1">
        <v>-862</v>
      </c>
      <c r="G27" s="1">
        <v>6268</v>
      </c>
      <c r="H27" s="1">
        <v>6268</v>
      </c>
      <c r="I27" s="1">
        <v>12103</v>
      </c>
      <c r="J27" s="1">
        <v>34309</v>
      </c>
      <c r="K27" s="1">
        <v>10667</v>
      </c>
      <c r="L27" s="1">
        <v>26199</v>
      </c>
      <c r="M27" s="1" t="s">
        <v>44</v>
      </c>
      <c r="N27" s="1">
        <v>1</v>
      </c>
      <c r="O27" s="1">
        <v>12736</v>
      </c>
      <c r="P27" s="1">
        <v>34309</v>
      </c>
      <c r="Q27" s="1">
        <v>-6083</v>
      </c>
      <c r="R27" s="1">
        <v>8110</v>
      </c>
      <c r="S27" s="1">
        <v>2720.1237900000001</v>
      </c>
      <c r="T27" s="1">
        <v>14576</v>
      </c>
      <c r="U27" s="1">
        <v>8</v>
      </c>
      <c r="V27" s="1">
        <v>20509</v>
      </c>
      <c r="W27" s="1">
        <v>6268</v>
      </c>
      <c r="X27" s="1">
        <v>1324</v>
      </c>
      <c r="Y27" s="1">
        <v>3552</v>
      </c>
      <c r="Z27" t="s">
        <v>44</v>
      </c>
      <c r="AA27" s="1">
        <v>0</v>
      </c>
      <c r="AB27" s="1">
        <v>20199</v>
      </c>
      <c r="AC27" s="1">
        <v>1</v>
      </c>
      <c r="AD27" s="1">
        <v>3771</v>
      </c>
      <c r="AE27" s="1">
        <v>-681</v>
      </c>
      <c r="AF27" s="1">
        <v>110</v>
      </c>
      <c r="AG27" s="1">
        <v>110</v>
      </c>
      <c r="AH27" s="1">
        <v>20509</v>
      </c>
      <c r="AI27" s="1">
        <v>8110</v>
      </c>
      <c r="AJ27" s="1">
        <v>3552</v>
      </c>
    </row>
    <row r="28" spans="1:36" x14ac:dyDescent="0.25">
      <c r="A28" t="s">
        <v>35</v>
      </c>
      <c r="B28" s="3" t="s">
        <v>5</v>
      </c>
      <c r="C28" s="1" t="s">
        <v>52</v>
      </c>
      <c r="D28" s="2">
        <v>43466</v>
      </c>
      <c r="E28" s="1">
        <v>21461</v>
      </c>
      <c r="F28" s="1">
        <v>-976</v>
      </c>
      <c r="G28" s="1">
        <v>3686</v>
      </c>
      <c r="H28" s="1">
        <v>3686</v>
      </c>
      <c r="I28" s="1">
        <v>8307</v>
      </c>
      <c r="J28" s="1">
        <v>29740</v>
      </c>
      <c r="K28" s="1">
        <v>9993</v>
      </c>
      <c r="L28" s="1">
        <v>23427</v>
      </c>
      <c r="M28" s="1" t="s">
        <v>44</v>
      </c>
      <c r="N28" s="1" t="s">
        <v>47</v>
      </c>
      <c r="O28" s="1">
        <v>10249</v>
      </c>
      <c r="P28" s="1">
        <v>29740</v>
      </c>
      <c r="Q28" s="1">
        <v>-5318</v>
      </c>
      <c r="R28" s="1">
        <v>6313</v>
      </c>
      <c r="S28" s="1">
        <v>2590.82231</v>
      </c>
      <c r="T28" s="1">
        <v>13828</v>
      </c>
      <c r="U28" s="1" t="s">
        <v>47</v>
      </c>
      <c r="V28" s="1">
        <v>17419</v>
      </c>
      <c r="W28" s="1">
        <v>3686</v>
      </c>
      <c r="X28" s="1">
        <v>949</v>
      </c>
      <c r="Y28" s="1">
        <v>3113</v>
      </c>
      <c r="Z28" t="s">
        <v>44</v>
      </c>
      <c r="AA28" s="1">
        <v>0</v>
      </c>
      <c r="AB28" s="1">
        <v>19691</v>
      </c>
      <c r="AC28" s="1">
        <v>12</v>
      </c>
      <c r="AD28" s="1">
        <v>3405</v>
      </c>
      <c r="AE28" s="1">
        <v>-629</v>
      </c>
      <c r="AF28" s="1">
        <v>58</v>
      </c>
      <c r="AG28" s="1">
        <v>58</v>
      </c>
      <c r="AH28" s="1">
        <v>17419</v>
      </c>
      <c r="AI28" s="1">
        <v>6313</v>
      </c>
      <c r="AJ28" s="1">
        <v>3113</v>
      </c>
    </row>
    <row r="29" spans="1:36" x14ac:dyDescent="0.25">
      <c r="A29" t="s">
        <v>35</v>
      </c>
      <c r="B29" t="s">
        <v>5</v>
      </c>
      <c r="C29" s="1" t="s">
        <v>52</v>
      </c>
      <c r="D29" s="2">
        <v>43101</v>
      </c>
      <c r="E29" s="1">
        <v>11759</v>
      </c>
      <c r="F29" s="1">
        <v>-1962</v>
      </c>
      <c r="G29" s="1">
        <v>3367.9140000000002</v>
      </c>
      <c r="H29" s="1">
        <v>3367.9140000000002</v>
      </c>
      <c r="I29" s="1">
        <v>6570.52</v>
      </c>
      <c r="J29" s="1">
        <v>28655.371999999999</v>
      </c>
      <c r="K29" s="1">
        <v>7674.74</v>
      </c>
      <c r="L29" s="1">
        <v>23023.05</v>
      </c>
      <c r="M29" s="1" t="s">
        <v>44</v>
      </c>
      <c r="N29" s="1">
        <v>0.16900000000000001</v>
      </c>
      <c r="O29" s="1">
        <v>9178.0239999999994</v>
      </c>
      <c r="P29" s="1">
        <v>28655.371999999999</v>
      </c>
      <c r="Q29" s="1">
        <v>-4974.299</v>
      </c>
      <c r="R29" s="1">
        <v>5632.3220000000001</v>
      </c>
      <c r="S29" s="1">
        <v>2533.7991200000001</v>
      </c>
      <c r="T29" s="1">
        <v>12130.862999999999</v>
      </c>
      <c r="U29" s="1" t="s">
        <v>47</v>
      </c>
      <c r="V29" s="1">
        <v>9536</v>
      </c>
      <c r="W29" s="1">
        <v>3367.9140000000002</v>
      </c>
      <c r="X29" s="1">
        <v>515.38099999999997</v>
      </c>
      <c r="Y29" s="1">
        <v>2263.5369999999998</v>
      </c>
      <c r="Z29" t="s">
        <v>44</v>
      </c>
      <c r="AA29" s="1">
        <v>0</v>
      </c>
      <c r="AB29" s="1">
        <v>20491.616000000002</v>
      </c>
      <c r="AC29" s="1">
        <v>5.3040000000000003</v>
      </c>
      <c r="AD29" s="1">
        <v>2390.25</v>
      </c>
      <c r="AE29" s="1">
        <v>-458</v>
      </c>
      <c r="AF29" s="1">
        <v>32</v>
      </c>
      <c r="AG29" s="1">
        <v>32</v>
      </c>
      <c r="AH29" s="1">
        <v>9536</v>
      </c>
      <c r="AI29" s="1">
        <v>5632.3220000000001</v>
      </c>
      <c r="AJ29" s="1">
        <v>2263.5369999999998</v>
      </c>
    </row>
    <row r="30" spans="1:36" x14ac:dyDescent="0.25">
      <c r="A30" t="s">
        <v>35</v>
      </c>
      <c r="B30" s="3" t="s">
        <v>5</v>
      </c>
      <c r="C30" s="1" t="s">
        <v>52</v>
      </c>
      <c r="D30" s="2">
        <v>42736</v>
      </c>
      <c r="E30" s="1">
        <v>7000.1319999999996</v>
      </c>
      <c r="F30" s="1">
        <v>-674.91399999999999</v>
      </c>
      <c r="G30" s="1">
        <v>3393.2159999999999</v>
      </c>
      <c r="H30" s="1">
        <v>3393.2159999999999</v>
      </c>
      <c r="I30" s="1">
        <v>6259.7960000000003</v>
      </c>
      <c r="J30" s="1">
        <v>22664.076000000001</v>
      </c>
      <c r="K30" s="1">
        <v>5835.7889999999998</v>
      </c>
      <c r="L30" s="1">
        <v>16758.951000000001</v>
      </c>
      <c r="M30" s="1" t="s">
        <v>44</v>
      </c>
      <c r="N30" s="1">
        <v>0.161</v>
      </c>
      <c r="O30" s="1">
        <v>7773.7269999999999</v>
      </c>
      <c r="P30" s="1">
        <v>22664.076000000001</v>
      </c>
      <c r="Q30" s="1">
        <v>-2997.2370000000001</v>
      </c>
      <c r="R30" s="1">
        <v>5905.125</v>
      </c>
      <c r="S30" s="1">
        <v>2425.0564199999999</v>
      </c>
      <c r="T30" s="1">
        <v>8588.1149999999998</v>
      </c>
      <c r="U30" s="1" t="s">
        <v>47</v>
      </c>
      <c r="V30" s="1">
        <v>5400.875</v>
      </c>
      <c r="W30" s="1">
        <v>3393.2159999999999</v>
      </c>
      <c r="X30" s="1">
        <v>499.142</v>
      </c>
      <c r="Y30" s="1">
        <v>2067.4540000000002</v>
      </c>
      <c r="Z30" t="s">
        <v>44</v>
      </c>
      <c r="AA30" s="1">
        <v>0</v>
      </c>
      <c r="AB30" s="1">
        <v>15036.916999999999</v>
      </c>
      <c r="AC30" s="1">
        <v>0</v>
      </c>
      <c r="AD30" s="1">
        <v>1860.3409999999999</v>
      </c>
      <c r="AE30" s="1">
        <v>-183.285</v>
      </c>
      <c r="AF30" s="1">
        <v>26.698</v>
      </c>
      <c r="AG30" s="1">
        <v>26.698</v>
      </c>
      <c r="AH30" s="1">
        <v>5400.875</v>
      </c>
      <c r="AI30" s="1">
        <v>5905.125</v>
      </c>
      <c r="AJ30" s="1">
        <v>2067.4540000000002</v>
      </c>
    </row>
    <row r="31" spans="1:36" x14ac:dyDescent="0.25">
      <c r="A31" t="s">
        <v>35</v>
      </c>
      <c r="B31" s="3" t="s">
        <v>5</v>
      </c>
      <c r="C31" s="1" t="s">
        <v>52</v>
      </c>
      <c r="D31" s="2">
        <v>42370</v>
      </c>
      <c r="E31" s="1">
        <v>4046.0250000000001</v>
      </c>
      <c r="F31" s="1">
        <v>-888.66300000000001</v>
      </c>
      <c r="G31" s="1">
        <v>1196.9079999999999</v>
      </c>
      <c r="H31" s="1">
        <v>1196.9079999999999</v>
      </c>
      <c r="I31" s="1">
        <v>2782.0059999999999</v>
      </c>
      <c r="J31" s="1">
        <v>8067.9390000000003</v>
      </c>
      <c r="K31" s="1">
        <v>2858.32</v>
      </c>
      <c r="L31" s="1">
        <v>6984.2349999999997</v>
      </c>
      <c r="M31" s="1" t="s">
        <v>44</v>
      </c>
      <c r="N31" s="1">
        <v>0.13100000000000001</v>
      </c>
      <c r="O31" s="1">
        <v>3409.4520000000002</v>
      </c>
      <c r="P31" s="1">
        <v>8067.9390000000003</v>
      </c>
      <c r="Q31" s="1">
        <v>-2322.3229999999999</v>
      </c>
      <c r="R31" s="1">
        <v>1083.704</v>
      </c>
      <c r="S31" s="1">
        <v>1980.8450700000001</v>
      </c>
      <c r="T31" s="1">
        <v>2898.9940000000001</v>
      </c>
      <c r="U31" s="1" t="s">
        <v>47</v>
      </c>
      <c r="V31" s="1">
        <v>3122.5219999999999</v>
      </c>
      <c r="W31" s="1">
        <v>1196.9079999999999</v>
      </c>
      <c r="X31" s="1">
        <v>168.965</v>
      </c>
      <c r="Y31" s="1">
        <v>1277.838</v>
      </c>
      <c r="Z31" t="s">
        <v>44</v>
      </c>
      <c r="AA31" s="1">
        <v>0</v>
      </c>
      <c r="AB31" s="1">
        <v>5194.7370000000001</v>
      </c>
      <c r="AC31" s="1">
        <v>0</v>
      </c>
      <c r="AD31" s="1">
        <v>916.14800000000002</v>
      </c>
      <c r="AE31" s="1">
        <v>-117.343</v>
      </c>
      <c r="AF31" s="1">
        <v>13.039</v>
      </c>
      <c r="AG31" s="1">
        <v>13.039</v>
      </c>
      <c r="AH31" s="1">
        <v>3122.5219999999999</v>
      </c>
      <c r="AI31" s="1">
        <v>1083.704</v>
      </c>
      <c r="AJ31" s="1">
        <v>1277.838</v>
      </c>
    </row>
    <row r="32" spans="1:36" x14ac:dyDescent="0.25">
      <c r="A32" t="s">
        <v>36</v>
      </c>
      <c r="B32" s="3" t="s">
        <v>4</v>
      </c>
      <c r="C32" s="1" t="s">
        <v>55</v>
      </c>
      <c r="D32" s="2">
        <v>44197</v>
      </c>
      <c r="E32" s="1">
        <v>137355.57616999999</v>
      </c>
      <c r="F32" s="1">
        <v>4975.3073899999999</v>
      </c>
      <c r="G32" s="1">
        <v>12293.563899999999</v>
      </c>
      <c r="H32" s="1">
        <v>13717.38509</v>
      </c>
      <c r="I32" s="1">
        <v>64472.689460000001</v>
      </c>
      <c r="J32" s="1">
        <v>167593.77020999999</v>
      </c>
      <c r="K32" s="1">
        <v>49685.612309999997</v>
      </c>
      <c r="L32" s="1">
        <v>109817.01609</v>
      </c>
      <c r="M32" s="1" t="s">
        <v>44</v>
      </c>
      <c r="N32" s="1">
        <v>1900.0298299999999</v>
      </c>
      <c r="O32" s="1">
        <v>2120.3417300000001</v>
      </c>
      <c r="P32" s="1">
        <v>167593.77020999999</v>
      </c>
      <c r="Q32" s="1">
        <v>43439.278299999998</v>
      </c>
      <c r="R32" s="1">
        <v>57776.754119999998</v>
      </c>
      <c r="S32" s="1">
        <v>1484.4965099999999</v>
      </c>
      <c r="T32" s="1">
        <v>67502.772689999998</v>
      </c>
      <c r="U32" s="1" t="s">
        <v>47</v>
      </c>
      <c r="V32" s="1">
        <v>120749.76879</v>
      </c>
      <c r="W32" s="1">
        <v>12293.563899999999</v>
      </c>
      <c r="X32" s="1">
        <v>27497.045979999999</v>
      </c>
      <c r="Y32" s="1">
        <v>12030.25094</v>
      </c>
      <c r="Z32" t="s">
        <v>44</v>
      </c>
      <c r="AA32" s="1">
        <v>1397.2510500000001</v>
      </c>
      <c r="AB32" s="1">
        <v>34034.954510000003</v>
      </c>
      <c r="AC32" s="1">
        <v>46838.109340000003</v>
      </c>
      <c r="AD32" s="1">
        <v>23670.6764</v>
      </c>
      <c r="AE32" s="1">
        <v>959.46177</v>
      </c>
      <c r="AF32" s="1">
        <v>527.06272000000001</v>
      </c>
      <c r="AG32" s="1">
        <v>155.89059</v>
      </c>
      <c r="AH32" s="1">
        <v>120749.76879</v>
      </c>
      <c r="AI32" s="1">
        <v>57776.754119999998</v>
      </c>
      <c r="AJ32" s="1">
        <v>12030.25094</v>
      </c>
    </row>
    <row r="33" spans="1:36" x14ac:dyDescent="0.25">
      <c r="A33" t="s">
        <v>36</v>
      </c>
      <c r="B33" s="3" t="s">
        <v>4</v>
      </c>
      <c r="C33" s="1" t="s">
        <v>55</v>
      </c>
      <c r="D33" s="2">
        <v>43831</v>
      </c>
      <c r="E33" s="1">
        <v>145327.70063000001</v>
      </c>
      <c r="F33" s="1">
        <v>5331.0800600000002</v>
      </c>
      <c r="G33" s="1">
        <v>10473.62119</v>
      </c>
      <c r="H33" s="1">
        <v>12436.187690000001</v>
      </c>
      <c r="I33" s="1">
        <v>63522.459929999997</v>
      </c>
      <c r="J33" s="1">
        <v>149199.52616000001</v>
      </c>
      <c r="K33" s="1">
        <v>46509.176449999999</v>
      </c>
      <c r="L33" s="1">
        <v>89304.933640000003</v>
      </c>
      <c r="M33" s="1" t="s">
        <v>44</v>
      </c>
      <c r="N33" s="1">
        <v>1845.02296</v>
      </c>
      <c r="O33" s="1">
        <v>2060.64428</v>
      </c>
      <c r="P33" s="1">
        <v>149199.52616000001</v>
      </c>
      <c r="Q33" s="1">
        <v>39318.932110000002</v>
      </c>
      <c r="R33" s="1">
        <v>59894.592519999998</v>
      </c>
      <c r="S33" s="1">
        <v>1586.9772499999999</v>
      </c>
      <c r="T33" s="1">
        <v>48527.893109999997</v>
      </c>
      <c r="U33" s="1" t="s">
        <v>47</v>
      </c>
      <c r="V33" s="1">
        <v>127428.70289</v>
      </c>
      <c r="W33" s="1">
        <v>10473.62119</v>
      </c>
      <c r="X33" s="1">
        <v>31942.32372</v>
      </c>
      <c r="Y33" s="1">
        <v>10953.361269999999</v>
      </c>
      <c r="Z33" t="s">
        <v>44</v>
      </c>
      <c r="AA33" s="1">
        <v>1933.4897000000001</v>
      </c>
      <c r="AB33" s="1">
        <v>19573.702140000001</v>
      </c>
      <c r="AC33" s="1">
        <v>48574.134420000002</v>
      </c>
      <c r="AD33" s="1">
        <v>25836.6024</v>
      </c>
      <c r="AE33" s="1">
        <v>1171.5187800000001</v>
      </c>
      <c r="AF33" s="1">
        <v>1859.2996499999999</v>
      </c>
      <c r="AG33" s="1">
        <v>1669.73693</v>
      </c>
      <c r="AH33" s="1">
        <v>127428.70289</v>
      </c>
      <c r="AI33" s="1">
        <v>59894.592519999998</v>
      </c>
      <c r="AJ33" s="1">
        <v>10953.361269999999</v>
      </c>
    </row>
    <row r="34" spans="1:36" x14ac:dyDescent="0.25">
      <c r="A34" t="s">
        <v>36</v>
      </c>
      <c r="B34" s="3" t="s">
        <v>4</v>
      </c>
      <c r="C34" s="1" t="s">
        <v>55</v>
      </c>
      <c r="D34" s="2">
        <v>43466</v>
      </c>
      <c r="E34" s="1">
        <v>71252.712759999995</v>
      </c>
      <c r="F34" s="1">
        <v>5274.4506099999999</v>
      </c>
      <c r="G34" s="1">
        <v>9467.1724300000005</v>
      </c>
      <c r="H34" s="1">
        <v>11794.614750000001</v>
      </c>
      <c r="I34" s="1">
        <v>63827.139219999997</v>
      </c>
      <c r="J34" s="1">
        <v>151000.32728999999</v>
      </c>
      <c r="K34" s="1">
        <v>46296.673719999999</v>
      </c>
      <c r="L34" s="1">
        <v>92008.648019999993</v>
      </c>
      <c r="M34" s="1" t="s">
        <v>44</v>
      </c>
      <c r="N34" s="1">
        <v>1925.0224499999999</v>
      </c>
      <c r="O34" s="1">
        <v>2160.1903000000002</v>
      </c>
      <c r="P34" s="1">
        <v>151000.32728999999</v>
      </c>
      <c r="Q34" s="1">
        <v>37511.569029999999</v>
      </c>
      <c r="R34" s="1">
        <v>58991.679270000001</v>
      </c>
      <c r="S34" s="1">
        <v>1585.9292499999999</v>
      </c>
      <c r="T34" s="1">
        <v>48485.290180000004</v>
      </c>
      <c r="U34" s="1" t="s">
        <v>47</v>
      </c>
      <c r="V34" s="1">
        <v>53466.22352</v>
      </c>
      <c r="W34" s="1">
        <v>9467.1724300000005</v>
      </c>
      <c r="X34" s="1">
        <v>31705.58034</v>
      </c>
      <c r="Y34" s="1">
        <v>11340.35175</v>
      </c>
      <c r="Z34" t="s">
        <v>44</v>
      </c>
      <c r="AA34" s="1">
        <v>2287.79259</v>
      </c>
      <c r="AB34" s="1">
        <v>19831.411889999999</v>
      </c>
      <c r="AC34" s="1">
        <v>50195.34158</v>
      </c>
      <c r="AD34" s="1">
        <v>25594.40826</v>
      </c>
      <c r="AE34" s="1">
        <v>1194.8684699999999</v>
      </c>
      <c r="AF34" s="1">
        <v>1904.8633299999999</v>
      </c>
      <c r="AG34" s="1">
        <v>1793.0456200000001</v>
      </c>
      <c r="AH34" s="1">
        <v>53466.22352</v>
      </c>
      <c r="AI34" s="1">
        <v>58991.679270000001</v>
      </c>
      <c r="AJ34" s="1">
        <v>11340.35175</v>
      </c>
    </row>
    <row r="35" spans="1:36" x14ac:dyDescent="0.25">
      <c r="A35" t="s">
        <v>36</v>
      </c>
      <c r="B35" s="3" t="s">
        <v>4</v>
      </c>
      <c r="C35" s="1" t="s">
        <v>55</v>
      </c>
      <c r="D35" s="2">
        <v>43101</v>
      </c>
      <c r="E35" s="1">
        <v>57630.144359999998</v>
      </c>
      <c r="F35" s="1">
        <v>3948.8162000000002</v>
      </c>
      <c r="G35" s="1">
        <v>10273.668320000001</v>
      </c>
      <c r="H35" s="1">
        <v>12713.20198</v>
      </c>
      <c r="I35" s="1">
        <v>58002.377549999997</v>
      </c>
      <c r="J35" s="1">
        <v>141287.50885000001</v>
      </c>
      <c r="K35" s="1">
        <v>41953.740539999999</v>
      </c>
      <c r="L35" s="1">
        <v>89368.126900000003</v>
      </c>
      <c r="M35" s="1" t="s">
        <v>44</v>
      </c>
      <c r="N35" s="1">
        <v>1833.6054099999999</v>
      </c>
      <c r="O35" s="1">
        <v>1979.91931</v>
      </c>
      <c r="P35" s="1">
        <v>141287.50885000001</v>
      </c>
      <c r="Q35" s="1">
        <v>32513.399590000001</v>
      </c>
      <c r="R35" s="1">
        <v>51919.381950000003</v>
      </c>
      <c r="S35" s="1">
        <v>1585.47963</v>
      </c>
      <c r="T35" s="1">
        <v>49806.718240000002</v>
      </c>
      <c r="U35" s="1" t="s">
        <v>47</v>
      </c>
      <c r="V35" s="1">
        <v>45758.960330000002</v>
      </c>
      <c r="W35" s="1">
        <v>10273.668320000001</v>
      </c>
      <c r="X35" s="1">
        <v>27015.29189</v>
      </c>
      <c r="Y35" s="1">
        <v>9956.3947700000008</v>
      </c>
      <c r="Z35" t="s">
        <v>44</v>
      </c>
      <c r="AA35" s="1">
        <v>2381.1390500000002</v>
      </c>
      <c r="AB35" s="1">
        <v>22284.430830000001</v>
      </c>
      <c r="AC35" s="1">
        <v>45137.148659999999</v>
      </c>
      <c r="AD35" s="1">
        <v>22431.92859</v>
      </c>
      <c r="AE35" s="1">
        <v>743.06727999999998</v>
      </c>
      <c r="AF35" s="1">
        <v>1088.48432</v>
      </c>
      <c r="AG35" s="1">
        <v>1382.2612899999999</v>
      </c>
      <c r="AH35" s="1">
        <v>45758.960330000002</v>
      </c>
      <c r="AI35" s="1">
        <v>51919.381950000003</v>
      </c>
      <c r="AJ35" s="1">
        <v>9956.3947700000008</v>
      </c>
    </row>
    <row r="36" spans="1:36" x14ac:dyDescent="0.25">
      <c r="A36" t="s">
        <v>36</v>
      </c>
      <c r="B36" s="3" t="s">
        <v>4</v>
      </c>
      <c r="C36" s="1" t="s">
        <v>55</v>
      </c>
      <c r="D36" s="2">
        <v>42736</v>
      </c>
      <c r="E36" s="1">
        <v>61637.430480000003</v>
      </c>
      <c r="F36" s="1">
        <v>-1329.6101200000001</v>
      </c>
      <c r="G36" s="1">
        <v>13358.489970000001</v>
      </c>
      <c r="H36" s="1">
        <v>15647.952310000001</v>
      </c>
      <c r="I36" s="1">
        <v>58358.76384</v>
      </c>
      <c r="J36" s="1">
        <v>132754.14142</v>
      </c>
      <c r="K36" s="1">
        <v>39455.649700000002</v>
      </c>
      <c r="L36" s="1">
        <v>88098.376250000001</v>
      </c>
      <c r="M36" s="1" t="s">
        <v>44</v>
      </c>
      <c r="N36" s="1">
        <v>1819.5709400000001</v>
      </c>
      <c r="O36" s="1">
        <v>2338.3587400000001</v>
      </c>
      <c r="P36" s="1">
        <v>132754.14142</v>
      </c>
      <c r="Q36" s="1">
        <v>28710.402770000001</v>
      </c>
      <c r="R36" s="1">
        <v>44655.765169999999</v>
      </c>
      <c r="S36" s="1">
        <v>1584.5945200000001</v>
      </c>
      <c r="T36" s="1">
        <v>54202.382749999997</v>
      </c>
      <c r="U36" s="1" t="s">
        <v>47</v>
      </c>
      <c r="V36" s="1">
        <v>51776.492870000002</v>
      </c>
      <c r="W36" s="1">
        <v>13358.489970000001</v>
      </c>
      <c r="X36" s="1">
        <v>24382.27018</v>
      </c>
      <c r="Y36" s="1">
        <v>9200.3555899999992</v>
      </c>
      <c r="Z36" t="s">
        <v>44</v>
      </c>
      <c r="AA36" s="1">
        <v>2233.1878700000002</v>
      </c>
      <c r="AB36" s="1">
        <v>20446.634890000001</v>
      </c>
      <c r="AC36" s="1">
        <v>44324.027909999997</v>
      </c>
      <c r="AD36" s="1">
        <v>19062.45019</v>
      </c>
      <c r="AE36" s="1">
        <v>643.12919999999997</v>
      </c>
      <c r="AF36" s="1">
        <v>354.58346999999998</v>
      </c>
      <c r="AG36" s="1">
        <v>1085.8072199999999</v>
      </c>
      <c r="AH36" s="1">
        <v>51776.492870000002</v>
      </c>
      <c r="AI36" s="1">
        <v>44655.765169999999</v>
      </c>
      <c r="AJ36" s="1">
        <v>9200.3555899999992</v>
      </c>
    </row>
    <row r="37" spans="1:36" x14ac:dyDescent="0.25">
      <c r="A37" t="s">
        <v>36</v>
      </c>
      <c r="B37" s="3" t="s">
        <v>4</v>
      </c>
      <c r="C37" s="1" t="s">
        <v>55</v>
      </c>
      <c r="D37" s="2">
        <v>42370</v>
      </c>
      <c r="E37" s="1">
        <v>63917.736069999999</v>
      </c>
      <c r="F37" s="1">
        <v>3338.3949299999999</v>
      </c>
      <c r="G37" s="1">
        <v>14377.773429999999</v>
      </c>
      <c r="H37" s="1">
        <v>17622.85225</v>
      </c>
      <c r="I37" s="1">
        <v>63411.035499999998</v>
      </c>
      <c r="J37" s="1">
        <v>139798.03593000001</v>
      </c>
      <c r="K37" s="1">
        <v>41495.000399999997</v>
      </c>
      <c r="L37" s="1">
        <v>89330.870999999999</v>
      </c>
      <c r="M37" s="1" t="s">
        <v>44</v>
      </c>
      <c r="N37" s="1">
        <v>1703.8670199999999</v>
      </c>
      <c r="O37" s="1">
        <v>2222.5852599999998</v>
      </c>
      <c r="P37" s="1">
        <v>139798.03593000001</v>
      </c>
      <c r="Q37" s="1">
        <v>29931.219860000001</v>
      </c>
      <c r="R37" s="1">
        <v>50467.164929999999</v>
      </c>
      <c r="S37" s="1">
        <v>1620.38363</v>
      </c>
      <c r="T37" s="1">
        <v>53360.731110000001</v>
      </c>
      <c r="U37" s="1" t="s">
        <v>47</v>
      </c>
      <c r="V37" s="1">
        <v>53856.70579</v>
      </c>
      <c r="W37" s="1">
        <v>14377.773429999999</v>
      </c>
      <c r="X37" s="1">
        <v>26259.8305</v>
      </c>
      <c r="Y37" s="1">
        <v>10847.129139999999</v>
      </c>
      <c r="Z37" t="s">
        <v>44</v>
      </c>
      <c r="AA37" s="1">
        <v>3174.3979300000001</v>
      </c>
      <c r="AB37" s="1">
        <v>19962.17224</v>
      </c>
      <c r="AC37" s="1">
        <v>46467.27319</v>
      </c>
      <c r="AD37" s="1">
        <v>20814.751639999999</v>
      </c>
      <c r="AE37" s="1">
        <v>1323.8186800000001</v>
      </c>
      <c r="AF37" s="1">
        <v>1402.87527</v>
      </c>
      <c r="AG37" s="1">
        <v>870.10820000000001</v>
      </c>
      <c r="AH37" s="1">
        <v>53856.70579</v>
      </c>
      <c r="AI37" s="1">
        <v>50467.164929999999</v>
      </c>
      <c r="AJ37" s="1">
        <v>10847.129139999999</v>
      </c>
    </row>
    <row r="38" spans="1:36" x14ac:dyDescent="0.25">
      <c r="A38" t="s">
        <v>37</v>
      </c>
      <c r="B38" s="3" t="s">
        <v>3</v>
      </c>
      <c r="C38" s="1" t="s">
        <v>52</v>
      </c>
      <c r="D38" s="2">
        <v>44197</v>
      </c>
      <c r="E38" s="1">
        <v>95562.355580000003</v>
      </c>
      <c r="F38" s="1">
        <v>1308.9000000000001</v>
      </c>
      <c r="G38" s="1">
        <v>9062.2181500000006</v>
      </c>
      <c r="H38" s="1">
        <v>27437.028999999999</v>
      </c>
      <c r="I38" s="1">
        <v>76898.556580000004</v>
      </c>
      <c r="J38" s="1">
        <v>192364.30296999999</v>
      </c>
      <c r="K38" s="1">
        <v>54636.765679999997</v>
      </c>
      <c r="L38" s="1">
        <v>122215.34904</v>
      </c>
      <c r="M38" s="1">
        <v>188.79606000000001</v>
      </c>
      <c r="N38" s="1">
        <v>1179.42472</v>
      </c>
      <c r="O38" s="1">
        <v>3850.2345599999999</v>
      </c>
      <c r="P38" s="1">
        <v>192364.30296999999</v>
      </c>
      <c r="Q38" s="1">
        <v>63322.363899999997</v>
      </c>
      <c r="R38" s="1">
        <v>70148.95392</v>
      </c>
      <c r="S38" s="1">
        <v>222.74646000000001</v>
      </c>
      <c r="T38" s="1">
        <v>84688.397859999997</v>
      </c>
      <c r="U38" s="1">
        <v>191.36711</v>
      </c>
      <c r="V38" s="1">
        <v>78579.733840000001</v>
      </c>
      <c r="W38" s="1">
        <v>9062.2181500000006</v>
      </c>
      <c r="X38" s="1">
        <v>4168.1668200000004</v>
      </c>
      <c r="Y38" s="1">
        <v>10414.45484</v>
      </c>
      <c r="Z38" t="s">
        <v>44</v>
      </c>
      <c r="AA38" s="1">
        <v>6699.95687</v>
      </c>
      <c r="AB38" s="1">
        <v>50934.296909999997</v>
      </c>
      <c r="AC38" s="1">
        <v>20830.96155</v>
      </c>
      <c r="AD38" s="1">
        <v>8079.96425</v>
      </c>
      <c r="AE38" s="1">
        <v>64.892009999999999</v>
      </c>
      <c r="AF38" s="1">
        <v>155.01949999999999</v>
      </c>
      <c r="AG38" s="1">
        <v>155.01949999999999</v>
      </c>
      <c r="AH38" s="1">
        <v>78579.733840000001</v>
      </c>
      <c r="AI38" s="1">
        <v>70148.95392</v>
      </c>
      <c r="AJ38" s="1">
        <v>10414.45484</v>
      </c>
    </row>
    <row r="39" spans="1:36" x14ac:dyDescent="0.25">
      <c r="A39" t="s">
        <v>37</v>
      </c>
      <c r="B39" s="3" t="s">
        <v>3</v>
      </c>
      <c r="C39" s="1" t="s">
        <v>52</v>
      </c>
      <c r="D39" s="2">
        <v>43831</v>
      </c>
      <c r="E39" s="1">
        <v>91595.753049999999</v>
      </c>
      <c r="F39" s="1">
        <v>2581.2677800000001</v>
      </c>
      <c r="G39" s="1">
        <v>7520.17569</v>
      </c>
      <c r="H39" s="1">
        <v>21981.24379</v>
      </c>
      <c r="I39" s="1">
        <v>65901.691179999994</v>
      </c>
      <c r="J39" s="1">
        <v>168483.17825999999</v>
      </c>
      <c r="K39" s="1">
        <v>46179.763619999998</v>
      </c>
      <c r="L39" s="1">
        <v>102336.46036</v>
      </c>
      <c r="M39" s="1">
        <v>177.96682999999999</v>
      </c>
      <c r="N39" s="1">
        <v>1111.7736</v>
      </c>
      <c r="O39" s="1">
        <v>3635.3830400000002</v>
      </c>
      <c r="P39" s="1">
        <v>168483.17825999999</v>
      </c>
      <c r="Q39" s="1">
        <v>59116.671860000002</v>
      </c>
      <c r="R39" s="1">
        <v>66146.717900000003</v>
      </c>
      <c r="S39" s="1">
        <v>224.14276000000001</v>
      </c>
      <c r="T39" s="1">
        <v>71148.390289999996</v>
      </c>
      <c r="U39" s="1">
        <v>374.53579999999999</v>
      </c>
      <c r="V39" s="1">
        <v>76303.280920000005</v>
      </c>
      <c r="W39" s="1">
        <v>7520.17569</v>
      </c>
      <c r="X39" s="1">
        <v>4057.3042500000001</v>
      </c>
      <c r="Y39" s="1">
        <v>10103.02685</v>
      </c>
      <c r="Z39" t="s">
        <v>44</v>
      </c>
      <c r="AA39" s="1">
        <v>6393.1079</v>
      </c>
      <c r="AB39" s="1">
        <v>47323.393689999997</v>
      </c>
      <c r="AC39" s="1">
        <v>19146.318650000001</v>
      </c>
      <c r="AD39" s="1">
        <v>6643.1246899999996</v>
      </c>
      <c r="AE39" s="1">
        <v>197.59452999999999</v>
      </c>
      <c r="AF39" s="1">
        <v>847.23091999999997</v>
      </c>
      <c r="AG39" s="1">
        <v>847.23091999999997</v>
      </c>
      <c r="AH39" s="1">
        <v>76303.280920000005</v>
      </c>
      <c r="AI39" s="1">
        <v>66146.717900000003</v>
      </c>
      <c r="AJ39" s="1">
        <v>10103.02685</v>
      </c>
    </row>
    <row r="40" spans="1:36" x14ac:dyDescent="0.25">
      <c r="A40" t="s">
        <v>37</v>
      </c>
      <c r="B40" s="3" t="s">
        <v>3</v>
      </c>
      <c r="C40" s="1" t="s">
        <v>52</v>
      </c>
      <c r="D40" s="2">
        <v>43466</v>
      </c>
      <c r="E40" s="1">
        <v>86963.959099999993</v>
      </c>
      <c r="F40" s="1">
        <v>1354.66812</v>
      </c>
      <c r="G40" s="1">
        <v>8186.50504</v>
      </c>
      <c r="H40" s="1">
        <v>24076.721409999998</v>
      </c>
      <c r="I40" s="1">
        <v>65581.059890000004</v>
      </c>
      <c r="J40" s="1">
        <v>162277.82300999999</v>
      </c>
      <c r="K40" s="1">
        <v>44409.093580000001</v>
      </c>
      <c r="L40" s="1">
        <v>95899.180210000006</v>
      </c>
      <c r="M40" s="1">
        <v>184.55966000000001</v>
      </c>
      <c r="N40" s="1">
        <v>1152.95957</v>
      </c>
      <c r="O40" s="1">
        <v>3773.8287</v>
      </c>
      <c r="P40" s="1">
        <v>162277.82300999999</v>
      </c>
      <c r="Q40" s="1">
        <v>59726.112450000001</v>
      </c>
      <c r="R40" s="1">
        <v>66378.642800000001</v>
      </c>
      <c r="S40" s="1">
        <v>226.87735000000001</v>
      </c>
      <c r="T40" s="1">
        <v>65839.797869999995</v>
      </c>
      <c r="U40" s="1">
        <v>197.95647</v>
      </c>
      <c r="V40" s="1">
        <v>73362.222840000002</v>
      </c>
      <c r="W40" s="1">
        <v>8186.50504</v>
      </c>
      <c r="X40" s="1">
        <v>4228.1301599999997</v>
      </c>
      <c r="Y40" s="1">
        <v>9624.8462099999997</v>
      </c>
      <c r="Z40" t="s">
        <v>44</v>
      </c>
      <c r="AA40" s="1">
        <v>7226.5138399999996</v>
      </c>
      <c r="AB40" s="1">
        <v>45786.107089999998</v>
      </c>
      <c r="AC40" s="1">
        <v>17472.806390000002</v>
      </c>
      <c r="AD40" s="1">
        <v>6876.8304200000002</v>
      </c>
      <c r="AE40" s="1">
        <v>212.97826000000001</v>
      </c>
      <c r="AF40" s="1">
        <v>794.57728999999995</v>
      </c>
      <c r="AG40" s="1">
        <v>794.57728999999995</v>
      </c>
      <c r="AH40" s="1">
        <v>73362.222840000002</v>
      </c>
      <c r="AI40" s="1">
        <v>66378.642800000001</v>
      </c>
      <c r="AJ40" s="1">
        <v>9624.8462099999997</v>
      </c>
    </row>
    <row r="41" spans="1:36" x14ac:dyDescent="0.25">
      <c r="A41" t="s">
        <v>37</v>
      </c>
      <c r="B41" s="3" t="s">
        <v>3</v>
      </c>
      <c r="C41" s="1" t="s">
        <v>52</v>
      </c>
      <c r="D41" s="2">
        <v>43101</v>
      </c>
      <c r="E41" s="1">
        <v>90217.840299999996</v>
      </c>
      <c r="F41" s="1">
        <v>3775.1346100000001</v>
      </c>
      <c r="G41" s="1">
        <v>8257.8509400000003</v>
      </c>
      <c r="H41" s="1">
        <v>27476.142950000001</v>
      </c>
      <c r="I41" s="1">
        <v>69249.001050000006</v>
      </c>
      <c r="J41" s="1">
        <v>166812.86528999999</v>
      </c>
      <c r="K41" s="1">
        <v>40402.82602</v>
      </c>
      <c r="L41" s="1">
        <v>96832.356690000001</v>
      </c>
      <c r="M41" s="1">
        <v>192.33244999999999</v>
      </c>
      <c r="N41" s="1">
        <v>1201.5168699999999</v>
      </c>
      <c r="O41" s="1">
        <v>3932.7648300000001</v>
      </c>
      <c r="P41" s="1">
        <v>166812.86528999999</v>
      </c>
      <c r="Q41" s="1">
        <v>63029.926910000002</v>
      </c>
      <c r="R41" s="1">
        <v>69980.508589999998</v>
      </c>
      <c r="S41" s="1">
        <v>229.20858999999999</v>
      </c>
      <c r="T41" s="1">
        <v>67399.840129999997</v>
      </c>
      <c r="U41" s="1">
        <v>546.53940999999998</v>
      </c>
      <c r="V41" s="1">
        <v>73763.126409999997</v>
      </c>
      <c r="W41" s="1">
        <v>8257.8509400000003</v>
      </c>
      <c r="X41" s="1">
        <v>4552.2097299999996</v>
      </c>
      <c r="Y41" s="1">
        <v>9623.0386899999994</v>
      </c>
      <c r="Z41" t="s">
        <v>44</v>
      </c>
      <c r="AA41" s="1">
        <v>7264.1796000000004</v>
      </c>
      <c r="AB41" s="1">
        <v>47324.722730000001</v>
      </c>
      <c r="AC41" s="1">
        <v>18618.205689999999</v>
      </c>
      <c r="AD41" s="1">
        <v>6069.5683600000002</v>
      </c>
      <c r="AE41" s="1">
        <v>128.63914</v>
      </c>
      <c r="AF41" s="1">
        <v>-100.9586</v>
      </c>
      <c r="AG41" s="1">
        <v>-100.9586</v>
      </c>
      <c r="AH41" s="1">
        <v>73763.126409999997</v>
      </c>
      <c r="AI41" s="1">
        <v>69980.508589999998</v>
      </c>
      <c r="AJ41" s="1">
        <v>9623.0386899999994</v>
      </c>
    </row>
    <row r="42" spans="1:36" x14ac:dyDescent="0.25">
      <c r="A42" t="s">
        <v>37</v>
      </c>
      <c r="B42" s="3" t="s">
        <v>3</v>
      </c>
      <c r="C42" s="1" t="s">
        <v>52</v>
      </c>
      <c r="D42" s="2">
        <v>42736</v>
      </c>
      <c r="E42" s="1">
        <v>77788.718940000006</v>
      </c>
      <c r="F42" s="1">
        <v>4490.8065800000004</v>
      </c>
      <c r="G42" s="1">
        <v>6553.8314200000004</v>
      </c>
      <c r="H42" s="1">
        <v>23020.078170000001</v>
      </c>
      <c r="I42" s="1">
        <v>60179.608189999999</v>
      </c>
      <c r="J42" s="1">
        <v>148548.45407000001</v>
      </c>
      <c r="K42" s="1">
        <v>36224.082069999997</v>
      </c>
      <c r="L42" s="1">
        <v>88456.081460000001</v>
      </c>
      <c r="M42" s="1">
        <v>170.66433000000001</v>
      </c>
      <c r="N42" s="1">
        <v>1066.1542999999999</v>
      </c>
      <c r="O42" s="1">
        <v>3490.8493800000001</v>
      </c>
      <c r="P42" s="1">
        <v>148548.45407000001</v>
      </c>
      <c r="Q42" s="1">
        <v>53461.224300000002</v>
      </c>
      <c r="R42" s="1">
        <v>60092.372609999999</v>
      </c>
      <c r="S42" s="1">
        <v>229.96189000000001</v>
      </c>
      <c r="T42" s="1">
        <v>61005.614220000003</v>
      </c>
      <c r="U42" s="1">
        <v>649.28963999999996</v>
      </c>
      <c r="V42" s="1">
        <v>63095.25778</v>
      </c>
      <c r="W42" s="1">
        <v>6553.8314200000004</v>
      </c>
      <c r="X42" s="1">
        <v>4699.8780800000004</v>
      </c>
      <c r="Y42" s="1">
        <v>8741.50972</v>
      </c>
      <c r="Z42" t="s">
        <v>44</v>
      </c>
      <c r="AA42" s="1">
        <v>6121.0034999999998</v>
      </c>
      <c r="AB42" s="1">
        <v>42132.583509999997</v>
      </c>
      <c r="AC42" s="1">
        <v>17097.022239999998</v>
      </c>
      <c r="AD42" s="1">
        <v>5802.8098499999996</v>
      </c>
      <c r="AE42" s="1">
        <v>116.7848</v>
      </c>
      <c r="AF42" s="1">
        <v>1318.5753099999999</v>
      </c>
      <c r="AG42" s="1">
        <v>1318.5753099999999</v>
      </c>
      <c r="AH42" s="1">
        <v>63095.25778</v>
      </c>
      <c r="AI42" s="1">
        <v>60092.372609999999</v>
      </c>
      <c r="AJ42" s="1">
        <v>8741.50972</v>
      </c>
    </row>
    <row r="43" spans="1:36" x14ac:dyDescent="0.25">
      <c r="A43" t="s">
        <v>37</v>
      </c>
      <c r="B43" s="3" t="s">
        <v>3</v>
      </c>
      <c r="C43" s="1" t="s">
        <v>52</v>
      </c>
      <c r="D43" s="2">
        <v>42370</v>
      </c>
      <c r="E43" s="1">
        <v>78146.34994</v>
      </c>
      <c r="F43" s="1">
        <v>5453.4112599999999</v>
      </c>
      <c r="G43" s="1">
        <v>6230.2625900000003</v>
      </c>
      <c r="H43" s="1">
        <v>20699.95925</v>
      </c>
      <c r="I43" s="1">
        <v>57386.187599999997</v>
      </c>
      <c r="J43" s="1">
        <v>140529.34977999999</v>
      </c>
      <c r="K43" s="1">
        <v>35023.166870000001</v>
      </c>
      <c r="L43" s="1">
        <v>83693.668969999999</v>
      </c>
      <c r="M43" s="1">
        <v>174.60034999999999</v>
      </c>
      <c r="N43" s="1">
        <v>1090.7429299999999</v>
      </c>
      <c r="O43" s="1">
        <v>2991.6246299999998</v>
      </c>
      <c r="P43" s="1">
        <v>140529.34977999999</v>
      </c>
      <c r="Q43" s="1">
        <v>51017.69771</v>
      </c>
      <c r="R43" s="1">
        <v>56835.680809999998</v>
      </c>
      <c r="S43" s="1">
        <v>229.97493</v>
      </c>
      <c r="T43" s="1">
        <v>55179.979420000003</v>
      </c>
      <c r="U43" s="1">
        <v>787.94375000000002</v>
      </c>
      <c r="V43" s="1">
        <v>62631.213940000001</v>
      </c>
      <c r="W43" s="1">
        <v>6230.2625900000003</v>
      </c>
      <c r="X43" s="1">
        <v>5358.5126099999998</v>
      </c>
      <c r="Y43" s="1">
        <v>7817.2909499999996</v>
      </c>
      <c r="Z43" t="s">
        <v>44</v>
      </c>
      <c r="AA43" s="1">
        <v>5876.5103799999997</v>
      </c>
      <c r="AB43" s="1">
        <v>39446.376510000002</v>
      </c>
      <c r="AC43" s="1">
        <v>16658.91992</v>
      </c>
      <c r="AD43" s="1">
        <v>6017.5250100000003</v>
      </c>
      <c r="AE43" s="1">
        <v>208.58206999999999</v>
      </c>
      <c r="AF43" s="1">
        <v>1657.28286</v>
      </c>
      <c r="AG43" s="1">
        <v>1657.28286</v>
      </c>
      <c r="AH43" s="1">
        <v>62631.213940000001</v>
      </c>
      <c r="AI43" s="1">
        <v>56835.680809999998</v>
      </c>
      <c r="AJ43" s="1">
        <v>7817.2909499999996</v>
      </c>
    </row>
    <row r="44" spans="1:36" x14ac:dyDescent="0.25">
      <c r="A44" t="s">
        <v>38</v>
      </c>
      <c r="B44" s="3" t="s">
        <v>2</v>
      </c>
      <c r="C44" s="1" t="s">
        <v>52</v>
      </c>
      <c r="D44" s="2">
        <v>44197</v>
      </c>
      <c r="E44" s="1">
        <v>54368.971729999997</v>
      </c>
      <c r="F44" s="1">
        <v>1366.92698</v>
      </c>
      <c r="G44" s="1">
        <v>9336.5628699999997</v>
      </c>
      <c r="H44" s="1">
        <v>13632.11357</v>
      </c>
      <c r="I44" s="1">
        <v>23976.947789999998</v>
      </c>
      <c r="J44" s="1">
        <v>55584.063170000001</v>
      </c>
      <c r="K44" s="1">
        <v>19386.363560000002</v>
      </c>
      <c r="L44" s="1">
        <v>28116.90468</v>
      </c>
      <c r="M44" s="1" t="s">
        <v>48</v>
      </c>
      <c r="N44" s="1">
        <v>1965.797</v>
      </c>
      <c r="O44" s="1">
        <v>1576.5993000000001</v>
      </c>
      <c r="P44" s="1">
        <v>55584.063170000001</v>
      </c>
      <c r="Q44" s="1">
        <v>24969.381150000001</v>
      </c>
      <c r="R44" s="1">
        <v>27467.158479999998</v>
      </c>
      <c r="S44" s="1">
        <v>400.93126000000001</v>
      </c>
      <c r="T44" s="1">
        <v>9581.5260799999996</v>
      </c>
      <c r="U44" s="1" t="s">
        <v>47</v>
      </c>
      <c r="V44" s="1">
        <v>45281.719349999999</v>
      </c>
      <c r="W44" s="1">
        <v>9336.5628699999997</v>
      </c>
      <c r="X44" s="1">
        <v>1671.4682600000001</v>
      </c>
      <c r="Y44" s="1">
        <v>6518.5679899999996</v>
      </c>
      <c r="Z44" t="s">
        <v>44</v>
      </c>
      <c r="AA44" s="1">
        <v>2786.4594999999999</v>
      </c>
      <c r="AB44" s="1">
        <v>14316.044320000001</v>
      </c>
      <c r="AC44" s="1">
        <v>13977.358</v>
      </c>
      <c r="AD44" s="1">
        <v>6710.1069299999999</v>
      </c>
      <c r="AE44" s="1">
        <v>-55.949370000000002</v>
      </c>
      <c r="AF44" s="1">
        <v>325.07846999999998</v>
      </c>
      <c r="AG44" s="1">
        <v>325.07846999999998</v>
      </c>
      <c r="AH44" s="1">
        <v>45281.719349999999</v>
      </c>
      <c r="AI44" s="1">
        <v>27467.158479999998</v>
      </c>
      <c r="AJ44" s="1">
        <v>6518.5679899999996</v>
      </c>
    </row>
    <row r="45" spans="1:36" x14ac:dyDescent="0.25">
      <c r="A45" t="s">
        <v>38</v>
      </c>
      <c r="B45" s="3" t="s">
        <v>2</v>
      </c>
      <c r="C45" s="1" t="s">
        <v>52</v>
      </c>
      <c r="D45" s="2">
        <v>43831</v>
      </c>
      <c r="E45" s="1">
        <v>50365.0412</v>
      </c>
      <c r="F45" s="1">
        <v>1582.2209700000001</v>
      </c>
      <c r="G45" s="1">
        <v>3697.4892300000001</v>
      </c>
      <c r="H45" s="1">
        <v>7902.0662400000001</v>
      </c>
      <c r="I45" s="1">
        <v>18670.9349</v>
      </c>
      <c r="J45" s="1">
        <v>47938.723169999997</v>
      </c>
      <c r="K45" s="1">
        <v>14964.737059999999</v>
      </c>
      <c r="L45" s="1">
        <v>22838.35266</v>
      </c>
      <c r="M45" s="1" t="s">
        <v>48</v>
      </c>
      <c r="N45" s="1">
        <v>1853.0400199999999</v>
      </c>
      <c r="O45" s="1">
        <v>1486.1664800000001</v>
      </c>
      <c r="P45" s="1">
        <v>47938.723169999997</v>
      </c>
      <c r="Q45" s="1">
        <v>22569.45134</v>
      </c>
      <c r="R45" s="1">
        <v>25100.370510000001</v>
      </c>
      <c r="S45" s="1">
        <v>400.93126000000001</v>
      </c>
      <c r="T45" s="1">
        <v>5802.9522999999999</v>
      </c>
      <c r="U45" s="1" t="s">
        <v>47</v>
      </c>
      <c r="V45" s="1">
        <v>42301.114809999999</v>
      </c>
      <c r="W45" s="1">
        <v>3697.4892300000001</v>
      </c>
      <c r="X45" s="1">
        <v>1866.3601799999999</v>
      </c>
      <c r="Y45" s="1">
        <v>7023.6016399999999</v>
      </c>
      <c r="Z45" t="s">
        <v>44</v>
      </c>
      <c r="AA45" s="1">
        <v>2746.8014199999998</v>
      </c>
      <c r="AB45" s="1">
        <v>13639.502189999999</v>
      </c>
      <c r="AC45" s="1">
        <v>12596.9115</v>
      </c>
      <c r="AD45" s="1">
        <v>5861.2490100000005</v>
      </c>
      <c r="AE45" s="1">
        <v>3.6873399999999998</v>
      </c>
      <c r="AF45" s="1">
        <v>610.17827999999997</v>
      </c>
      <c r="AG45" s="1">
        <v>610.17827999999997</v>
      </c>
      <c r="AH45" s="1">
        <v>42301.114809999999</v>
      </c>
      <c r="AI45" s="1">
        <v>25100.370510000001</v>
      </c>
      <c r="AJ45" s="1">
        <v>7023.6016399999999</v>
      </c>
    </row>
    <row r="46" spans="1:36" x14ac:dyDescent="0.25">
      <c r="A46" t="s">
        <v>38</v>
      </c>
      <c r="B46" s="3" t="s">
        <v>2</v>
      </c>
      <c r="C46" s="1" t="s">
        <v>52</v>
      </c>
      <c r="D46" s="2">
        <v>43466</v>
      </c>
      <c r="E46" s="1">
        <v>48659.17209</v>
      </c>
      <c r="F46" s="1">
        <v>1038.3500799999999</v>
      </c>
      <c r="G46" s="1">
        <v>2059.4290900000001</v>
      </c>
      <c r="H46" s="1">
        <v>7645.9372300000005</v>
      </c>
      <c r="I46" s="1">
        <v>17706.530210000001</v>
      </c>
      <c r="J46" s="1">
        <v>46518.405460000002</v>
      </c>
      <c r="K46" s="1">
        <v>13325.61584</v>
      </c>
      <c r="L46" s="1">
        <v>22046.391810000001</v>
      </c>
      <c r="M46" s="1" t="s">
        <v>48</v>
      </c>
      <c r="N46" s="1">
        <v>1921.68642</v>
      </c>
      <c r="O46" s="1">
        <v>1541.2219399999999</v>
      </c>
      <c r="P46" s="1">
        <v>46518.405460000002</v>
      </c>
      <c r="Q46" s="1">
        <v>22197.786400000001</v>
      </c>
      <c r="R46" s="1">
        <v>24472.013650000001</v>
      </c>
      <c r="S46" s="1">
        <v>400.93126000000001</v>
      </c>
      <c r="T46" s="1">
        <v>6003.7864600000003</v>
      </c>
      <c r="U46" s="1" t="s">
        <v>47</v>
      </c>
      <c r="V46" s="1">
        <v>41533.227769999998</v>
      </c>
      <c r="W46" s="1">
        <v>2059.4290900000001</v>
      </c>
      <c r="X46" s="1">
        <v>1840.7800500000001</v>
      </c>
      <c r="Y46" s="1">
        <v>6498.0448100000003</v>
      </c>
      <c r="Z46" t="s">
        <v>44</v>
      </c>
      <c r="AA46" s="1">
        <v>4194.1539599999996</v>
      </c>
      <c r="AB46" s="1">
        <v>13297.37509</v>
      </c>
      <c r="AC46" s="1">
        <v>12303.716700000001</v>
      </c>
      <c r="AD46" s="1">
        <v>5609.6503000000002</v>
      </c>
      <c r="AE46" s="1">
        <v>11.670339999999999</v>
      </c>
      <c r="AF46" s="1">
        <v>280.89024000000001</v>
      </c>
      <c r="AG46" s="1">
        <v>280.89024000000001</v>
      </c>
      <c r="AH46" s="1">
        <v>41533.227769999998</v>
      </c>
      <c r="AI46" s="1">
        <v>24472.013650000001</v>
      </c>
      <c r="AJ46" s="1">
        <v>6498.0448100000003</v>
      </c>
    </row>
    <row r="47" spans="1:36" x14ac:dyDescent="0.25">
      <c r="A47" t="s">
        <v>38</v>
      </c>
      <c r="B47" s="3" t="s">
        <v>2</v>
      </c>
      <c r="C47" s="1" t="s">
        <v>52</v>
      </c>
      <c r="D47" s="2">
        <v>43101</v>
      </c>
      <c r="E47" s="1">
        <v>50114.857120000001</v>
      </c>
      <c r="F47" s="1">
        <v>906.16359</v>
      </c>
      <c r="G47" s="1">
        <v>1461.94607</v>
      </c>
      <c r="H47" s="1">
        <v>9005.0260300000009</v>
      </c>
      <c r="I47" s="1">
        <v>20259.193439999999</v>
      </c>
      <c r="J47" s="1">
        <v>48952.928</v>
      </c>
      <c r="K47" s="1">
        <v>14343.908729999999</v>
      </c>
      <c r="L47" s="1">
        <v>23808.126489999999</v>
      </c>
      <c r="M47" s="1" t="s">
        <v>48</v>
      </c>
      <c r="N47" s="1">
        <v>2002.6189199999999</v>
      </c>
      <c r="O47" s="1">
        <v>1606.13105</v>
      </c>
      <c r="P47" s="1">
        <v>48952.928</v>
      </c>
      <c r="Q47" s="1">
        <v>22536.020970000001</v>
      </c>
      <c r="R47" s="1">
        <v>25144.801510000001</v>
      </c>
      <c r="S47" s="1">
        <v>400.93126000000001</v>
      </c>
      <c r="T47" s="1">
        <v>8193.6764700000003</v>
      </c>
      <c r="U47" s="1" t="s">
        <v>47</v>
      </c>
      <c r="V47" s="1">
        <v>41819.858840000001</v>
      </c>
      <c r="W47" s="1">
        <v>1461.94607</v>
      </c>
      <c r="X47" s="1">
        <v>1959.2380800000001</v>
      </c>
      <c r="Y47" s="1">
        <v>7997.7231700000002</v>
      </c>
      <c r="Z47" t="s">
        <v>44</v>
      </c>
      <c r="AA47" s="1">
        <v>7308.9393200000004</v>
      </c>
      <c r="AB47" s="1">
        <v>12780.50887</v>
      </c>
      <c r="AC47" s="1">
        <v>12607.03793</v>
      </c>
      <c r="AD47" s="1">
        <v>4786.5544399999999</v>
      </c>
      <c r="AE47" s="1">
        <v>-38.530889999999999</v>
      </c>
      <c r="AF47" s="1">
        <v>161.04230999999999</v>
      </c>
      <c r="AG47" s="1">
        <v>161.04230999999999</v>
      </c>
      <c r="AH47" s="1">
        <v>41819.858840000001</v>
      </c>
      <c r="AI47" s="1">
        <v>25144.801510000001</v>
      </c>
      <c r="AJ47" s="1">
        <v>7997.7231700000002</v>
      </c>
    </row>
    <row r="48" spans="1:36" x14ac:dyDescent="0.25">
      <c r="A48" t="s">
        <v>38</v>
      </c>
      <c r="B48" s="3" t="s">
        <v>2</v>
      </c>
      <c r="C48" s="1" t="s">
        <v>52</v>
      </c>
      <c r="D48" s="2">
        <v>42736</v>
      </c>
      <c r="E48" s="1">
        <v>43785.500950000001</v>
      </c>
      <c r="F48" s="1">
        <v>2288.1169199999999</v>
      </c>
      <c r="G48" s="1">
        <v>2545.2426799999998</v>
      </c>
      <c r="H48" s="1">
        <v>7137.6216899999999</v>
      </c>
      <c r="I48" s="1">
        <v>17370.548159999998</v>
      </c>
      <c r="J48" s="1">
        <v>42270.705820000003</v>
      </c>
      <c r="K48" s="1">
        <v>13495.341259999999</v>
      </c>
      <c r="L48" s="1">
        <v>20192.746490000001</v>
      </c>
      <c r="M48" s="1" t="s">
        <v>48</v>
      </c>
      <c r="N48" s="1">
        <v>1777.00441</v>
      </c>
      <c r="O48" s="1">
        <v>1425.1847600000001</v>
      </c>
      <c r="P48" s="1">
        <v>42270.705820000003</v>
      </c>
      <c r="Q48" s="1">
        <v>19491.621520000001</v>
      </c>
      <c r="R48" s="1">
        <v>22077.959330000002</v>
      </c>
      <c r="S48" s="1">
        <v>400.93126000000001</v>
      </c>
      <c r="T48" s="1">
        <v>6702.0003299999998</v>
      </c>
      <c r="U48" s="1" t="s">
        <v>47</v>
      </c>
      <c r="V48" s="1">
        <v>35170.217929999999</v>
      </c>
      <c r="W48" s="1">
        <v>2545.2426799999998</v>
      </c>
      <c r="X48" s="1">
        <v>1995.64823</v>
      </c>
      <c r="Y48" s="1">
        <v>7354.8052399999997</v>
      </c>
      <c r="Z48" t="s">
        <v>44</v>
      </c>
      <c r="AA48" s="1">
        <v>4392.9661999999998</v>
      </c>
      <c r="AB48" s="1">
        <v>11208.00763</v>
      </c>
      <c r="AC48" s="1">
        <v>11033.903619999999</v>
      </c>
      <c r="AD48" s="1">
        <v>5090.2087499999998</v>
      </c>
      <c r="AE48" s="1">
        <v>14.2347</v>
      </c>
      <c r="AF48" s="1">
        <v>570.97763999999995</v>
      </c>
      <c r="AG48" s="1">
        <v>570.97763999999995</v>
      </c>
      <c r="AH48" s="1">
        <v>35170.217929999999</v>
      </c>
      <c r="AI48" s="1">
        <v>22077.959330000002</v>
      </c>
      <c r="AJ48" s="1">
        <v>7354.8052399999997</v>
      </c>
    </row>
    <row r="49" spans="1:36" x14ac:dyDescent="0.25">
      <c r="A49" t="s">
        <v>38</v>
      </c>
      <c r="B49" s="3" t="s">
        <v>2</v>
      </c>
      <c r="C49" s="1" t="s">
        <v>52</v>
      </c>
      <c r="D49" s="2">
        <v>42370</v>
      </c>
      <c r="E49" s="1">
        <v>42083.226620000001</v>
      </c>
      <c r="F49" s="1">
        <v>2235.4786199999999</v>
      </c>
      <c r="G49" s="1">
        <v>938.96560999999997</v>
      </c>
      <c r="H49" s="1">
        <v>5993.6074500000004</v>
      </c>
      <c r="I49" s="1">
        <v>15491.40114</v>
      </c>
      <c r="J49" s="1">
        <v>39073.808069999999</v>
      </c>
      <c r="K49" s="1">
        <v>12389.617190000001</v>
      </c>
      <c r="L49" s="1">
        <v>18505.270929999999</v>
      </c>
      <c r="M49" s="1" t="s">
        <v>48</v>
      </c>
      <c r="N49" s="1">
        <v>1817.98731</v>
      </c>
      <c r="O49" s="1">
        <v>1475.3530000000001</v>
      </c>
      <c r="P49" s="1">
        <v>39073.808069999999</v>
      </c>
      <c r="Q49" s="1">
        <v>17878.968110000002</v>
      </c>
      <c r="R49" s="1">
        <v>20568.53714</v>
      </c>
      <c r="S49" s="1">
        <v>400.9316</v>
      </c>
      <c r="T49" s="1">
        <v>5368.5257799999999</v>
      </c>
      <c r="U49" s="1" t="s">
        <v>47</v>
      </c>
      <c r="V49" s="1">
        <v>33742.172870000002</v>
      </c>
      <c r="W49" s="1">
        <v>938.96560999999997</v>
      </c>
      <c r="X49" s="1">
        <v>2030.0917899999999</v>
      </c>
      <c r="Y49" s="1">
        <v>6539.4896399999998</v>
      </c>
      <c r="Z49" t="s">
        <v>44</v>
      </c>
      <c r="AA49" s="1">
        <v>4884.4604499999996</v>
      </c>
      <c r="AB49" s="1">
        <v>11083.16834</v>
      </c>
      <c r="AC49" s="1">
        <v>10018.448780000001</v>
      </c>
      <c r="AD49" s="1">
        <v>5001.61445</v>
      </c>
      <c r="AE49" s="1">
        <v>77.05968</v>
      </c>
      <c r="AF49" s="1">
        <v>399.12123000000003</v>
      </c>
      <c r="AG49" s="1">
        <v>399.12123000000003</v>
      </c>
      <c r="AH49" s="1">
        <v>33742.172870000002</v>
      </c>
      <c r="AI49" s="1">
        <v>20568.53714</v>
      </c>
      <c r="AJ49" s="1">
        <v>6539.4896399999998</v>
      </c>
    </row>
    <row r="50" spans="1:36" x14ac:dyDescent="0.25">
      <c r="A50" t="s">
        <v>56</v>
      </c>
      <c r="B50" t="s">
        <v>49</v>
      </c>
      <c r="C50" s="1" t="s">
        <v>57</v>
      </c>
      <c r="D50" s="2">
        <v>44197</v>
      </c>
      <c r="E50" s="1">
        <v>110225</v>
      </c>
      <c r="F50" s="1">
        <v>11242</v>
      </c>
      <c r="G50" s="1">
        <v>2133</v>
      </c>
      <c r="H50" s="1">
        <v>2133</v>
      </c>
      <c r="I50" s="1">
        <v>19810</v>
      </c>
      <c r="J50" s="1">
        <v>51236</v>
      </c>
      <c r="K50" s="1">
        <v>18375</v>
      </c>
      <c r="L50" s="1">
        <v>54352</v>
      </c>
      <c r="M50" s="1" t="s">
        <v>48</v>
      </c>
      <c r="N50" s="1">
        <v>89</v>
      </c>
      <c r="O50" s="1">
        <v>11001</v>
      </c>
      <c r="P50" s="1">
        <v>51236</v>
      </c>
      <c r="Q50" s="1">
        <v>51729</v>
      </c>
      <c r="R50" s="1">
        <v>-3116</v>
      </c>
      <c r="S50" s="1">
        <v>1074.7415900000001</v>
      </c>
      <c r="T50" s="1">
        <v>37377</v>
      </c>
      <c r="U50" s="1" t="s">
        <v>47</v>
      </c>
      <c r="V50" s="1">
        <v>72653</v>
      </c>
      <c r="W50" s="1">
        <v>2133</v>
      </c>
      <c r="X50" s="1">
        <v>1738</v>
      </c>
      <c r="Y50" s="1">
        <v>14531</v>
      </c>
      <c r="Z50" t="s">
        <v>44</v>
      </c>
      <c r="AA50" s="1">
        <v>0</v>
      </c>
      <c r="AB50" s="1">
        <v>28365</v>
      </c>
      <c r="AC50" s="1">
        <v>120</v>
      </c>
      <c r="AD50" s="1">
        <v>7787</v>
      </c>
      <c r="AE50" s="1">
        <v>-1128</v>
      </c>
      <c r="AF50" s="1">
        <v>3473</v>
      </c>
      <c r="AG50" s="1">
        <v>3843</v>
      </c>
      <c r="AH50" s="1">
        <v>72653</v>
      </c>
      <c r="AI50" s="1">
        <v>-3116</v>
      </c>
      <c r="AJ50" s="1">
        <v>14531</v>
      </c>
    </row>
    <row r="51" spans="1:36" x14ac:dyDescent="0.25">
      <c r="A51" t="s">
        <v>56</v>
      </c>
      <c r="B51" t="s">
        <v>49</v>
      </c>
      <c r="C51" s="1" t="s">
        <v>57</v>
      </c>
      <c r="D51" s="2">
        <v>43831</v>
      </c>
      <c r="E51" s="1">
        <v>108203</v>
      </c>
      <c r="F51" s="1">
        <v>11121</v>
      </c>
      <c r="G51" s="1">
        <v>1778</v>
      </c>
      <c r="H51" s="1">
        <v>1778</v>
      </c>
      <c r="I51" s="1">
        <v>18529</v>
      </c>
      <c r="J51" s="1">
        <v>44003</v>
      </c>
      <c r="K51" s="1">
        <v>16716</v>
      </c>
      <c r="L51" s="1">
        <v>45881</v>
      </c>
      <c r="M51" s="1" t="s">
        <v>48</v>
      </c>
      <c r="N51" s="1">
        <v>89</v>
      </c>
      <c r="O51" s="1">
        <v>10578</v>
      </c>
      <c r="P51" s="1">
        <v>44003</v>
      </c>
      <c r="Q51" s="1">
        <v>46423</v>
      </c>
      <c r="R51" s="1">
        <v>-1878</v>
      </c>
      <c r="S51" s="1">
        <v>1103.9035100000001</v>
      </c>
      <c r="T51" s="1">
        <v>29202</v>
      </c>
      <c r="U51" s="1" t="s">
        <v>47</v>
      </c>
      <c r="V51" s="1">
        <v>71043</v>
      </c>
      <c r="W51" s="1">
        <v>1778</v>
      </c>
      <c r="X51" s="1">
        <v>1640</v>
      </c>
      <c r="Y51" s="1">
        <v>13925</v>
      </c>
      <c r="Z51" t="s">
        <v>44</v>
      </c>
      <c r="AA51" s="1">
        <v>0</v>
      </c>
      <c r="AB51" s="1">
        <v>22375</v>
      </c>
      <c r="AC51" s="1">
        <v>0</v>
      </c>
      <c r="AD51" s="1">
        <v>7755</v>
      </c>
      <c r="AE51" s="1">
        <v>-958</v>
      </c>
      <c r="AF51" s="1">
        <v>3435</v>
      </c>
      <c r="AG51" s="1">
        <v>3612</v>
      </c>
      <c r="AH51" s="1">
        <v>71043</v>
      </c>
      <c r="AI51" s="1">
        <v>-1878</v>
      </c>
      <c r="AJ51" s="1">
        <v>13925</v>
      </c>
    </row>
    <row r="52" spans="1:36" x14ac:dyDescent="0.25">
      <c r="A52" t="s">
        <v>56</v>
      </c>
      <c r="B52" t="s">
        <v>49</v>
      </c>
      <c r="C52" s="1" t="s">
        <v>57</v>
      </c>
      <c r="D52" s="2">
        <v>43466</v>
      </c>
      <c r="E52" s="1">
        <v>100904</v>
      </c>
      <c r="F52" s="1">
        <v>8630</v>
      </c>
      <c r="G52" s="1">
        <v>3595</v>
      </c>
      <c r="H52" s="1">
        <v>3595</v>
      </c>
      <c r="I52" s="1">
        <v>18933</v>
      </c>
      <c r="J52" s="1">
        <v>44529</v>
      </c>
      <c r="K52" s="1">
        <v>16194</v>
      </c>
      <c r="L52" s="1">
        <v>43075</v>
      </c>
      <c r="M52" s="1" t="s">
        <v>48</v>
      </c>
      <c r="N52" s="1">
        <v>89</v>
      </c>
      <c r="O52" s="1">
        <v>10192</v>
      </c>
      <c r="P52" s="1">
        <v>44529</v>
      </c>
      <c r="Q52" s="1">
        <v>39935</v>
      </c>
      <c r="R52" s="1">
        <v>1454</v>
      </c>
      <c r="S52" s="1">
        <v>1157.2695200000001</v>
      </c>
      <c r="T52" s="1">
        <v>27028</v>
      </c>
      <c r="U52" s="1" t="s">
        <v>47</v>
      </c>
      <c r="V52" s="1">
        <v>66548</v>
      </c>
      <c r="W52" s="1">
        <v>3595</v>
      </c>
      <c r="X52" s="1">
        <v>1604</v>
      </c>
      <c r="Y52" s="1">
        <v>12748</v>
      </c>
      <c r="Z52" t="s">
        <v>44</v>
      </c>
      <c r="AA52" s="1">
        <v>0</v>
      </c>
      <c r="AB52" s="1">
        <v>22075</v>
      </c>
      <c r="AC52" s="1">
        <v>0</v>
      </c>
      <c r="AD52" s="1">
        <v>7244</v>
      </c>
      <c r="AE52" s="1">
        <v>-983</v>
      </c>
      <c r="AF52" s="1">
        <v>5068</v>
      </c>
      <c r="AG52" s="1">
        <v>3830</v>
      </c>
      <c r="AH52" s="1">
        <v>66548</v>
      </c>
      <c r="AI52" s="1">
        <v>1454</v>
      </c>
      <c r="AJ52" s="1">
        <v>12748</v>
      </c>
    </row>
    <row r="53" spans="1:36" x14ac:dyDescent="0.25">
      <c r="A53" t="s">
        <v>56</v>
      </c>
      <c r="B53" t="s">
        <v>49</v>
      </c>
      <c r="C53" s="1" t="s">
        <v>57</v>
      </c>
      <c r="D53" s="2">
        <v>43101</v>
      </c>
      <c r="E53" s="1">
        <v>94595</v>
      </c>
      <c r="F53" s="1">
        <v>7957</v>
      </c>
      <c r="G53" s="1">
        <v>2538</v>
      </c>
      <c r="H53" s="1">
        <v>2538</v>
      </c>
      <c r="I53" s="1">
        <v>17724</v>
      </c>
      <c r="J53" s="1">
        <v>42966</v>
      </c>
      <c r="K53" s="1">
        <v>14133</v>
      </c>
      <c r="L53" s="1">
        <v>38633</v>
      </c>
      <c r="M53" s="1" t="s">
        <v>48</v>
      </c>
      <c r="N53" s="1">
        <v>88</v>
      </c>
      <c r="O53" s="1">
        <v>9787</v>
      </c>
      <c r="P53" s="1">
        <v>42966</v>
      </c>
      <c r="Q53" s="1">
        <v>35519</v>
      </c>
      <c r="R53" s="1">
        <v>4333</v>
      </c>
      <c r="S53" s="1">
        <v>1202.9181699999999</v>
      </c>
      <c r="T53" s="1">
        <v>23601</v>
      </c>
      <c r="U53" s="1" t="s">
        <v>47</v>
      </c>
      <c r="V53" s="1">
        <v>62282</v>
      </c>
      <c r="W53" s="1">
        <v>2538</v>
      </c>
      <c r="X53" s="1">
        <v>1570</v>
      </c>
      <c r="Y53" s="1">
        <v>12549</v>
      </c>
      <c r="Z53" t="s">
        <v>44</v>
      </c>
      <c r="AA53" s="1">
        <v>0</v>
      </c>
      <c r="AB53" s="1">
        <v>21914</v>
      </c>
      <c r="AC53" s="1">
        <v>0</v>
      </c>
      <c r="AD53" s="1">
        <v>7000</v>
      </c>
      <c r="AE53" s="1">
        <v>-936</v>
      </c>
      <c r="AF53" s="1">
        <v>4534</v>
      </c>
      <c r="AG53" s="1">
        <v>4852</v>
      </c>
      <c r="AH53" s="1">
        <v>62282</v>
      </c>
      <c r="AI53" s="1">
        <v>4333</v>
      </c>
      <c r="AJ53" s="1">
        <v>12549</v>
      </c>
    </row>
    <row r="54" spans="1:36" x14ac:dyDescent="0.25">
      <c r="A54" t="s">
        <v>56</v>
      </c>
      <c r="B54" t="s">
        <v>49</v>
      </c>
      <c r="C54" s="1" t="s">
        <v>57</v>
      </c>
      <c r="D54" s="2">
        <v>42736</v>
      </c>
      <c r="E54" s="1">
        <v>88519</v>
      </c>
      <c r="F54" s="1">
        <v>7009</v>
      </c>
      <c r="G54" s="1">
        <v>2216</v>
      </c>
      <c r="H54" s="1">
        <v>2216</v>
      </c>
      <c r="I54" s="1">
        <v>16484</v>
      </c>
      <c r="J54" s="1">
        <v>41973</v>
      </c>
      <c r="K54" s="1">
        <v>12524</v>
      </c>
      <c r="L54" s="1">
        <v>35657</v>
      </c>
      <c r="M54" s="1" t="s">
        <v>48</v>
      </c>
      <c r="N54" s="1">
        <v>88</v>
      </c>
      <c r="O54" s="1">
        <v>9347</v>
      </c>
      <c r="P54" s="1">
        <v>41973</v>
      </c>
      <c r="Q54" s="1">
        <v>30973</v>
      </c>
      <c r="R54" s="1">
        <v>6316</v>
      </c>
      <c r="S54" s="1">
        <v>1252.95101</v>
      </c>
      <c r="T54" s="1">
        <v>21216</v>
      </c>
      <c r="U54" s="1" t="s">
        <v>47</v>
      </c>
      <c r="V54" s="1">
        <v>58254</v>
      </c>
      <c r="W54" s="1">
        <v>2216</v>
      </c>
      <c r="X54" s="1">
        <v>1890</v>
      </c>
      <c r="Y54" s="1">
        <v>11809</v>
      </c>
      <c r="Z54" t="s">
        <v>44</v>
      </c>
      <c r="AA54" s="1">
        <v>0</v>
      </c>
      <c r="AB54" s="1">
        <v>22191</v>
      </c>
      <c r="AC54" s="1">
        <v>0</v>
      </c>
      <c r="AD54" s="1">
        <v>6565</v>
      </c>
      <c r="AE54" s="1">
        <v>-753</v>
      </c>
      <c r="AF54" s="1">
        <v>4012</v>
      </c>
      <c r="AG54" s="1">
        <v>4428</v>
      </c>
      <c r="AH54" s="1">
        <v>58254</v>
      </c>
      <c r="AI54" s="1">
        <v>6316</v>
      </c>
      <c r="AJ54" s="1">
        <v>11809</v>
      </c>
    </row>
    <row r="55" spans="1:36" x14ac:dyDescent="0.25">
      <c r="A55" t="s">
        <v>56</v>
      </c>
      <c r="B55" t="s">
        <v>49</v>
      </c>
      <c r="C55" s="1" t="s">
        <v>57</v>
      </c>
      <c r="D55" s="2">
        <v>42370</v>
      </c>
      <c r="E55" s="1">
        <v>83176</v>
      </c>
      <c r="F55" s="1">
        <v>6345</v>
      </c>
      <c r="G55" s="1">
        <v>1723</v>
      </c>
      <c r="H55" s="1">
        <v>1723</v>
      </c>
      <c r="I55" s="1">
        <v>15302</v>
      </c>
      <c r="J55" s="1">
        <v>39946</v>
      </c>
      <c r="K55" s="1">
        <v>11269</v>
      </c>
      <c r="L55" s="1">
        <v>30624</v>
      </c>
      <c r="M55" s="1" t="s">
        <v>48</v>
      </c>
      <c r="N55" s="1">
        <v>88</v>
      </c>
      <c r="O55" s="1">
        <v>8885</v>
      </c>
      <c r="P55" s="1">
        <v>39946</v>
      </c>
      <c r="Q55" s="1">
        <v>26995</v>
      </c>
      <c r="R55" s="1">
        <v>9322</v>
      </c>
      <c r="S55" s="1">
        <v>1307.39409</v>
      </c>
      <c r="T55" s="1">
        <v>17197</v>
      </c>
      <c r="U55" s="1" t="s">
        <v>47</v>
      </c>
      <c r="V55" s="1">
        <v>54787</v>
      </c>
      <c r="W55" s="1">
        <v>1723</v>
      </c>
      <c r="X55" s="1">
        <v>1484</v>
      </c>
      <c r="Y55" s="1">
        <v>11079</v>
      </c>
      <c r="Z55" t="s">
        <v>44</v>
      </c>
      <c r="AA55" s="1">
        <v>0</v>
      </c>
      <c r="AB55" s="1">
        <v>22720</v>
      </c>
      <c r="AC55" s="1">
        <v>0</v>
      </c>
      <c r="AD55" s="1">
        <v>5807</v>
      </c>
      <c r="AE55" s="1">
        <v>-493</v>
      </c>
      <c r="AF55" s="1">
        <v>3631</v>
      </c>
      <c r="AG55" s="1">
        <v>3884</v>
      </c>
      <c r="AH55" s="1">
        <v>54787</v>
      </c>
      <c r="AI55" s="1">
        <v>9322</v>
      </c>
      <c r="AJ55" s="1">
        <v>11079</v>
      </c>
    </row>
    <row r="56" spans="1:36" x14ac:dyDescent="0.25">
      <c r="A56" t="s">
        <v>39</v>
      </c>
      <c r="B56" t="s">
        <v>30</v>
      </c>
      <c r="C56" s="1" t="s">
        <v>52</v>
      </c>
      <c r="D56" s="2">
        <v>44197</v>
      </c>
      <c r="E56" s="1">
        <v>138761.45159000001</v>
      </c>
      <c r="F56" s="1">
        <v>4235.4790999999996</v>
      </c>
      <c r="G56" s="1">
        <v>24835.53398</v>
      </c>
      <c r="H56" s="1">
        <v>26601.79306</v>
      </c>
      <c r="I56" s="1">
        <v>67851.994839999999</v>
      </c>
      <c r="J56" s="1">
        <v>190158.78867000001</v>
      </c>
      <c r="K56" s="1">
        <v>53810.229149999999</v>
      </c>
      <c r="L56" s="1">
        <v>113152.56763000001</v>
      </c>
      <c r="M56" s="1" t="s">
        <v>48</v>
      </c>
      <c r="N56" s="1">
        <v>799.86434999999994</v>
      </c>
      <c r="O56" s="1">
        <v>1596.83843</v>
      </c>
      <c r="P56" s="1">
        <v>190158.78867000001</v>
      </c>
      <c r="Q56" s="1">
        <v>75676.552379999994</v>
      </c>
      <c r="R56" s="1">
        <v>77006.221040000004</v>
      </c>
      <c r="S56" s="1">
        <v>5179.8293599999997</v>
      </c>
      <c r="T56" s="1">
        <v>72486.815979999999</v>
      </c>
      <c r="U56" s="1" t="s">
        <v>47</v>
      </c>
      <c r="V56" s="1">
        <v>110143.48772999999</v>
      </c>
      <c r="W56" s="1">
        <v>24835.53398</v>
      </c>
      <c r="X56" s="1">
        <v>5891.2383600000003</v>
      </c>
      <c r="Y56" s="1">
        <v>14503.15119</v>
      </c>
      <c r="Z56" t="s">
        <v>44</v>
      </c>
      <c r="AA56" s="1">
        <v>1766.25908</v>
      </c>
      <c r="AB56" s="1">
        <v>28361.035540000001</v>
      </c>
      <c r="AC56" s="1">
        <v>10196.82768</v>
      </c>
      <c r="AD56" s="1">
        <v>8907.5393199999999</v>
      </c>
      <c r="AE56" s="1">
        <v>278.03388000000001</v>
      </c>
      <c r="AF56" s="1">
        <v>2602.05213</v>
      </c>
      <c r="AG56" s="1">
        <v>2054.9187000000002</v>
      </c>
      <c r="AH56" s="1">
        <v>110143.48772999999</v>
      </c>
      <c r="AI56" s="1">
        <v>77006.221040000004</v>
      </c>
      <c r="AJ56" s="1">
        <v>14503.15119</v>
      </c>
    </row>
    <row r="57" spans="1:36" x14ac:dyDescent="0.25">
      <c r="A57" t="s">
        <v>39</v>
      </c>
      <c r="B57" t="s">
        <v>30</v>
      </c>
      <c r="C57" s="1" t="s">
        <v>52</v>
      </c>
      <c r="D57" s="2">
        <v>43831</v>
      </c>
      <c r="E57" s="1">
        <v>143386.12502000001</v>
      </c>
      <c r="F57" s="1">
        <v>5507.7698899999996</v>
      </c>
      <c r="G57" s="1">
        <v>22508.085220000001</v>
      </c>
      <c r="H57" s="1">
        <v>23981.544249999999</v>
      </c>
      <c r="I57" s="1">
        <v>66305.331420000002</v>
      </c>
      <c r="J57" s="1">
        <v>184271.46805</v>
      </c>
      <c r="K57" s="1">
        <v>53976.390370000001</v>
      </c>
      <c r="L57" s="1">
        <v>106969.87308999999</v>
      </c>
      <c r="M57" s="1" t="s">
        <v>48</v>
      </c>
      <c r="N57" s="1">
        <v>776.70785999999998</v>
      </c>
      <c r="O57" s="1">
        <v>1547.33323</v>
      </c>
      <c r="P57" s="1">
        <v>184271.46805</v>
      </c>
      <c r="Q57" s="1">
        <v>71957.736269999994</v>
      </c>
      <c r="R57" s="1">
        <v>77301.594960000002</v>
      </c>
      <c r="S57" s="1">
        <v>5278.6841599999998</v>
      </c>
      <c r="T57" s="1">
        <v>66721.665680000006</v>
      </c>
      <c r="U57" s="1" t="s">
        <v>47</v>
      </c>
      <c r="V57" s="1">
        <v>113025.52671999999</v>
      </c>
      <c r="W57" s="1">
        <v>22508.085220000001</v>
      </c>
      <c r="X57" s="1">
        <v>7158.6045999999997</v>
      </c>
      <c r="Y57" s="1">
        <v>14319.88946</v>
      </c>
      <c r="Z57" t="s">
        <v>44</v>
      </c>
      <c r="AA57" s="1">
        <v>1473.45903</v>
      </c>
      <c r="AB57" s="1">
        <v>26909.48388</v>
      </c>
      <c r="AC57" s="1">
        <v>10199.33188</v>
      </c>
      <c r="AD57" s="1">
        <v>10692.91547</v>
      </c>
      <c r="AE57" s="1">
        <v>365.29192999999998</v>
      </c>
      <c r="AF57" s="1">
        <v>2735.21335</v>
      </c>
      <c r="AG57" s="1">
        <v>3407.95201</v>
      </c>
      <c r="AH57" s="1">
        <v>113025.52671999999</v>
      </c>
      <c r="AI57" s="1">
        <v>77301.594960000002</v>
      </c>
      <c r="AJ57" s="1">
        <v>14319.88946</v>
      </c>
    </row>
    <row r="58" spans="1:36" x14ac:dyDescent="0.25">
      <c r="A58" t="s">
        <v>39</v>
      </c>
      <c r="B58" t="s">
        <v>30</v>
      </c>
      <c r="C58" s="1" t="s">
        <v>52</v>
      </c>
      <c r="D58" s="2">
        <v>43466</v>
      </c>
      <c r="E58" s="1">
        <v>144636.75653000001</v>
      </c>
      <c r="F58" s="1">
        <v>9974.4555400000008</v>
      </c>
      <c r="G58" s="1">
        <v>21246.533660000001</v>
      </c>
      <c r="H58" s="1">
        <v>23253.75563</v>
      </c>
      <c r="I58" s="1">
        <v>65206.80126</v>
      </c>
      <c r="J58" s="1">
        <v>182186.94897999999</v>
      </c>
      <c r="K58" s="1">
        <v>52955.127030000003</v>
      </c>
      <c r="L58" s="1">
        <v>104656.74428</v>
      </c>
      <c r="M58" s="1" t="s">
        <v>48</v>
      </c>
      <c r="N58" s="1">
        <v>810.38561000000004</v>
      </c>
      <c r="O58" s="1">
        <v>1611.2048199999999</v>
      </c>
      <c r="P58" s="1">
        <v>182186.94897999999</v>
      </c>
      <c r="Q58" s="1">
        <v>71666.42211</v>
      </c>
      <c r="R58" s="1">
        <v>77530.204700000002</v>
      </c>
      <c r="S58" s="1">
        <v>5334.8334500000001</v>
      </c>
      <c r="T58" s="1">
        <v>64701.599040000001</v>
      </c>
      <c r="U58" s="1" t="s">
        <v>47</v>
      </c>
      <c r="V58" s="1">
        <v>112994.50655000001</v>
      </c>
      <c r="W58" s="1">
        <v>21246.533660000001</v>
      </c>
      <c r="X58" s="1">
        <v>7536.9618899999996</v>
      </c>
      <c r="Y58" s="1">
        <v>14344.475990000001</v>
      </c>
      <c r="Z58" t="s">
        <v>44</v>
      </c>
      <c r="AA58" s="1">
        <v>2007.22198</v>
      </c>
      <c r="AB58" s="1">
        <v>28835.112710000001</v>
      </c>
      <c r="AC58" s="1">
        <v>10508.65828</v>
      </c>
      <c r="AD58" s="1">
        <v>11530.78535</v>
      </c>
      <c r="AE58" s="1">
        <v>310.19256999999999</v>
      </c>
      <c r="AF58" s="1">
        <v>-128.67568</v>
      </c>
      <c r="AG58" s="1">
        <v>2334.8311600000002</v>
      </c>
      <c r="AH58" s="1">
        <v>112994.50655000001</v>
      </c>
      <c r="AI58" s="1">
        <v>77530.204700000002</v>
      </c>
      <c r="AJ58" s="1">
        <v>14344.475990000001</v>
      </c>
    </row>
    <row r="59" spans="1:36" x14ac:dyDescent="0.25">
      <c r="A59" t="s">
        <v>39</v>
      </c>
      <c r="B59" t="s">
        <v>30</v>
      </c>
      <c r="C59" s="1" t="s">
        <v>52</v>
      </c>
      <c r="D59" s="2">
        <v>43101</v>
      </c>
      <c r="E59" s="1">
        <v>125553.36511</v>
      </c>
      <c r="F59" s="1">
        <v>5529.7668999999996</v>
      </c>
      <c r="G59" s="1">
        <v>18887.67741</v>
      </c>
      <c r="H59" s="1">
        <v>20227.829900000001</v>
      </c>
      <c r="I59" s="1">
        <v>58793.426890000002</v>
      </c>
      <c r="J59" s="1">
        <v>170028.01152</v>
      </c>
      <c r="K59" s="1">
        <v>48689.166649999999</v>
      </c>
      <c r="L59" s="1">
        <v>102138.98808</v>
      </c>
      <c r="M59" s="1" t="s">
        <v>48</v>
      </c>
      <c r="N59" s="1">
        <v>771.90135999999995</v>
      </c>
      <c r="O59" s="1">
        <v>1534.6906100000001</v>
      </c>
      <c r="P59" s="1">
        <v>170028.01152</v>
      </c>
      <c r="Q59" s="1">
        <v>60205.328260000002</v>
      </c>
      <c r="R59" s="1">
        <v>67889.023440000004</v>
      </c>
      <c r="S59" s="1">
        <v>5406.8411900000001</v>
      </c>
      <c r="T59" s="1">
        <v>61068.323790000002</v>
      </c>
      <c r="U59" s="1" t="s">
        <v>47</v>
      </c>
      <c r="V59" s="1">
        <v>97785.158420000007</v>
      </c>
      <c r="W59" s="1">
        <v>18887.67741</v>
      </c>
      <c r="X59" s="1">
        <v>6852.2512200000001</v>
      </c>
      <c r="Y59" s="1">
        <v>12234.34996</v>
      </c>
      <c r="Z59" t="s">
        <v>44</v>
      </c>
      <c r="AA59" s="1">
        <v>1340.1524899999999</v>
      </c>
      <c r="AB59" s="1">
        <v>28702.942139999999</v>
      </c>
      <c r="AC59" s="1">
        <v>8626.6727800000008</v>
      </c>
      <c r="AD59" s="1">
        <v>10612.95083</v>
      </c>
      <c r="AE59" s="1">
        <v>222.87893</v>
      </c>
      <c r="AF59" s="1">
        <v>2938.0448900000001</v>
      </c>
      <c r="AG59" s="1">
        <v>-59.617350000000002</v>
      </c>
      <c r="AH59" s="1">
        <v>97785.158420000007</v>
      </c>
      <c r="AI59" s="1">
        <v>67889.023440000004</v>
      </c>
      <c r="AJ59" s="1">
        <v>12234.34996</v>
      </c>
    </row>
    <row r="60" spans="1:36" x14ac:dyDescent="0.25">
      <c r="A60" t="s">
        <v>39</v>
      </c>
      <c r="B60" t="s">
        <v>30</v>
      </c>
      <c r="C60" s="1" t="s">
        <v>52</v>
      </c>
      <c r="D60" s="2">
        <v>42736</v>
      </c>
      <c r="E60" s="1">
        <v>129949.71825999999</v>
      </c>
      <c r="F60" s="1">
        <v>3066.3135000000002</v>
      </c>
      <c r="G60" s="1">
        <v>15641.29513</v>
      </c>
      <c r="H60" s="1">
        <v>16558.302919999998</v>
      </c>
      <c r="I60" s="1">
        <v>55550.246700000003</v>
      </c>
      <c r="J60" s="1">
        <v>162240.06035000001</v>
      </c>
      <c r="K60" s="1">
        <v>48685.92697</v>
      </c>
      <c r="L60" s="1">
        <v>99657.400290000005</v>
      </c>
      <c r="M60" s="1" t="s">
        <v>48</v>
      </c>
      <c r="N60" s="1">
        <v>765.9932</v>
      </c>
      <c r="O60" s="1">
        <v>1522.9440400000001</v>
      </c>
      <c r="P60" s="1">
        <v>162240.06035000001</v>
      </c>
      <c r="Q60" s="1">
        <v>55129.144910000003</v>
      </c>
      <c r="R60" s="1">
        <v>62582.660060000002</v>
      </c>
      <c r="S60" s="1">
        <v>5406.8505599999999</v>
      </c>
      <c r="T60" s="1">
        <v>58083.372259999996</v>
      </c>
      <c r="U60" s="1" t="s">
        <v>47</v>
      </c>
      <c r="V60" s="1">
        <v>100857.94313</v>
      </c>
      <c r="W60" s="1">
        <v>15641.29513</v>
      </c>
      <c r="X60" s="1">
        <v>7357.7248399999999</v>
      </c>
      <c r="Y60" s="1">
        <v>11688.25152</v>
      </c>
      <c r="Z60" t="s">
        <v>44</v>
      </c>
      <c r="AA60" s="1">
        <v>917.00779</v>
      </c>
      <c r="AB60" s="1">
        <v>27942.006580000001</v>
      </c>
      <c r="AC60" s="1">
        <v>8260.9910899999995</v>
      </c>
      <c r="AD60" s="1">
        <v>10039.524289999999</v>
      </c>
      <c r="AE60" s="1">
        <v>127.09148999999999</v>
      </c>
      <c r="AF60" s="1">
        <v>2038.9105500000001</v>
      </c>
      <c r="AG60" s="1">
        <v>2509.0576700000001</v>
      </c>
      <c r="AH60" s="1">
        <v>100857.94313</v>
      </c>
      <c r="AI60" s="1">
        <v>62582.660060000002</v>
      </c>
      <c r="AJ60" s="1">
        <v>11688.25152</v>
      </c>
    </row>
    <row r="61" spans="1:36" x14ac:dyDescent="0.25">
      <c r="A61" t="s">
        <v>39</v>
      </c>
      <c r="B61" t="s">
        <v>30</v>
      </c>
      <c r="C61" s="1" t="s">
        <v>52</v>
      </c>
      <c r="D61" s="2">
        <v>42370</v>
      </c>
      <c r="E61" s="1">
        <v>111076.75025</v>
      </c>
      <c r="F61" s="1">
        <v>4245.6455500000002</v>
      </c>
      <c r="G61" s="1">
        <v>12265.43903</v>
      </c>
      <c r="H61" s="1">
        <v>13038.070100000001</v>
      </c>
      <c r="I61" s="1">
        <v>52472.207049999997</v>
      </c>
      <c r="J61" s="1">
        <v>153561.44148000001</v>
      </c>
      <c r="K61" s="1">
        <v>44179.132469999997</v>
      </c>
      <c r="L61" s="1">
        <v>92032.804550000001</v>
      </c>
      <c r="M61" s="1" t="s">
        <v>48</v>
      </c>
      <c r="N61" s="1">
        <v>717.28479000000004</v>
      </c>
      <c r="O61" s="1">
        <v>1426.1022</v>
      </c>
      <c r="P61" s="1">
        <v>153561.44148000001</v>
      </c>
      <c r="Q61" s="1">
        <v>50700.667719999998</v>
      </c>
      <c r="R61" s="1">
        <v>61528.636930000001</v>
      </c>
      <c r="S61" s="1">
        <v>5406.86078</v>
      </c>
      <c r="T61" s="1">
        <v>56336.6875</v>
      </c>
      <c r="U61" s="1" t="s">
        <v>47</v>
      </c>
      <c r="V61" s="1">
        <v>86097.043120000002</v>
      </c>
      <c r="W61" s="1">
        <v>12265.43903</v>
      </c>
      <c r="X61" s="1">
        <v>6839.5784299999996</v>
      </c>
      <c r="Y61" s="1">
        <v>12486.97416</v>
      </c>
      <c r="Z61" t="s">
        <v>44</v>
      </c>
      <c r="AA61" s="1">
        <v>772.63107000000002</v>
      </c>
      <c r="AB61" s="1">
        <v>26581.473979999999</v>
      </c>
      <c r="AC61" s="1">
        <v>8046.9540699999998</v>
      </c>
      <c r="AD61" s="1">
        <v>9648.6209099999996</v>
      </c>
      <c r="AE61" s="1">
        <v>102.89191</v>
      </c>
      <c r="AF61" s="1">
        <v>2042.9952900000001</v>
      </c>
      <c r="AG61" s="1">
        <v>1888.37365</v>
      </c>
      <c r="AH61" s="1">
        <v>86097.043120000002</v>
      </c>
      <c r="AI61" s="1">
        <v>61528.636930000001</v>
      </c>
      <c r="AJ61" s="1">
        <v>12486.97416</v>
      </c>
    </row>
    <row r="62" spans="1:36" x14ac:dyDescent="0.25">
      <c r="A62" t="s">
        <v>40</v>
      </c>
      <c r="B62" s="3" t="s">
        <v>1</v>
      </c>
      <c r="C62" s="1" t="s">
        <v>52</v>
      </c>
      <c r="D62" s="2">
        <v>44197</v>
      </c>
      <c r="E62" s="1">
        <v>32419.779989999999</v>
      </c>
      <c r="F62" s="1">
        <v>1247.3932299999999</v>
      </c>
      <c r="G62" s="1">
        <v>4514.8605299999999</v>
      </c>
      <c r="H62" s="1">
        <v>5616.9218899999996</v>
      </c>
      <c r="I62" s="1">
        <v>14309.418729999999</v>
      </c>
      <c r="J62" s="1">
        <v>31038.300029999999</v>
      </c>
      <c r="K62" s="1">
        <v>11389.249820000001</v>
      </c>
      <c r="L62" s="1">
        <v>14368.94364</v>
      </c>
      <c r="M62" s="1" t="s">
        <v>48</v>
      </c>
      <c r="N62" s="1">
        <v>1284.38139</v>
      </c>
      <c r="O62" s="1">
        <v>1361.40599</v>
      </c>
      <c r="P62" s="1">
        <v>31038.300029999999</v>
      </c>
      <c r="Q62" s="1">
        <v>13147.200500000001</v>
      </c>
      <c r="R62" s="1">
        <v>16669.356390000001</v>
      </c>
      <c r="S62" s="1">
        <v>485.33247</v>
      </c>
      <c r="T62" s="1">
        <v>3756.3708799999999</v>
      </c>
      <c r="U62" s="1" t="s">
        <v>47</v>
      </c>
      <c r="V62" s="1">
        <v>23371.118760000001</v>
      </c>
      <c r="W62" s="1">
        <v>4514.8605299999999</v>
      </c>
      <c r="X62" s="1">
        <v>3944.9733299999998</v>
      </c>
      <c r="Y62" s="1">
        <v>3303.7584499999998</v>
      </c>
      <c r="Z62" t="s">
        <v>44</v>
      </c>
      <c r="AA62" s="1">
        <v>1102.0613499999999</v>
      </c>
      <c r="AB62" s="1">
        <v>8551.3656300000002</v>
      </c>
      <c r="AC62" s="1">
        <v>6537.4531500000003</v>
      </c>
      <c r="AD62" s="1">
        <v>3065.60302</v>
      </c>
      <c r="AE62" s="1">
        <v>215.79526000000001</v>
      </c>
      <c r="AF62" s="1">
        <v>775.24585000000002</v>
      </c>
      <c r="AG62" s="1">
        <v>699.24518999999998</v>
      </c>
      <c r="AH62" s="1">
        <v>23371.118760000001</v>
      </c>
      <c r="AI62" s="1">
        <v>16669.356390000001</v>
      </c>
      <c r="AJ62" s="1">
        <v>3303.7584499999998</v>
      </c>
    </row>
    <row r="63" spans="1:36" x14ac:dyDescent="0.25">
      <c r="A63" t="s">
        <v>40</v>
      </c>
      <c r="B63" s="3" t="s">
        <v>1</v>
      </c>
      <c r="C63" s="1" t="s">
        <v>52</v>
      </c>
      <c r="D63" s="2">
        <v>43831</v>
      </c>
      <c r="E63" s="1">
        <v>34938.14531</v>
      </c>
      <c r="F63" s="1">
        <v>1613.20273</v>
      </c>
      <c r="G63" s="1">
        <v>4599.9186399999999</v>
      </c>
      <c r="H63" s="1">
        <v>6305.9559499999996</v>
      </c>
      <c r="I63" s="1">
        <v>14640.528389999999</v>
      </c>
      <c r="J63" s="1">
        <v>30700.92858</v>
      </c>
      <c r="K63" s="1">
        <v>12089.72077</v>
      </c>
      <c r="L63" s="1">
        <v>15215.73819</v>
      </c>
      <c r="M63" s="1" t="s">
        <v>48</v>
      </c>
      <c r="N63" s="1">
        <v>1246.8278700000001</v>
      </c>
      <c r="O63" s="1">
        <v>1299.2058099999999</v>
      </c>
      <c r="P63" s="1">
        <v>30700.92858</v>
      </c>
      <c r="Q63" s="1">
        <v>11863.43254</v>
      </c>
      <c r="R63" s="1">
        <v>15485.19039</v>
      </c>
      <c r="S63" s="1">
        <v>461.39733999999999</v>
      </c>
      <c r="T63" s="1">
        <v>3388.1146899999999</v>
      </c>
      <c r="U63" s="1" t="s">
        <v>47</v>
      </c>
      <c r="V63" s="1">
        <v>24717.605960000001</v>
      </c>
      <c r="W63" s="1">
        <v>4599.9186399999999</v>
      </c>
      <c r="X63" s="1">
        <v>3975.9948199999999</v>
      </c>
      <c r="Y63" s="1">
        <v>3175.6699699999999</v>
      </c>
      <c r="Z63" t="s">
        <v>44</v>
      </c>
      <c r="AA63" s="1">
        <v>1706.0373099999999</v>
      </c>
      <c r="AB63" s="1">
        <v>8160.59897</v>
      </c>
      <c r="AC63" s="1">
        <v>6082.0772399999996</v>
      </c>
      <c r="AD63" s="1">
        <v>3599.9006199999999</v>
      </c>
      <c r="AE63" s="1">
        <v>457.11577</v>
      </c>
      <c r="AF63" s="1">
        <v>555.02209000000005</v>
      </c>
      <c r="AG63" s="1">
        <v>347.36881</v>
      </c>
      <c r="AH63" s="1">
        <v>24717.605960000001</v>
      </c>
      <c r="AI63" s="1">
        <v>15485.19039</v>
      </c>
      <c r="AJ63" s="1">
        <v>3175.6699699999999</v>
      </c>
    </row>
    <row r="64" spans="1:36" x14ac:dyDescent="0.25">
      <c r="A64" t="s">
        <v>40</v>
      </c>
      <c r="B64" s="3" t="s">
        <v>1</v>
      </c>
      <c r="C64" s="1" t="s">
        <v>52</v>
      </c>
      <c r="D64" s="2">
        <v>43466</v>
      </c>
      <c r="E64" s="1">
        <v>35377.046069999997</v>
      </c>
      <c r="F64" s="1">
        <v>2031.2603999999999</v>
      </c>
      <c r="G64" s="1">
        <v>6500.8053600000003</v>
      </c>
      <c r="H64" s="1">
        <v>8917.7820699999993</v>
      </c>
      <c r="I64" s="1">
        <v>18276.739249999999</v>
      </c>
      <c r="J64" s="1">
        <v>31456.411260000001</v>
      </c>
      <c r="K64" s="1">
        <v>11696.90748</v>
      </c>
      <c r="L64" s="1">
        <v>16436.15727</v>
      </c>
      <c r="M64" s="1" t="s">
        <v>48</v>
      </c>
      <c r="N64" s="1">
        <v>1299.9765199999999</v>
      </c>
      <c r="O64" s="1">
        <v>1354.62555</v>
      </c>
      <c r="P64" s="1">
        <v>31456.411260000001</v>
      </c>
      <c r="Q64" s="1">
        <v>11743.722599999999</v>
      </c>
      <c r="R64" s="1">
        <v>15020.254000000001</v>
      </c>
      <c r="S64" s="1">
        <v>441.73743000000002</v>
      </c>
      <c r="T64" s="1">
        <v>5441.4484000000002</v>
      </c>
      <c r="U64" s="1" t="s">
        <v>47</v>
      </c>
      <c r="V64" s="1">
        <v>24965.614850000002</v>
      </c>
      <c r="W64" s="1">
        <v>6500.8053600000003</v>
      </c>
      <c r="X64" s="1">
        <v>3613.02216</v>
      </c>
      <c r="Y64" s="1">
        <v>3322.96047</v>
      </c>
      <c r="Z64" t="s">
        <v>44</v>
      </c>
      <c r="AA64" s="1">
        <v>2416.9767200000001</v>
      </c>
      <c r="AB64" s="1">
        <v>7572.7605899999999</v>
      </c>
      <c r="AC64" s="1">
        <v>5354.7010700000001</v>
      </c>
      <c r="AD64" s="1">
        <v>4823.1064900000001</v>
      </c>
      <c r="AE64" s="1">
        <v>258.74489</v>
      </c>
      <c r="AF64" s="1">
        <v>1022.48487</v>
      </c>
      <c r="AG64" s="1">
        <v>1033.14041</v>
      </c>
      <c r="AH64" s="1">
        <v>24965.614850000002</v>
      </c>
      <c r="AI64" s="1">
        <v>15020.254000000001</v>
      </c>
      <c r="AJ64" s="1">
        <v>3322.96047</v>
      </c>
    </row>
    <row r="65" spans="1:36" x14ac:dyDescent="0.25">
      <c r="A65" t="s">
        <v>40</v>
      </c>
      <c r="B65" s="3" t="s">
        <v>1</v>
      </c>
      <c r="C65" s="1" t="s">
        <v>52</v>
      </c>
      <c r="D65" s="2">
        <v>43101</v>
      </c>
      <c r="E65" s="1">
        <v>28426.38608</v>
      </c>
      <c r="F65" s="1">
        <v>1434.5829799999999</v>
      </c>
      <c r="G65" s="1">
        <v>6223.78485</v>
      </c>
      <c r="H65" s="1">
        <v>9261.9552999999996</v>
      </c>
      <c r="I65" s="1">
        <v>17542.35901</v>
      </c>
      <c r="J65" s="1">
        <v>27946.054230000002</v>
      </c>
      <c r="K65" s="1">
        <v>10655.793879999999</v>
      </c>
      <c r="L65" s="1">
        <v>15506.23342</v>
      </c>
      <c r="M65" s="1" t="s">
        <v>48</v>
      </c>
      <c r="N65" s="1">
        <v>1237.7937400000001</v>
      </c>
      <c r="O65" s="1">
        <v>1291.7937400000001</v>
      </c>
      <c r="P65" s="1">
        <v>27946.054230000002</v>
      </c>
      <c r="Q65" s="1">
        <v>9493.7131499999996</v>
      </c>
      <c r="R65" s="1">
        <v>12439.820809999999</v>
      </c>
      <c r="S65" s="1">
        <v>441.21789999999999</v>
      </c>
      <c r="T65" s="1">
        <v>5738.7534500000002</v>
      </c>
      <c r="U65" s="1" t="s">
        <v>47</v>
      </c>
      <c r="V65" s="1">
        <v>20286.22452</v>
      </c>
      <c r="W65" s="1">
        <v>6223.78485</v>
      </c>
      <c r="X65" s="1">
        <v>3084.0807599999998</v>
      </c>
      <c r="Y65" s="1">
        <v>2978.6009399999998</v>
      </c>
      <c r="Z65" t="s">
        <v>44</v>
      </c>
      <c r="AA65" s="1">
        <v>3038.1704500000001</v>
      </c>
      <c r="AB65" s="1">
        <v>6783.3543600000003</v>
      </c>
      <c r="AC65" s="1">
        <v>3399.51575</v>
      </c>
      <c r="AD65" s="1">
        <v>4584.15254</v>
      </c>
      <c r="AE65" s="1">
        <v>108.11659</v>
      </c>
      <c r="AF65" s="1">
        <v>875.18386999999996</v>
      </c>
      <c r="AG65" s="1">
        <v>999.31637999999998</v>
      </c>
      <c r="AH65" s="1">
        <v>20286.22452</v>
      </c>
      <c r="AI65" s="1">
        <v>12439.820809999999</v>
      </c>
      <c r="AJ65" s="1">
        <v>2978.6009399999998</v>
      </c>
    </row>
    <row r="66" spans="1:36" x14ac:dyDescent="0.25">
      <c r="A66" t="s">
        <v>40</v>
      </c>
      <c r="B66" s="3" t="s">
        <v>1</v>
      </c>
      <c r="C66" s="1" t="s">
        <v>52</v>
      </c>
      <c r="D66" s="2">
        <v>42736</v>
      </c>
      <c r="E66" s="1">
        <v>28307.750599999999</v>
      </c>
      <c r="F66" s="1">
        <v>1038.2698</v>
      </c>
      <c r="G66" s="1">
        <v>4424.9463999999998</v>
      </c>
      <c r="H66" s="1">
        <v>6913.1182399999998</v>
      </c>
      <c r="I66" s="1">
        <v>14530.34823</v>
      </c>
      <c r="J66" s="1">
        <v>24047.773929999999</v>
      </c>
      <c r="K66" s="1">
        <v>10198.96715</v>
      </c>
      <c r="L66" s="1">
        <v>13477.268889999999</v>
      </c>
      <c r="M66" s="1" t="s">
        <v>48</v>
      </c>
      <c r="N66" s="1">
        <v>1228.31963</v>
      </c>
      <c r="O66" s="1">
        <v>1283.07221</v>
      </c>
      <c r="P66" s="1">
        <v>24047.773929999999</v>
      </c>
      <c r="Q66" s="1">
        <v>8131.50551</v>
      </c>
      <c r="R66" s="1">
        <v>10570.50504</v>
      </c>
      <c r="S66" s="1">
        <v>441.18716999999998</v>
      </c>
      <c r="T66" s="1">
        <v>4710.6263499999995</v>
      </c>
      <c r="U66" s="1" t="s">
        <v>47</v>
      </c>
      <c r="V66" s="1">
        <v>20592.549800000001</v>
      </c>
      <c r="W66" s="1">
        <v>4424.9463999999998</v>
      </c>
      <c r="X66" s="1">
        <v>2929.46765</v>
      </c>
      <c r="Y66" s="1">
        <v>2548.05969</v>
      </c>
      <c r="Z66" t="s">
        <v>44</v>
      </c>
      <c r="AA66" s="1">
        <v>2488.17184</v>
      </c>
      <c r="AB66" s="1">
        <v>6737.9491500000004</v>
      </c>
      <c r="AC66" s="1">
        <v>2604.2184699999998</v>
      </c>
      <c r="AD66" s="1">
        <v>4153.4263000000001</v>
      </c>
      <c r="AE66" s="1">
        <v>129.08508</v>
      </c>
      <c r="AF66" s="1">
        <v>821.73368000000005</v>
      </c>
      <c r="AG66" s="1">
        <v>724.01709000000005</v>
      </c>
      <c r="AH66" s="1">
        <v>20592.549800000001</v>
      </c>
      <c r="AI66" s="1">
        <v>10570.50504</v>
      </c>
      <c r="AJ66" s="1">
        <v>2548.05969</v>
      </c>
    </row>
    <row r="67" spans="1:36" x14ac:dyDescent="0.25">
      <c r="A67" t="s">
        <v>40</v>
      </c>
      <c r="B67" s="3" t="s">
        <v>1</v>
      </c>
      <c r="C67" s="1" t="s">
        <v>52</v>
      </c>
      <c r="D67" s="2">
        <v>42370</v>
      </c>
      <c r="E67" s="1">
        <v>25130.936409999998</v>
      </c>
      <c r="F67" s="1">
        <v>807.25062000000003</v>
      </c>
      <c r="G67" s="1">
        <v>3812.9261499999998</v>
      </c>
      <c r="H67" s="1">
        <v>9527.12745</v>
      </c>
      <c r="I67" s="1">
        <v>16740.80373</v>
      </c>
      <c r="J67" s="1">
        <v>27108.92628</v>
      </c>
      <c r="K67" s="1">
        <v>9605.8090100000009</v>
      </c>
      <c r="L67" s="1">
        <v>12929.511049999999</v>
      </c>
      <c r="M67" s="1" t="s">
        <v>48</v>
      </c>
      <c r="N67" s="1">
        <v>1150.21254</v>
      </c>
      <c r="O67" s="1">
        <v>1203.1336200000001</v>
      </c>
      <c r="P67" s="1">
        <v>27108.92628</v>
      </c>
      <c r="Q67" s="1">
        <v>9021.0852699999996</v>
      </c>
      <c r="R67" s="1">
        <v>14179.415230000001</v>
      </c>
      <c r="S67" s="1">
        <v>560.97555</v>
      </c>
      <c r="T67" s="1">
        <v>4622.61031</v>
      </c>
      <c r="U67" s="1" t="s">
        <v>47</v>
      </c>
      <c r="V67" s="1">
        <v>18254.096539999999</v>
      </c>
      <c r="W67" s="1">
        <v>3812.9261499999998</v>
      </c>
      <c r="X67" s="1">
        <v>2602.1335600000002</v>
      </c>
      <c r="Y67" s="1">
        <v>2620.1350600000001</v>
      </c>
      <c r="Z67" t="s">
        <v>44</v>
      </c>
      <c r="AA67" s="1">
        <v>5714.2012999999997</v>
      </c>
      <c r="AB67" s="1">
        <v>6632.98621</v>
      </c>
      <c r="AC67" s="1">
        <v>3514.23459</v>
      </c>
      <c r="AD67" s="1">
        <v>3999.9167400000001</v>
      </c>
      <c r="AE67" s="1">
        <v>131.89433</v>
      </c>
      <c r="AF67" s="1">
        <v>546.87058000000002</v>
      </c>
      <c r="AG67" s="1">
        <v>722.90353000000005</v>
      </c>
      <c r="AH67" s="1">
        <v>18254.096539999999</v>
      </c>
      <c r="AI67" s="1">
        <v>14179.415230000001</v>
      </c>
      <c r="AJ67" s="1">
        <v>2620.1350600000001</v>
      </c>
    </row>
    <row r="68" spans="1:36" x14ac:dyDescent="0.25">
      <c r="A68" t="s">
        <v>41</v>
      </c>
      <c r="B68" s="3" t="s">
        <v>0</v>
      </c>
      <c r="C68" s="1" t="s">
        <v>52</v>
      </c>
      <c r="D68" s="2">
        <v>44197</v>
      </c>
      <c r="E68" s="1">
        <v>31078.50374</v>
      </c>
      <c r="F68" s="1">
        <v>1418.0685100000001</v>
      </c>
      <c r="G68" s="1">
        <v>7982.8073899999999</v>
      </c>
      <c r="H68" s="1">
        <v>9882.1494999999995</v>
      </c>
      <c r="I68" s="1">
        <v>18389.66836</v>
      </c>
      <c r="J68" s="1">
        <v>30611.960350000001</v>
      </c>
      <c r="K68" s="1">
        <v>9148.5943299999999</v>
      </c>
      <c r="L68" s="1">
        <v>14625.983490000001</v>
      </c>
      <c r="M68" s="1" t="s">
        <v>48</v>
      </c>
      <c r="N68" s="1">
        <v>1429.2950599999999</v>
      </c>
      <c r="O68" s="1">
        <v>1488.6155200000001</v>
      </c>
      <c r="P68" s="1">
        <v>30611.960350000001</v>
      </c>
      <c r="Q68" s="1">
        <v>12985.251819999999</v>
      </c>
      <c r="R68" s="1">
        <v>15985.976860000001</v>
      </c>
      <c r="S68" s="1">
        <v>766.81551000000002</v>
      </c>
      <c r="T68" s="1">
        <v>2989.34978</v>
      </c>
      <c r="U68" s="1" t="s">
        <v>47</v>
      </c>
      <c r="V68" s="1">
        <v>25358.312399999999</v>
      </c>
      <c r="W68" s="1">
        <v>7982.8073899999999</v>
      </c>
      <c r="X68" s="1">
        <v>3390.6341699999998</v>
      </c>
      <c r="Y68" s="1">
        <v>4274.4560700000002</v>
      </c>
      <c r="Z68" t="s">
        <v>44</v>
      </c>
      <c r="AA68" s="1">
        <v>1899.34211</v>
      </c>
      <c r="AB68" s="1">
        <v>7625.2396699999999</v>
      </c>
      <c r="AC68" s="1">
        <v>1546.3468</v>
      </c>
      <c r="AD68" s="1">
        <v>3124.6911399999999</v>
      </c>
      <c r="AE68" s="1">
        <v>107.30284</v>
      </c>
      <c r="AF68" s="1">
        <v>511.74702000000002</v>
      </c>
      <c r="AG68" s="1">
        <v>426.32765999999998</v>
      </c>
      <c r="AH68" s="1">
        <v>25358.312399999999</v>
      </c>
      <c r="AI68" s="1">
        <v>15985.976860000001</v>
      </c>
      <c r="AJ68" s="1">
        <v>4274.4560700000002</v>
      </c>
    </row>
    <row r="69" spans="1:36" x14ac:dyDescent="0.25">
      <c r="A69" t="s">
        <v>41</v>
      </c>
      <c r="B69" s="3" t="s">
        <v>0</v>
      </c>
      <c r="C69" s="1" t="s">
        <v>52</v>
      </c>
      <c r="D69" s="2">
        <v>43831</v>
      </c>
      <c r="E69" s="1">
        <v>28521.919529999999</v>
      </c>
      <c r="F69" s="1">
        <v>1333.9228900000001</v>
      </c>
      <c r="G69" s="1">
        <v>7505.6400599999997</v>
      </c>
      <c r="H69" s="1">
        <v>8588.2408699999996</v>
      </c>
      <c r="I69" s="1">
        <v>16480.633010000001</v>
      </c>
      <c r="J69" s="1">
        <v>26917.470519999999</v>
      </c>
      <c r="K69" s="1">
        <v>9134.2926499999994</v>
      </c>
      <c r="L69" s="1">
        <v>12362.602269999999</v>
      </c>
      <c r="M69" s="1" t="s">
        <v>48</v>
      </c>
      <c r="N69" s="1">
        <v>1387.9162100000001</v>
      </c>
      <c r="O69" s="1">
        <v>1445.6456599999999</v>
      </c>
      <c r="P69" s="1">
        <v>26917.470519999999</v>
      </c>
      <c r="Q69" s="1">
        <v>11913.87925</v>
      </c>
      <c r="R69" s="1">
        <v>14554.86825</v>
      </c>
      <c r="S69" s="1">
        <v>767.16061000000002</v>
      </c>
      <c r="T69" s="1">
        <v>906.01928999999996</v>
      </c>
      <c r="U69" s="1" t="s">
        <v>47</v>
      </c>
      <c r="V69" s="1">
        <v>23118.427230000001</v>
      </c>
      <c r="W69" s="1">
        <v>7505.6400599999997</v>
      </c>
      <c r="X69" s="1">
        <v>1472.93561</v>
      </c>
      <c r="Y69" s="1">
        <v>3525.8549600000001</v>
      </c>
      <c r="Z69" t="s">
        <v>44</v>
      </c>
      <c r="AA69" s="1">
        <v>1082.6008200000001</v>
      </c>
      <c r="AB69" s="1">
        <v>6474.0905899999998</v>
      </c>
      <c r="AC69" s="1">
        <v>2295.2711199999999</v>
      </c>
      <c r="AD69" s="1">
        <v>3418.4458800000002</v>
      </c>
      <c r="AE69" s="1">
        <v>116.07255000000001</v>
      </c>
      <c r="AF69" s="1">
        <v>437.67709000000002</v>
      </c>
      <c r="AG69" s="1">
        <v>455.42295000000001</v>
      </c>
      <c r="AH69" s="1">
        <v>23118.427230000001</v>
      </c>
      <c r="AI69" s="1">
        <v>14554.86825</v>
      </c>
      <c r="AJ69" s="1">
        <v>3525.8549600000001</v>
      </c>
    </row>
    <row r="70" spans="1:36" x14ac:dyDescent="0.25">
      <c r="A70" t="s">
        <v>41</v>
      </c>
      <c r="B70" s="3" t="s">
        <v>0</v>
      </c>
      <c r="C70" s="1" t="s">
        <v>52</v>
      </c>
      <c r="D70" s="2">
        <v>43466</v>
      </c>
      <c r="E70" s="1">
        <v>32062.719850000001</v>
      </c>
      <c r="F70" s="1">
        <v>2074.7988399999999</v>
      </c>
      <c r="G70" s="1">
        <v>7206.7891</v>
      </c>
      <c r="H70" s="1">
        <v>9490.7965499999991</v>
      </c>
      <c r="I70" s="1">
        <v>17844.829239999999</v>
      </c>
      <c r="J70" s="1">
        <v>27157.978780000001</v>
      </c>
      <c r="K70" s="1">
        <v>9896.0128999999997</v>
      </c>
      <c r="L70" s="1">
        <v>12459.771790000001</v>
      </c>
      <c r="M70" s="1" t="s">
        <v>48</v>
      </c>
      <c r="N70" s="1">
        <v>1448.09573</v>
      </c>
      <c r="O70" s="1">
        <v>1508.37538</v>
      </c>
      <c r="P70" s="1">
        <v>27157.978780000001</v>
      </c>
      <c r="Q70" s="1">
        <v>12085.48619</v>
      </c>
      <c r="R70" s="1">
        <v>14698.207</v>
      </c>
      <c r="S70" s="1">
        <v>766.72082999999998</v>
      </c>
      <c r="T70" s="1">
        <v>811.65674000000001</v>
      </c>
      <c r="U70" s="1" t="s">
        <v>47</v>
      </c>
      <c r="V70" s="1">
        <v>22999.91635</v>
      </c>
      <c r="W70" s="1">
        <v>7206.7891</v>
      </c>
      <c r="X70" s="1">
        <v>1619.7637400000001</v>
      </c>
      <c r="Y70" s="1">
        <v>2798.2676299999998</v>
      </c>
      <c r="Z70" t="s">
        <v>44</v>
      </c>
      <c r="AA70" s="1">
        <v>2284.0074500000001</v>
      </c>
      <c r="AB70" s="1">
        <v>6620.29126</v>
      </c>
      <c r="AC70" s="1">
        <v>2122.8568399999999</v>
      </c>
      <c r="AD70" s="1">
        <v>3625.0649100000001</v>
      </c>
      <c r="AE70" s="1">
        <v>64.093029999999999</v>
      </c>
      <c r="AF70" s="1">
        <v>711.84033999999997</v>
      </c>
      <c r="AG70" s="1">
        <v>476.70783</v>
      </c>
      <c r="AH70" s="1">
        <v>22999.91635</v>
      </c>
      <c r="AI70" s="1">
        <v>14698.207</v>
      </c>
      <c r="AJ70" s="1">
        <v>2798.2676299999998</v>
      </c>
    </row>
    <row r="71" spans="1:36" x14ac:dyDescent="0.25">
      <c r="A71" t="s">
        <v>41</v>
      </c>
      <c r="B71" s="3" t="s">
        <v>0</v>
      </c>
      <c r="C71" s="1" t="s">
        <v>52</v>
      </c>
      <c r="D71" s="2">
        <v>43101</v>
      </c>
      <c r="E71" s="1">
        <v>29829.525109999999</v>
      </c>
      <c r="F71" s="1">
        <v>2532.3229099999999</v>
      </c>
      <c r="G71" s="1">
        <v>5908.7175800000005</v>
      </c>
      <c r="H71" s="1">
        <v>8783.8655999999992</v>
      </c>
      <c r="I71" s="1">
        <v>16549.336569999999</v>
      </c>
      <c r="J71" s="1">
        <v>24774.17974</v>
      </c>
      <c r="K71" s="1">
        <v>9091.8207600000005</v>
      </c>
      <c r="L71" s="1">
        <v>11636.17058</v>
      </c>
      <c r="M71" s="1" t="s">
        <v>48</v>
      </c>
      <c r="N71" s="1">
        <v>1379.3273799999999</v>
      </c>
      <c r="O71" s="1">
        <v>1436.57401</v>
      </c>
      <c r="P71" s="1">
        <v>24774.17974</v>
      </c>
      <c r="Q71" s="1">
        <v>10522.663839999999</v>
      </c>
      <c r="R71" s="1">
        <v>13138.009169999999</v>
      </c>
      <c r="S71" s="1">
        <v>766.68565000000001</v>
      </c>
      <c r="T71" s="1">
        <v>1329.6861200000001</v>
      </c>
      <c r="U71" s="1" t="s">
        <v>47</v>
      </c>
      <c r="V71" s="1">
        <v>21401.489109999999</v>
      </c>
      <c r="W71" s="1">
        <v>5908.7175800000005</v>
      </c>
      <c r="X71" s="1">
        <v>1586.39464</v>
      </c>
      <c r="Y71" s="1">
        <v>2702.5202199999999</v>
      </c>
      <c r="Z71" t="s">
        <v>44</v>
      </c>
      <c r="AA71" s="1">
        <v>2875.1480299999998</v>
      </c>
      <c r="AB71" s="1">
        <v>5894.7534500000002</v>
      </c>
      <c r="AC71" s="1">
        <v>971.15697</v>
      </c>
      <c r="AD71" s="1">
        <v>3136.6547599999999</v>
      </c>
      <c r="AE71" s="1">
        <v>24.843050000000002</v>
      </c>
      <c r="AF71" s="1">
        <v>996.79822000000001</v>
      </c>
      <c r="AG71" s="1">
        <v>757.42885999999999</v>
      </c>
      <c r="AH71" s="1">
        <v>21401.489109999999</v>
      </c>
      <c r="AI71" s="1">
        <v>13138.009169999999</v>
      </c>
      <c r="AJ71" s="1">
        <v>2702.5202199999999</v>
      </c>
    </row>
    <row r="72" spans="1:36" x14ac:dyDescent="0.25">
      <c r="A72" t="s">
        <v>41</v>
      </c>
      <c r="B72" s="3" t="s">
        <v>0</v>
      </c>
      <c r="C72" s="1" t="s">
        <v>52</v>
      </c>
      <c r="D72" s="2">
        <v>42736</v>
      </c>
      <c r="E72" s="1">
        <v>28766.97984</v>
      </c>
      <c r="F72" s="1">
        <v>3886.2048799999998</v>
      </c>
      <c r="G72" s="1">
        <v>4517.2034299999996</v>
      </c>
      <c r="H72" s="1">
        <v>8972.27621</v>
      </c>
      <c r="I72" s="1">
        <v>15878.36347</v>
      </c>
      <c r="J72" s="1">
        <v>23072.355670000001</v>
      </c>
      <c r="K72" s="1">
        <v>8539.4709600000006</v>
      </c>
      <c r="L72" s="1">
        <v>11062.646350000001</v>
      </c>
      <c r="M72" s="1" t="s">
        <v>48</v>
      </c>
      <c r="N72" s="1">
        <v>1368.7699600000001</v>
      </c>
      <c r="O72" s="1">
        <v>1424.6261400000001</v>
      </c>
      <c r="P72" s="1">
        <v>23072.355670000001</v>
      </c>
      <c r="Q72" s="1">
        <v>9336.2046399999999</v>
      </c>
      <c r="R72" s="1">
        <v>12009.70932</v>
      </c>
      <c r="S72" s="1">
        <v>780.37716</v>
      </c>
      <c r="T72" s="1">
        <v>1512.7624800000001</v>
      </c>
      <c r="U72" s="1" t="s">
        <v>47</v>
      </c>
      <c r="V72" s="1">
        <v>19465.431659999998</v>
      </c>
      <c r="W72" s="1">
        <v>4517.2034299999996</v>
      </c>
      <c r="X72" s="1">
        <v>1439.06188</v>
      </c>
      <c r="Y72" s="1">
        <v>2477.4562799999999</v>
      </c>
      <c r="Z72" t="s">
        <v>44</v>
      </c>
      <c r="AA72" s="1">
        <v>4455.0727800000004</v>
      </c>
      <c r="AB72" s="1">
        <v>5096.41309</v>
      </c>
      <c r="AC72" s="1">
        <v>1000.37375</v>
      </c>
      <c r="AD72" s="1">
        <v>2906.9507400000002</v>
      </c>
      <c r="AE72" s="1">
        <v>23.9498</v>
      </c>
      <c r="AF72" s="1">
        <v>1625.52503</v>
      </c>
      <c r="AG72" s="1">
        <v>1105.8843099999999</v>
      </c>
      <c r="AH72" s="1">
        <v>19465.431659999998</v>
      </c>
      <c r="AI72" s="1">
        <v>12009.70932</v>
      </c>
      <c r="AJ72" s="1">
        <v>2477.4562799999999</v>
      </c>
    </row>
    <row r="73" spans="1:36" x14ac:dyDescent="0.25">
      <c r="A73" t="s">
        <v>41</v>
      </c>
      <c r="B73" s="3" t="s">
        <v>0</v>
      </c>
      <c r="C73" s="1" t="s">
        <v>52</v>
      </c>
      <c r="D73" s="2">
        <v>42370</v>
      </c>
      <c r="E73" s="1">
        <v>23984.607520000001</v>
      </c>
      <c r="F73" s="1">
        <v>2182.4569099999999</v>
      </c>
      <c r="G73" s="1">
        <v>1907.00062</v>
      </c>
      <c r="H73" s="1">
        <v>5613.4512299999997</v>
      </c>
      <c r="I73" s="1">
        <v>12278.25676</v>
      </c>
      <c r="J73" s="1">
        <v>18332.478070000001</v>
      </c>
      <c r="K73" s="1">
        <v>7276.0731500000002</v>
      </c>
      <c r="L73" s="1">
        <v>9742.4370600000002</v>
      </c>
      <c r="M73" s="1" t="s">
        <v>48</v>
      </c>
      <c r="N73" s="1">
        <v>1281.7318399999999</v>
      </c>
      <c r="O73" s="1">
        <v>1334.0362</v>
      </c>
      <c r="P73" s="1">
        <v>18332.478070000001</v>
      </c>
      <c r="Q73" s="1">
        <v>5812.2677999999996</v>
      </c>
      <c r="R73" s="1">
        <v>8590.0410100000008</v>
      </c>
      <c r="S73" s="1">
        <v>780.38199999999995</v>
      </c>
      <c r="T73" s="1">
        <v>1760.0800400000001</v>
      </c>
      <c r="U73" s="1" t="s">
        <v>47</v>
      </c>
      <c r="V73" s="1">
        <v>16813.818149999999</v>
      </c>
      <c r="W73" s="1">
        <v>1907.00062</v>
      </c>
      <c r="X73" s="1">
        <v>1561.83852</v>
      </c>
      <c r="Y73" s="1">
        <v>2463.9553799999999</v>
      </c>
      <c r="Z73" t="s">
        <v>44</v>
      </c>
      <c r="AA73" s="1">
        <v>3706.4506099999999</v>
      </c>
      <c r="AB73" s="1">
        <v>4289.4992099999999</v>
      </c>
      <c r="AC73" s="1">
        <v>1515.0096100000001</v>
      </c>
      <c r="AD73" s="1">
        <v>3268.7808</v>
      </c>
      <c r="AE73" s="1">
        <v>10.200850000000001</v>
      </c>
      <c r="AF73" s="1">
        <v>1058.8966</v>
      </c>
      <c r="AG73" s="1">
        <v>1476.7887700000001</v>
      </c>
      <c r="AH73" s="1">
        <v>16813.818149999999</v>
      </c>
      <c r="AI73" s="1">
        <v>8590.0410100000008</v>
      </c>
      <c r="AJ73" s="1">
        <v>2463.9553799999999</v>
      </c>
    </row>
    <row r="74" spans="1:36" x14ac:dyDescent="0.25">
      <c r="A74" t="s">
        <v>81</v>
      </c>
      <c r="B74" t="s">
        <v>69</v>
      </c>
      <c r="C74" s="1" t="s">
        <v>82</v>
      </c>
      <c r="D74" s="2">
        <v>44197</v>
      </c>
      <c r="E74" s="1">
        <v>5339</v>
      </c>
      <c r="F74" s="1">
        <v>719</v>
      </c>
      <c r="G74" s="1">
        <v>1441</v>
      </c>
      <c r="H74" s="1">
        <v>1441</v>
      </c>
      <c r="I74" s="1">
        <v>3415</v>
      </c>
      <c r="J74" s="1">
        <v>9627</v>
      </c>
      <c r="K74" s="1">
        <v>1467</v>
      </c>
      <c r="L74" s="1">
        <v>4754</v>
      </c>
      <c r="M74" s="1" t="s">
        <v>48</v>
      </c>
      <c r="N74" s="1">
        <v>3</v>
      </c>
      <c r="O74" s="1">
        <v>5311</v>
      </c>
      <c r="P74" s="1">
        <v>9627</v>
      </c>
      <c r="Q74" s="1">
        <v>81</v>
      </c>
      <c r="R74" s="1">
        <v>4873</v>
      </c>
      <c r="S74" s="1">
        <v>306.84953000000002</v>
      </c>
      <c r="T74" s="1">
        <v>2537</v>
      </c>
      <c r="U74" s="1" t="s">
        <v>47</v>
      </c>
      <c r="V74" s="1">
        <v>2502</v>
      </c>
      <c r="W74" s="1">
        <v>1441</v>
      </c>
      <c r="X74" s="1">
        <v>1038</v>
      </c>
      <c r="Y74" s="1">
        <v>720</v>
      </c>
      <c r="Z74" t="s">
        <v>44</v>
      </c>
      <c r="AA74" s="1">
        <v>0</v>
      </c>
      <c r="AB74" s="1">
        <v>1020</v>
      </c>
      <c r="AC74" s="1">
        <v>158</v>
      </c>
      <c r="AD74" s="1">
        <v>354</v>
      </c>
      <c r="AE74" s="1">
        <v>-70</v>
      </c>
      <c r="AF74" s="1">
        <v>123</v>
      </c>
      <c r="AG74" s="1">
        <v>123</v>
      </c>
      <c r="AH74" s="1">
        <v>2502</v>
      </c>
      <c r="AI74" s="1">
        <v>4873</v>
      </c>
      <c r="AJ74" s="1">
        <v>720</v>
      </c>
    </row>
    <row r="75" spans="1:36" x14ac:dyDescent="0.25">
      <c r="A75" t="s">
        <v>81</v>
      </c>
      <c r="B75" t="s">
        <v>69</v>
      </c>
      <c r="C75" s="1" t="s">
        <v>82</v>
      </c>
      <c r="D75" s="2">
        <v>43831</v>
      </c>
      <c r="E75" s="1">
        <v>5163</v>
      </c>
      <c r="F75" s="1">
        <v>1071</v>
      </c>
      <c r="G75" s="1">
        <v>1382</v>
      </c>
      <c r="H75" s="1">
        <v>1382</v>
      </c>
      <c r="I75" s="1">
        <v>3189</v>
      </c>
      <c r="J75" s="1">
        <v>9452</v>
      </c>
      <c r="K75" s="1">
        <v>2080</v>
      </c>
      <c r="L75" s="1">
        <v>4704</v>
      </c>
      <c r="M75" s="1" t="s">
        <v>48</v>
      </c>
      <c r="N75" s="1">
        <v>3</v>
      </c>
      <c r="O75" s="1">
        <v>5277</v>
      </c>
      <c r="P75" s="1">
        <v>9452</v>
      </c>
      <c r="Q75" s="1">
        <v>-18</v>
      </c>
      <c r="R75" s="1">
        <v>4748</v>
      </c>
      <c r="S75" s="1">
        <v>310.18342000000001</v>
      </c>
      <c r="T75" s="1">
        <v>2407</v>
      </c>
      <c r="U75" s="1" t="s">
        <v>47</v>
      </c>
      <c r="V75" s="1">
        <v>2358</v>
      </c>
      <c r="W75" s="1">
        <v>1382</v>
      </c>
      <c r="X75" s="1">
        <v>930</v>
      </c>
      <c r="Y75" s="1">
        <v>679</v>
      </c>
      <c r="Z75" t="s">
        <v>44</v>
      </c>
      <c r="AA75" s="1">
        <v>0</v>
      </c>
      <c r="AB75" s="1">
        <v>850</v>
      </c>
      <c r="AC75" s="1">
        <v>102</v>
      </c>
      <c r="AD75" s="1">
        <v>354</v>
      </c>
      <c r="AE75" s="1">
        <v>-38</v>
      </c>
      <c r="AF75" s="1">
        <v>-152</v>
      </c>
      <c r="AG75" s="1">
        <v>-152</v>
      </c>
      <c r="AH75" s="1">
        <v>2358</v>
      </c>
      <c r="AI75" s="1">
        <v>4748</v>
      </c>
      <c r="AJ75" s="1">
        <v>679</v>
      </c>
    </row>
    <row r="76" spans="1:36" x14ac:dyDescent="0.25">
      <c r="A76" t="s">
        <v>81</v>
      </c>
      <c r="B76" t="s">
        <v>69</v>
      </c>
      <c r="C76" s="1" t="s">
        <v>82</v>
      </c>
      <c r="D76" s="2">
        <v>43466</v>
      </c>
      <c r="E76" s="1">
        <v>4914</v>
      </c>
      <c r="F76" s="1">
        <v>316</v>
      </c>
      <c r="G76" s="1">
        <v>2247</v>
      </c>
      <c r="H76" s="1">
        <v>2247</v>
      </c>
      <c r="I76" s="1">
        <v>3848</v>
      </c>
      <c r="J76" s="1">
        <v>8541</v>
      </c>
      <c r="K76" s="1">
        <v>1171</v>
      </c>
      <c r="L76" s="1">
        <v>3970</v>
      </c>
      <c r="M76" s="1" t="s">
        <v>48</v>
      </c>
      <c r="N76" s="1">
        <v>3</v>
      </c>
      <c r="O76" s="1">
        <v>5308</v>
      </c>
      <c r="P76" s="1">
        <v>8541</v>
      </c>
      <c r="Q76" s="1">
        <v>-336</v>
      </c>
      <c r="R76" s="1">
        <v>4571</v>
      </c>
      <c r="S76" s="1">
        <v>318.53305</v>
      </c>
      <c r="T76" s="1">
        <v>1799</v>
      </c>
      <c r="U76" s="1" t="s">
        <v>47</v>
      </c>
      <c r="V76" s="1">
        <v>2234</v>
      </c>
      <c r="W76" s="1">
        <v>2247</v>
      </c>
      <c r="X76" s="1">
        <v>776</v>
      </c>
      <c r="Y76" s="1">
        <v>638</v>
      </c>
      <c r="Z76" t="s">
        <v>44</v>
      </c>
      <c r="AA76" s="1">
        <v>0</v>
      </c>
      <c r="AB76" s="1">
        <v>822</v>
      </c>
      <c r="AC76" s="1">
        <v>68</v>
      </c>
      <c r="AD76" s="1">
        <v>340</v>
      </c>
      <c r="AE76" s="1">
        <v>-37</v>
      </c>
      <c r="AF76" s="1">
        <v>630</v>
      </c>
      <c r="AG76" s="1">
        <v>630</v>
      </c>
      <c r="AH76" s="1">
        <v>2234</v>
      </c>
      <c r="AI76" s="1">
        <v>4571</v>
      </c>
      <c r="AJ76" s="1">
        <v>638</v>
      </c>
    </row>
    <row r="77" spans="1:36" x14ac:dyDescent="0.25">
      <c r="A77" t="s">
        <v>81</v>
      </c>
      <c r="B77" t="s">
        <v>69</v>
      </c>
      <c r="C77" s="1" t="s">
        <v>82</v>
      </c>
      <c r="D77" s="2">
        <v>43101</v>
      </c>
      <c r="E77" s="1">
        <v>4472</v>
      </c>
      <c r="F77" s="1">
        <v>684</v>
      </c>
      <c r="G77" s="1">
        <v>2678</v>
      </c>
      <c r="H77" s="1">
        <v>2678</v>
      </c>
      <c r="I77" s="1">
        <v>4169</v>
      </c>
      <c r="J77" s="1">
        <v>8426</v>
      </c>
      <c r="K77" s="1">
        <v>1263</v>
      </c>
      <c r="L77" s="1">
        <v>3591</v>
      </c>
      <c r="M77" s="1" t="s">
        <v>48</v>
      </c>
      <c r="N77" s="1">
        <v>3</v>
      </c>
      <c r="O77" s="1">
        <v>5300</v>
      </c>
      <c r="P77" s="1">
        <v>8426</v>
      </c>
      <c r="Q77" s="1">
        <v>-126</v>
      </c>
      <c r="R77" s="1">
        <v>4835</v>
      </c>
      <c r="S77" s="1">
        <v>323.01803000000001</v>
      </c>
      <c r="T77" s="1">
        <v>2011</v>
      </c>
      <c r="U77" s="1" t="s">
        <v>47</v>
      </c>
      <c r="V77" s="1">
        <v>2073</v>
      </c>
      <c r="W77" s="1">
        <v>2678</v>
      </c>
      <c r="X77" s="1">
        <v>724</v>
      </c>
      <c r="Y77" s="1">
        <v>575</v>
      </c>
      <c r="Z77" t="s">
        <v>44</v>
      </c>
      <c r="AA77" s="1">
        <v>0</v>
      </c>
      <c r="AB77" s="1">
        <v>757</v>
      </c>
      <c r="AC77" s="1">
        <v>138</v>
      </c>
      <c r="AD77" s="1">
        <v>305</v>
      </c>
      <c r="AE77" s="1">
        <v>-57</v>
      </c>
      <c r="AF77" s="1">
        <v>119</v>
      </c>
      <c r="AG77" s="1">
        <v>119</v>
      </c>
      <c r="AH77" s="1">
        <v>2073</v>
      </c>
      <c r="AI77" s="1">
        <v>4835</v>
      </c>
      <c r="AJ77" s="1">
        <v>575</v>
      </c>
    </row>
    <row r="78" spans="1:36" x14ac:dyDescent="0.25">
      <c r="A78" t="s">
        <v>81</v>
      </c>
      <c r="B78" t="s">
        <v>69</v>
      </c>
      <c r="C78" s="1" t="s">
        <v>82</v>
      </c>
      <c r="D78" s="2">
        <v>42736</v>
      </c>
      <c r="E78" s="1">
        <v>4202</v>
      </c>
      <c r="F78" s="1">
        <v>462</v>
      </c>
      <c r="G78" s="1">
        <v>2289</v>
      </c>
      <c r="H78" s="1">
        <v>2289</v>
      </c>
      <c r="I78" s="1">
        <v>3635</v>
      </c>
      <c r="J78" s="1">
        <v>7794</v>
      </c>
      <c r="K78" s="1">
        <v>945</v>
      </c>
      <c r="L78" s="1">
        <v>3548</v>
      </c>
      <c r="M78" s="1" t="s">
        <v>48</v>
      </c>
      <c r="N78" s="1">
        <v>6</v>
      </c>
      <c r="O78" s="1">
        <v>9159</v>
      </c>
      <c r="P78" s="1">
        <v>7794</v>
      </c>
      <c r="Q78" s="1">
        <v>6089</v>
      </c>
      <c r="R78" s="1">
        <v>4246</v>
      </c>
      <c r="S78" s="1">
        <v>321.74788000000001</v>
      </c>
      <c r="T78" s="1">
        <v>1904</v>
      </c>
      <c r="U78" s="1" t="s">
        <v>47</v>
      </c>
      <c r="V78" s="1">
        <v>2005</v>
      </c>
      <c r="W78" s="1">
        <v>2289</v>
      </c>
      <c r="X78" s="1">
        <v>631</v>
      </c>
      <c r="Y78" s="1">
        <v>533</v>
      </c>
      <c r="Z78" t="s">
        <v>44</v>
      </c>
      <c r="AA78" s="1">
        <v>0</v>
      </c>
      <c r="AB78" s="1">
        <v>639</v>
      </c>
      <c r="AC78" s="1">
        <v>135</v>
      </c>
      <c r="AD78" s="1">
        <v>257</v>
      </c>
      <c r="AE78" s="1">
        <v>-61</v>
      </c>
      <c r="AF78" s="1">
        <v>82</v>
      </c>
      <c r="AG78" s="1">
        <v>82</v>
      </c>
      <c r="AH78" s="1">
        <v>2005</v>
      </c>
      <c r="AI78" s="1">
        <v>4246</v>
      </c>
      <c r="AJ78" s="1">
        <v>533</v>
      </c>
    </row>
    <row r="79" spans="1:36" x14ac:dyDescent="0.25">
      <c r="A79" t="s">
        <v>81</v>
      </c>
      <c r="B79" t="s">
        <v>69</v>
      </c>
      <c r="C79" s="1" t="s">
        <v>82</v>
      </c>
      <c r="D79" s="2">
        <v>42370</v>
      </c>
      <c r="E79" s="1">
        <v>4038</v>
      </c>
      <c r="F79" s="1">
        <v>401</v>
      </c>
      <c r="G79" s="1">
        <v>2003</v>
      </c>
      <c r="H79" s="1">
        <v>2003</v>
      </c>
      <c r="I79" s="1">
        <v>3686</v>
      </c>
      <c r="J79" s="1">
        <v>7479</v>
      </c>
      <c r="K79" s="1">
        <v>976</v>
      </c>
      <c r="L79" s="1">
        <v>3309</v>
      </c>
      <c r="M79" s="1" t="s">
        <v>48</v>
      </c>
      <c r="N79" s="1">
        <v>6</v>
      </c>
      <c r="O79" s="1">
        <v>9045</v>
      </c>
      <c r="P79" s="1">
        <v>7479</v>
      </c>
      <c r="Q79" s="1">
        <v>5581</v>
      </c>
      <c r="R79" s="1">
        <v>4170</v>
      </c>
      <c r="S79" s="1">
        <v>332.17088999999999</v>
      </c>
      <c r="T79" s="1">
        <v>1655</v>
      </c>
      <c r="U79" s="1" t="s">
        <v>47</v>
      </c>
      <c r="V79" s="1">
        <v>1997</v>
      </c>
      <c r="W79" s="1">
        <v>2003</v>
      </c>
      <c r="X79" s="1">
        <v>606</v>
      </c>
      <c r="Y79" s="1">
        <v>541</v>
      </c>
      <c r="Z79" t="s">
        <v>44</v>
      </c>
      <c r="AA79" s="1">
        <v>0</v>
      </c>
      <c r="AB79" s="1">
        <v>604</v>
      </c>
      <c r="AC79" s="1">
        <v>86</v>
      </c>
      <c r="AD79" s="1">
        <v>279</v>
      </c>
      <c r="AE79" s="1">
        <v>-59</v>
      </c>
      <c r="AF79" s="1">
        <v>42</v>
      </c>
      <c r="AG79" s="1">
        <v>42</v>
      </c>
      <c r="AH79" s="1">
        <v>1997</v>
      </c>
      <c r="AI79" s="1">
        <v>4170</v>
      </c>
      <c r="AJ79" s="1">
        <v>541</v>
      </c>
    </row>
    <row r="80" spans="1:36" x14ac:dyDescent="0.25">
      <c r="A80" t="s">
        <v>42</v>
      </c>
      <c r="B80" t="s">
        <v>31</v>
      </c>
      <c r="C80" t="s">
        <v>58</v>
      </c>
      <c r="D80">
        <v>44197</v>
      </c>
      <c r="E80">
        <v>41209.976589999998</v>
      </c>
      <c r="F80">
        <v>2352.20487</v>
      </c>
      <c r="G80">
        <v>10374.88186</v>
      </c>
      <c r="H80">
        <v>10597.09813</v>
      </c>
      <c r="I80">
        <v>34107.57935</v>
      </c>
      <c r="J80">
        <v>62198.759769999997</v>
      </c>
      <c r="K80">
        <v>24775.71369</v>
      </c>
      <c r="L80">
        <v>44160.643349999998</v>
      </c>
      <c r="M80" t="s">
        <v>48</v>
      </c>
      <c r="N80">
        <v>311.95510999999999</v>
      </c>
      <c r="O80" t="s">
        <v>48</v>
      </c>
      <c r="P80">
        <v>62198.759769999997</v>
      </c>
      <c r="Q80">
        <v>17690.972000000002</v>
      </c>
      <c r="R80">
        <v>18038.116419999998</v>
      </c>
      <c r="S80">
        <v>2033.45208</v>
      </c>
      <c r="T80">
        <v>18767.5946</v>
      </c>
      <c r="U80" t="s">
        <v>47</v>
      </c>
      <c r="V80">
        <v>30555.528399999999</v>
      </c>
      <c r="W80">
        <v>10374.88186</v>
      </c>
      <c r="X80">
        <v>4641.8238899999997</v>
      </c>
      <c r="Y80">
        <v>5756.0710499999996</v>
      </c>
      <c r="Z80" t="s">
        <v>44</v>
      </c>
      <c r="AA80">
        <v>25.935379999999999</v>
      </c>
      <c r="AB80">
        <v>10594.17583</v>
      </c>
      <c r="AC80">
        <v>2174.3100899999999</v>
      </c>
      <c r="AD80">
        <v>7185.5609100000001</v>
      </c>
      <c r="AE80">
        <v>-127.85046</v>
      </c>
      <c r="AF80">
        <v>711.45735000000002</v>
      </c>
      <c r="AG80">
        <v>711.45735000000002</v>
      </c>
      <c r="AH80">
        <v>30555.528399999999</v>
      </c>
      <c r="AI80">
        <v>18038.116419999998</v>
      </c>
      <c r="AJ80">
        <v>5756.0710499999996</v>
      </c>
    </row>
    <row r="81" spans="1:36" x14ac:dyDescent="0.25">
      <c r="A81" t="s">
        <v>42</v>
      </c>
      <c r="B81" t="s">
        <v>31</v>
      </c>
      <c r="C81" t="s">
        <v>58</v>
      </c>
      <c r="D81">
        <v>43831</v>
      </c>
      <c r="E81">
        <v>46241.277069999996</v>
      </c>
      <c r="F81">
        <v>3838.7389199999998</v>
      </c>
      <c r="G81">
        <v>6579.08961</v>
      </c>
      <c r="H81">
        <v>6697.8024599999999</v>
      </c>
      <c r="I81">
        <v>30206.693019999999</v>
      </c>
      <c r="J81">
        <v>56181.149899999997</v>
      </c>
      <c r="K81">
        <v>22085.192739999999</v>
      </c>
      <c r="L81">
        <v>41015.235610000003</v>
      </c>
      <c r="M81" t="s">
        <v>48</v>
      </c>
      <c r="N81">
        <v>273.39280000000002</v>
      </c>
      <c r="O81" t="s">
        <v>48</v>
      </c>
      <c r="P81">
        <v>56181.149899999997</v>
      </c>
      <c r="Q81">
        <v>13809.33365</v>
      </c>
      <c r="R81">
        <v>15165.914280000001</v>
      </c>
      <c r="S81">
        <v>2033.45208</v>
      </c>
      <c r="T81">
        <v>16948.640869999999</v>
      </c>
      <c r="U81" t="s">
        <v>47</v>
      </c>
      <c r="V81">
        <v>33881.010900000001</v>
      </c>
      <c r="W81">
        <v>6579.08961</v>
      </c>
      <c r="X81">
        <v>4326.3286600000001</v>
      </c>
      <c r="Y81">
        <v>6003.0807400000003</v>
      </c>
      <c r="Z81" t="s">
        <v>44</v>
      </c>
      <c r="AA81">
        <v>21.408989999999999</v>
      </c>
      <c r="AB81">
        <v>10355.100189999999</v>
      </c>
      <c r="AC81">
        <v>1520.03828</v>
      </c>
      <c r="AD81">
        <v>7128.1231500000004</v>
      </c>
      <c r="AE81">
        <v>-114.43105</v>
      </c>
      <c r="AF81">
        <v>1106.5236399999999</v>
      </c>
      <c r="AG81">
        <v>1106.5236399999999</v>
      </c>
      <c r="AH81">
        <v>33881.010900000001</v>
      </c>
      <c r="AI81">
        <v>15165.914280000001</v>
      </c>
      <c r="AJ81">
        <v>6003.0807400000003</v>
      </c>
    </row>
    <row r="82" spans="1:36" x14ac:dyDescent="0.25">
      <c r="A82" t="s">
        <v>42</v>
      </c>
      <c r="B82" t="s">
        <v>31</v>
      </c>
      <c r="C82" t="s">
        <v>58</v>
      </c>
      <c r="D82">
        <v>43466</v>
      </c>
      <c r="E82">
        <v>43978.86318</v>
      </c>
      <c r="F82">
        <v>2801.5519599999998</v>
      </c>
      <c r="G82">
        <v>5281.1679299999996</v>
      </c>
      <c r="H82">
        <v>5544.9281300000002</v>
      </c>
      <c r="I82">
        <v>26406.964889999999</v>
      </c>
      <c r="J82">
        <v>53411.778740000002</v>
      </c>
      <c r="K82">
        <v>21770.56914</v>
      </c>
      <c r="L82">
        <v>39252.559399999998</v>
      </c>
      <c r="M82" t="s">
        <v>48</v>
      </c>
      <c r="N82">
        <v>287.39060000000001</v>
      </c>
      <c r="O82" t="s">
        <v>48</v>
      </c>
      <c r="P82">
        <v>53411.778740000002</v>
      </c>
      <c r="Q82">
        <v>13093.15101</v>
      </c>
      <c r="R82">
        <v>14159.21934</v>
      </c>
      <c r="S82">
        <v>2032.91436</v>
      </c>
      <c r="T82">
        <v>15324.76038</v>
      </c>
      <c r="U82" t="s">
        <v>47</v>
      </c>
      <c r="V82">
        <v>33257.416010000001</v>
      </c>
      <c r="W82">
        <v>5281.1679299999996</v>
      </c>
      <c r="X82">
        <v>4662.1641399999999</v>
      </c>
      <c r="Y82">
        <v>7355.3538600000002</v>
      </c>
      <c r="Z82" t="s">
        <v>44</v>
      </c>
      <c r="AA82">
        <v>18.004110000000001</v>
      </c>
      <c r="AB82">
        <v>11110.11088</v>
      </c>
      <c r="AC82">
        <v>1518.0840000000001</v>
      </c>
      <c r="AD82">
        <v>8178.7042899999997</v>
      </c>
      <c r="AE82">
        <v>-160.46163000000001</v>
      </c>
      <c r="AF82">
        <v>763.48676999999998</v>
      </c>
      <c r="AG82">
        <v>763.48676999999998</v>
      </c>
      <c r="AH82">
        <v>33257.416010000001</v>
      </c>
      <c r="AI82">
        <v>14159.21934</v>
      </c>
      <c r="AJ82">
        <v>7355.3538600000002</v>
      </c>
    </row>
    <row r="83" spans="1:36" x14ac:dyDescent="0.25">
      <c r="A83" t="s">
        <v>42</v>
      </c>
      <c r="B83" t="s">
        <v>31</v>
      </c>
      <c r="C83" t="s">
        <v>58</v>
      </c>
      <c r="D83">
        <v>43101</v>
      </c>
      <c r="E83">
        <v>40649.139080000001</v>
      </c>
      <c r="F83">
        <v>2502.4402500000001</v>
      </c>
      <c r="G83">
        <v>4409.2010200000004</v>
      </c>
      <c r="H83">
        <v>4567.8941400000003</v>
      </c>
      <c r="I83">
        <v>24091.912469999999</v>
      </c>
      <c r="J83">
        <v>51188.61015</v>
      </c>
      <c r="K83">
        <v>22050.769540000001</v>
      </c>
      <c r="L83">
        <v>38018.9136</v>
      </c>
      <c r="M83" t="s">
        <v>48</v>
      </c>
      <c r="N83">
        <v>312.01096000000001</v>
      </c>
      <c r="O83" t="s">
        <v>48</v>
      </c>
      <c r="P83">
        <v>51188.61015</v>
      </c>
      <c r="Q83">
        <v>12345.689539999999</v>
      </c>
      <c r="R83">
        <v>13169.696550000001</v>
      </c>
      <c r="S83">
        <v>2031.85428</v>
      </c>
      <c r="T83">
        <v>15625.958199999999</v>
      </c>
      <c r="U83" t="s">
        <v>47</v>
      </c>
      <c r="V83">
        <v>30070.819339999998</v>
      </c>
      <c r="W83">
        <v>4409.2010200000004</v>
      </c>
      <c r="X83">
        <v>4626.7779600000003</v>
      </c>
      <c r="Y83">
        <v>6380.8317200000001</v>
      </c>
      <c r="Z83" t="s">
        <v>44</v>
      </c>
      <c r="AA83">
        <v>21.745480000000001</v>
      </c>
      <c r="AB83">
        <v>11593.271580000001</v>
      </c>
      <c r="AC83">
        <v>1708.11949</v>
      </c>
      <c r="AD83">
        <v>7928.66993</v>
      </c>
      <c r="AE83">
        <v>-189.72318999999999</v>
      </c>
      <c r="AF83">
        <v>832.92510000000004</v>
      </c>
      <c r="AG83">
        <v>832.92510000000004</v>
      </c>
      <c r="AH83">
        <v>30070.819339999998</v>
      </c>
      <c r="AI83">
        <v>13169.696550000001</v>
      </c>
      <c r="AJ83">
        <v>6380.8317200000001</v>
      </c>
    </row>
    <row r="84" spans="1:36" x14ac:dyDescent="0.25">
      <c r="A84" t="s">
        <v>42</v>
      </c>
      <c r="B84" t="s">
        <v>31</v>
      </c>
      <c r="C84" t="s">
        <v>58</v>
      </c>
      <c r="D84">
        <v>42736</v>
      </c>
      <c r="E84">
        <v>33260.880239999999</v>
      </c>
      <c r="F84">
        <v>1448.3620900000001</v>
      </c>
      <c r="G84">
        <v>2638.3831799999998</v>
      </c>
      <c r="H84">
        <v>2924.8166999999999</v>
      </c>
      <c r="I84">
        <v>19863.172849999999</v>
      </c>
      <c r="J84">
        <v>43947.274060000003</v>
      </c>
      <c r="K84">
        <v>18346.617549999999</v>
      </c>
      <c r="L84">
        <v>33176.93318</v>
      </c>
      <c r="M84" t="s">
        <v>48</v>
      </c>
      <c r="N84">
        <v>281.36585000000002</v>
      </c>
      <c r="O84" t="s">
        <v>48</v>
      </c>
      <c r="P84">
        <v>43947.274060000003</v>
      </c>
      <c r="Q84">
        <v>9769.3659000000007</v>
      </c>
      <c r="R84">
        <v>10770.34088</v>
      </c>
      <c r="S84">
        <v>2031.4416900000001</v>
      </c>
      <c r="T84">
        <v>15584.737450000001</v>
      </c>
      <c r="U84" t="s">
        <v>47</v>
      </c>
      <c r="V84">
        <v>24788.72766</v>
      </c>
      <c r="W84">
        <v>2638.3831799999998</v>
      </c>
      <c r="X84">
        <v>3700.8312000000001</v>
      </c>
      <c r="Y84">
        <v>5296.92688</v>
      </c>
      <c r="Z84" t="s">
        <v>44</v>
      </c>
      <c r="AA84">
        <v>134.73392000000001</v>
      </c>
      <c r="AB84">
        <v>9970.5303700000004</v>
      </c>
      <c r="AC84">
        <v>1548.61382</v>
      </c>
      <c r="AD84">
        <v>6036.0355200000004</v>
      </c>
      <c r="AE84">
        <v>-164.69927000000001</v>
      </c>
      <c r="AF84">
        <v>661.88175999999999</v>
      </c>
      <c r="AG84">
        <v>661.88175999999999</v>
      </c>
      <c r="AH84">
        <v>24788.72766</v>
      </c>
      <c r="AI84">
        <v>10770.34088</v>
      </c>
      <c r="AJ84">
        <v>5296.92688</v>
      </c>
    </row>
    <row r="85" spans="1:36" x14ac:dyDescent="0.25">
      <c r="A85" t="s">
        <v>42</v>
      </c>
      <c r="B85" t="s">
        <v>31</v>
      </c>
      <c r="C85" t="s">
        <v>58</v>
      </c>
      <c r="D85">
        <v>42370</v>
      </c>
      <c r="E85">
        <v>37020.825349999999</v>
      </c>
      <c r="F85">
        <v>1783.7850599999999</v>
      </c>
      <c r="G85">
        <v>2493.36618</v>
      </c>
      <c r="H85">
        <v>3077.73407</v>
      </c>
      <c r="I85">
        <v>20219.745029999998</v>
      </c>
      <c r="J85">
        <v>44323.943229999997</v>
      </c>
      <c r="K85">
        <v>20142.626939999998</v>
      </c>
      <c r="L85">
        <v>34182.382409999998</v>
      </c>
      <c r="M85" t="s">
        <v>48</v>
      </c>
      <c r="N85">
        <v>302.54928000000001</v>
      </c>
      <c r="O85" t="s">
        <v>48</v>
      </c>
      <c r="P85">
        <v>44323.943229999997</v>
      </c>
      <c r="Q85">
        <v>9705.5060400000002</v>
      </c>
      <c r="R85">
        <v>10141.560820000001</v>
      </c>
      <c r="S85">
        <v>2030.71648</v>
      </c>
      <c r="T85">
        <v>15746.067059999999</v>
      </c>
      <c r="U85" t="s">
        <v>47</v>
      </c>
      <c r="V85">
        <v>27725.312669999999</v>
      </c>
      <c r="W85">
        <v>2493.36618</v>
      </c>
      <c r="X85">
        <v>3385.1402499999999</v>
      </c>
      <c r="Y85">
        <v>5235.2634500000004</v>
      </c>
      <c r="Z85" t="s">
        <v>44</v>
      </c>
      <c r="AA85">
        <v>396.13342999999998</v>
      </c>
      <c r="AB85">
        <v>10197.711310000001</v>
      </c>
      <c r="AC85">
        <v>1549.11391</v>
      </c>
      <c r="AD85">
        <v>6544.9677600000005</v>
      </c>
      <c r="AE85">
        <v>296.38931000000002</v>
      </c>
      <c r="AF85">
        <v>630.21227999999996</v>
      </c>
      <c r="AG85">
        <v>630.21227999999996</v>
      </c>
      <c r="AH85">
        <v>27725.312669999999</v>
      </c>
      <c r="AI85">
        <v>10141.560820000001</v>
      </c>
      <c r="AJ85">
        <v>5235.2634500000004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85"/>
  <sheetViews>
    <sheetView topLeftCell="A56" workbookViewId="0">
      <selection activeCell="C82" sqref="A1:AJ85"/>
    </sheetView>
  </sheetViews>
  <sheetFormatPr defaultRowHeight="12.5" x14ac:dyDescent="0.25"/>
  <cols>
    <col min="1" max="1" width="17.453125" customWidth="1"/>
    <col min="3" max="3" width="30.81640625" customWidth="1"/>
    <col min="4" max="4" width="8.90625" bestFit="1" customWidth="1"/>
    <col min="5" max="5" width="21.36328125" customWidth="1"/>
    <col min="6" max="8" width="9.36328125" bestFit="1" customWidth="1"/>
    <col min="9" max="12" width="10.36328125" bestFit="1" customWidth="1"/>
    <col min="13" max="15" width="8.81640625" bestFit="1" customWidth="1"/>
    <col min="16" max="18" width="10.36328125" bestFit="1" customWidth="1"/>
    <col min="19" max="19" width="8.81640625" bestFit="1" customWidth="1"/>
    <col min="20" max="20" width="10.36328125" bestFit="1" customWidth="1"/>
    <col min="21" max="21" width="8.81640625" bestFit="1" customWidth="1"/>
    <col min="22" max="22" width="10.36328125" bestFit="1" customWidth="1"/>
    <col min="23" max="25" width="9.36328125" bestFit="1" customWidth="1"/>
  </cols>
  <sheetData>
    <row r="1" spans="1:42" x14ac:dyDescent="0.25">
      <c r="A1" t="s">
        <v>27</v>
      </c>
      <c r="B1" t="s">
        <v>28</v>
      </c>
      <c r="C1" t="s">
        <v>51</v>
      </c>
      <c r="D1" t="s">
        <v>29</v>
      </c>
      <c r="E1" t="s">
        <v>26</v>
      </c>
      <c r="F1" s="3" t="s">
        <v>25</v>
      </c>
      <c r="G1" s="3" t="s">
        <v>24</v>
      </c>
      <c r="H1" s="4" t="s">
        <v>23</v>
      </c>
      <c r="I1" s="3" t="s">
        <v>22</v>
      </c>
      <c r="J1" s="3" t="s">
        <v>21</v>
      </c>
      <c r="K1" s="3" t="s">
        <v>20</v>
      </c>
      <c r="L1" s="3" t="s">
        <v>19</v>
      </c>
      <c r="M1" s="3" t="s">
        <v>18</v>
      </c>
      <c r="N1" s="3" t="s">
        <v>17</v>
      </c>
      <c r="O1" s="3" t="s">
        <v>16</v>
      </c>
      <c r="P1" t="s">
        <v>46</v>
      </c>
      <c r="Q1" s="3" t="s">
        <v>15</v>
      </c>
      <c r="R1" s="3" t="s">
        <v>63</v>
      </c>
      <c r="S1" s="3" t="s">
        <v>14</v>
      </c>
      <c r="T1" s="3" t="s">
        <v>13</v>
      </c>
      <c r="U1" s="3" t="s">
        <v>12</v>
      </c>
      <c r="V1" s="3" t="s">
        <v>11</v>
      </c>
      <c r="W1" t="s">
        <v>45</v>
      </c>
      <c r="X1" s="3" t="s">
        <v>10</v>
      </c>
      <c r="Y1" s="3" t="s">
        <v>9</v>
      </c>
      <c r="Z1" t="s">
        <v>43</v>
      </c>
      <c r="AA1" t="s">
        <v>59</v>
      </c>
      <c r="AB1" t="s">
        <v>60</v>
      </c>
      <c r="AC1" t="s">
        <v>61</v>
      </c>
      <c r="AD1" t="s">
        <v>62</v>
      </c>
      <c r="AE1" t="s">
        <v>64</v>
      </c>
      <c r="AF1" t="s">
        <v>65</v>
      </c>
      <c r="AG1" t="s">
        <v>66</v>
      </c>
      <c r="AH1" t="s">
        <v>67</v>
      </c>
      <c r="AI1" t="s">
        <v>63</v>
      </c>
      <c r="AJ1" t="s">
        <v>9</v>
      </c>
    </row>
    <row r="2" spans="1:42" x14ac:dyDescent="0.25">
      <c r="A2" t="str">
        <f>_xll.ciqfunctions.udf.CIQ(B2,"IQ_COMPANY_NAME")</f>
        <v>Ford Motor Company</v>
      </c>
      <c r="B2" s="3" t="s">
        <v>8</v>
      </c>
      <c r="C2" s="1" t="str">
        <f>_xll.ciqfunctions.udf.CIQ($B2, "IQ_INDUSTRY", IQ_FY, $D2, ,, "USD", , C$1)</f>
        <v>Automobiles</v>
      </c>
      <c r="D2" s="2">
        <v>44197</v>
      </c>
      <c r="E2" s="1">
        <f>_xll.ciqfunctions.udf.CIQ($B2, "IQ_TOTAL_REV", IQ_FY, $D2, ,, "USD", , E$1)</f>
        <v>127144</v>
      </c>
      <c r="F2" s="1">
        <f>_xll.ciqfunctions.udf.CIQ($B2, "IQ_NI", IQ_FY, $D2, ,, "USD", , F$1)</f>
        <v>-1279</v>
      </c>
      <c r="G2" s="1">
        <f>_xll.ciqfunctions.udf.CIQ($B2, "IQ_CASH_EQUIV", IQ_FY, $D2, , , "USD", , G$1)</f>
        <v>10894</v>
      </c>
      <c r="H2" s="1">
        <f>_xll.ciqfunctions.udf.CIQ($B2, "IQ_CASH_ST_INVEST", IQ_FY, $D2, , , "USD", , H$1)</f>
        <v>30752</v>
      </c>
      <c r="I2" s="1">
        <f>_xll.ciqfunctions.udf.CIQ($B2, "IQ_TOTAL_CA", IQ_FY, $D2, , , "USD", , I$1)</f>
        <v>116744</v>
      </c>
      <c r="J2" s="1">
        <f>_xll.ciqfunctions.udf.CIQ($B2, "IQ_TOTAL_ASSETS", IQ_FY, $D2, , , "USD", , J$1)</f>
        <v>267261</v>
      </c>
      <c r="K2" s="1">
        <f>_xll.ciqfunctions.udf.CIQ($B2, "IQ_TOTAL_CL", IQ_FY, $D2, , , "USD", , K$1)</f>
        <v>97192</v>
      </c>
      <c r="L2" s="1">
        <f>_xll.ciqfunctions.udf.CIQ($B2, "IQ_TOTAL_LIAB", IQ_FY, $D2, ,, "USD", , L$1)</f>
        <v>236450</v>
      </c>
      <c r="M2" s="1" t="str">
        <f>IF(_xll.ciqfunctions.udf.CIQ($B2, "IQ_PREF_EQUITY", IQ_FY, $D2, , , "USD", , M$1)=0,"None",_xll.ciqfunctions.udf.CIQ($B2, "IQ_PREF_EQUITY", IQ_FY, $D2, , , "USD", , M$1))</f>
        <v>None</v>
      </c>
      <c r="N2" s="1">
        <f>IF(_xll.ciqfunctions.udf.CIQ($B2, "IQ_COMMON", IQ_FY, $D2, , , "USD", , N$1)=0,"na",_xll.ciqfunctions.udf.CIQ($B2, "IQ_COMMON", IQ_FY, $D2, , , "USD", , N$1))</f>
        <v>41</v>
      </c>
      <c r="O2" s="1">
        <f>IF(_xll.ciqfunctions.udf.CIQ($B2, "IQ_APIC", IQ_FY, $D2, , , "USD", , O$1)=0,"",_xll.ciqfunctions.udf.CIQ($B2, "IQ_APIC", IQ_FY, $D2, , , "USD", , O$1))</f>
        <v>22290</v>
      </c>
      <c r="P2" s="1">
        <f>_xll.ciqfunctions.udf.CIQ($B2, "IQ_TOTAL_ASSETS", IQ_FY, $D2, , , "USD", , P$1)</f>
        <v>267261</v>
      </c>
      <c r="Q2" s="1">
        <f>_xll.ciqfunctions.udf.CIQ($B2, "IQ_RE", IQ_FY, $D2, , , "USD", , Q$1)</f>
        <v>18243</v>
      </c>
      <c r="R2" s="1">
        <f>_xll.ciqfunctions.udf.CIQ($B2, "IQ_TOTAL_EQUITY", IQ_FY, $D2, , , "USD", , R$1)</f>
        <v>30811</v>
      </c>
      <c r="S2" s="1">
        <f>_xll.ciqfunctions.udf.CIQ($B2, "IQ_TOTAL_OUTSTANDING_FILING_DATE", IQ_FY, $D2, , , "USD", , S$1)</f>
        <v>3978.6950200000001</v>
      </c>
      <c r="T2" s="1">
        <f>_xll.ciqfunctions.udf.CIQ($B2, "IQ_TOTAL_DEBT", IQ_FY, $D2, , , "USD", , T$1)</f>
        <v>162998</v>
      </c>
      <c r="U2" s="1" t="str">
        <f>IF(_xll.ciqfunctions.udf.CIQ($B2, "IQ_PREF_DIV_OTHER", IQ_FY, $D2, , , "USD", , U$1)=0,"na",_xll.ciqfunctions.udf.CIQ($B2, "IQ_PREF_DIV_OTHER", IQ_FY, $D2, , , "USD", , U$1))</f>
        <v>na</v>
      </c>
      <c r="V2" s="1">
        <f>_xll.ciqfunctions.udf.CIQ($B2, "IQ_COGS", IQ_FY, $D2, , , "USD", , V$1)</f>
        <v>112528</v>
      </c>
      <c r="W2" s="1">
        <f>_xll.ciqfunctions.udf.CIQ($B2, "IQ_CASH_EQUIV", IQ_FY, $D2, , , "USD", , W$1)</f>
        <v>10894</v>
      </c>
      <c r="X2" s="1">
        <f>_xll.ciqfunctions.udf.CIQ($B2, "IQ_AR", IQ_FY, $D2, , , "USD", , X$1)</f>
        <v>9993</v>
      </c>
      <c r="Y2" s="1">
        <f>_xll.ciqfunctions.udf.CIQ($B2, "IQ_INVENTORY", IQ_FY, $D2, , , "USD", , Y$1)</f>
        <v>10808</v>
      </c>
      <c r="Z2" t="s">
        <v>44</v>
      </c>
      <c r="AA2" s="1">
        <f>_xll.ciqfunctions.udf.CIQ($B2, "IQ_ST_INVEST", IQ_FY, $D2, , , "USD", , AA$1)</f>
        <v>19858</v>
      </c>
      <c r="AB2" s="1">
        <f>_xll.ciqfunctions.udf.CIQ($B2, "IQ_NPPE", IQ_FY, $D2, , , "USD", , AB$1)</f>
        <v>39674</v>
      </c>
      <c r="AC2" s="1">
        <f>_xll.ciqfunctions.udf.CIQ($B2, "IQ_LT_INVEST", IQ_FY, $D2, , , "USD", , AC$1)</f>
        <v>6601</v>
      </c>
      <c r="AD2" s="1">
        <f>_xll.ciqfunctions.udf.CIQ($B2, "IQ_AP", IQ_FY, $D2, , , "USD", , AD$1)</f>
        <v>22204</v>
      </c>
      <c r="AE2" s="1">
        <f>_xll.ciqfunctions.udf.CIQ($B2, "IQ_NET_INTEREST_EXP", IQ_FY, $D2, , , "USD", , AE$1)</f>
        <v>-1199</v>
      </c>
      <c r="AF2" s="1">
        <f>_xll.ciqfunctions.udf.CIQ($B2, "IQ_INC_TAX", IQ_FY, $D2, , , "USD", , AF$1)</f>
        <v>160</v>
      </c>
      <c r="AG2" s="1">
        <f>_xll.ciqfunctions.udf.CIQ($B2, "IQ_INC_TAX", IQ_SGA, $D2, , , "USD", , AG$1)</f>
        <v>160</v>
      </c>
      <c r="AH2" s="1">
        <f>_xll.ciqfunctions.udf.CIQ($B2, "IQ_COGS", IQ_FY, $D2, , , "USD", , AH$1)</f>
        <v>112528</v>
      </c>
      <c r="AI2" s="1">
        <f>_xll.ciqfunctions.udf.CIQ($B2, "IQ_TOTAL_EQUITY", IQ_FY, $D2, , , "USD", , AI$1)</f>
        <v>30811</v>
      </c>
      <c r="AJ2" s="1">
        <f>_xll.ciqfunctions.udf.CIQ($B2, "IQ_INVENTORY", IQ_FY, $D2, , , "USD", , AJ$1)</f>
        <v>10808</v>
      </c>
      <c r="AK2" s="1"/>
      <c r="AL2" s="1"/>
      <c r="AM2" s="1"/>
      <c r="AN2" s="1"/>
      <c r="AO2" s="1"/>
      <c r="AP2" s="1"/>
    </row>
    <row r="3" spans="1:42" x14ac:dyDescent="0.25">
      <c r="A3" t="str">
        <f>_xll.ciqfunctions.udf.CIQ(B3,"IQ_COMPANY_NAME")</f>
        <v>Ford Motor Company</v>
      </c>
      <c r="B3" s="3" t="s">
        <v>8</v>
      </c>
      <c r="C3" s="1" t="str">
        <f>_xll.ciqfunctions.udf.CIQ($B3, "IQ_INDUSTRY", IQ_FY, $D3, ,, "USD", , C$1)</f>
        <v>Automobiles</v>
      </c>
      <c r="D3" s="2">
        <f>DATE(YEAR(D2) -1, MONTH(D2), DAY(D2))</f>
        <v>43831</v>
      </c>
      <c r="E3" s="1">
        <f>_xll.ciqfunctions.udf.CIQ($B3, "IQ_TOTAL_REV", IQ_FY, $D3, ,, "USD", , E$1)</f>
        <v>155900</v>
      </c>
      <c r="F3" s="1">
        <f>_xll.ciqfunctions.udf.CIQ($B3, "IQ_NI", IQ_FY, $D3, ,, "USD", , F$1)</f>
        <v>47</v>
      </c>
      <c r="G3" s="1">
        <f>_xll.ciqfunctions.udf.CIQ($B3, "IQ_CASH_EQUIV", IQ_FY, $D3, , , "USD", , G$1)</f>
        <v>8437</v>
      </c>
      <c r="H3" s="1">
        <f>_xll.ciqfunctions.udf.CIQ($B3, "IQ_CASH_ST_INVEST", IQ_FY, $D3, , , "USD", , H$1)</f>
        <v>22288</v>
      </c>
      <c r="I3" s="1">
        <f>_xll.ciqfunctions.udf.CIQ($B3, "IQ_TOTAL_CA", IQ_FY, $D3, , , "USD", , I$1)</f>
        <v>114047</v>
      </c>
      <c r="J3" s="1">
        <f>_xll.ciqfunctions.udf.CIQ($B3, "IQ_TOTAL_ASSETS", IQ_FY, $D3, , , "USD", , J$1)</f>
        <v>258537</v>
      </c>
      <c r="K3" s="1">
        <f>_xll.ciqfunctions.udf.CIQ($B3, "IQ_TOTAL_CL", IQ_FY, $D3, , , "USD", , K$1)</f>
        <v>98132</v>
      </c>
      <c r="L3" s="1">
        <f>_xll.ciqfunctions.udf.CIQ($B3, "IQ_TOTAL_LIAB", IQ_FY, $D3, ,, "USD", , L$1)</f>
        <v>225307</v>
      </c>
      <c r="M3" s="1" t="str">
        <f>IF(_xll.ciqfunctions.udf.CIQ($B3, "IQ_PREF_EQUITY", IQ_FY, $D3, , , "USD", , M$1)=0,"None",_xll.ciqfunctions.udf.CIQ($B3, "IQ_PREF_EQUITY", IQ_FY, $D3, , , "USD", , M$1))</f>
        <v>None</v>
      </c>
      <c r="N3" s="1">
        <f>IF(_xll.ciqfunctions.udf.CIQ($B3, "IQ_COMMON", IQ_FY, $D3, , , "USD", , N$1)=0,"na",_xll.ciqfunctions.udf.CIQ($B3, "IQ_COMMON", IQ_FY, $D3, , , "USD", , N$1))</f>
        <v>41</v>
      </c>
      <c r="O3" s="1">
        <f>IF(_xll.ciqfunctions.udf.CIQ($B3, "IQ_APIC", IQ_FY, $D3, , , "USD", , O$1)=0,"",_xll.ciqfunctions.udf.CIQ($B3, "IQ_APIC", IQ_FY, $D3, , , "USD", , O$1))</f>
        <v>22165</v>
      </c>
      <c r="P3" s="1">
        <f>_xll.ciqfunctions.udf.CIQ($B3, "IQ_TOTAL_ASSETS", IQ_FY, $D3, , , "USD", , P$1)</f>
        <v>258537</v>
      </c>
      <c r="Q3" s="1">
        <f>_xll.ciqfunctions.udf.CIQ($B3, "IQ_RE", IQ_FY, $D3, , , "USD", , Q$1)</f>
        <v>20320</v>
      </c>
      <c r="R3" s="1">
        <f>_xll.ciqfunctions.udf.CIQ($B3, "IQ_TOTAL_EQUITY", IQ_FY, $D3, , , "USD", , R$1)</f>
        <v>33230</v>
      </c>
      <c r="S3" s="1">
        <f>_xll.ciqfunctions.udf.CIQ($B3, "IQ_TOTAL_OUTSTANDING_FILING_DATE", IQ_FY, $D3, , , "USD", , S$1)</f>
        <v>3964.9303300000001</v>
      </c>
      <c r="T3" s="1">
        <f>_xll.ciqfunctions.udf.CIQ($B3, "IQ_TOTAL_DEBT", IQ_FY, $D3, , , "USD", , T$1)</f>
        <v>156721</v>
      </c>
      <c r="U3" s="1" t="str">
        <f>IF(_xll.ciqfunctions.udf.CIQ($B3, "IQ_PREF_DIV_OTHER", IQ_FY, $D3, , , "USD", , U$1)=0,"na",_xll.ciqfunctions.udf.CIQ($B3, "IQ_PREF_DIV_OTHER", IQ_FY, $D3, , , "USD", , U$1))</f>
        <v>na</v>
      </c>
      <c r="V3" s="1">
        <f>_xll.ciqfunctions.udf.CIQ($B3, "IQ_COGS", IQ_FY, $D3, , , "USD", , V$1)</f>
        <v>133889</v>
      </c>
      <c r="W3" s="1">
        <f>_xll.ciqfunctions.udf.CIQ($B3, "IQ_CASH_EQUIV", IQ_FY, $D3, , , "USD", , W$1)</f>
        <v>8437</v>
      </c>
      <c r="X3" s="1">
        <f>_xll.ciqfunctions.udf.CIQ($B3, "IQ_AR", IQ_FY, $D3, , , "USD", , X$1)</f>
        <v>9237</v>
      </c>
      <c r="Y3" s="1">
        <f>_xll.ciqfunctions.udf.CIQ($B3, "IQ_INVENTORY", IQ_FY, $D3, , , "USD", , Y$1)</f>
        <v>10786</v>
      </c>
      <c r="Z3" t="s">
        <v>44</v>
      </c>
      <c r="AA3" s="1">
        <f>_xll.ciqfunctions.udf.CIQ($B3, "IQ_ST_INVEST", IQ_FY, $D3, , , "USD", , AA$1)</f>
        <v>13851</v>
      </c>
      <c r="AB3" s="1">
        <f>_xll.ciqfunctions.udf.CIQ($B3, "IQ_NPPE", IQ_FY, $D3, , , "USD", , AB$1)</f>
        <v>39496</v>
      </c>
      <c r="AC3" s="1">
        <f>_xll.ciqfunctions.udf.CIQ($B3, "IQ_LT_INVEST", IQ_FY, $D3, , , "USD", , AC$1)</f>
        <v>3719</v>
      </c>
      <c r="AD3" s="1">
        <f>_xll.ciqfunctions.udf.CIQ($B3, "IQ_AP", IQ_FY, $D3, , , "USD", , AD$1)</f>
        <v>20673</v>
      </c>
      <c r="AE3" s="1">
        <f>_xll.ciqfunctions.udf.CIQ($B3, "IQ_NET_INTEREST_EXP", IQ_FY, $D3, , , "USD", , AE$1)</f>
        <v>-546</v>
      </c>
      <c r="AF3" s="1">
        <f>_xll.ciqfunctions.udf.CIQ($B3, "IQ_INC_TAX", IQ_FY, $D3, , , "USD", , AF$1)</f>
        <v>-724</v>
      </c>
      <c r="AG3" s="1">
        <f>_xll.ciqfunctions.udf.CIQ($B3, "IQ_INC_TAX", IQ_SGA, $D3, , , "USD", , AG$1)</f>
        <v>-724</v>
      </c>
      <c r="AH3" s="1">
        <f>_xll.ciqfunctions.udf.CIQ($B3, "IQ_COGS", IQ_FY, $D3, , , "USD", , AH$1)</f>
        <v>133889</v>
      </c>
      <c r="AI3" s="1">
        <f>_xll.ciqfunctions.udf.CIQ($B3, "IQ_TOTAL_EQUITY", IQ_FY, $D3, , , "USD", , AI$1)</f>
        <v>33230</v>
      </c>
      <c r="AJ3" s="1">
        <f>_xll.ciqfunctions.udf.CIQ($B3, "IQ_INVENTORY", IQ_FY, $D3, , , "USD", , AJ$1)</f>
        <v>10786</v>
      </c>
    </row>
    <row r="4" spans="1:42" x14ac:dyDescent="0.25">
      <c r="A4" t="str">
        <f>_xll.ciqfunctions.udf.CIQ(B4,"IQ_COMPANY_NAME")</f>
        <v>Ford Motor Company</v>
      </c>
      <c r="B4" s="3" t="s">
        <v>8</v>
      </c>
      <c r="C4" s="1" t="str">
        <f>_xll.ciqfunctions.udf.CIQ($B4, "IQ_INDUSTRY", IQ_FY, $D4, ,, "USD", , C$1)</f>
        <v>Automobiles</v>
      </c>
      <c r="D4" s="2">
        <f>DATE(YEAR(D3) -1, MONTH(D3), DAY(D3))</f>
        <v>43466</v>
      </c>
      <c r="E4" s="1">
        <f>_xll.ciqfunctions.udf.CIQ($B4, "IQ_TOTAL_REV", IQ_FY, $D4, ,, "USD", , E$1)</f>
        <v>160338</v>
      </c>
      <c r="F4" s="1">
        <f>_xll.ciqfunctions.udf.CIQ($B4, "IQ_NI", IQ_FY, $D4, ,, "USD", , F$1)</f>
        <v>3677</v>
      </c>
      <c r="G4" s="1">
        <f>_xll.ciqfunctions.udf.CIQ($B4, "IQ_CASH_EQUIV", IQ_FY, $D4, , , "USD", , G$1)</f>
        <v>7111</v>
      </c>
      <c r="H4" s="1">
        <f>_xll.ciqfunctions.udf.CIQ($B4, "IQ_CASH_ST_INVEST", IQ_FY, $D4, , , "USD", , H$1)</f>
        <v>23036</v>
      </c>
      <c r="I4" s="1">
        <f>_xll.ciqfunctions.udf.CIQ($B4, "IQ_TOTAL_CA", IQ_FY, $D4, , , "USD", , I$1)</f>
        <v>114649</v>
      </c>
      <c r="J4" s="1">
        <f>_xll.ciqfunctions.udf.CIQ($B4, "IQ_TOTAL_ASSETS", IQ_FY, $D4, , , "USD", , J$1)</f>
        <v>256540</v>
      </c>
      <c r="K4" s="1">
        <f>_xll.ciqfunctions.udf.CIQ($B4, "IQ_TOTAL_CL", IQ_FY, $D4, , , "USD", , K$1)</f>
        <v>95569</v>
      </c>
      <c r="L4" s="1">
        <f>_xll.ciqfunctions.udf.CIQ($B4, "IQ_TOTAL_LIAB", IQ_FY, $D4, ,, "USD", , L$1)</f>
        <v>220474</v>
      </c>
      <c r="M4" s="1" t="str">
        <f>IF(_xll.ciqfunctions.udf.CIQ($B4, "IQ_PREF_EQUITY", IQ_FY, $D4, , , "USD", , M$1)=0,"None",_xll.ciqfunctions.udf.CIQ($B4, "IQ_PREF_EQUITY", IQ_FY, $D4, , , "USD", , M$1))</f>
        <v>None</v>
      </c>
      <c r="N4" s="1">
        <f>IF(_xll.ciqfunctions.udf.CIQ($B4, "IQ_COMMON", IQ_FY, $D4, , , "USD", , N$1)=0,"na",_xll.ciqfunctions.udf.CIQ($B4, "IQ_COMMON", IQ_FY, $D4, , , "USD", , N$1))</f>
        <v>41</v>
      </c>
      <c r="O4" s="1">
        <f>IF(_xll.ciqfunctions.udf.CIQ($B4, "IQ_APIC", IQ_FY, $D4, , , "USD", , O$1)=0,"",_xll.ciqfunctions.udf.CIQ($B4, "IQ_APIC", IQ_FY, $D4, , , "USD", , O$1))</f>
        <v>22006</v>
      </c>
      <c r="P4" s="1">
        <f>_xll.ciqfunctions.udf.CIQ($B4, "IQ_TOTAL_ASSETS", IQ_FY, $D4, , , "USD", , P$1)</f>
        <v>256540</v>
      </c>
      <c r="Q4" s="1">
        <f>_xll.ciqfunctions.udf.CIQ($B4, "IQ_RE", IQ_FY, $D4, , , "USD", , Q$1)</f>
        <v>22668</v>
      </c>
      <c r="R4" s="1">
        <f>_xll.ciqfunctions.udf.CIQ($B4, "IQ_TOTAL_EQUITY", IQ_FY, $D4, , , "USD", , R$1)</f>
        <v>36066</v>
      </c>
      <c r="S4" s="1">
        <f>_xll.ciqfunctions.udf.CIQ($B4, "IQ_TOTAL_OUTSTANDING_FILING_DATE", IQ_FY, $D4, , , "USD", , S$1)</f>
        <v>3978.5517399999999</v>
      </c>
      <c r="T4" s="1">
        <f>_xll.ciqfunctions.udf.CIQ($B4, "IQ_TOTAL_DEBT", IQ_FY, $D4, , , "USD", , T$1)</f>
        <v>154213</v>
      </c>
      <c r="U4" s="1" t="str">
        <f>IF(_xll.ciqfunctions.udf.CIQ($B4, "IQ_PREF_DIV_OTHER", IQ_FY, $D4, , , "USD", , U$1)=0,"na",_xll.ciqfunctions.udf.CIQ($B4, "IQ_PREF_DIV_OTHER", IQ_FY, $D4, , , "USD", , U$1))</f>
        <v>na</v>
      </c>
      <c r="V4" s="1">
        <f>_xll.ciqfunctions.udf.CIQ($B4, "IQ_COGS", IQ_FY, $D4, , , "USD", , V$1)</f>
        <v>136269</v>
      </c>
      <c r="W4" s="1">
        <f>_xll.ciqfunctions.udf.CIQ($B4, "IQ_CASH_EQUIV", IQ_FY, $D4, , , "USD", , W$1)</f>
        <v>7111</v>
      </c>
      <c r="X4" s="1">
        <f>_xll.ciqfunctions.udf.CIQ($B4, "IQ_AR", IQ_FY, $D4, , , "USD", , X$1)</f>
        <v>11195</v>
      </c>
      <c r="Y4" s="1">
        <f>_xll.ciqfunctions.udf.CIQ($B4, "IQ_INVENTORY", IQ_FY, $D4, , , "USD", , Y$1)</f>
        <v>11220</v>
      </c>
      <c r="Z4" t="s">
        <v>44</v>
      </c>
      <c r="AA4" s="1">
        <f>_xll.ciqfunctions.udf.CIQ($B4, "IQ_ST_INVEST", IQ_FY, $D4, , , "USD", , AA$1)</f>
        <v>15925</v>
      </c>
      <c r="AB4" s="1">
        <f>_xll.ciqfunctions.udf.CIQ($B4, "IQ_NPPE", IQ_FY, $D4, , , "USD", , AB$1)</f>
        <v>37883</v>
      </c>
      <c r="AC4" s="1">
        <f>_xll.ciqfunctions.udf.CIQ($B4, "IQ_LT_INVEST", IQ_FY, $D4, , , "USD", , AC$1)</f>
        <v>2959</v>
      </c>
      <c r="AD4" s="1">
        <f>_xll.ciqfunctions.udf.CIQ($B4, "IQ_AP", IQ_FY, $D4, , , "USD", , AD$1)</f>
        <v>21520</v>
      </c>
      <c r="AE4" s="1">
        <f>_xll.ciqfunctions.udf.CIQ($B4, "IQ_NET_INTEREST_EXP", IQ_FY, $D4, , , "USD", , AE$1)</f>
        <v>-729</v>
      </c>
      <c r="AF4" s="1">
        <f>_xll.ciqfunctions.udf.CIQ($B4, "IQ_INC_TAX", IQ_FY, $D4, , , "USD", , AF$1)</f>
        <v>650</v>
      </c>
      <c r="AG4" s="1">
        <f>_xll.ciqfunctions.udf.CIQ($B4, "IQ_INC_TAX", IQ_SGA, $D4, , , "USD", , AG$1)</f>
        <v>650</v>
      </c>
      <c r="AH4" s="1">
        <f>_xll.ciqfunctions.udf.CIQ($B4, "IQ_COGS", IQ_FY, $D4, , , "USD", , AH$1)</f>
        <v>136269</v>
      </c>
      <c r="AI4" s="1">
        <f>_xll.ciqfunctions.udf.CIQ($B4, "IQ_TOTAL_EQUITY", IQ_FY, $D4, , , "USD", , AI$1)</f>
        <v>36066</v>
      </c>
      <c r="AJ4" s="1">
        <f>_xll.ciqfunctions.udf.CIQ($B4, "IQ_INVENTORY", IQ_FY, $D4, , , "USD", , AJ$1)</f>
        <v>11220</v>
      </c>
    </row>
    <row r="5" spans="1:42" x14ac:dyDescent="0.25">
      <c r="A5" t="str">
        <f>_xll.ciqfunctions.udf.CIQ(B5,"IQ_COMPANY_NAME")</f>
        <v>Ford Motor Company</v>
      </c>
      <c r="B5" s="3" t="s">
        <v>8</v>
      </c>
      <c r="C5" s="1" t="str">
        <f>_xll.ciqfunctions.udf.CIQ($B5, "IQ_INDUSTRY", IQ_FY, $D5, ,, "USD", , C$1)</f>
        <v>Automobiles</v>
      </c>
      <c r="D5" s="2">
        <f>DATE(YEAR(D4) -1, MONTH(D4), DAY(D4))</f>
        <v>43101</v>
      </c>
      <c r="E5" s="1">
        <f>_xll.ciqfunctions.udf.CIQ($B5, "IQ_TOTAL_REV", IQ_FY, $D5, ,, "USD", , E$1)</f>
        <v>156776</v>
      </c>
      <c r="F5" s="1">
        <f>_xll.ciqfunctions.udf.CIQ($B5, "IQ_NI", IQ_FY, $D5, ,, "USD", , F$1)</f>
        <v>7731</v>
      </c>
      <c r="G5" s="1">
        <f>_xll.ciqfunctions.udf.CIQ($B5, "IQ_CASH_EQUIV", IQ_FY, $D5, , , "USD", , G$1)</f>
        <v>8934</v>
      </c>
      <c r="H5" s="1">
        <f>_xll.ciqfunctions.udf.CIQ($B5, "IQ_CASH_ST_INVEST", IQ_FY, $D5, , , "USD", , H$1)</f>
        <v>26488</v>
      </c>
      <c r="I5" s="1">
        <f>_xll.ciqfunctions.udf.CIQ($B5, "IQ_TOTAL_CA", IQ_FY, $D5, , , "USD", , I$1)</f>
        <v>116801</v>
      </c>
      <c r="J5" s="1">
        <f>_xll.ciqfunctions.udf.CIQ($B5, "IQ_TOTAL_ASSETS", IQ_FY, $D5, , , "USD", , J$1)</f>
        <v>258496</v>
      </c>
      <c r="K5" s="1">
        <f>_xll.ciqfunctions.udf.CIQ($B5, "IQ_TOTAL_CL", IQ_FY, $D5, , , "USD", , K$1)</f>
        <v>94600</v>
      </c>
      <c r="L5" s="1">
        <f>_xll.ciqfunctions.udf.CIQ($B5, "IQ_TOTAL_LIAB", IQ_FY, $D5, ,, "USD", , L$1)</f>
        <v>222792</v>
      </c>
      <c r="M5" s="1" t="str">
        <f>IF(_xll.ciqfunctions.udf.CIQ($B5, "IQ_PREF_EQUITY", IQ_FY, $D5, , , "USD", , M$1)=0,"None",_xll.ciqfunctions.udf.CIQ($B5, "IQ_PREF_EQUITY", IQ_FY, $D5, , , "USD", , M$1))</f>
        <v>None</v>
      </c>
      <c r="N5" s="1">
        <f>IF(_xll.ciqfunctions.udf.CIQ($B5, "IQ_COMMON", IQ_FY, $D5, , , "USD", , N$1)=0,"na",_xll.ciqfunctions.udf.CIQ($B5, "IQ_COMMON", IQ_FY, $D5, , , "USD", , N$1))</f>
        <v>41</v>
      </c>
      <c r="O5" s="1">
        <f>IF(_xll.ciqfunctions.udf.CIQ($B5, "IQ_APIC", IQ_FY, $D5, , , "USD", , O$1)=0,"",_xll.ciqfunctions.udf.CIQ($B5, "IQ_APIC", IQ_FY, $D5, , , "USD", , O$1))</f>
        <v>21843</v>
      </c>
      <c r="P5" s="1">
        <f>_xll.ciqfunctions.udf.CIQ($B5, "IQ_TOTAL_ASSETS", IQ_FY, $D5, , , "USD", , P$1)</f>
        <v>258496</v>
      </c>
      <c r="Q5" s="1">
        <f>_xll.ciqfunctions.udf.CIQ($B5, "IQ_RE", IQ_FY, $D5, , , "USD", , Q$1)</f>
        <v>21906</v>
      </c>
      <c r="R5" s="1">
        <f>_xll.ciqfunctions.udf.CIQ($B5, "IQ_TOTAL_EQUITY", IQ_FY, $D5, , , "USD", , R$1)</f>
        <v>35704</v>
      </c>
      <c r="S5" s="1">
        <f>_xll.ciqfunctions.udf.CIQ($B5, "IQ_TOTAL_OUTSTANDING_FILING_DATE", IQ_FY, $D5, , , "USD", , S$1)</f>
        <v>3973.3516599999998</v>
      </c>
      <c r="T5" s="1">
        <f>_xll.ciqfunctions.udf.CIQ($B5, "IQ_TOTAL_DEBT", IQ_FY, $D5, , , "USD", , T$1)</f>
        <v>154287</v>
      </c>
      <c r="U5" s="1" t="str">
        <f>IF(_xll.ciqfunctions.udf.CIQ($B5, "IQ_PREF_DIV_OTHER", IQ_FY, $D5, , , "USD", , U$1)=0,"na",_xll.ciqfunctions.udf.CIQ($B5, "IQ_PREF_DIV_OTHER", IQ_FY, $D5, , , "USD", , U$1))</f>
        <v>na</v>
      </c>
      <c r="V5" s="1">
        <f>_xll.ciqfunctions.udf.CIQ($B5, "IQ_COGS", IQ_FY, $D5, , , "USD", , V$1)</f>
        <v>131321</v>
      </c>
      <c r="W5" s="1">
        <f>_xll.ciqfunctions.udf.CIQ($B5, "IQ_CASH_EQUIV", IQ_FY, $D5, , , "USD", , W$1)</f>
        <v>8934</v>
      </c>
      <c r="X5" s="1">
        <f>_xll.ciqfunctions.udf.CIQ($B5, "IQ_AR", IQ_FY, $D5, , , "USD", , X$1)</f>
        <v>10599</v>
      </c>
      <c r="Y5" s="1">
        <f>_xll.ciqfunctions.udf.CIQ($B5, "IQ_INVENTORY", IQ_FY, $D5, , , "USD", , Y$1)</f>
        <v>11176</v>
      </c>
      <c r="Z5" t="s">
        <v>44</v>
      </c>
      <c r="AA5" s="1">
        <f>_xll.ciqfunctions.udf.CIQ($B5, "IQ_ST_INVEST", IQ_FY, $D5, , , "USD", , AA$1)</f>
        <v>17554</v>
      </c>
      <c r="AB5" s="1">
        <f>_xll.ciqfunctions.udf.CIQ($B5, "IQ_NPPE", IQ_FY, $D5, , , "USD", , AB$1)</f>
        <v>36901</v>
      </c>
      <c r="AC5" s="1">
        <f>_xll.ciqfunctions.udf.CIQ($B5, "IQ_LT_INVEST", IQ_FY, $D5, , , "USD", , AC$1)</f>
        <v>3448</v>
      </c>
      <c r="AD5" s="1">
        <f>_xll.ciqfunctions.udf.CIQ($B5, "IQ_AP", IQ_FY, $D5, , , "USD", , AD$1)</f>
        <v>23282</v>
      </c>
      <c r="AE5" s="1">
        <f>_xll.ciqfunctions.udf.CIQ($B5, "IQ_NET_INTEREST_EXP", IQ_FY, $D5, , , "USD", , AE$1)</f>
        <v>-847</v>
      </c>
      <c r="AF5" s="1">
        <f>_xll.ciqfunctions.udf.CIQ($B5, "IQ_INC_TAX", IQ_FY, $D5, , , "USD", , AF$1)</f>
        <v>402</v>
      </c>
      <c r="AG5" s="1">
        <f>_xll.ciqfunctions.udf.CIQ($B5, "IQ_INC_TAX", IQ_SGA, $D5, , , "USD", , AG$1)</f>
        <v>402</v>
      </c>
      <c r="AH5" s="1">
        <f>_xll.ciqfunctions.udf.CIQ($B5, "IQ_COGS", IQ_FY, $D5, , , "USD", , AH$1)</f>
        <v>131321</v>
      </c>
      <c r="AI5" s="1">
        <f>_xll.ciqfunctions.udf.CIQ($B5, "IQ_TOTAL_EQUITY", IQ_FY, $D5, , , "USD", , AI$1)</f>
        <v>35704</v>
      </c>
      <c r="AJ5" s="1">
        <f>_xll.ciqfunctions.udf.CIQ($B5, "IQ_INVENTORY", IQ_FY, $D5, , , "USD", , AJ$1)</f>
        <v>11176</v>
      </c>
    </row>
    <row r="6" spans="1:42" x14ac:dyDescent="0.25">
      <c r="A6" t="str">
        <f>_xll.ciqfunctions.udf.CIQ(B6,"IQ_COMPANY_NAME")</f>
        <v>Ford Motor Company</v>
      </c>
      <c r="B6" s="3" t="s">
        <v>8</v>
      </c>
      <c r="C6" s="1" t="str">
        <f>_xll.ciqfunctions.udf.CIQ($B6, "IQ_INDUSTRY", IQ_FY, $D6, ,, "USD", , C$1)</f>
        <v>Automobiles</v>
      </c>
      <c r="D6" s="2">
        <f>DATE(YEAR(D5) -1, MONTH(D5), DAY(D5))</f>
        <v>42736</v>
      </c>
      <c r="E6" s="1">
        <f>_xll.ciqfunctions.udf.CIQ($B6, "IQ_TOTAL_REV", IQ_FY, $D6, ,, "USD", , E$1)</f>
        <v>151800</v>
      </c>
      <c r="F6" s="1">
        <f>_xll.ciqfunctions.udf.CIQ($B6, "IQ_NI", IQ_FY, $D6, ,, "USD", , F$1)</f>
        <v>4589</v>
      </c>
      <c r="G6" s="1">
        <f>_xll.ciqfunctions.udf.CIQ($B6, "IQ_CASH_EQUIV", IQ_FY, $D6, , , "USD", , G$1)</f>
        <v>7828</v>
      </c>
      <c r="H6" s="1">
        <f>_xll.ciqfunctions.udf.CIQ($B6, "IQ_CASH_ST_INVEST", IQ_FY, $D6, , , "USD", , H$1)</f>
        <v>27470</v>
      </c>
      <c r="I6" s="1">
        <f>_xll.ciqfunctions.udf.CIQ($B6, "IQ_TOTAL_CA", IQ_FY, $D6, , , "USD", , I$1)</f>
        <v>108461</v>
      </c>
      <c r="J6" s="1">
        <f>_xll.ciqfunctions.udf.CIQ($B6, "IQ_TOTAL_ASSETS", IQ_FY, $D6, , , "USD", , J$1)</f>
        <v>237951</v>
      </c>
      <c r="K6" s="1">
        <f>_xll.ciqfunctions.udf.CIQ($B6, "IQ_TOTAL_CL", IQ_FY, $D6, , , "USD", , K$1)</f>
        <v>90281</v>
      </c>
      <c r="L6" s="1">
        <f>_xll.ciqfunctions.udf.CIQ($B6, "IQ_TOTAL_LIAB", IQ_FY, $D6, ,, "USD", , L$1)</f>
        <v>208668</v>
      </c>
      <c r="M6" s="1" t="str">
        <f>IF(_xll.ciqfunctions.udf.CIQ($B6, "IQ_PREF_EQUITY", IQ_FY, $D6, , , "USD", , M$1)=0,"None",_xll.ciqfunctions.udf.CIQ($B6, "IQ_PREF_EQUITY", IQ_FY, $D6, , , "USD", , M$1))</f>
        <v>None</v>
      </c>
      <c r="N6" s="1">
        <f>IF(_xll.ciqfunctions.udf.CIQ($B6, "IQ_COMMON", IQ_FY, $D6, , , "USD", , N$1)=0,"na",_xll.ciqfunctions.udf.CIQ($B6, "IQ_COMMON", IQ_FY, $D6, , , "USD", , N$1))</f>
        <v>41</v>
      </c>
      <c r="O6" s="1">
        <f>IF(_xll.ciqfunctions.udf.CIQ($B6, "IQ_APIC", IQ_FY, $D6, , , "USD", , O$1)=0,"",_xll.ciqfunctions.udf.CIQ($B6, "IQ_APIC", IQ_FY, $D6, , , "USD", , O$1))</f>
        <v>21630</v>
      </c>
      <c r="P6" s="1">
        <f>_xll.ciqfunctions.udf.CIQ($B6, "IQ_TOTAL_ASSETS", IQ_FY, $D6, , , "USD", , P$1)</f>
        <v>237951</v>
      </c>
      <c r="Q6" s="1">
        <f>_xll.ciqfunctions.udf.CIQ($B6, "IQ_RE", IQ_FY, $D6, , , "USD", , Q$1)</f>
        <v>15634</v>
      </c>
      <c r="R6" s="1">
        <f>_xll.ciqfunctions.udf.CIQ($B6, "IQ_TOTAL_EQUITY", IQ_FY, $D6, , , "USD", , R$1)</f>
        <v>29283</v>
      </c>
      <c r="S6" s="1">
        <f>_xll.ciqfunctions.udf.CIQ($B6, "IQ_TOTAL_OUTSTANDING_FILING_DATE", IQ_FY, $D6, , , "USD", , S$1)</f>
        <v>3974.2971699999998</v>
      </c>
      <c r="T6" s="1">
        <f>_xll.ciqfunctions.udf.CIQ($B6, "IQ_TOTAL_DEBT", IQ_FY, $D6, , , "USD", , T$1)</f>
        <v>142970</v>
      </c>
      <c r="U6" s="1" t="str">
        <f>IF(_xll.ciqfunctions.udf.CIQ($B6, "IQ_PREF_DIV_OTHER", IQ_FY, $D6, , , "USD", , U$1)=0,"na",_xll.ciqfunctions.udf.CIQ($B6, "IQ_PREF_DIV_OTHER", IQ_FY, $D6, , , "USD", , U$1))</f>
        <v>na</v>
      </c>
      <c r="V6" s="1">
        <f>_xll.ciqfunctions.udf.CIQ($B6, "IQ_COGS", IQ_FY, $D6, , , "USD", , V$1)</f>
        <v>126195</v>
      </c>
      <c r="W6" s="1">
        <f>_xll.ciqfunctions.udf.CIQ($B6, "IQ_CASH_EQUIV", IQ_FY, $D6, , , "USD", , W$1)</f>
        <v>7828</v>
      </c>
      <c r="X6" s="1">
        <f>_xll.ciqfunctions.udf.CIQ($B6, "IQ_AR", IQ_FY, $D6, , , "USD", , X$1)</f>
        <v>11102</v>
      </c>
      <c r="Y6" s="1">
        <f>_xll.ciqfunctions.udf.CIQ($B6, "IQ_INVENTORY", IQ_FY, $D6, , , "USD", , Y$1)</f>
        <v>8898</v>
      </c>
      <c r="Z6" t="s">
        <v>44</v>
      </c>
      <c r="AA6" s="1">
        <f>_xll.ciqfunctions.udf.CIQ($B6, "IQ_ST_INVEST", IQ_FY, $D6, , , "USD", , AA$1)</f>
        <v>19642</v>
      </c>
      <c r="AB6" s="1">
        <f>_xll.ciqfunctions.udf.CIQ($B6, "IQ_NPPE", IQ_FY, $D6, , , "USD", , AB$1)</f>
        <v>33692</v>
      </c>
      <c r="AC6" s="1">
        <f>_xll.ciqfunctions.udf.CIQ($B6, "IQ_LT_INVEST", IQ_FY, $D6, , , "USD", , AC$1)</f>
        <v>3523</v>
      </c>
      <c r="AD6" s="1">
        <f>_xll.ciqfunctions.udf.CIQ($B6, "IQ_AP", IQ_FY, $D6, , , "USD", , AD$1)</f>
        <v>21296</v>
      </c>
      <c r="AE6" s="1">
        <f>_xll.ciqfunctions.udf.CIQ($B6, "IQ_NET_INTEREST_EXP", IQ_FY, $D6, , , "USD", , AE$1)</f>
        <v>-733</v>
      </c>
      <c r="AF6" s="1">
        <f>_xll.ciqfunctions.udf.CIQ($B6, "IQ_INC_TAX", IQ_FY, $D6, , , "USD", , AF$1)</f>
        <v>2184</v>
      </c>
      <c r="AG6" s="1">
        <f>_xll.ciqfunctions.udf.CIQ($B6, "IQ_INC_TAX", IQ_SGA, $D6, , , "USD", , AG$1)</f>
        <v>2184</v>
      </c>
      <c r="AH6" s="1">
        <f>_xll.ciqfunctions.udf.CIQ($B6, "IQ_COGS", IQ_FY, $D6, , , "USD", , AH$1)</f>
        <v>126195</v>
      </c>
      <c r="AI6" s="1">
        <f>_xll.ciqfunctions.udf.CIQ($B6, "IQ_TOTAL_EQUITY", IQ_FY, $D6, , , "USD", , AI$1)</f>
        <v>29283</v>
      </c>
      <c r="AJ6" s="1">
        <f>_xll.ciqfunctions.udf.CIQ($B6, "IQ_INVENTORY", IQ_FY, $D6, , , "USD", , AJ$1)</f>
        <v>8898</v>
      </c>
    </row>
    <row r="7" spans="1:42" x14ac:dyDescent="0.25">
      <c r="A7" t="str">
        <f>_xll.ciqfunctions.udf.CIQ(B7,"IQ_COMPANY_NAME")</f>
        <v>Ford Motor Company</v>
      </c>
      <c r="B7" s="3" t="s">
        <v>8</v>
      </c>
      <c r="C7" s="1" t="str">
        <f>_xll.ciqfunctions.udf.CIQ($B7, "IQ_INDUSTRY", IQ_FY, $D7, ,, "USD", , C$1)</f>
        <v>Automobiles</v>
      </c>
      <c r="D7" s="2">
        <f>DATE(YEAR(D6) -1, MONTH(D6), DAY(D6))</f>
        <v>42370</v>
      </c>
      <c r="E7" s="1">
        <f>_xll.ciqfunctions.udf.CIQ($B7, "IQ_TOTAL_REV", IQ_FY, $D7, ,, "USD", , E$1)</f>
        <v>149558</v>
      </c>
      <c r="F7" s="1">
        <f>_xll.ciqfunctions.udf.CIQ($B7, "IQ_NI", IQ_FY, $D7, ,, "USD", , F$1)</f>
        <v>7373</v>
      </c>
      <c r="G7" s="1">
        <f>_xll.ciqfunctions.udf.CIQ($B7, "IQ_CASH_EQUIV", IQ_FY, $D7, , , "USD", , G$1)</f>
        <v>5386</v>
      </c>
      <c r="H7" s="1">
        <f>_xll.ciqfunctions.udf.CIQ($B7, "IQ_CASH_ST_INVEST", IQ_FY, $D7, , , "USD", , H$1)</f>
        <v>23567</v>
      </c>
      <c r="I7" s="1">
        <f>_xll.ciqfunctions.udf.CIQ($B7, "IQ_TOTAL_CA", IQ_FY, $D7, , , "USD", , I$1)</f>
        <v>102587</v>
      </c>
      <c r="J7" s="1">
        <f>_xll.ciqfunctions.udf.CIQ($B7, "IQ_TOTAL_ASSETS", IQ_FY, $D7, , , "USD", , J$1)</f>
        <v>224925</v>
      </c>
      <c r="K7" s="1">
        <f>_xll.ciqfunctions.udf.CIQ($B7, "IQ_TOTAL_CL", IQ_FY, $D7, , , "USD", , K$1)</f>
        <v>82336</v>
      </c>
      <c r="L7" s="1">
        <f>_xll.ciqfunctions.udf.CIQ($B7, "IQ_TOTAL_LIAB", IQ_FY, $D7, ,, "USD", , L$1)</f>
        <v>196174</v>
      </c>
      <c r="M7" s="1" t="str">
        <f>IF(_xll.ciqfunctions.udf.CIQ($B7, "IQ_PREF_EQUITY", IQ_FY, $D7, , , "USD", , M$1)=0,"None",_xll.ciqfunctions.udf.CIQ($B7, "IQ_PREF_EQUITY", IQ_FY, $D7, , , "USD", , M$1))</f>
        <v>None</v>
      </c>
      <c r="N7" s="1">
        <f>IF(_xll.ciqfunctions.udf.CIQ($B7, "IQ_COMMON", IQ_FY, $D7, , , "USD", , N$1)=0,"na",_xll.ciqfunctions.udf.CIQ($B7, "IQ_COMMON", IQ_FY, $D7, , , "USD", , N$1))</f>
        <v>41</v>
      </c>
      <c r="O7" s="1">
        <f>IF(_xll.ciqfunctions.udf.CIQ($B7, "IQ_APIC", IQ_FY, $D7, , , "USD", , O$1)=0,"",_xll.ciqfunctions.udf.CIQ($B7, "IQ_APIC", IQ_FY, $D7, , , "USD", , O$1))</f>
        <v>21421</v>
      </c>
      <c r="P7" s="1">
        <f>_xll.ciqfunctions.udf.CIQ($B7, "IQ_TOTAL_ASSETS", IQ_FY, $D7, , , "USD", , P$1)</f>
        <v>224925</v>
      </c>
      <c r="Q7" s="1">
        <f>_xll.ciqfunctions.udf.CIQ($B7, "IQ_RE", IQ_FY, $D7, , , "USD", , Q$1)</f>
        <v>14414</v>
      </c>
      <c r="R7" s="1">
        <f>_xll.ciqfunctions.udf.CIQ($B7, "IQ_TOTAL_EQUITY", IQ_FY, $D7, , , "USD", , R$1)</f>
        <v>28751</v>
      </c>
      <c r="S7" s="1">
        <f>_xll.ciqfunctions.udf.CIQ($B7, "IQ_TOTAL_OUTSTANDING_FILING_DATE", IQ_FY, $D7, , , "USD", , S$1)</f>
        <v>3969.5132600000002</v>
      </c>
      <c r="T7" s="1">
        <f>_xll.ciqfunctions.udf.CIQ($B7, "IQ_TOTAL_DEBT", IQ_FY, $D7, , , "USD", , T$1)</f>
        <v>132854</v>
      </c>
      <c r="U7" s="1" t="str">
        <f>IF(_xll.ciqfunctions.udf.CIQ($B7, "IQ_PREF_DIV_OTHER", IQ_FY, $D7, , , "USD", , U$1)=0,"na",_xll.ciqfunctions.udf.CIQ($B7, "IQ_PREF_DIV_OTHER", IQ_FY, $D7, , , "USD", , U$1))</f>
        <v>na</v>
      </c>
      <c r="V7" s="1">
        <f>_xll.ciqfunctions.udf.CIQ($B7, "IQ_COGS", IQ_FY, $D7, , , "USD", , V$1)</f>
        <v>124446</v>
      </c>
      <c r="W7" s="1">
        <f>_xll.ciqfunctions.udf.CIQ($B7, "IQ_CASH_EQUIV", IQ_FY, $D7, , , "USD", , W$1)</f>
        <v>5386</v>
      </c>
      <c r="X7" s="1">
        <f>_xll.ciqfunctions.udf.CIQ($B7, "IQ_AR", IQ_FY, $D7, , , "USD", , X$1)</f>
        <v>11042</v>
      </c>
      <c r="Y7" s="1">
        <f>_xll.ciqfunctions.udf.CIQ($B7, "IQ_INVENTORY", IQ_FY, $D7, , , "USD", , Y$1)</f>
        <v>8319</v>
      </c>
      <c r="Z7" t="s">
        <v>44</v>
      </c>
      <c r="AA7" s="1">
        <f>_xll.ciqfunctions.udf.CIQ($B7, "IQ_ST_INVEST", IQ_FY, $D7, , , "USD", , AA$1)</f>
        <v>18181</v>
      </c>
      <c r="AB7" s="1">
        <f>_xll.ciqfunctions.udf.CIQ($B7, "IQ_NPPE", IQ_FY, $D7, , , "USD", , AB$1)</f>
        <v>32177</v>
      </c>
      <c r="AC7" s="1">
        <f>_xll.ciqfunctions.udf.CIQ($B7, "IQ_LT_INVEST", IQ_FY, $D7, , , "USD", , AC$1)</f>
        <v>3244</v>
      </c>
      <c r="AD7" s="1">
        <f>_xll.ciqfunctions.udf.CIQ($B7, "IQ_AP", IQ_FY, $D7, , , "USD", , AD$1)</f>
        <v>20272</v>
      </c>
      <c r="AE7" s="1">
        <f>_xll.ciqfunctions.udf.CIQ($B7, "IQ_NET_INTEREST_EXP", IQ_FY, $D7, , , "USD", , AE$1)</f>
        <v>-540</v>
      </c>
      <c r="AF7" s="1">
        <f>_xll.ciqfunctions.udf.CIQ($B7, "IQ_INC_TAX", IQ_FY, $D7, , , "USD", , AF$1)</f>
        <v>2881</v>
      </c>
      <c r="AG7" s="1">
        <f>_xll.ciqfunctions.udf.CIQ($B7, "IQ_INC_TAX", IQ_SGA, $D7, , , "USD", , AG$1)</f>
        <v>2881</v>
      </c>
      <c r="AH7" s="1">
        <f>_xll.ciqfunctions.udf.CIQ($B7, "IQ_COGS", IQ_FY, $D7, , , "USD", , AH$1)</f>
        <v>124446</v>
      </c>
      <c r="AI7" s="1">
        <f>_xll.ciqfunctions.udf.CIQ($B7, "IQ_TOTAL_EQUITY", IQ_FY, $D7, , , "USD", , AI$1)</f>
        <v>28751</v>
      </c>
      <c r="AJ7" s="1">
        <f>_xll.ciqfunctions.udf.CIQ($B7, "IQ_INVENTORY", IQ_FY, $D7, , , "USD", , AJ$1)</f>
        <v>8319</v>
      </c>
    </row>
    <row r="8" spans="1:42" x14ac:dyDescent="0.25">
      <c r="A8" t="str">
        <f>_xll.ciqfunctions.udf.CIQ(B8,"IQ_COMPANY_NAME")</f>
        <v>Apple Inc.</v>
      </c>
      <c r="B8" t="s">
        <v>50</v>
      </c>
      <c r="C8" s="1" t="str">
        <f>_xll.ciqfunctions.udf.CIQ($B8, "IQ_INDUSTRY", IQ_FY, $D8, ,, "USD", , C$1)</f>
        <v>Technology Hardware, Storage and Peripherals</v>
      </c>
      <c r="D8" s="2">
        <v>44197</v>
      </c>
      <c r="E8" s="1">
        <f>_xll.ciqfunctions.udf.CIQ($B8, "IQ_TOTAL_REV", IQ_FY, $D8, ,, "USD", , E$1)</f>
        <v>274515</v>
      </c>
      <c r="F8" s="1">
        <f>_xll.ciqfunctions.udf.CIQ($B8, "IQ_NI", IQ_FY, $D8, ,, "USD", , F$1)</f>
        <v>57411</v>
      </c>
      <c r="G8" s="1">
        <f>_xll.ciqfunctions.udf.CIQ($B8, "IQ_CASH_EQUIV", IQ_FY, $D8, , , "USD", , G$1)</f>
        <v>38016</v>
      </c>
      <c r="H8" s="1">
        <f>_xll.ciqfunctions.udf.CIQ($B8, "IQ_CASH_ST_INVEST", IQ_FY, $D8, , , "USD", , H$1)</f>
        <v>90943</v>
      </c>
      <c r="I8" s="1">
        <f>_xll.ciqfunctions.udf.CIQ($B8, "IQ_TOTAL_CA", IQ_FY, $D8, , , "USD", , I$1)</f>
        <v>143713</v>
      </c>
      <c r="J8" s="1">
        <f>_xll.ciqfunctions.udf.CIQ($B8, "IQ_TOTAL_ASSETS", IQ_FY, $D8, , , "USD", , J$1)</f>
        <v>323888</v>
      </c>
      <c r="K8" s="1">
        <f>_xll.ciqfunctions.udf.CIQ($B8, "IQ_TOTAL_CL", IQ_FY, $D8, , , "USD", , K$1)</f>
        <v>105392</v>
      </c>
      <c r="L8" s="1">
        <f>_xll.ciqfunctions.udf.CIQ($B8, "IQ_TOTAL_LIAB", IQ_FY, $D8, ,, "USD", , L$1)</f>
        <v>258549</v>
      </c>
      <c r="M8" s="1" t="str">
        <f>IF(_xll.ciqfunctions.udf.CIQ($B8, "IQ_PREF_EQUITY", IQ_FY, $D8, , , "USD", , M$1)=0,"",_xll.ciqfunctions.udf.CIQ($B8, "IQ_PREF_EQUITY", IQ_FY, $D8, , , "USD", , M$1))</f>
        <v/>
      </c>
      <c r="N8" s="1">
        <f>IF(_xll.ciqfunctions.udf.CIQ($B8, "IQ_COMMON", IQ_FY, $D8, , , "USD", , N$1)=0,"na",_xll.ciqfunctions.udf.CIQ($B8, "IQ_COMMON", IQ_FY, $D8, , , "USD", , N$1))</f>
        <v>50779</v>
      </c>
      <c r="O8" s="1" t="str">
        <f>IF(_xll.ciqfunctions.udf.CIQ($B8, "IQ_APIC", IQ_FY, $D8, , , "USD", , O$1)=0,"",_xll.ciqfunctions.udf.CIQ($B8, "IQ_APIC", IQ_FY, $D8, , , "USD", , O$1))</f>
        <v/>
      </c>
      <c r="P8" s="1">
        <f>_xll.ciqfunctions.udf.CIQ($B8, "IQ_TOTAL_ASSETS", IQ_FY, $D8, , , "USD", , P$1)</f>
        <v>323888</v>
      </c>
      <c r="Q8" s="1">
        <f>_xll.ciqfunctions.udf.CIQ($B8, "IQ_RE", IQ_FY, $D8, , , "USD", , Q$1)</f>
        <v>14966</v>
      </c>
      <c r="R8" s="1">
        <f>_xll.ciqfunctions.udf.CIQ($B8, "IQ_TOTAL_EQUITY", IQ_FY, $D8, , , "USD", , R$1)</f>
        <v>65339</v>
      </c>
      <c r="S8" s="1">
        <f>_xll.ciqfunctions.udf.CIQ($B8, "IQ_TOTAL_OUTSTANDING_FILING_DATE", IQ_FY, $D8, , , "USD", , S$1)</f>
        <v>17001.802</v>
      </c>
      <c r="T8" s="1">
        <f>_xll.ciqfunctions.udf.CIQ($B8, "IQ_TOTAL_DEBT", IQ_FY, $D8, , , "USD", , T$1)</f>
        <v>122278</v>
      </c>
      <c r="U8" s="1" t="str">
        <f>IF(_xll.ciqfunctions.udf.CIQ($B8, "IQ_PREF_DIV_OTHER", IQ_FY, $D8, , , "USD", , U$1)=0,"na",_xll.ciqfunctions.udf.CIQ($B8, "IQ_PREF_DIV_OTHER", IQ_FY, $D8, , , "USD", , U$1))</f>
        <v>na</v>
      </c>
      <c r="V8" s="1">
        <f>_xll.ciqfunctions.udf.CIQ($B8, "IQ_COGS", IQ_FY, $D8, , , "USD", , V$1)</f>
        <v>169559</v>
      </c>
      <c r="W8" s="1">
        <f>_xll.ciqfunctions.udf.CIQ($B8, "IQ_CASH_EQUIV", IQ_FY, $D8, , , "USD", , W$1)</f>
        <v>38016</v>
      </c>
      <c r="X8" s="1">
        <f>_xll.ciqfunctions.udf.CIQ($B8, "IQ_AR", IQ_FY, $D8, , , "USD", , X$1)</f>
        <v>16120</v>
      </c>
      <c r="Y8" s="1">
        <f>_xll.ciqfunctions.udf.CIQ($B8, "IQ_INVENTORY", IQ_FY, $D8, , , "USD", , Y$1)</f>
        <v>4061</v>
      </c>
      <c r="Z8" t="s">
        <v>44</v>
      </c>
      <c r="AA8" s="1">
        <f>_xll.ciqfunctions.udf.CIQ($B8, "IQ_ST_INVEST", IQ_FY, $D8, , , "USD", , AA$1)</f>
        <v>52927</v>
      </c>
      <c r="AB8" s="1">
        <f>_xll.ciqfunctions.udf.CIQ($B8, "IQ_NPPE", IQ_FY, $D8, , , "USD", , AB$1)</f>
        <v>45336</v>
      </c>
      <c r="AC8" s="1">
        <f>_xll.ciqfunctions.udf.CIQ($B8, "IQ_LT_INVEST", IQ_FY, $D8, , , "USD", , AC$1)</f>
        <v>100887</v>
      </c>
      <c r="AD8" s="1">
        <f>_xll.ciqfunctions.udf.CIQ($B8, "IQ_AP", IQ_FY, $D8, , , "USD", , AD$1)</f>
        <v>42296</v>
      </c>
      <c r="AE8" s="1">
        <f>_xll.ciqfunctions.udf.CIQ($B8, "IQ_NET_INTEREST_EXP", IQ_FY, $D8, , , "USD", , AE$1)</f>
        <v>890</v>
      </c>
      <c r="AF8" s="1">
        <f>_xll.ciqfunctions.udf.CIQ($B8, "IQ_INC_TAX", IQ_FY, $D8, , , "USD", , AF$1)</f>
        <v>9680</v>
      </c>
      <c r="AG8" s="1">
        <f>_xll.ciqfunctions.udf.CIQ($B8, "IQ_INC_TAX", IQ_SGA, $D8, , , "USD", , AG$1)</f>
        <v>10822</v>
      </c>
      <c r="AH8" s="1">
        <f>_xll.ciqfunctions.udf.CIQ($B8, "IQ_COGS", IQ_FY, $D8, , , "USD", , AH$1)</f>
        <v>169559</v>
      </c>
      <c r="AI8" s="1">
        <f>_xll.ciqfunctions.udf.CIQ($B8, "IQ_TOTAL_EQUITY", IQ_FY, $D8, , , "USD", , AI$1)</f>
        <v>65339</v>
      </c>
      <c r="AJ8" s="1">
        <f>_xll.ciqfunctions.udf.CIQ($B8, "IQ_INVENTORY", IQ_FY, $D8, , , "USD", , AJ$1)</f>
        <v>4061</v>
      </c>
    </row>
    <row r="9" spans="1:42" x14ac:dyDescent="0.25">
      <c r="A9" t="str">
        <f>_xll.ciqfunctions.udf.CIQ(B9,"IQ_COMPANY_NAME")</f>
        <v>Apple Inc.</v>
      </c>
      <c r="B9" t="s">
        <v>50</v>
      </c>
      <c r="C9" s="1" t="str">
        <f>_xll.ciqfunctions.udf.CIQ($B9, "IQ_INDUSTRY", IQ_FY, $D9, ,, "USD", , C$1)</f>
        <v>Technology Hardware, Storage and Peripherals</v>
      </c>
      <c r="D9" s="2">
        <f>DATE(YEAR(D8) -1, MONTH(D8), DAY(D8))</f>
        <v>43831</v>
      </c>
      <c r="E9" s="1">
        <f>_xll.ciqfunctions.udf.CIQ($B9, "IQ_TOTAL_REV", IQ_FY, $D9, ,, "USD", , E$1)</f>
        <v>260174</v>
      </c>
      <c r="F9" s="1">
        <f>_xll.ciqfunctions.udf.CIQ($B9, "IQ_NI", IQ_FY, $D9, ,, "USD", , F$1)</f>
        <v>55256</v>
      </c>
      <c r="G9" s="1">
        <f>_xll.ciqfunctions.udf.CIQ($B9, "IQ_CASH_EQUIV", IQ_FY, $D9, , , "USD", , G$1)</f>
        <v>48844</v>
      </c>
      <c r="H9" s="1">
        <f>_xll.ciqfunctions.udf.CIQ($B9, "IQ_CASH_ST_INVEST", IQ_FY, $D9, , , "USD", , H$1)</f>
        <v>100557</v>
      </c>
      <c r="I9" s="1">
        <f>_xll.ciqfunctions.udf.CIQ($B9, "IQ_TOTAL_CA", IQ_FY, $D9, , , "USD", , I$1)</f>
        <v>162819</v>
      </c>
      <c r="J9" s="1">
        <f>_xll.ciqfunctions.udf.CIQ($B9, "IQ_TOTAL_ASSETS", IQ_FY, $D9, , , "USD", , J$1)</f>
        <v>338516</v>
      </c>
      <c r="K9" s="1">
        <f>_xll.ciqfunctions.udf.CIQ($B9, "IQ_TOTAL_CL", IQ_FY, $D9, , , "USD", , K$1)</f>
        <v>105718</v>
      </c>
      <c r="L9" s="1">
        <f>_xll.ciqfunctions.udf.CIQ($B9, "IQ_TOTAL_LIAB", IQ_FY, $D9, ,, "USD", , L$1)</f>
        <v>248028</v>
      </c>
      <c r="M9" s="1" t="str">
        <f>IF(_xll.ciqfunctions.udf.CIQ($B9, "IQ_PREF_EQUITY", IQ_FY, $D9, , , "USD", , M$1)=0,"",_xll.ciqfunctions.udf.CIQ($B9, "IQ_PREF_EQUITY", IQ_FY, $D9, , , "USD", , M$1))</f>
        <v/>
      </c>
      <c r="N9" s="1">
        <f>IF(_xll.ciqfunctions.udf.CIQ($B9, "IQ_COMMON", IQ_FY, $D9, , , "USD", , N$1)=0,"na",_xll.ciqfunctions.udf.CIQ($B9, "IQ_COMMON", IQ_FY, $D9, , , "USD", , N$1))</f>
        <v>45174</v>
      </c>
      <c r="O9" s="1" t="str">
        <f>IF(_xll.ciqfunctions.udf.CIQ($B9, "IQ_APIC", IQ_FY, $D9, , , "USD", , O$1)=0,"",_xll.ciqfunctions.udf.CIQ($B9, "IQ_APIC", IQ_FY, $D9, , , "USD", , O$1))</f>
        <v/>
      </c>
      <c r="P9" s="1">
        <f>_xll.ciqfunctions.udf.CIQ($B9, "IQ_TOTAL_ASSETS", IQ_FY, $D9, , , "USD", , P$1)</f>
        <v>338516</v>
      </c>
      <c r="Q9" s="1">
        <f>_xll.ciqfunctions.udf.CIQ($B9, "IQ_RE", IQ_FY, $D9, , , "USD", , Q$1)</f>
        <v>45898</v>
      </c>
      <c r="R9" s="1">
        <f>_xll.ciqfunctions.udf.CIQ($B9, "IQ_TOTAL_EQUITY", IQ_FY, $D9, , , "USD", , R$1)</f>
        <v>90488</v>
      </c>
      <c r="S9" s="1">
        <f>_xll.ciqfunctions.udf.CIQ($B9, "IQ_TOTAL_OUTSTANDING_FILING_DATE", IQ_FY, $D9, , , "USD", , S$1)</f>
        <v>17773.060000000001</v>
      </c>
      <c r="T9" s="1">
        <f>_xll.ciqfunctions.udf.CIQ($B9, "IQ_TOTAL_DEBT", IQ_FY, $D9, , , "USD", , T$1)</f>
        <v>108047</v>
      </c>
      <c r="U9" s="1" t="str">
        <f>IF(_xll.ciqfunctions.udf.CIQ($B9, "IQ_PREF_DIV_OTHER", IQ_FY, $D9, , , "USD", , U$1)=0,"na",_xll.ciqfunctions.udf.CIQ($B9, "IQ_PREF_DIV_OTHER", IQ_FY, $D9, , , "USD", , U$1))</f>
        <v>na</v>
      </c>
      <c r="V9" s="1">
        <f>_xll.ciqfunctions.udf.CIQ($B9, "IQ_COGS", IQ_FY, $D9, , , "USD", , V$1)</f>
        <v>161782</v>
      </c>
      <c r="W9" s="1">
        <f>_xll.ciqfunctions.udf.CIQ($B9, "IQ_CASH_EQUIV", IQ_FY, $D9, , , "USD", , W$1)</f>
        <v>48844</v>
      </c>
      <c r="X9" s="1">
        <f>_xll.ciqfunctions.udf.CIQ($B9, "IQ_AR", IQ_FY, $D9, , , "USD", , X$1)</f>
        <v>22926</v>
      </c>
      <c r="Y9" s="1">
        <f>_xll.ciqfunctions.udf.CIQ($B9, "IQ_INVENTORY", IQ_FY, $D9, , , "USD", , Y$1)</f>
        <v>4106</v>
      </c>
      <c r="Z9" t="s">
        <v>44</v>
      </c>
      <c r="AA9" s="1">
        <f>_xll.ciqfunctions.udf.CIQ($B9, "IQ_ST_INVEST", IQ_FY, $D9, , , "USD", , AA$1)</f>
        <v>51713</v>
      </c>
      <c r="AB9" s="1">
        <f>_xll.ciqfunctions.udf.CIQ($B9, "IQ_NPPE", IQ_FY, $D9, , , "USD", , AB$1)</f>
        <v>37378</v>
      </c>
      <c r="AC9" s="1">
        <f>_xll.ciqfunctions.udf.CIQ($B9, "IQ_LT_INVEST", IQ_FY, $D9, , , "USD", , AC$1)</f>
        <v>105341</v>
      </c>
      <c r="AD9" s="1">
        <f>_xll.ciqfunctions.udf.CIQ($B9, "IQ_AP", IQ_FY, $D9, , , "USD", , AD$1)</f>
        <v>46236</v>
      </c>
      <c r="AE9" s="1">
        <f>_xll.ciqfunctions.udf.CIQ($B9, "IQ_NET_INTEREST_EXP", IQ_FY, $D9, , , "USD", , AE$1)</f>
        <v>1385</v>
      </c>
      <c r="AF9" s="1">
        <f>_xll.ciqfunctions.udf.CIQ($B9, "IQ_INC_TAX", IQ_FY, $D9, , , "USD", , AF$1)</f>
        <v>10481</v>
      </c>
      <c r="AG9" s="1">
        <f>_xll.ciqfunctions.udf.CIQ($B9, "IQ_INC_TAX", IQ_SGA, $D9, , , "USD", , AG$1)</f>
        <v>10222</v>
      </c>
      <c r="AH9" s="1">
        <f>_xll.ciqfunctions.udf.CIQ($B9, "IQ_COGS", IQ_FY, $D9, , , "USD", , AH$1)</f>
        <v>161782</v>
      </c>
      <c r="AI9" s="1">
        <f>_xll.ciqfunctions.udf.CIQ($B9, "IQ_TOTAL_EQUITY", IQ_FY, $D9, , , "USD", , AI$1)</f>
        <v>90488</v>
      </c>
      <c r="AJ9" s="1">
        <f>_xll.ciqfunctions.udf.CIQ($B9, "IQ_INVENTORY", IQ_FY, $D9, , , "USD", , AJ$1)</f>
        <v>4106</v>
      </c>
    </row>
    <row r="10" spans="1:42" x14ac:dyDescent="0.25">
      <c r="A10" t="str">
        <f>_xll.ciqfunctions.udf.CIQ(B10,"IQ_COMPANY_NAME")</f>
        <v>Apple Inc.</v>
      </c>
      <c r="B10" t="s">
        <v>50</v>
      </c>
      <c r="C10" s="1" t="str">
        <f>_xll.ciqfunctions.udf.CIQ($B10, "IQ_INDUSTRY", IQ_FY, $D10, ,, "USD", , C$1)</f>
        <v>Technology Hardware, Storage and Peripherals</v>
      </c>
      <c r="D10" s="2">
        <f>DATE(YEAR(D9) -1, MONTH(D9), DAY(D9))</f>
        <v>43466</v>
      </c>
      <c r="E10" s="1">
        <f>_xll.ciqfunctions.udf.CIQ($B10, "IQ_TOTAL_REV", IQ_FY, $D10, ,, "USD", , E$1)</f>
        <v>265595</v>
      </c>
      <c r="F10" s="1">
        <f>_xll.ciqfunctions.udf.CIQ($B10, "IQ_NI", IQ_FY, $D10, ,, "USD", , F$1)</f>
        <v>59531</v>
      </c>
      <c r="G10" s="1">
        <f>_xll.ciqfunctions.udf.CIQ($B10, "IQ_CASH_EQUIV", IQ_FY, $D10, , , "USD", , G$1)</f>
        <v>25913</v>
      </c>
      <c r="H10" s="1">
        <f>_xll.ciqfunctions.udf.CIQ($B10, "IQ_CASH_ST_INVEST", IQ_FY, $D10, , , "USD", , H$1)</f>
        <v>66301</v>
      </c>
      <c r="I10" s="1">
        <f>_xll.ciqfunctions.udf.CIQ($B10, "IQ_TOTAL_CA", IQ_FY, $D10, , , "USD", , I$1)</f>
        <v>131339</v>
      </c>
      <c r="J10" s="1">
        <f>_xll.ciqfunctions.udf.CIQ($B10, "IQ_TOTAL_ASSETS", IQ_FY, $D10, , , "USD", , J$1)</f>
        <v>365725</v>
      </c>
      <c r="K10" s="1">
        <f>_xll.ciqfunctions.udf.CIQ($B10, "IQ_TOTAL_CL", IQ_FY, $D10, , , "USD", , K$1)</f>
        <v>115929</v>
      </c>
      <c r="L10" s="1">
        <f>_xll.ciqfunctions.udf.CIQ($B10, "IQ_TOTAL_LIAB", IQ_FY, $D10, ,, "USD", , L$1)</f>
        <v>258578</v>
      </c>
      <c r="M10" s="1" t="str">
        <f>IF(_xll.ciqfunctions.udf.CIQ($B10, "IQ_PREF_EQUITY", IQ_FY, $D10, , , "USD", , M$1)=0,"",_xll.ciqfunctions.udf.CIQ($B10, "IQ_PREF_EQUITY", IQ_FY, $D10, , , "USD", , M$1))</f>
        <v/>
      </c>
      <c r="N10" s="1">
        <f>IF(_xll.ciqfunctions.udf.CIQ($B10, "IQ_COMMON", IQ_FY, $D10, , , "USD", , N$1)=0,"na",_xll.ciqfunctions.udf.CIQ($B10, "IQ_COMMON", IQ_FY, $D10, , , "USD", , N$1))</f>
        <v>40201</v>
      </c>
      <c r="O10" s="1" t="str">
        <f>IF(_xll.ciqfunctions.udf.CIQ($B10, "IQ_APIC", IQ_FY, $D10, , , "USD", , O$1)=0,"",_xll.ciqfunctions.udf.CIQ($B10, "IQ_APIC", IQ_FY, $D10, , , "USD", , O$1))</f>
        <v/>
      </c>
      <c r="P10" s="1">
        <f>_xll.ciqfunctions.udf.CIQ($B10, "IQ_TOTAL_ASSETS", IQ_FY, $D10, , , "USD", , P$1)</f>
        <v>365725</v>
      </c>
      <c r="Q10" s="1">
        <f>_xll.ciqfunctions.udf.CIQ($B10, "IQ_RE", IQ_FY, $D10, , , "USD", , Q$1)</f>
        <v>70400</v>
      </c>
      <c r="R10" s="1">
        <f>_xll.ciqfunctions.udf.CIQ($B10, "IQ_TOTAL_EQUITY", IQ_FY, $D10, , , "USD", , R$1)</f>
        <v>107147</v>
      </c>
      <c r="S10" s="1">
        <f>_xll.ciqfunctions.udf.CIQ($B10, "IQ_TOTAL_OUTSTANDING_FILING_DATE", IQ_FY, $D10, , , "USD", , S$1)</f>
        <v>18981.592000000001</v>
      </c>
      <c r="T10" s="1">
        <f>_xll.ciqfunctions.udf.CIQ($B10, "IQ_TOTAL_DEBT", IQ_FY, $D10, , , "USD", , T$1)</f>
        <v>114483</v>
      </c>
      <c r="U10" s="1" t="str">
        <f>IF(_xll.ciqfunctions.udf.CIQ($B10, "IQ_PREF_DIV_OTHER", IQ_FY, $D10, , , "USD", , U$1)=0,"na",_xll.ciqfunctions.udf.CIQ($B10, "IQ_PREF_DIV_OTHER", IQ_FY, $D10, , , "USD", , U$1))</f>
        <v>na</v>
      </c>
      <c r="V10" s="1">
        <f>_xll.ciqfunctions.udf.CIQ($B10, "IQ_COGS", IQ_FY, $D10, , , "USD", , V$1)</f>
        <v>163756</v>
      </c>
      <c r="W10" s="1">
        <f>_xll.ciqfunctions.udf.CIQ($B10, "IQ_CASH_EQUIV", IQ_FY, $D10, , , "USD", , W$1)</f>
        <v>25913</v>
      </c>
      <c r="X10" s="1">
        <f>_xll.ciqfunctions.udf.CIQ($B10, "IQ_AR", IQ_FY, $D10, , , "USD", , X$1)</f>
        <v>23186</v>
      </c>
      <c r="Y10" s="1">
        <f>_xll.ciqfunctions.udf.CIQ($B10, "IQ_INVENTORY", IQ_FY, $D10, , , "USD", , Y$1)</f>
        <v>3956</v>
      </c>
      <c r="Z10" t="s">
        <v>44</v>
      </c>
      <c r="AA10" s="1">
        <f>_xll.ciqfunctions.udf.CIQ($B10, "IQ_ST_INVEST", IQ_FY, $D10, , , "USD", , AA$1)</f>
        <v>40388</v>
      </c>
      <c r="AB10" s="1">
        <f>_xll.ciqfunctions.udf.CIQ($B10, "IQ_NPPE", IQ_FY, $D10, , , "USD", , AB$1)</f>
        <v>41304</v>
      </c>
      <c r="AC10" s="1">
        <f>_xll.ciqfunctions.udf.CIQ($B10, "IQ_LT_INVEST", IQ_FY, $D10, , , "USD", , AC$1)</f>
        <v>170799</v>
      </c>
      <c r="AD10" s="1">
        <f>_xll.ciqfunctions.udf.CIQ($B10, "IQ_AP", IQ_FY, $D10, , , "USD", , AD$1)</f>
        <v>55888</v>
      </c>
      <c r="AE10" s="1">
        <f>_xll.ciqfunctions.udf.CIQ($B10, "IQ_NET_INTEREST_EXP", IQ_FY, $D10, , , "USD", , AE$1)</f>
        <v>2446</v>
      </c>
      <c r="AF10" s="1">
        <f>_xll.ciqfunctions.udf.CIQ($B10, "IQ_INC_TAX", IQ_FY, $D10, , , "USD", , AF$1)</f>
        <v>13372</v>
      </c>
      <c r="AG10" s="1">
        <f>_xll.ciqfunctions.udf.CIQ($B10, "IQ_INC_TAX", IQ_SGA, $D10, , , "USD", , AG$1)</f>
        <v>10348</v>
      </c>
      <c r="AH10" s="1">
        <f>_xll.ciqfunctions.udf.CIQ($B10, "IQ_COGS", IQ_FY, $D10, , , "USD", , AH$1)</f>
        <v>163756</v>
      </c>
      <c r="AI10" s="1">
        <f>_xll.ciqfunctions.udf.CIQ($B10, "IQ_TOTAL_EQUITY", IQ_FY, $D10, , , "USD", , AI$1)</f>
        <v>107147</v>
      </c>
      <c r="AJ10" s="1">
        <f>_xll.ciqfunctions.udf.CIQ($B10, "IQ_INVENTORY", IQ_FY, $D10, , , "USD", , AJ$1)</f>
        <v>3956</v>
      </c>
    </row>
    <row r="11" spans="1:42" x14ac:dyDescent="0.25">
      <c r="A11" t="str">
        <f>_xll.ciqfunctions.udf.CIQ(B11,"IQ_COMPANY_NAME")</f>
        <v>Apple Inc.</v>
      </c>
      <c r="B11" t="s">
        <v>50</v>
      </c>
      <c r="C11" s="1" t="str">
        <f>_xll.ciqfunctions.udf.CIQ($B11, "IQ_INDUSTRY", IQ_FY, $D11, ,, "USD", , C$1)</f>
        <v>Technology Hardware, Storage and Peripherals</v>
      </c>
      <c r="D11" s="2">
        <f>DATE(YEAR(D10) -1, MONTH(D10), DAY(D10))</f>
        <v>43101</v>
      </c>
      <c r="E11" s="1">
        <f>_xll.ciqfunctions.udf.CIQ($B11, "IQ_TOTAL_REV", IQ_FY, $D11, ,, "USD", , E$1)</f>
        <v>229234</v>
      </c>
      <c r="F11" s="1">
        <f>_xll.ciqfunctions.udf.CIQ($B11, "IQ_NI", IQ_FY, $D11, ,, "USD", , F$1)</f>
        <v>48351</v>
      </c>
      <c r="G11" s="1">
        <f>_xll.ciqfunctions.udf.CIQ($B11, "IQ_CASH_EQUIV", IQ_FY, $D11, , , "USD", , G$1)</f>
        <v>20289</v>
      </c>
      <c r="H11" s="1">
        <f>_xll.ciqfunctions.udf.CIQ($B11, "IQ_CASH_ST_INVEST", IQ_FY, $D11, , , "USD", , H$1)</f>
        <v>74181</v>
      </c>
      <c r="I11" s="1">
        <f>_xll.ciqfunctions.udf.CIQ($B11, "IQ_TOTAL_CA", IQ_FY, $D11, , , "USD", , I$1)</f>
        <v>128645</v>
      </c>
      <c r="J11" s="1">
        <f>_xll.ciqfunctions.udf.CIQ($B11, "IQ_TOTAL_ASSETS", IQ_FY, $D11, , , "USD", , J$1)</f>
        <v>375319</v>
      </c>
      <c r="K11" s="1">
        <f>_xll.ciqfunctions.udf.CIQ($B11, "IQ_TOTAL_CL", IQ_FY, $D11, , , "USD", , K$1)</f>
        <v>100814</v>
      </c>
      <c r="L11" s="1">
        <f>_xll.ciqfunctions.udf.CIQ($B11, "IQ_TOTAL_LIAB", IQ_FY, $D11, ,, "USD", , L$1)</f>
        <v>241272</v>
      </c>
      <c r="M11" s="1" t="str">
        <f>IF(_xll.ciqfunctions.udf.CIQ($B11, "IQ_PREF_EQUITY", IQ_FY, $D11, , , "USD", , M$1)=0,"",_xll.ciqfunctions.udf.CIQ($B11, "IQ_PREF_EQUITY", IQ_FY, $D11, , , "USD", , M$1))</f>
        <v/>
      </c>
      <c r="N11" s="1">
        <f>IF(_xll.ciqfunctions.udf.CIQ($B11, "IQ_COMMON", IQ_FY, $D11, , , "USD", , N$1)=0,"na",_xll.ciqfunctions.udf.CIQ($B11, "IQ_COMMON", IQ_FY, $D11, , , "USD", , N$1))</f>
        <v>35867</v>
      </c>
      <c r="O11" s="1" t="str">
        <f>IF(_xll.ciqfunctions.udf.CIQ($B11, "IQ_APIC", IQ_FY, $D11, , , "USD", , O$1)=0,"",_xll.ciqfunctions.udf.CIQ($B11, "IQ_APIC", IQ_FY, $D11, , , "USD", , O$1))</f>
        <v/>
      </c>
      <c r="P11" s="1">
        <f>_xll.ciqfunctions.udf.CIQ($B11, "IQ_TOTAL_ASSETS", IQ_FY, $D11, , , "USD", , P$1)</f>
        <v>375319</v>
      </c>
      <c r="Q11" s="1">
        <f>_xll.ciqfunctions.udf.CIQ($B11, "IQ_RE", IQ_FY, $D11, , , "USD", , Q$1)</f>
        <v>98330</v>
      </c>
      <c r="R11" s="1">
        <f>_xll.ciqfunctions.udf.CIQ($B11, "IQ_TOTAL_EQUITY", IQ_FY, $D11, , , "USD", , R$1)</f>
        <v>134047</v>
      </c>
      <c r="S11" s="1">
        <f>_xll.ciqfunctions.udf.CIQ($B11, "IQ_TOTAL_OUTSTANDING_FILING_DATE", IQ_FY, $D11, , , "USD", , S$1)</f>
        <v>20537.248</v>
      </c>
      <c r="T11" s="1">
        <f>_xll.ciqfunctions.udf.CIQ($B11, "IQ_TOTAL_DEBT", IQ_FY, $D11, , , "USD", , T$1)</f>
        <v>115680</v>
      </c>
      <c r="U11" s="1" t="str">
        <f>IF(_xll.ciqfunctions.udf.CIQ($B11, "IQ_PREF_DIV_OTHER", IQ_FY, $D11, , , "USD", , U$1)=0,"na",_xll.ciqfunctions.udf.CIQ($B11, "IQ_PREF_DIV_OTHER", IQ_FY, $D11, , , "USD", , U$1))</f>
        <v>na</v>
      </c>
      <c r="V11" s="1">
        <f>_xll.ciqfunctions.udf.CIQ($B11, "IQ_COGS", IQ_FY, $D11, , , "USD", , V$1)</f>
        <v>141048</v>
      </c>
      <c r="W11" s="1">
        <f>_xll.ciqfunctions.udf.CIQ($B11, "IQ_CASH_EQUIV", IQ_FY, $D11, , , "USD", , W$1)</f>
        <v>20289</v>
      </c>
      <c r="X11" s="1">
        <f>_xll.ciqfunctions.udf.CIQ($B11, "IQ_AR", IQ_FY, $D11, , , "USD", , X$1)</f>
        <v>17874</v>
      </c>
      <c r="Y11" s="1">
        <f>_xll.ciqfunctions.udf.CIQ($B11, "IQ_INVENTORY", IQ_FY, $D11, , , "USD", , Y$1)</f>
        <v>4855</v>
      </c>
      <c r="Z11" t="s">
        <v>44</v>
      </c>
      <c r="AA11" s="1">
        <f>_xll.ciqfunctions.udf.CIQ($B11, "IQ_ST_INVEST", IQ_FY, $D11, , , "USD", , AA$1)</f>
        <v>53892</v>
      </c>
      <c r="AB11" s="1">
        <f>_xll.ciqfunctions.udf.CIQ($B11, "IQ_NPPE", IQ_FY, $D11, , , "USD", , AB$1)</f>
        <v>33783</v>
      </c>
      <c r="AC11" s="1">
        <f>_xll.ciqfunctions.udf.CIQ($B11, "IQ_LT_INVEST", IQ_FY, $D11, , , "USD", , AC$1)</f>
        <v>194714</v>
      </c>
      <c r="AD11" s="1">
        <f>_xll.ciqfunctions.udf.CIQ($B11, "IQ_AP", IQ_FY, $D11, , , "USD", , AD$1)</f>
        <v>44242</v>
      </c>
      <c r="AE11" s="1">
        <f>_xll.ciqfunctions.udf.CIQ($B11, "IQ_NET_INTEREST_EXP", IQ_FY, $D11, , , "USD", , AE$1)</f>
        <v>2878</v>
      </c>
      <c r="AF11" s="1">
        <f>_xll.ciqfunctions.udf.CIQ($B11, "IQ_INC_TAX", IQ_FY, $D11, , , "USD", , AF$1)</f>
        <v>15738</v>
      </c>
      <c r="AG11" s="1">
        <f>_xll.ciqfunctions.udf.CIQ($B11, "IQ_INC_TAX", IQ_SGA, $D11, , , "USD", , AG$1)</f>
        <v>16414</v>
      </c>
      <c r="AH11" s="1">
        <f>_xll.ciqfunctions.udf.CIQ($B11, "IQ_COGS", IQ_FY, $D11, , , "USD", , AH$1)</f>
        <v>141048</v>
      </c>
      <c r="AI11" s="1">
        <f>_xll.ciqfunctions.udf.CIQ($B11, "IQ_TOTAL_EQUITY", IQ_FY, $D11, , , "USD", , AI$1)</f>
        <v>134047</v>
      </c>
      <c r="AJ11" s="1">
        <f>_xll.ciqfunctions.udf.CIQ($B11, "IQ_INVENTORY", IQ_FY, $D11, , , "USD", , AJ$1)</f>
        <v>4855</v>
      </c>
    </row>
    <row r="12" spans="1:42" x14ac:dyDescent="0.25">
      <c r="A12" t="str">
        <f>_xll.ciqfunctions.udf.CIQ(B12,"IQ_COMPANY_NAME")</f>
        <v>Apple Inc.</v>
      </c>
      <c r="B12" t="s">
        <v>50</v>
      </c>
      <c r="C12" s="1" t="str">
        <f>_xll.ciqfunctions.udf.CIQ($B12, "IQ_INDUSTRY", IQ_FY, $D12, ,, "USD", , C$1)</f>
        <v>Technology Hardware, Storage and Peripherals</v>
      </c>
      <c r="D12" s="2">
        <f>DATE(YEAR(D11) -1, MONTH(D11), DAY(D11))</f>
        <v>42736</v>
      </c>
      <c r="E12" s="1">
        <f>_xll.ciqfunctions.udf.CIQ($B12, "IQ_TOTAL_REV", IQ_FY, $D12, ,, "USD", , E$1)</f>
        <v>215639</v>
      </c>
      <c r="F12" s="1">
        <f>_xll.ciqfunctions.udf.CIQ($B12, "IQ_NI", IQ_FY, $D12, ,, "USD", , F$1)</f>
        <v>45687</v>
      </c>
      <c r="G12" s="1">
        <f>_xll.ciqfunctions.udf.CIQ($B12, "IQ_CASH_EQUIV", IQ_FY, $D12, , , "USD", , G$1)</f>
        <v>20484</v>
      </c>
      <c r="H12" s="1">
        <f>_xll.ciqfunctions.udf.CIQ($B12, "IQ_CASH_ST_INVEST", IQ_FY, $D12, , , "USD", , H$1)</f>
        <v>67155</v>
      </c>
      <c r="I12" s="1">
        <f>_xll.ciqfunctions.udf.CIQ($B12, "IQ_TOTAL_CA", IQ_FY, $D12, , , "USD", , I$1)</f>
        <v>106869</v>
      </c>
      <c r="J12" s="1">
        <f>_xll.ciqfunctions.udf.CIQ($B12, "IQ_TOTAL_ASSETS", IQ_FY, $D12, , , "USD", , J$1)</f>
        <v>321686</v>
      </c>
      <c r="K12" s="1">
        <f>_xll.ciqfunctions.udf.CIQ($B12, "IQ_TOTAL_CL", IQ_FY, $D12, , , "USD", , K$1)</f>
        <v>79006</v>
      </c>
      <c r="L12" s="1">
        <f>_xll.ciqfunctions.udf.CIQ($B12, "IQ_TOTAL_LIAB", IQ_FY, $D12, ,, "USD", , L$1)</f>
        <v>193437</v>
      </c>
      <c r="M12" s="1" t="str">
        <f>IF(_xll.ciqfunctions.udf.CIQ($B12, "IQ_PREF_EQUITY", IQ_FY, $D12, , , "USD", , M$1)=0,"",_xll.ciqfunctions.udf.CIQ($B12, "IQ_PREF_EQUITY", IQ_FY, $D12, , , "USD", , M$1))</f>
        <v/>
      </c>
      <c r="N12" s="1">
        <f>IF(_xll.ciqfunctions.udf.CIQ($B12, "IQ_COMMON", IQ_FY, $D12, , , "USD", , N$1)=0,"na",_xll.ciqfunctions.udf.CIQ($B12, "IQ_COMMON", IQ_FY, $D12, , , "USD", , N$1))</f>
        <v>31251</v>
      </c>
      <c r="O12" s="1" t="str">
        <f>IF(_xll.ciqfunctions.udf.CIQ($B12, "IQ_APIC", IQ_FY, $D12, , , "USD", , O$1)=0,"",_xll.ciqfunctions.udf.CIQ($B12, "IQ_APIC", IQ_FY, $D12, , , "USD", , O$1))</f>
        <v/>
      </c>
      <c r="P12" s="1">
        <f>_xll.ciqfunctions.udf.CIQ($B12, "IQ_TOTAL_ASSETS", IQ_FY, $D12, , , "USD", , P$1)</f>
        <v>321686</v>
      </c>
      <c r="Q12" s="1">
        <f>_xll.ciqfunctions.udf.CIQ($B12, "IQ_RE", IQ_FY, $D12, , , "USD", , Q$1)</f>
        <v>96364</v>
      </c>
      <c r="R12" s="1">
        <f>_xll.ciqfunctions.udf.CIQ($B12, "IQ_TOTAL_EQUITY", IQ_FY, $D12, , , "USD", , R$1)</f>
        <v>128249</v>
      </c>
      <c r="S12" s="1">
        <f>_xll.ciqfunctions.udf.CIQ($B12, "IQ_TOTAL_OUTSTANDING_FILING_DATE", IQ_FY, $D12, , , "USD", , S$1)</f>
        <v>21329.252</v>
      </c>
      <c r="T12" s="1">
        <f>_xll.ciqfunctions.udf.CIQ($B12, "IQ_TOTAL_DEBT", IQ_FY, $D12, , , "USD", , T$1)</f>
        <v>87032</v>
      </c>
      <c r="U12" s="1" t="str">
        <f>IF(_xll.ciqfunctions.udf.CIQ($B12, "IQ_PREF_DIV_OTHER", IQ_FY, $D12, , , "USD", , U$1)=0,"na",_xll.ciqfunctions.udf.CIQ($B12, "IQ_PREF_DIV_OTHER", IQ_FY, $D12, , , "USD", , U$1))</f>
        <v>na</v>
      </c>
      <c r="V12" s="1">
        <f>_xll.ciqfunctions.udf.CIQ($B12, "IQ_COGS", IQ_FY, $D12, , , "USD", , V$1)</f>
        <v>131376</v>
      </c>
      <c r="W12" s="1">
        <f>_xll.ciqfunctions.udf.CIQ($B12, "IQ_CASH_EQUIV", IQ_FY, $D12, , , "USD", , W$1)</f>
        <v>20484</v>
      </c>
      <c r="X12" s="1">
        <f>_xll.ciqfunctions.udf.CIQ($B12, "IQ_AR", IQ_FY, $D12, , , "USD", , X$1)</f>
        <v>15754</v>
      </c>
      <c r="Y12" s="1">
        <f>_xll.ciqfunctions.udf.CIQ($B12, "IQ_INVENTORY", IQ_FY, $D12, , , "USD", , Y$1)</f>
        <v>2132</v>
      </c>
      <c r="Z12" t="s">
        <v>44</v>
      </c>
      <c r="AA12" s="1">
        <f>_xll.ciqfunctions.udf.CIQ($B12, "IQ_ST_INVEST", IQ_FY, $D12, , , "USD", , AA$1)</f>
        <v>46671</v>
      </c>
      <c r="AB12" s="1">
        <f>_xll.ciqfunctions.udf.CIQ($B12, "IQ_NPPE", IQ_FY, $D12, , , "USD", , AB$1)</f>
        <v>27010</v>
      </c>
      <c r="AC12" s="1">
        <f>_xll.ciqfunctions.udf.CIQ($B12, "IQ_LT_INVEST", IQ_FY, $D12, , , "USD", , AC$1)</f>
        <v>170430</v>
      </c>
      <c r="AD12" s="1">
        <f>_xll.ciqfunctions.udf.CIQ($B12, "IQ_AP", IQ_FY, $D12, , , "USD", , AD$1)</f>
        <v>37294</v>
      </c>
      <c r="AE12" s="1">
        <f>_xll.ciqfunctions.udf.CIQ($B12, "IQ_NET_INTEREST_EXP", IQ_FY, $D12, , , "USD", , AE$1)</f>
        <v>2543</v>
      </c>
      <c r="AF12" s="1">
        <f>_xll.ciqfunctions.udf.CIQ($B12, "IQ_INC_TAX", IQ_FY, $D12, , , "USD", , AF$1)</f>
        <v>15685</v>
      </c>
      <c r="AG12" s="1">
        <f>_xll.ciqfunctions.udf.CIQ($B12, "IQ_INC_TAX", IQ_SGA, $D12, , , "USD", , AG$1)</f>
        <v>15762</v>
      </c>
      <c r="AH12" s="1">
        <f>_xll.ciqfunctions.udf.CIQ($B12, "IQ_COGS", IQ_FY, $D12, , , "USD", , AH$1)</f>
        <v>131376</v>
      </c>
      <c r="AI12" s="1">
        <f>_xll.ciqfunctions.udf.CIQ($B12, "IQ_TOTAL_EQUITY", IQ_FY, $D12, , , "USD", , AI$1)</f>
        <v>128249</v>
      </c>
      <c r="AJ12" s="1">
        <f>_xll.ciqfunctions.udf.CIQ($B12, "IQ_INVENTORY", IQ_FY, $D12, , , "USD", , AJ$1)</f>
        <v>2132</v>
      </c>
    </row>
    <row r="13" spans="1:42" x14ac:dyDescent="0.25">
      <c r="A13" t="str">
        <f>_xll.ciqfunctions.udf.CIQ(B13,"IQ_COMPANY_NAME")</f>
        <v>Apple Inc.</v>
      </c>
      <c r="B13" t="s">
        <v>50</v>
      </c>
      <c r="C13" s="1" t="str">
        <f>_xll.ciqfunctions.udf.CIQ($B13, "IQ_INDUSTRY", IQ_FY, $D13, ,, "USD", , C$1)</f>
        <v>Technology Hardware, Storage and Peripherals</v>
      </c>
      <c r="D13" s="2">
        <f>DATE(YEAR(D12) -1, MONTH(D12), DAY(D12))</f>
        <v>42370</v>
      </c>
      <c r="E13" s="1">
        <f>_xll.ciqfunctions.udf.CIQ($B13, "IQ_TOTAL_REV", IQ_FY, $D13, ,, "USD", , E$1)</f>
        <v>233715</v>
      </c>
      <c r="F13" s="1">
        <f>_xll.ciqfunctions.udf.CIQ($B13, "IQ_NI", IQ_FY, $D13, ,, "USD", , F$1)</f>
        <v>53394</v>
      </c>
      <c r="G13" s="1">
        <f>_xll.ciqfunctions.udf.CIQ($B13, "IQ_CASH_EQUIV", IQ_FY, $D13, , , "USD", , G$1)</f>
        <v>21120</v>
      </c>
      <c r="H13" s="1">
        <f>_xll.ciqfunctions.udf.CIQ($B13, "IQ_CASH_ST_INVEST", IQ_FY, $D13, , , "USD", , H$1)</f>
        <v>41995</v>
      </c>
      <c r="I13" s="1">
        <f>_xll.ciqfunctions.udf.CIQ($B13, "IQ_TOTAL_CA", IQ_FY, $D13, , , "USD", , I$1)</f>
        <v>89378</v>
      </c>
      <c r="J13" s="1">
        <f>_xll.ciqfunctions.udf.CIQ($B13, "IQ_TOTAL_ASSETS", IQ_FY, $D13, , , "USD", , J$1)</f>
        <v>290345</v>
      </c>
      <c r="K13" s="1">
        <f>_xll.ciqfunctions.udf.CIQ($B13, "IQ_TOTAL_CL", IQ_FY, $D13, , , "USD", , K$1)</f>
        <v>80610</v>
      </c>
      <c r="L13" s="1">
        <f>_xll.ciqfunctions.udf.CIQ($B13, "IQ_TOTAL_LIAB", IQ_FY, $D13, ,, "USD", , L$1)</f>
        <v>170990</v>
      </c>
      <c r="M13" s="1" t="str">
        <f>IF(_xll.ciqfunctions.udf.CIQ($B13, "IQ_PREF_EQUITY", IQ_FY, $D13, , , "USD", , M$1)=0,"",_xll.ciqfunctions.udf.CIQ($B13, "IQ_PREF_EQUITY", IQ_FY, $D13, , , "USD", , M$1))</f>
        <v/>
      </c>
      <c r="N13" s="1">
        <f>IF(_xll.ciqfunctions.udf.CIQ($B13, "IQ_COMMON", IQ_FY, $D13, , , "USD", , N$1)=0,"na",_xll.ciqfunctions.udf.CIQ($B13, "IQ_COMMON", IQ_FY, $D13, , , "USD", , N$1))</f>
        <v>27416</v>
      </c>
      <c r="O13" s="1" t="str">
        <f>IF(_xll.ciqfunctions.udf.CIQ($B13, "IQ_APIC", IQ_FY, $D13, , , "USD", , O$1)=0,"",_xll.ciqfunctions.udf.CIQ($B13, "IQ_APIC", IQ_FY, $D13, , , "USD", , O$1))</f>
        <v/>
      </c>
      <c r="P13" s="1">
        <f>_xll.ciqfunctions.udf.CIQ($B13, "IQ_TOTAL_ASSETS", IQ_FY, $D13, , , "USD", , P$1)</f>
        <v>290345</v>
      </c>
      <c r="Q13" s="1">
        <f>_xll.ciqfunctions.udf.CIQ($B13, "IQ_RE", IQ_FY, $D13, , , "USD", , Q$1)</f>
        <v>92284</v>
      </c>
      <c r="R13" s="1">
        <f>_xll.ciqfunctions.udf.CIQ($B13, "IQ_TOTAL_EQUITY", IQ_FY, $D13, , , "USD", , R$1)</f>
        <v>119355</v>
      </c>
      <c r="S13" s="1">
        <f>_xll.ciqfunctions.udf.CIQ($B13, "IQ_TOTAL_OUTSTANDING_FILING_DATE", IQ_FY, $D13, , , "USD", , S$1)</f>
        <v>22301.324000000001</v>
      </c>
      <c r="T13" s="1">
        <f>_xll.ciqfunctions.udf.CIQ($B13, "IQ_TOTAL_DEBT", IQ_FY, $D13, , , "USD", , T$1)</f>
        <v>64341</v>
      </c>
      <c r="U13" s="1" t="str">
        <f>IF(_xll.ciqfunctions.udf.CIQ($B13, "IQ_PREF_DIV_OTHER", IQ_FY, $D13, , , "USD", , U$1)=0,"na",_xll.ciqfunctions.udf.CIQ($B13, "IQ_PREF_DIV_OTHER", IQ_FY, $D13, , , "USD", , U$1))</f>
        <v>na</v>
      </c>
      <c r="V13" s="1">
        <f>_xll.ciqfunctions.udf.CIQ($B13, "IQ_COGS", IQ_FY, $D13, , , "USD", , V$1)</f>
        <v>140089</v>
      </c>
      <c r="W13" s="1">
        <f>_xll.ciqfunctions.udf.CIQ($B13, "IQ_CASH_EQUIV", IQ_FY, $D13, , , "USD", , W$1)</f>
        <v>21120</v>
      </c>
      <c r="X13" s="1">
        <f>_xll.ciqfunctions.udf.CIQ($B13, "IQ_AR", IQ_FY, $D13, , , "USD", , X$1)</f>
        <v>16849</v>
      </c>
      <c r="Y13" s="1">
        <f>_xll.ciqfunctions.udf.CIQ($B13, "IQ_INVENTORY", IQ_FY, $D13, , , "USD", , Y$1)</f>
        <v>2349</v>
      </c>
      <c r="Z13" t="s">
        <v>44</v>
      </c>
      <c r="AA13" s="1">
        <f>_xll.ciqfunctions.udf.CIQ($B13, "IQ_ST_INVEST", IQ_FY, $D13, , , "USD", , AA$1)</f>
        <v>20481</v>
      </c>
      <c r="AB13" s="1">
        <f>_xll.ciqfunctions.udf.CIQ($B13, "IQ_NPPE", IQ_FY, $D13, , , "USD", , AB$1)</f>
        <v>22471</v>
      </c>
      <c r="AC13" s="1">
        <f>_xll.ciqfunctions.udf.CIQ($B13, "IQ_LT_INVEST", IQ_FY, $D13, , , "USD", , AC$1)</f>
        <v>164065</v>
      </c>
      <c r="AD13" s="1">
        <f>_xll.ciqfunctions.udf.CIQ($B13, "IQ_AP", IQ_FY, $D13, , , "USD", , AD$1)</f>
        <v>35490</v>
      </c>
      <c r="AE13" s="1">
        <f>_xll.ciqfunctions.udf.CIQ($B13, "IQ_NET_INTEREST_EXP", IQ_FY, $D13, , , "USD", , AE$1)</f>
        <v>2188</v>
      </c>
      <c r="AF13" s="1">
        <f>_xll.ciqfunctions.udf.CIQ($B13, "IQ_INC_TAX", IQ_FY, $D13, , , "USD", , AF$1)</f>
        <v>19121</v>
      </c>
      <c r="AG13" s="1">
        <f>_xll.ciqfunctions.udf.CIQ($B13, "IQ_INC_TAX", IQ_SGA, $D13, , , "USD", , AG$1)</f>
        <v>18941</v>
      </c>
      <c r="AH13" s="1">
        <f>_xll.ciqfunctions.udf.CIQ($B13, "IQ_COGS", IQ_FY, $D13, , , "USD", , AH$1)</f>
        <v>140089</v>
      </c>
      <c r="AI13" s="1">
        <f>_xll.ciqfunctions.udf.CIQ($B13, "IQ_TOTAL_EQUITY", IQ_FY, $D13, , , "USD", , AI$1)</f>
        <v>119355</v>
      </c>
      <c r="AJ13" s="1">
        <f>_xll.ciqfunctions.udf.CIQ($B13, "IQ_INVENTORY", IQ_FY, $D13, , , "USD", , AJ$1)</f>
        <v>2349</v>
      </c>
    </row>
    <row r="14" spans="1:42" x14ac:dyDescent="0.25">
      <c r="A14" t="str">
        <f>_xll.ciqfunctions.udf.CIQ(B14,"IQ_COMPANY_NAME")</f>
        <v>General Motors Company</v>
      </c>
      <c r="B14" s="3" t="s">
        <v>7</v>
      </c>
      <c r="C14" s="1" t="str">
        <f>_xll.ciqfunctions.udf.CIQ($B14, "IQ_INDUSTRY", IQ_FY, $D14, ,, "USD", , C$1)</f>
        <v>Automobiles</v>
      </c>
      <c r="D14" s="2">
        <v>44197</v>
      </c>
      <c r="E14" s="1">
        <f>_xll.ciqfunctions.udf.CIQ($B14, "IQ_TOTAL_REV", IQ_FY, $D14, ,, "USD", , E$1)</f>
        <v>122485</v>
      </c>
      <c r="F14" s="1">
        <f>_xll.ciqfunctions.udf.CIQ($B14, "IQ_NI", IQ_FY, $D14, ,, "USD", , F$1)</f>
        <v>6427</v>
      </c>
      <c r="G14" s="1">
        <f>_xll.ciqfunctions.udf.CIQ($B14, "IQ_CASH_EQUIV", IQ_FY, $D14, , , "USD", , G$1)</f>
        <v>14892</v>
      </c>
      <c r="H14" s="1">
        <f>_xll.ciqfunctions.udf.CIQ($B14, "IQ_CASH_ST_INVEST", IQ_FY, $D14, , , "USD", , H$1)</f>
        <v>23938</v>
      </c>
      <c r="I14" s="1">
        <f>_xll.ciqfunctions.udf.CIQ($B14, "IQ_TOTAL_CA", IQ_FY, $D14, , , "USD", , I$1)</f>
        <v>80924</v>
      </c>
      <c r="J14" s="1">
        <f>_xll.ciqfunctions.udf.CIQ($B14, "IQ_TOTAL_ASSETS", IQ_FY, $D14, , , "USD", , J$1)</f>
        <v>235194</v>
      </c>
      <c r="K14" s="1">
        <f>_xll.ciqfunctions.udf.CIQ($B14, "IQ_TOTAL_CL", IQ_FY, $D14, , , "USD", , K$1)</f>
        <v>79910</v>
      </c>
      <c r="L14" s="1">
        <f>_xll.ciqfunctions.udf.CIQ($B14, "IQ_TOTAL_LIAB", IQ_FY, $D14, ,, "USD", , L$1)</f>
        <v>185517</v>
      </c>
      <c r="M14" s="1" t="str">
        <f>IF(_xll.ciqfunctions.udf.CIQ($B14, "IQ_PREF_EQUITY", IQ_FY, $D14, , , "USD", , M$1)=0,"None",_xll.ciqfunctions.udf.CIQ($B14, "IQ_PREF_EQUITY", IQ_FY, $D14, , , "USD", , M$1))</f>
        <v>None</v>
      </c>
      <c r="N14" s="1">
        <f>IF(_xll.ciqfunctions.udf.CIQ($B14, "IQ_COMMON", IQ_FY, $D14, , , "USD", , N$1)=0,"na",_xll.ciqfunctions.udf.CIQ($B14, "IQ_COMMON", IQ_FY, $D14, , , "USD", , N$1))</f>
        <v>14</v>
      </c>
      <c r="O14" s="1">
        <f>IF(_xll.ciqfunctions.udf.CIQ($B14, "IQ_APIC", IQ_FY, $D14, , , "USD", , O$1)=0,"",_xll.ciqfunctions.udf.CIQ($B14, "IQ_APIC", IQ_FY, $D14, , , "USD", , O$1))</f>
        <v>26542</v>
      </c>
      <c r="P14" s="1">
        <f>_xll.ciqfunctions.udf.CIQ($B14, "IQ_TOTAL_ASSETS", IQ_FY, $D14, , , "USD", , P$1)</f>
        <v>235194</v>
      </c>
      <c r="Q14" s="1">
        <f>_xll.ciqfunctions.udf.CIQ($B14, "IQ_RE", IQ_FY, $D14, , , "USD", , Q$1)</f>
        <v>31962</v>
      </c>
      <c r="R14" s="1">
        <f>_xll.ciqfunctions.udf.CIQ($B14, "IQ_TOTAL_EQUITY", IQ_FY, $D14, , , "USD", , R$1)</f>
        <v>49677</v>
      </c>
      <c r="S14" s="1">
        <f>_xll.ciqfunctions.udf.CIQ($B14, "IQ_TOTAL_OUTSTANDING_FILING_DATE", IQ_FY, $D14, , , "USD", , S$1)</f>
        <v>1440.91282</v>
      </c>
      <c r="T14" s="1">
        <f>_xll.ciqfunctions.udf.CIQ($B14, "IQ_TOTAL_DEBT", IQ_FY, $D14, , , "USD", , T$1)</f>
        <v>111072</v>
      </c>
      <c r="U14" s="1">
        <f>IF(_xll.ciqfunctions.udf.CIQ($B14, "IQ_PREF_DIV_OTHER", IQ_FY, $D14, , , "USD", , U$1)=0,"na",_xll.ciqfunctions.udf.CIQ($B14, "IQ_PREF_DIV_OTHER", IQ_FY, $D14, , , "USD", , U$1))</f>
        <v>180</v>
      </c>
      <c r="V14" s="1">
        <f>_xll.ciqfunctions.udf.CIQ($B14, "IQ_COGS", IQ_FY, $D14, , , "USD", , V$1)</f>
        <v>96856</v>
      </c>
      <c r="W14" s="1">
        <f>_xll.ciqfunctions.udf.CIQ($B14, "IQ_CASH_EQUIV", IQ_FY, $D14, , , "USD", , W$1)</f>
        <v>14892</v>
      </c>
      <c r="X14" s="1">
        <f>_xll.ciqfunctions.udf.CIQ($B14, "IQ_AR", IQ_FY, $D14, , , "USD", , X$1)</f>
        <v>8035</v>
      </c>
      <c r="Y14" s="1">
        <f>_xll.ciqfunctions.udf.CIQ($B14, "IQ_INVENTORY", IQ_FY, $D14, , , "USD", , Y$1)</f>
        <v>10235</v>
      </c>
      <c r="Z14" t="s">
        <v>44</v>
      </c>
      <c r="AA14" s="1">
        <f>_xll.ciqfunctions.udf.CIQ($B14, "IQ_ST_INVEST", IQ_FY, $D14, , , "USD", , AA$1)</f>
        <v>9046</v>
      </c>
      <c r="AB14" s="1">
        <f>_xll.ciqfunctions.udf.CIQ($B14, "IQ_NPPE", IQ_FY, $D14, , , "USD", , AB$1)</f>
        <v>38632</v>
      </c>
      <c r="AC14" s="1">
        <f>_xll.ciqfunctions.udf.CIQ($B14, "IQ_LT_INVEST", IQ_FY, $D14, , , "USD", , AC$1)</f>
        <v>6825</v>
      </c>
      <c r="AD14" s="1">
        <f>_xll.ciqfunctions.udf.CIQ($B14, "IQ_AP", IQ_FY, $D14, , , "USD", , AD$1)</f>
        <v>19928</v>
      </c>
      <c r="AE14" s="1">
        <f>_xll.ciqfunctions.udf.CIQ($B14, "IQ_NET_INTEREST_EXP", IQ_FY, $D14, , , "USD", , AE$1)</f>
        <v>-857</v>
      </c>
      <c r="AF14" s="1">
        <f>_xll.ciqfunctions.udf.CIQ($B14, "IQ_INC_TAX", IQ_FY, $D14, , , "USD", , AF$1)</f>
        <v>1774</v>
      </c>
      <c r="AG14" s="1">
        <f>_xll.ciqfunctions.udf.CIQ($B14, "IQ_INC_TAX", IQ_SGA, $D14, , , "USD", , AG$1)</f>
        <v>1774</v>
      </c>
      <c r="AH14" s="1">
        <f>_xll.ciqfunctions.udf.CIQ($B14, "IQ_COGS", IQ_FY, $D14, , , "USD", , AH$1)</f>
        <v>96856</v>
      </c>
      <c r="AI14" s="1">
        <f>_xll.ciqfunctions.udf.CIQ($B14, "IQ_TOTAL_EQUITY", IQ_FY, $D14, , , "USD", , AI$1)</f>
        <v>49677</v>
      </c>
      <c r="AJ14" s="1">
        <f>_xll.ciqfunctions.udf.CIQ($B14, "IQ_INVENTORY", IQ_FY, $D14, , , "USD", , AJ$1)</f>
        <v>10235</v>
      </c>
    </row>
    <row r="15" spans="1:42" x14ac:dyDescent="0.25">
      <c r="A15" t="str">
        <f>_xll.ciqfunctions.udf.CIQ(B15,"IQ_COMPANY_NAME")</f>
        <v>General Motors Company</v>
      </c>
      <c r="B15" s="3" t="s">
        <v>7</v>
      </c>
      <c r="C15" s="1" t="str">
        <f>_xll.ciqfunctions.udf.CIQ($B15, "IQ_INDUSTRY", IQ_FY, $D15, ,, "USD", , C$1)</f>
        <v>Automobiles</v>
      </c>
      <c r="D15" s="2">
        <f>DATE(YEAR(D14) -1, MONTH(D14), DAY(D14))</f>
        <v>43831</v>
      </c>
      <c r="E15" s="1">
        <f>_xll.ciqfunctions.udf.CIQ($B15, "IQ_TOTAL_REV", IQ_FY, $D15, ,, "USD", , E$1)</f>
        <v>137237</v>
      </c>
      <c r="F15" s="1">
        <f>_xll.ciqfunctions.udf.CIQ($B15, "IQ_NI", IQ_FY, $D15, ,, "USD", , F$1)</f>
        <v>6732</v>
      </c>
      <c r="G15" s="1">
        <f>_xll.ciqfunctions.udf.CIQ($B15, "IQ_CASH_EQUIV", IQ_FY, $D15, , , "USD", , G$1)</f>
        <v>15769</v>
      </c>
      <c r="H15" s="1">
        <f>_xll.ciqfunctions.udf.CIQ($B15, "IQ_CASH_ST_INVEST", IQ_FY, $D15, , , "USD", , H$1)</f>
        <v>19943</v>
      </c>
      <c r="I15" s="1">
        <f>_xll.ciqfunctions.udf.CIQ($B15, "IQ_TOTAL_CA", IQ_FY, $D15, , , "USD", , I$1)</f>
        <v>74992</v>
      </c>
      <c r="J15" s="1">
        <f>_xll.ciqfunctions.udf.CIQ($B15, "IQ_TOTAL_ASSETS", IQ_FY, $D15, , , "USD", , J$1)</f>
        <v>228037</v>
      </c>
      <c r="K15" s="1">
        <f>_xll.ciqfunctions.udf.CIQ($B15, "IQ_TOTAL_CL", IQ_FY, $D15, , , "USD", , K$1)</f>
        <v>84905</v>
      </c>
      <c r="L15" s="1">
        <f>_xll.ciqfunctions.udf.CIQ($B15, "IQ_TOTAL_LIAB", IQ_FY, $D15, ,, "USD", , L$1)</f>
        <v>182080</v>
      </c>
      <c r="M15" s="1" t="str">
        <f>IF(_xll.ciqfunctions.udf.CIQ($B15, "IQ_PREF_EQUITY", IQ_FY, $D15, , , "USD", , M$1)=0,"None",_xll.ciqfunctions.udf.CIQ($B15, "IQ_PREF_EQUITY", IQ_FY, $D15, , , "USD", , M$1))</f>
        <v>None</v>
      </c>
      <c r="N15" s="1">
        <f>IF(_xll.ciqfunctions.udf.CIQ($B15, "IQ_COMMON", IQ_FY, $D15, , , "USD", , N$1)=0,"na",_xll.ciqfunctions.udf.CIQ($B15, "IQ_COMMON", IQ_FY, $D15, , , "USD", , N$1))</f>
        <v>14</v>
      </c>
      <c r="O15" s="1">
        <f>IF(_xll.ciqfunctions.udf.CIQ($B15, "IQ_APIC", IQ_FY, $D15, , , "USD", , O$1)=0,"",_xll.ciqfunctions.udf.CIQ($B15, "IQ_APIC", IQ_FY, $D15, , , "USD", , O$1))</f>
        <v>26074</v>
      </c>
      <c r="P15" s="1">
        <f>_xll.ciqfunctions.udf.CIQ($B15, "IQ_TOTAL_ASSETS", IQ_FY, $D15, , , "USD", , P$1)</f>
        <v>228037</v>
      </c>
      <c r="Q15" s="1">
        <f>_xll.ciqfunctions.udf.CIQ($B15, "IQ_RE", IQ_FY, $D15, , , "USD", , Q$1)</f>
        <v>26860</v>
      </c>
      <c r="R15" s="1">
        <f>_xll.ciqfunctions.udf.CIQ($B15, "IQ_TOTAL_EQUITY", IQ_FY, $D15, , , "USD", , R$1)</f>
        <v>45957</v>
      </c>
      <c r="S15" s="1">
        <f>_xll.ciqfunctions.udf.CIQ($B15, "IQ_TOTAL_OUTSTANDING_FILING_DATE", IQ_FY, $D15, , , "USD", , S$1)</f>
        <v>1429.00206</v>
      </c>
      <c r="T15" s="1">
        <f>_xll.ciqfunctions.udf.CIQ($B15, "IQ_TOTAL_DEBT", IQ_FY, $D15, , , "USD", , T$1)</f>
        <v>104573</v>
      </c>
      <c r="U15" s="1">
        <f>IF(_xll.ciqfunctions.udf.CIQ($B15, "IQ_PREF_DIV_OTHER", IQ_FY, $D15, , , "USD", , U$1)=0,"na",_xll.ciqfunctions.udf.CIQ($B15, "IQ_PREF_DIV_OTHER", IQ_FY, $D15, , , "USD", , U$1))</f>
        <v>151</v>
      </c>
      <c r="V15" s="1">
        <f>_xll.ciqfunctions.udf.CIQ($B15, "IQ_COGS", IQ_FY, $D15, , , "USD", , V$1)</f>
        <v>110651</v>
      </c>
      <c r="W15" s="1">
        <f>_xll.ciqfunctions.udf.CIQ($B15, "IQ_CASH_EQUIV", IQ_FY, $D15, , , "USD", , W$1)</f>
        <v>15769</v>
      </c>
      <c r="X15" s="1">
        <f>_xll.ciqfunctions.udf.CIQ($B15, "IQ_AR", IQ_FY, $D15, , , "USD", , X$1)</f>
        <v>6797</v>
      </c>
      <c r="Y15" s="1">
        <f>_xll.ciqfunctions.udf.CIQ($B15, "IQ_INVENTORY", IQ_FY, $D15, , , "USD", , Y$1)</f>
        <v>10398</v>
      </c>
      <c r="Z15" t="s">
        <v>44</v>
      </c>
      <c r="AA15" s="1">
        <f>_xll.ciqfunctions.udf.CIQ($B15, "IQ_ST_INVEST", IQ_FY, $D15, , , "USD", , AA$1)</f>
        <v>4174</v>
      </c>
      <c r="AB15" s="1">
        <f>_xll.ciqfunctions.udf.CIQ($B15, "IQ_NPPE", IQ_FY, $D15, , , "USD", , AB$1)</f>
        <v>39850</v>
      </c>
      <c r="AC15" s="1">
        <f>_xll.ciqfunctions.udf.CIQ($B15, "IQ_LT_INVEST", IQ_FY, $D15, , , "USD", , AC$1)</f>
        <v>7107</v>
      </c>
      <c r="AD15" s="1">
        <f>_xll.ciqfunctions.udf.CIQ($B15, "IQ_AP", IQ_FY, $D15, , , "USD", , AD$1)</f>
        <v>21018</v>
      </c>
      <c r="AE15" s="1">
        <f>_xll.ciqfunctions.udf.CIQ($B15, "IQ_NET_INTEREST_EXP", IQ_FY, $D15, , , "USD", , AE$1)</f>
        <v>-353</v>
      </c>
      <c r="AF15" s="1">
        <f>_xll.ciqfunctions.udf.CIQ($B15, "IQ_INC_TAX", IQ_FY, $D15, , , "USD", , AF$1)</f>
        <v>769</v>
      </c>
      <c r="AG15" s="1">
        <f>_xll.ciqfunctions.udf.CIQ($B15, "IQ_INC_TAX", IQ_SGA, $D15, , , "USD", , AG$1)</f>
        <v>769</v>
      </c>
      <c r="AH15" s="1">
        <f>_xll.ciqfunctions.udf.CIQ($B15, "IQ_COGS", IQ_FY, $D15, , , "USD", , AH$1)</f>
        <v>110651</v>
      </c>
      <c r="AI15" s="1">
        <f>_xll.ciqfunctions.udf.CIQ($B15, "IQ_TOTAL_EQUITY", IQ_FY, $D15, , , "USD", , AI$1)</f>
        <v>45957</v>
      </c>
      <c r="AJ15" s="1">
        <f>_xll.ciqfunctions.udf.CIQ($B15, "IQ_INVENTORY", IQ_FY, $D15, , , "USD", , AJ$1)</f>
        <v>10398</v>
      </c>
    </row>
    <row r="16" spans="1:42" x14ac:dyDescent="0.25">
      <c r="A16" t="str">
        <f>_xll.ciqfunctions.udf.CIQ(B16,"IQ_COMPANY_NAME")</f>
        <v>General Motors Company</v>
      </c>
      <c r="B16" s="3" t="s">
        <v>7</v>
      </c>
      <c r="C16" s="1" t="str">
        <f>_xll.ciqfunctions.udf.CIQ($B16, "IQ_INDUSTRY", IQ_FY, $D16, ,, "USD", , C$1)</f>
        <v>Automobiles</v>
      </c>
      <c r="D16" s="2">
        <f>DATE(YEAR(D15) -1, MONTH(D15), DAY(D15))</f>
        <v>43466</v>
      </c>
      <c r="E16" s="1">
        <f>_xll.ciqfunctions.udf.CIQ($B16, "IQ_TOTAL_REV", IQ_FY, $D16, ,, "USD", , E$1)</f>
        <v>147049</v>
      </c>
      <c r="F16" s="1">
        <f>_xll.ciqfunctions.udf.CIQ($B16, "IQ_NI", IQ_FY, $D16, ,, "USD", , F$1)</f>
        <v>8014</v>
      </c>
      <c r="G16" s="1">
        <f>_xll.ciqfunctions.udf.CIQ($B16, "IQ_CASH_EQUIV", IQ_FY, $D16, , , "USD", , G$1)</f>
        <v>15944</v>
      </c>
      <c r="H16" s="1">
        <f>_xll.ciqfunctions.udf.CIQ($B16, "IQ_CASH_ST_INVEST", IQ_FY, $D16, , , "USD", , H$1)</f>
        <v>22445</v>
      </c>
      <c r="I16" s="1">
        <f>_xll.ciqfunctions.udf.CIQ($B16, "IQ_TOTAL_CA", IQ_FY, $D16, , , "USD", , I$1)</f>
        <v>75293</v>
      </c>
      <c r="J16" s="1">
        <f>_xll.ciqfunctions.udf.CIQ($B16, "IQ_TOTAL_ASSETS", IQ_FY, $D16, , , "USD", , J$1)</f>
        <v>227339</v>
      </c>
      <c r="K16" s="1">
        <f>_xll.ciqfunctions.udf.CIQ($B16, "IQ_TOTAL_CL", IQ_FY, $D16, , , "USD", , K$1)</f>
        <v>82237</v>
      </c>
      <c r="L16" s="1">
        <f>_xll.ciqfunctions.udf.CIQ($B16, "IQ_TOTAL_LIAB", IQ_FY, $D16, ,, "USD", , L$1)</f>
        <v>184562</v>
      </c>
      <c r="M16" s="1" t="str">
        <f>IF(_xll.ciqfunctions.udf.CIQ($B16, "IQ_PREF_EQUITY", IQ_FY, $D16, , , "USD", , M$1)=0,"None",_xll.ciqfunctions.udf.CIQ($B16, "IQ_PREF_EQUITY", IQ_FY, $D16, , , "USD", , M$1))</f>
        <v>None</v>
      </c>
      <c r="N16" s="1">
        <f>IF(_xll.ciqfunctions.udf.CIQ($B16, "IQ_COMMON", IQ_FY, $D16, , , "USD", , N$1)=0,"na",_xll.ciqfunctions.udf.CIQ($B16, "IQ_COMMON", IQ_FY, $D16, , , "USD", , N$1))</f>
        <v>14</v>
      </c>
      <c r="O16" s="1">
        <f>IF(_xll.ciqfunctions.udf.CIQ($B16, "IQ_APIC", IQ_FY, $D16, , , "USD", , O$1)=0,"",_xll.ciqfunctions.udf.CIQ($B16, "IQ_APIC", IQ_FY, $D16, , , "USD", , O$1))</f>
        <v>25563</v>
      </c>
      <c r="P16" s="1">
        <f>_xll.ciqfunctions.udf.CIQ($B16, "IQ_TOTAL_ASSETS", IQ_FY, $D16, , , "USD", , P$1)</f>
        <v>227339</v>
      </c>
      <c r="Q16" s="1">
        <f>_xll.ciqfunctions.udf.CIQ($B16, "IQ_RE", IQ_FY, $D16, , , "USD", , Q$1)</f>
        <v>22322</v>
      </c>
      <c r="R16" s="1">
        <f>_xll.ciqfunctions.udf.CIQ($B16, "IQ_TOTAL_EQUITY", IQ_FY, $D16, , , "USD", , R$1)</f>
        <v>42777</v>
      </c>
      <c r="S16" s="1">
        <f>_xll.ciqfunctions.udf.CIQ($B16, "IQ_TOTAL_OUTSTANDING_FILING_DATE", IQ_FY, $D16, , , "USD", , S$1)</f>
        <v>1409.47893</v>
      </c>
      <c r="T16" s="1">
        <f>_xll.ciqfunctions.udf.CIQ($B16, "IQ_TOTAL_DEBT", IQ_FY, $D16, , , "USD", , T$1)</f>
        <v>104951</v>
      </c>
      <c r="U16" s="1">
        <f>IF(_xll.ciqfunctions.udf.CIQ($B16, "IQ_PREF_DIV_OTHER", IQ_FY, $D16, , , "USD", , U$1)=0,"na",_xll.ciqfunctions.udf.CIQ($B16, "IQ_PREF_DIV_OTHER", IQ_FY, $D16, , , "USD", , U$1))</f>
        <v>98</v>
      </c>
      <c r="V16" s="1">
        <f>_xll.ciqfunctions.udf.CIQ($B16, "IQ_COGS", IQ_FY, $D16, , , "USD", , V$1)</f>
        <v>120656</v>
      </c>
      <c r="W16" s="1">
        <f>_xll.ciqfunctions.udf.CIQ($B16, "IQ_CASH_EQUIV", IQ_FY, $D16, , , "USD", , W$1)</f>
        <v>15944</v>
      </c>
      <c r="X16" s="1">
        <f>_xll.ciqfunctions.udf.CIQ($B16, "IQ_AR", IQ_FY, $D16, , , "USD", , X$1)</f>
        <v>6549</v>
      </c>
      <c r="Y16" s="1">
        <f>_xll.ciqfunctions.udf.CIQ($B16, "IQ_INVENTORY", IQ_FY, $D16, , , "USD", , Y$1)</f>
        <v>9816</v>
      </c>
      <c r="Z16" t="s">
        <v>44</v>
      </c>
      <c r="AA16" s="1">
        <f>_xll.ciqfunctions.udf.CIQ($B16, "IQ_ST_INVEST", IQ_FY, $D16, , , "USD", , AA$1)</f>
        <v>6501</v>
      </c>
      <c r="AB16" s="1">
        <f>_xll.ciqfunctions.udf.CIQ($B16, "IQ_NPPE", IQ_FY, $D16, , , "USD", , AB$1)</f>
        <v>38758</v>
      </c>
      <c r="AC16" s="1">
        <f>_xll.ciqfunctions.udf.CIQ($B16, "IQ_LT_INVEST", IQ_FY, $D16, , , "USD", , AC$1)</f>
        <v>8744</v>
      </c>
      <c r="AD16" s="1">
        <f>_xll.ciqfunctions.udf.CIQ($B16, "IQ_AP", IQ_FY, $D16, , , "USD", , AD$1)</f>
        <v>22297</v>
      </c>
      <c r="AE16" s="1">
        <f>_xll.ciqfunctions.udf.CIQ($B16, "IQ_NET_INTEREST_EXP", IQ_FY, $D16, , , "USD", , AE$1)</f>
        <v>-320</v>
      </c>
      <c r="AF16" s="1">
        <f>_xll.ciqfunctions.udf.CIQ($B16, "IQ_INC_TAX", IQ_FY, $D16, , , "USD", , AF$1)</f>
        <v>474</v>
      </c>
      <c r="AG16" s="1">
        <f>_xll.ciqfunctions.udf.CIQ($B16, "IQ_INC_TAX", IQ_SGA, $D16, , , "USD", , AG$1)</f>
        <v>474</v>
      </c>
      <c r="AH16" s="1">
        <f>_xll.ciqfunctions.udf.CIQ($B16, "IQ_COGS", IQ_FY, $D16, , , "USD", , AH$1)</f>
        <v>120656</v>
      </c>
      <c r="AI16" s="1">
        <f>_xll.ciqfunctions.udf.CIQ($B16, "IQ_TOTAL_EQUITY", IQ_FY, $D16, , , "USD", , AI$1)</f>
        <v>42777</v>
      </c>
      <c r="AJ16" s="1">
        <f>_xll.ciqfunctions.udf.CIQ($B16, "IQ_INVENTORY", IQ_FY, $D16, , , "USD", , AJ$1)</f>
        <v>9816</v>
      </c>
    </row>
    <row r="17" spans="1:36" x14ac:dyDescent="0.25">
      <c r="A17" t="str">
        <f>_xll.ciqfunctions.udf.CIQ(B17,"IQ_COMPANY_NAME")</f>
        <v>General Motors Company</v>
      </c>
      <c r="B17" s="3" t="s">
        <v>7</v>
      </c>
      <c r="C17" s="1" t="str">
        <f>_xll.ciqfunctions.udf.CIQ($B17, "IQ_INDUSTRY", IQ_FY, $D17, ,, "USD", , C$1)</f>
        <v>Automobiles</v>
      </c>
      <c r="D17" s="2">
        <f>DATE(YEAR(D16) -1, MONTH(D16), DAY(D16))</f>
        <v>43101</v>
      </c>
      <c r="E17" s="1">
        <f>_xll.ciqfunctions.udf.CIQ($B17, "IQ_TOTAL_REV", IQ_FY, $D17, ,, "USD", , E$1)</f>
        <v>145588</v>
      </c>
      <c r="F17" s="1">
        <f>_xll.ciqfunctions.udf.CIQ($B17, "IQ_NI", IQ_FY, $D17, ,, "USD", , F$1)</f>
        <v>-3864</v>
      </c>
      <c r="G17" s="1">
        <f>_xll.ciqfunctions.udf.CIQ($B17, "IQ_CASH_EQUIV", IQ_FY, $D17, , , "USD", , G$1)</f>
        <v>11212</v>
      </c>
      <c r="H17" s="1">
        <f>_xll.ciqfunctions.udf.CIQ($B17, "IQ_CASH_ST_INVEST", IQ_FY, $D17, , , "USD", , H$1)</f>
        <v>19525</v>
      </c>
      <c r="I17" s="1">
        <f>_xll.ciqfunctions.udf.CIQ($B17, "IQ_TOTAL_CA", IQ_FY, $D17, , , "USD", , I$1)</f>
        <v>68744</v>
      </c>
      <c r="J17" s="1">
        <f>_xll.ciqfunctions.udf.CIQ($B17, "IQ_TOTAL_ASSETS", IQ_FY, $D17, , , "USD", , J$1)</f>
        <v>212482</v>
      </c>
      <c r="K17" s="1">
        <f>_xll.ciqfunctions.udf.CIQ($B17, "IQ_TOTAL_CL", IQ_FY, $D17, , , "USD", , K$1)</f>
        <v>76890</v>
      </c>
      <c r="L17" s="1">
        <f>_xll.ciqfunctions.udf.CIQ($B17, "IQ_TOTAL_LIAB", IQ_FY, $D17, ,, "USD", , L$1)</f>
        <v>176282</v>
      </c>
      <c r="M17" s="1" t="str">
        <f>IF(_xll.ciqfunctions.udf.CIQ($B17, "IQ_PREF_EQUITY", IQ_FY, $D17, , , "USD", , M$1)=0,"None",_xll.ciqfunctions.udf.CIQ($B17, "IQ_PREF_EQUITY", IQ_FY, $D17, , , "USD", , M$1))</f>
        <v>None</v>
      </c>
      <c r="N17" s="1">
        <f>IF(_xll.ciqfunctions.udf.CIQ($B17, "IQ_COMMON", IQ_FY, $D17, , , "USD", , N$1)=0,"na",_xll.ciqfunctions.udf.CIQ($B17, "IQ_COMMON", IQ_FY, $D17, , , "USD", , N$1))</f>
        <v>14</v>
      </c>
      <c r="O17" s="1">
        <f>IF(_xll.ciqfunctions.udf.CIQ($B17, "IQ_APIC", IQ_FY, $D17, , , "USD", , O$1)=0,"",_xll.ciqfunctions.udf.CIQ($B17, "IQ_APIC", IQ_FY, $D17, , , "USD", , O$1))</f>
        <v>25371</v>
      </c>
      <c r="P17" s="1">
        <f>_xll.ciqfunctions.udf.CIQ($B17, "IQ_TOTAL_ASSETS", IQ_FY, $D17, , , "USD", , P$1)</f>
        <v>212482</v>
      </c>
      <c r="Q17" s="1">
        <f>_xll.ciqfunctions.udf.CIQ($B17, "IQ_RE", IQ_FY, $D17, , , "USD", , Q$1)</f>
        <v>17627</v>
      </c>
      <c r="R17" s="1">
        <f>_xll.ciqfunctions.udf.CIQ($B17, "IQ_TOTAL_EQUITY", IQ_FY, $D17, , , "USD", , R$1)</f>
        <v>36200</v>
      </c>
      <c r="S17" s="1">
        <f>_xll.ciqfunctions.udf.CIQ($B17, "IQ_TOTAL_OUTSTANDING_FILING_DATE", IQ_FY, $D17, , , "USD", , S$1)</f>
        <v>1402.6303600000001</v>
      </c>
      <c r="T17" s="1">
        <f>_xll.ciqfunctions.udf.CIQ($B17, "IQ_TOTAL_DEBT", IQ_FY, $D17, , , "USD", , T$1)</f>
        <v>94219</v>
      </c>
      <c r="U17" s="1">
        <f>IF(_xll.ciqfunctions.udf.CIQ($B17, "IQ_PREF_DIV_OTHER", IQ_FY, $D17, , , "USD", , U$1)=0,"na",_xll.ciqfunctions.udf.CIQ($B17, "IQ_PREF_DIV_OTHER", IQ_FY, $D17, , , "USD", , U$1))</f>
        <v>16</v>
      </c>
      <c r="V17" s="1">
        <f>_xll.ciqfunctions.udf.CIQ($B17, "IQ_COGS", IQ_FY, $D17, , , "USD", , V$1)</f>
        <v>116229</v>
      </c>
      <c r="W17" s="1">
        <f>_xll.ciqfunctions.udf.CIQ($B17, "IQ_CASH_EQUIV", IQ_FY, $D17, , , "USD", , W$1)</f>
        <v>11212</v>
      </c>
      <c r="X17" s="1">
        <f>_xll.ciqfunctions.udf.CIQ($B17, "IQ_AR", IQ_FY, $D17, , , "USD", , X$1)</f>
        <v>8164</v>
      </c>
      <c r="Y17" s="1">
        <f>_xll.ciqfunctions.udf.CIQ($B17, "IQ_INVENTORY", IQ_FY, $D17, , , "USD", , Y$1)</f>
        <v>10663</v>
      </c>
      <c r="Z17" t="s">
        <v>44</v>
      </c>
      <c r="AA17" s="1">
        <f>_xll.ciqfunctions.udf.CIQ($B17, "IQ_ST_INVEST", IQ_FY, $D17, , , "USD", , AA$1)</f>
        <v>8313</v>
      </c>
      <c r="AB17" s="1">
        <f>_xll.ciqfunctions.udf.CIQ($B17, "IQ_NPPE", IQ_FY, $D17, , , "USD", , AB$1)</f>
        <v>36253</v>
      </c>
      <c r="AC17" s="1">
        <f>_xll.ciqfunctions.udf.CIQ($B17, "IQ_LT_INVEST", IQ_FY, $D17, , , "USD", , AC$1)</f>
        <v>7886</v>
      </c>
      <c r="AD17" s="1">
        <f>_xll.ciqfunctions.udf.CIQ($B17, "IQ_AP", IQ_FY, $D17, , , "USD", , AD$1)</f>
        <v>23929</v>
      </c>
      <c r="AE17" s="1">
        <f>_xll.ciqfunctions.udf.CIQ($B17, "IQ_NET_INTEREST_EXP", IQ_FY, $D17, , , "USD", , AE$1)</f>
        <v>-309</v>
      </c>
      <c r="AF17" s="1">
        <f>_xll.ciqfunctions.udf.CIQ($B17, "IQ_INC_TAX", IQ_FY, $D17, , , "USD", , AF$1)</f>
        <v>11533</v>
      </c>
      <c r="AG17" s="1">
        <f>_xll.ciqfunctions.udf.CIQ($B17, "IQ_INC_TAX", IQ_SGA, $D17, , , "USD", , AG$1)</f>
        <v>11533</v>
      </c>
      <c r="AH17" s="1">
        <f>_xll.ciqfunctions.udf.CIQ($B17, "IQ_COGS", IQ_FY, $D17, , , "USD", , AH$1)</f>
        <v>116229</v>
      </c>
      <c r="AI17" s="1">
        <f>_xll.ciqfunctions.udf.CIQ($B17, "IQ_TOTAL_EQUITY", IQ_FY, $D17, , , "USD", , AI$1)</f>
        <v>36200</v>
      </c>
      <c r="AJ17" s="1">
        <f>_xll.ciqfunctions.udf.CIQ($B17, "IQ_INVENTORY", IQ_FY, $D17, , , "USD", , AJ$1)</f>
        <v>10663</v>
      </c>
    </row>
    <row r="18" spans="1:36" x14ac:dyDescent="0.25">
      <c r="A18" t="str">
        <f>_xll.ciqfunctions.udf.CIQ(B18,"IQ_COMPANY_NAME")</f>
        <v>General Motors Company</v>
      </c>
      <c r="B18" s="3" t="s">
        <v>7</v>
      </c>
      <c r="C18" s="1" t="str">
        <f>_xll.ciqfunctions.udf.CIQ($B18, "IQ_INDUSTRY", IQ_FY, $D18, ,, "USD", , C$1)</f>
        <v>Automobiles</v>
      </c>
      <c r="D18" s="2">
        <f>DATE(YEAR(D17) -1, MONTH(D17), DAY(D17))</f>
        <v>42736</v>
      </c>
      <c r="E18" s="1">
        <f>_xll.ciqfunctions.udf.CIQ($B18, "IQ_TOTAL_REV", IQ_FY, $D18, ,, "USD", , E$1)</f>
        <v>149184</v>
      </c>
      <c r="F18" s="1">
        <f>_xll.ciqfunctions.udf.CIQ($B18, "IQ_NI", IQ_FY, $D18, ,, "USD", , F$1)</f>
        <v>9427</v>
      </c>
      <c r="G18" s="1">
        <f>_xll.ciqfunctions.udf.CIQ($B18, "IQ_CASH_EQUIV", IQ_FY, $D18, , , "USD", , G$1)</f>
        <v>9774</v>
      </c>
      <c r="H18" s="1">
        <f>_xll.ciqfunctions.udf.CIQ($B18, "IQ_CASH_ST_INVEST", IQ_FY, $D18, , , "USD", , H$1)</f>
        <v>21615</v>
      </c>
      <c r="I18" s="1">
        <f>_xll.ciqfunctions.udf.CIQ($B18, "IQ_TOTAL_CA", IQ_FY, $D18, , , "USD", , I$1)</f>
        <v>76203</v>
      </c>
      <c r="J18" s="1">
        <f>_xll.ciqfunctions.udf.CIQ($B18, "IQ_TOTAL_ASSETS", IQ_FY, $D18, , , "USD", , J$1)</f>
        <v>221690</v>
      </c>
      <c r="K18" s="1">
        <f>_xll.ciqfunctions.udf.CIQ($B18, "IQ_TOTAL_CL", IQ_FY, $D18, , , "USD", , K$1)</f>
        <v>85181</v>
      </c>
      <c r="L18" s="1">
        <f>_xll.ciqfunctions.udf.CIQ($B18, "IQ_TOTAL_LIAB", IQ_FY, $D18, ,, "USD", , L$1)</f>
        <v>177615</v>
      </c>
      <c r="M18" s="1" t="str">
        <f>IF(_xll.ciqfunctions.udf.CIQ($B18, "IQ_PREF_EQUITY", IQ_FY, $D18, , , "USD", , M$1)=0,"None",_xll.ciqfunctions.udf.CIQ($B18, "IQ_PREF_EQUITY", IQ_FY, $D18, , , "USD", , M$1))</f>
        <v>None</v>
      </c>
      <c r="N18" s="1">
        <f>IF(_xll.ciqfunctions.udf.CIQ($B18, "IQ_COMMON", IQ_FY, $D18, , , "USD", , N$1)=0,"na",_xll.ciqfunctions.udf.CIQ($B18, "IQ_COMMON", IQ_FY, $D18, , , "USD", , N$1))</f>
        <v>15</v>
      </c>
      <c r="O18" s="1">
        <f>IF(_xll.ciqfunctions.udf.CIQ($B18, "IQ_APIC", IQ_FY, $D18, , , "USD", , O$1)=0,"",_xll.ciqfunctions.udf.CIQ($B18, "IQ_APIC", IQ_FY, $D18, , , "USD", , O$1))</f>
        <v>26983</v>
      </c>
      <c r="P18" s="1">
        <f>_xll.ciqfunctions.udf.CIQ($B18, "IQ_TOTAL_ASSETS", IQ_FY, $D18, , , "USD", , P$1)</f>
        <v>221690</v>
      </c>
      <c r="Q18" s="1">
        <f>_xll.ciqfunctions.udf.CIQ($B18, "IQ_RE", IQ_FY, $D18, , , "USD", , Q$1)</f>
        <v>26168</v>
      </c>
      <c r="R18" s="1">
        <f>_xll.ciqfunctions.udf.CIQ($B18, "IQ_TOTAL_EQUITY", IQ_FY, $D18, , , "USD", , R$1)</f>
        <v>44075</v>
      </c>
      <c r="S18" s="1">
        <f>_xll.ciqfunctions.udf.CIQ($B18, "IQ_TOTAL_OUTSTANDING_FILING_DATE", IQ_FY, $D18, , , "USD", , S$1)</f>
        <v>1497.9645599999999</v>
      </c>
      <c r="T18" s="1">
        <f>_xll.ciqfunctions.udf.CIQ($B18, "IQ_TOTAL_DEBT", IQ_FY, $D18, , , "USD", , T$1)</f>
        <v>75123</v>
      </c>
      <c r="U18" s="1" t="str">
        <f>IF(_xll.ciqfunctions.udf.CIQ($B18, "IQ_PREF_DIV_OTHER", IQ_FY, $D18, , , "USD", , U$1)=0,"na",_xll.ciqfunctions.udf.CIQ($B18, "IQ_PREF_DIV_OTHER", IQ_FY, $D18, , , "USD", , U$1))</f>
        <v>na</v>
      </c>
      <c r="V18" s="1">
        <f>_xll.ciqfunctions.udf.CIQ($B18, "IQ_COGS", IQ_FY, $D18, , , "USD", , V$1)</f>
        <v>121584</v>
      </c>
      <c r="W18" s="1">
        <f>_xll.ciqfunctions.udf.CIQ($B18, "IQ_CASH_EQUIV", IQ_FY, $D18, , , "USD", , W$1)</f>
        <v>9774</v>
      </c>
      <c r="X18" s="1">
        <f>_xll.ciqfunctions.udf.CIQ($B18, "IQ_AR", IQ_FY, $D18, , , "USD", , X$1)</f>
        <v>8700</v>
      </c>
      <c r="Y18" s="1">
        <f>_xll.ciqfunctions.udf.CIQ($B18, "IQ_INVENTORY", IQ_FY, $D18, , , "USD", , Y$1)</f>
        <v>11040</v>
      </c>
      <c r="Z18" t="s">
        <v>44</v>
      </c>
      <c r="AA18" s="1">
        <f>_xll.ciqfunctions.udf.CIQ($B18, "IQ_ST_INVEST", IQ_FY, $D18, , , "USD", , AA$1)</f>
        <v>11841</v>
      </c>
      <c r="AB18" s="1">
        <f>_xll.ciqfunctions.udf.CIQ($B18, "IQ_NPPE", IQ_FY, $D18, , , "USD", , AB$1)</f>
        <v>32603</v>
      </c>
      <c r="AC18" s="1">
        <f>_xll.ciqfunctions.udf.CIQ($B18, "IQ_LT_INVEST", IQ_FY, $D18, , , "USD", , AC$1)</f>
        <v>8052</v>
      </c>
      <c r="AD18" s="1">
        <f>_xll.ciqfunctions.udf.CIQ($B18, "IQ_AP", IQ_FY, $D18, , , "USD", , AD$1)</f>
        <v>23333</v>
      </c>
      <c r="AE18" s="1">
        <f>_xll.ciqfunctions.udf.CIQ($B18, "IQ_NET_INTEREST_EXP", IQ_FY, $D18, , , "USD", , AE$1)</f>
        <v>-381</v>
      </c>
      <c r="AF18" s="1">
        <f>_xll.ciqfunctions.udf.CIQ($B18, "IQ_INC_TAX", IQ_FY, $D18, , , "USD", , AF$1)</f>
        <v>2739</v>
      </c>
      <c r="AG18" s="1">
        <f>_xll.ciqfunctions.udf.CIQ($B18, "IQ_INC_TAX", IQ_SGA, $D18, , , "USD", , AG$1)</f>
        <v>2739</v>
      </c>
      <c r="AH18" s="1">
        <f>_xll.ciqfunctions.udf.CIQ($B18, "IQ_COGS", IQ_FY, $D18, , , "USD", , AH$1)</f>
        <v>121584</v>
      </c>
      <c r="AI18" s="1">
        <f>_xll.ciqfunctions.udf.CIQ($B18, "IQ_TOTAL_EQUITY", IQ_FY, $D18, , , "USD", , AI$1)</f>
        <v>44075</v>
      </c>
      <c r="AJ18" s="1">
        <f>_xll.ciqfunctions.udf.CIQ($B18, "IQ_INVENTORY", IQ_FY, $D18, , , "USD", , AJ$1)</f>
        <v>11040</v>
      </c>
    </row>
    <row r="19" spans="1:36" x14ac:dyDescent="0.25">
      <c r="A19" t="str">
        <f>_xll.ciqfunctions.udf.CIQ(B19,"IQ_COMPANY_NAME")</f>
        <v>General Motors Company</v>
      </c>
      <c r="B19" s="3" t="s">
        <v>7</v>
      </c>
      <c r="C19" s="1" t="str">
        <f>_xll.ciqfunctions.udf.CIQ($B19, "IQ_INDUSTRY", IQ_FY, $D19, ,, "USD", , C$1)</f>
        <v>Automobiles</v>
      </c>
      <c r="D19" s="2">
        <f>DATE(YEAR(D18) -1, MONTH(D18), DAY(D18))</f>
        <v>42370</v>
      </c>
      <c r="E19" s="1">
        <f>_xll.ciqfunctions.udf.CIQ($B19, "IQ_TOTAL_REV", IQ_FY, $D19, ,, "USD", , E$1)</f>
        <v>135725</v>
      </c>
      <c r="F19" s="1">
        <f>_xll.ciqfunctions.udf.CIQ($B19, "IQ_NI", IQ_FY, $D19, ,, "USD", , F$1)</f>
        <v>9687</v>
      </c>
      <c r="G19" s="1">
        <f>_xll.ciqfunctions.udf.CIQ($B19, "IQ_CASH_EQUIV", IQ_FY, $D19, , , "USD", , G$1)</f>
        <v>12138</v>
      </c>
      <c r="H19" s="1">
        <f>_xll.ciqfunctions.udf.CIQ($B19, "IQ_CASH_ST_INVEST", IQ_FY, $D19, , , "USD", , H$1)</f>
        <v>20301</v>
      </c>
      <c r="I19" s="1">
        <f>_xll.ciqfunctions.udf.CIQ($B19, "IQ_TOTAL_CA", IQ_FY, $D19, , , "USD", , I$1)</f>
        <v>69408</v>
      </c>
      <c r="J19" s="1">
        <f>_xll.ciqfunctions.udf.CIQ($B19, "IQ_TOTAL_ASSETS", IQ_FY, $D19, , , "USD", , J$1)</f>
        <v>194338</v>
      </c>
      <c r="K19" s="1">
        <f>_xll.ciqfunctions.udf.CIQ($B19, "IQ_TOTAL_CL", IQ_FY, $D19, , , "USD", , K$1)</f>
        <v>71217</v>
      </c>
      <c r="L19" s="1">
        <f>_xll.ciqfunctions.udf.CIQ($B19, "IQ_TOTAL_LIAB", IQ_FY, $D19, ,, "USD", , L$1)</f>
        <v>154015</v>
      </c>
      <c r="M19" s="1" t="str">
        <f>IF(_xll.ciqfunctions.udf.CIQ($B19, "IQ_PREF_EQUITY", IQ_FY, $D19, , , "USD", , M$1)=0,"None",_xll.ciqfunctions.udf.CIQ($B19, "IQ_PREF_EQUITY", IQ_FY, $D19, , , "USD", , M$1))</f>
        <v>None</v>
      </c>
      <c r="N19" s="1">
        <f>IF(_xll.ciqfunctions.udf.CIQ($B19, "IQ_COMMON", IQ_FY, $D19, , , "USD", , N$1)=0,"na",_xll.ciqfunctions.udf.CIQ($B19, "IQ_COMMON", IQ_FY, $D19, , , "USD", , N$1))</f>
        <v>15</v>
      </c>
      <c r="O19" s="1">
        <f>IF(_xll.ciqfunctions.udf.CIQ($B19, "IQ_APIC", IQ_FY, $D19, , , "USD", , O$1)=0,"",_xll.ciqfunctions.udf.CIQ($B19, "IQ_APIC", IQ_FY, $D19, , , "USD", , O$1))</f>
        <v>27607</v>
      </c>
      <c r="P19" s="1">
        <f>_xll.ciqfunctions.udf.CIQ($B19, "IQ_TOTAL_ASSETS", IQ_FY, $D19, , , "USD", , P$1)</f>
        <v>194338</v>
      </c>
      <c r="Q19" s="1">
        <f>_xll.ciqfunctions.udf.CIQ($B19, "IQ_RE", IQ_FY, $D19, , , "USD", , Q$1)</f>
        <v>20285</v>
      </c>
      <c r="R19" s="1">
        <f>_xll.ciqfunctions.udf.CIQ($B19, "IQ_TOTAL_EQUITY", IQ_FY, $D19, , , "USD", , R$1)</f>
        <v>40323</v>
      </c>
      <c r="S19" s="1">
        <f>_xll.ciqfunctions.udf.CIQ($B19, "IQ_TOTAL_OUTSTANDING_FILING_DATE", IQ_FY, $D19, , , "USD", , S$1)</f>
        <v>1544.49261</v>
      </c>
      <c r="T19" s="1">
        <f>_xll.ciqfunctions.udf.CIQ($B19, "IQ_TOTAL_DEBT", IQ_FY, $D19, , , "USD", , T$1)</f>
        <v>63111</v>
      </c>
      <c r="U19" s="1" t="str">
        <f>IF(_xll.ciqfunctions.udf.CIQ($B19, "IQ_PREF_DIV_OTHER", IQ_FY, $D19, , , "USD", , U$1)=0,"na",_xll.ciqfunctions.udf.CIQ($B19, "IQ_PREF_DIV_OTHER", IQ_FY, $D19, , , "USD", , U$1))</f>
        <v>na</v>
      </c>
      <c r="V19" s="1">
        <f>_xll.ciqfunctions.udf.CIQ($B19, "IQ_COGS", IQ_FY, $D19, , , "USD", , V$1)</f>
        <v>112395</v>
      </c>
      <c r="W19" s="1">
        <f>_xll.ciqfunctions.udf.CIQ($B19, "IQ_CASH_EQUIV", IQ_FY, $D19, , , "USD", , W$1)</f>
        <v>12138</v>
      </c>
      <c r="X19" s="1">
        <f>_xll.ciqfunctions.udf.CIQ($B19, "IQ_AR", IQ_FY, $D19, , , "USD", , X$1)</f>
        <v>8337</v>
      </c>
      <c r="Y19" s="1">
        <f>_xll.ciqfunctions.udf.CIQ($B19, "IQ_INVENTORY", IQ_FY, $D19, , , "USD", , Y$1)</f>
        <v>13764</v>
      </c>
      <c r="Z19" t="s">
        <v>44</v>
      </c>
      <c r="AA19" s="1">
        <f>_xll.ciqfunctions.udf.CIQ($B19, "IQ_ST_INVEST", IQ_FY, $D19, , , "USD", , AA$1)</f>
        <v>7582</v>
      </c>
      <c r="AB19" s="1">
        <f>_xll.ciqfunctions.udf.CIQ($B19, "IQ_NPPE", IQ_FY, $D19, , , "USD", , AB$1)</f>
        <v>31229</v>
      </c>
      <c r="AC19" s="1">
        <f>_xll.ciqfunctions.udf.CIQ($B19, "IQ_LT_INVEST", IQ_FY, $D19, , , "USD", , AC$1)</f>
        <v>8215</v>
      </c>
      <c r="AD19" s="1">
        <f>_xll.ciqfunctions.udf.CIQ($B19, "IQ_AP", IQ_FY, $D19, , , "USD", , AD$1)</f>
        <v>24062</v>
      </c>
      <c r="AE19" s="1">
        <f>_xll.ciqfunctions.udf.CIQ($B19, "IQ_NET_INTEREST_EXP", IQ_FY, $D19, , , "USD", , AE$1)</f>
        <v>-256</v>
      </c>
      <c r="AF19" s="1">
        <f>_xll.ciqfunctions.udf.CIQ($B19, "IQ_INC_TAX", IQ_FY, $D19, , , "USD", , AF$1)</f>
        <v>-1219</v>
      </c>
      <c r="AG19" s="1">
        <f>_xll.ciqfunctions.udf.CIQ($B19, "IQ_INC_TAX", IQ_SGA, $D19, , , "USD", , AG$1)</f>
        <v>-1219</v>
      </c>
      <c r="AH19" s="1">
        <f>_xll.ciqfunctions.udf.CIQ($B19, "IQ_COGS", IQ_FY, $D19, , , "USD", , AH$1)</f>
        <v>112395</v>
      </c>
      <c r="AI19" s="1">
        <f>_xll.ciqfunctions.udf.CIQ($B19, "IQ_TOTAL_EQUITY", IQ_FY, $D19, , , "USD", , AI$1)</f>
        <v>40323</v>
      </c>
      <c r="AJ19" s="1">
        <f>_xll.ciqfunctions.udf.CIQ($B19, "IQ_INVENTORY", IQ_FY, $D19, , , "USD", , AJ$1)</f>
        <v>13764</v>
      </c>
    </row>
    <row r="20" spans="1:36" x14ac:dyDescent="0.25">
      <c r="A20" t="str">
        <f>_xll.ciqfunctions.udf.CIQ(B20,"IQ_COMPANY_NAME")</f>
        <v>Toyota Motor Corporation</v>
      </c>
      <c r="B20" s="3" t="s">
        <v>6</v>
      </c>
      <c r="C20" s="1" t="str">
        <f>_xll.ciqfunctions.udf.CIQ($B20, "IQ_INDUSTRY", IQ_FY, $D20, ,, "USD", , C$1)</f>
        <v>Automobiles</v>
      </c>
      <c r="D20" s="2">
        <v>44197</v>
      </c>
      <c r="E20" s="1">
        <f>_xll.ciqfunctions.udf.CIQ($B20, "IQ_TOTAL_REV", IQ_FY, $D20, ,, "USD", , E$1)</f>
        <v>277564.99348</v>
      </c>
      <c r="F20" s="1">
        <f>_xll.ciqfunctions.udf.CIQ($B20, "IQ_NI", IQ_FY, $D20, ,, "USD", , F$1)</f>
        <v>18922.883379999999</v>
      </c>
      <c r="G20" s="1">
        <f>_xll.ciqfunctions.udf.CIQ($B20, "IQ_CASH_EQUIV", IQ_FY, $D20, , , "USD", , G$1)</f>
        <v>24929.184659999999</v>
      </c>
      <c r="H20" s="1">
        <f>_xll.ciqfunctions.udf.CIQ($B20, "IQ_CASH_ST_INVEST", IQ_FY, $D20, , , "USD", , H$1)</f>
        <v>25911.731500000002</v>
      </c>
      <c r="I20" s="1">
        <f>_xll.ciqfunctions.udf.CIQ($B20, "IQ_TOTAL_CA", IQ_FY, $D20, , , "USD", , I$1)</f>
        <v>176235.76613</v>
      </c>
      <c r="J20" s="1">
        <f>_xll.ciqfunctions.udf.CIQ($B20, "IQ_TOTAL_ASSETS", IQ_FY, $D20, , , "USD", , J$1)</f>
        <v>501592.58731999999</v>
      </c>
      <c r="K20" s="1">
        <f>_xll.ciqfunctions.udf.CIQ($B20, "IQ_TOTAL_CL", IQ_FY, $D20, , , "USD", , K$1)</f>
        <v>168604.76448000001</v>
      </c>
      <c r="L20" s="1">
        <f>_xll.ciqfunctions.udf.CIQ($B20, "IQ_TOTAL_LIAB", IQ_FY, $D20, ,, "USD", , L$1)</f>
        <v>303278.30858999997</v>
      </c>
      <c r="M20" s="1" t="str">
        <f>IF(_xll.ciqfunctions.udf.CIQ($B20, "IQ_PREF_EQUITY", IQ_FY, $D20, , , "USD", , M$1)=0,"None",_xll.ciqfunctions.udf.CIQ($B20, "IQ_PREF_EQUITY", IQ_FY, $D20, , , "USD", , M$1))</f>
        <v>None</v>
      </c>
      <c r="N20" s="1">
        <f>IF(_xll.ciqfunctions.udf.CIQ($B20, "IQ_COMMON", IQ_FY, $D20, , , "USD", , N$1)=0,"na",_xll.ciqfunctions.udf.CIQ($B20, "IQ_COMMON", IQ_FY, $D20, , , "USD", , N$1))</f>
        <v>3689.9873499999999</v>
      </c>
      <c r="O20" s="1">
        <f>IF(_xll.ciqfunctions.udf.CIQ($B20, "IQ_APIC", IQ_FY, $D20, , , "USD", , O$1)=0,"",_xll.ciqfunctions.udf.CIQ($B20, "IQ_APIC", IQ_FY, $D20, , , "USD", , O$1))</f>
        <v>4547.6294399999997</v>
      </c>
      <c r="P20" s="1">
        <f>_xll.ciqfunctions.udf.CIQ($B20, "IQ_TOTAL_ASSETS", IQ_FY, $D20, , , "USD", , P$1)</f>
        <v>501592.58731999999</v>
      </c>
      <c r="Q20" s="1">
        <f>_xll.ciqfunctions.udf.CIQ($B20, "IQ_RE", IQ_FY, $D20, , , "USD", , Q$1)</f>
        <v>206632.42378000001</v>
      </c>
      <c r="R20" s="1">
        <f>_xll.ciqfunctions.udf.CIQ($B20, "IQ_TOTAL_EQUITY", IQ_FY, $D20, , , "USD", , R$1)</f>
        <v>198314.27872999999</v>
      </c>
      <c r="S20" s="1">
        <f>_xll.ciqfunctions.udf.CIQ($B20, "IQ_TOTAL_OUTSTANDING_FILING_DATE", IQ_FY, $D20, , , "USD", , S$1)</f>
        <v>13830.76266</v>
      </c>
      <c r="T20" s="1">
        <f>_xll.ciqfunctions.udf.CIQ($B20, "IQ_TOTAL_DEBT", IQ_FY, $D20, , , "USD", , T$1)</f>
        <v>202236.94764999999</v>
      </c>
      <c r="U20" s="1" t="str">
        <f>IF(_xll.ciqfunctions.udf.CIQ($B20, "IQ_PREF_DIV_OTHER", IQ_FY, $D20, , , "USD", , U$1)=0,"na",_xll.ciqfunctions.udf.CIQ($B20, "IQ_PREF_DIV_OTHER", IQ_FY, $D20, , , "USD", , U$1))</f>
        <v>na</v>
      </c>
      <c r="V20" s="1">
        <f>_xll.ciqfunctions.udf.CIQ($B20, "IQ_COGS", IQ_FY, $D20, , , "USD", , V$1)</f>
        <v>214713.45426</v>
      </c>
      <c r="W20" s="1">
        <f>_xll.ciqfunctions.udf.CIQ($B20, "IQ_CASH_EQUIV", IQ_FY, $D20, , , "USD", , W$1)</f>
        <v>24929.184659999999</v>
      </c>
      <c r="X20" s="1">
        <f>_xll.ciqfunctions.udf.CIQ($B20, "IQ_AR", IQ_FY, $D20, , , "USD", , X$1)</f>
        <v>19409.268410000001</v>
      </c>
      <c r="Y20" s="1">
        <f>_xll.ciqfunctions.udf.CIQ($B20, "IQ_INVENTORY", IQ_FY, $D20, , , "USD", , Y$1)</f>
        <v>23548.745569999999</v>
      </c>
      <c r="Z20" t="s">
        <v>44</v>
      </c>
      <c r="AA20" s="1">
        <f>_xll.ciqfunctions.udf.CIQ($B20, "IQ_ST_INVEST", IQ_FY, $D20, , , "USD", , AA$1)</f>
        <v>0</v>
      </c>
      <c r="AB20" s="1">
        <f>_xll.ciqfunctions.udf.CIQ($B20, "IQ_NPPE", IQ_FY, $D20, , , "USD", , AB$1)</f>
        <v>61016.656880000002</v>
      </c>
      <c r="AC20" s="1">
        <f>_xll.ciqfunctions.udf.CIQ($B20, "IQ_LT_INVEST", IQ_FY, $D20, , , "USD", , AC$1)</f>
        <v>39939.445419999996</v>
      </c>
      <c r="AD20" s="1">
        <f>_xll.ciqfunctions.udf.CIQ($B20, "IQ_AP", IQ_FY, $D20, , , "USD", , AD$1)</f>
        <v>21880.867569999999</v>
      </c>
      <c r="AE20" s="1">
        <f>_xll.ciqfunctions.udf.CIQ($B20, "IQ_NET_INTEREST_EXP", IQ_FY, $D20, , , "USD", , AE$1)</f>
        <v>1746.79847</v>
      </c>
      <c r="AF20" s="1">
        <f>_xll.ciqfunctions.udf.CIQ($B20, "IQ_INC_TAX", IQ_FY, $D20, , , "USD", , AF$1)</f>
        <v>6336.47174</v>
      </c>
      <c r="AG20" s="1">
        <f>_xll.ciqfunctions.udf.CIQ($B20, "IQ_INC_TAX", IQ_SGA, $D20, , , "USD", , AG$1)</f>
        <v>3044.10545</v>
      </c>
      <c r="AH20" s="1">
        <f>_xll.ciqfunctions.udf.CIQ($B20, "IQ_COGS", IQ_FY, $D20, , , "USD", , AH$1)</f>
        <v>214713.45426</v>
      </c>
      <c r="AI20" s="1">
        <f>_xll.ciqfunctions.udf.CIQ($B20, "IQ_TOTAL_EQUITY", IQ_FY, $D20, , , "USD", , AI$1)</f>
        <v>198314.27872999999</v>
      </c>
      <c r="AJ20" s="1">
        <f>_xll.ciqfunctions.udf.CIQ($B20, "IQ_INVENTORY", IQ_FY, $D20, , , "USD", , AJ$1)</f>
        <v>23548.745569999999</v>
      </c>
    </row>
    <row r="21" spans="1:36" x14ac:dyDescent="0.25">
      <c r="A21" t="str">
        <f>_xll.ciqfunctions.udf.CIQ(B21,"IQ_COMPANY_NAME")</f>
        <v>Toyota Motor Corporation</v>
      </c>
      <c r="B21" s="3" t="s">
        <v>6</v>
      </c>
      <c r="C21" s="1" t="str">
        <f>_xll.ciqfunctions.udf.CIQ($B21, "IQ_INDUSTRY", IQ_FY, $D21, ,, "USD", , C$1)</f>
        <v>Automobiles</v>
      </c>
      <c r="D21" s="2">
        <f>DATE(YEAR(D20) -1, MONTH(D20), DAY(D20))</f>
        <v>43831</v>
      </c>
      <c r="E21" s="1">
        <f>_xll.ciqfunctions.udf.CIQ($B21, "IQ_TOTAL_REV", IQ_FY, $D21, ,, "USD", , E$1)</f>
        <v>272770.32825999998</v>
      </c>
      <c r="F21" s="1">
        <f>_xll.ciqfunctions.udf.CIQ($B21, "IQ_NI", IQ_FY, $D21, ,, "USD", , F$1)</f>
        <v>16991.90454</v>
      </c>
      <c r="G21" s="1">
        <f>_xll.ciqfunctions.udf.CIQ($B21, "IQ_CASH_EQUIV", IQ_FY, $D21, , , "USD", , G$1)</f>
        <v>25180.14543</v>
      </c>
      <c r="H21" s="1">
        <f>_xll.ciqfunctions.udf.CIQ($B21, "IQ_CASH_ST_INVEST", IQ_FY, $D21, , , "USD", , H$1)</f>
        <v>46025.402430000002</v>
      </c>
      <c r="I21" s="1">
        <f>_xll.ciqfunctions.udf.CIQ($B21, "IQ_TOTAL_CA", IQ_FY, $D21, , , "USD", , I$1)</f>
        <v>170374.84362</v>
      </c>
      <c r="J21" s="1">
        <f>_xll.ciqfunctions.udf.CIQ($B21, "IQ_TOTAL_ASSETS", IQ_FY, $D21, , , "USD", , J$1)</f>
        <v>468702.71103000001</v>
      </c>
      <c r="K21" s="1">
        <f>_xll.ciqfunctions.udf.CIQ($B21, "IQ_TOTAL_CL", IQ_FY, $D21, , , "USD", , K$1)</f>
        <v>164488.20000000001</v>
      </c>
      <c r="L21" s="1">
        <f>_xll.ciqfunctions.udf.CIQ($B21, "IQ_TOTAL_LIAB", IQ_FY, $D21, ,, "USD", , L$1)</f>
        <v>287607.71612</v>
      </c>
      <c r="M21" s="1" t="str">
        <f>IF(_xll.ciqfunctions.udf.CIQ($B21, "IQ_PREF_EQUITY", IQ_FY, $D21, , , "USD", , M$1)=0,"None",_xll.ciqfunctions.udf.CIQ($B21, "IQ_PREF_EQUITY", IQ_FY, $D21, , , "USD", , M$1))</f>
        <v>None</v>
      </c>
      <c r="N21" s="1">
        <f>IF(_xll.ciqfunctions.udf.CIQ($B21, "IQ_COMMON", IQ_FY, $D21, , , "USD", , N$1)=0,"na",_xll.ciqfunctions.udf.CIQ($B21, "IQ_COMMON", IQ_FY, $D21, , , "USD", , N$1))</f>
        <v>3583.1602600000001</v>
      </c>
      <c r="O21" s="1">
        <f>IF(_xll.ciqfunctions.udf.CIQ($B21, "IQ_APIC", IQ_FY, $D21, , , "USD", , O$1)=0,"",_xll.ciqfunctions.udf.CIQ($B21, "IQ_APIC", IQ_FY, $D21, , , "USD", , O$1))</f>
        <v>4396.3720300000004</v>
      </c>
      <c r="P21" s="1">
        <f>_xll.ciqfunctions.udf.CIQ($B21, "IQ_TOTAL_ASSETS", IQ_FY, $D21, , , "USD", , P$1)</f>
        <v>468702.71103000001</v>
      </c>
      <c r="Q21" s="1">
        <f>_xll.ciqfunctions.udf.CIQ($B21, "IQ_RE", IQ_FY, $D21, , , "USD", , Q$1)</f>
        <v>198425.36167000001</v>
      </c>
      <c r="R21" s="1">
        <f>_xll.ciqfunctions.udf.CIQ($B21, "IQ_TOTAL_EQUITY", IQ_FY, $D21, , , "USD", , R$1)</f>
        <v>181094.99489999999</v>
      </c>
      <c r="S21" s="1">
        <f>_xll.ciqfunctions.udf.CIQ($B21, "IQ_TOTAL_OUTSTANDING_FILING_DATE", IQ_FY, $D21, , , "USD", , S$1)</f>
        <v>14162.19584</v>
      </c>
      <c r="T21" s="1">
        <f>_xll.ciqfunctions.udf.CIQ($B21, "IQ_TOTAL_DEBT", IQ_FY, $D21, , , "USD", , T$1)</f>
        <v>183812.33981999999</v>
      </c>
      <c r="U21" s="1">
        <f>IF(_xll.ciqfunctions.udf.CIQ($B21, "IQ_PREF_DIV_OTHER", IQ_FY, $D21, , , "USD", , U$1)=0,"na",_xll.ciqfunctions.udf.CIQ($B21, "IQ_PREF_DIV_OTHER", IQ_FY, $D21, , , "USD", , U$1))</f>
        <v>133.45366000000001</v>
      </c>
      <c r="V21" s="1">
        <f>_xll.ciqfunctions.udf.CIQ($B21, "IQ_COGS", IQ_FY, $D21, , , "USD", , V$1)</f>
        <v>211077.46849</v>
      </c>
      <c r="W21" s="1">
        <f>_xll.ciqfunctions.udf.CIQ($B21, "IQ_CASH_EQUIV", IQ_FY, $D21, , , "USD", , W$1)</f>
        <v>25180.14543</v>
      </c>
      <c r="X21" s="1">
        <f>_xll.ciqfunctions.udf.CIQ($B21, "IQ_AR", IQ_FY, $D21, , , "USD", , X$1)</f>
        <v>21412.633580000002</v>
      </c>
      <c r="Y21" s="1">
        <f>_xll.ciqfunctions.udf.CIQ($B21, "IQ_INVENTORY", IQ_FY, $D21, , , "USD", , Y$1)</f>
        <v>23972.52882</v>
      </c>
      <c r="Z21" t="s">
        <v>44</v>
      </c>
      <c r="AA21" s="1">
        <f>_xll.ciqfunctions.udf.CIQ($B21, "IQ_ST_INVEST", IQ_FY, $D21, , , "USD", , AA$1)</f>
        <v>20168.684519999999</v>
      </c>
      <c r="AB21" s="1">
        <f>_xll.ciqfunctions.udf.CIQ($B21, "IQ_NPPE", IQ_FY, $D21, , , "USD", , AB$1)</f>
        <v>55757.628470000003</v>
      </c>
      <c r="AC21" s="1">
        <f>_xll.ciqfunctions.udf.CIQ($B21, "IQ_LT_INVEST", IQ_FY, $D21, , , "USD", , AC$1)</f>
        <v>98441.392170000006</v>
      </c>
      <c r="AD21" s="1">
        <f>_xll.ciqfunctions.udf.CIQ($B21, "IQ_AP", IQ_FY, $D21, , , "USD", , AD$1)</f>
        <v>23878.566190000001</v>
      </c>
      <c r="AE21" s="1">
        <f>_xll.ciqfunctions.udf.CIQ($B21, "IQ_NET_INTEREST_EXP", IQ_FY, $D21, , , "USD", , AE$1)</f>
        <v>1781.5810300000001</v>
      </c>
      <c r="AF21" s="1">
        <f>_xll.ciqfunctions.udf.CIQ($B21, "IQ_INC_TAX", IQ_FY, $D21, , , "USD", , AF$1)</f>
        <v>5955.6355899999999</v>
      </c>
      <c r="AG21" s="1">
        <f>_xll.ciqfunctions.udf.CIQ($B21, "IQ_INC_TAX", IQ_SGA, $D21, , , "USD", , AG$1)</f>
        <v>8472.3906700000007</v>
      </c>
      <c r="AH21" s="1">
        <f>_xll.ciqfunctions.udf.CIQ($B21, "IQ_COGS", IQ_FY, $D21, , , "USD", , AH$1)</f>
        <v>211077.46849</v>
      </c>
      <c r="AI21" s="1">
        <f>_xll.ciqfunctions.udf.CIQ($B21, "IQ_TOTAL_EQUITY", IQ_FY, $D21, , , "USD", , AI$1)</f>
        <v>181094.99489999999</v>
      </c>
      <c r="AJ21" s="1">
        <f>_xll.ciqfunctions.udf.CIQ($B21, "IQ_INVENTORY", IQ_FY, $D21, , , "USD", , AJ$1)</f>
        <v>23972.52882</v>
      </c>
    </row>
    <row r="22" spans="1:36" x14ac:dyDescent="0.25">
      <c r="A22" t="str">
        <f>_xll.ciqfunctions.udf.CIQ(B22,"IQ_COMPANY_NAME")</f>
        <v>Toyota Motor Corporation</v>
      </c>
      <c r="B22" s="3" t="s">
        <v>6</v>
      </c>
      <c r="C22" s="1" t="str">
        <f>_xll.ciqfunctions.udf.CIQ($B22, "IQ_INDUSTRY", IQ_FY, $D22, ,, "USD", , C$1)</f>
        <v>Automobiles</v>
      </c>
      <c r="D22" s="2">
        <f>DATE(YEAR(D21) -1, MONTH(D21), DAY(D21))</f>
        <v>43466</v>
      </c>
      <c r="E22" s="1">
        <f>_xll.ciqfunctions.udf.CIQ($B22, "IQ_TOTAL_REV", IQ_FY, $D22, ,, "USD", , E$1)</f>
        <v>276630.20942000003</v>
      </c>
      <c r="F22" s="1">
        <f>_xll.ciqfunctions.udf.CIQ($B22, "IQ_NI", IQ_FY, $D22, ,, "USD", , F$1)</f>
        <v>23482.727910000001</v>
      </c>
      <c r="G22" s="1">
        <f>_xll.ciqfunctions.udf.CIQ($B22, "IQ_CASH_EQUIV", IQ_FY, $D22, , , "USD", , G$1)</f>
        <v>22508.58353</v>
      </c>
      <c r="H22" s="1">
        <f>_xll.ciqfunctions.udf.CIQ($B22, "IQ_CASH_ST_INVEST", IQ_FY, $D22, , , "USD", , H$1)</f>
        <v>45994.126750000003</v>
      </c>
      <c r="I22" s="1">
        <f>_xll.ciqfunctions.udf.CIQ($B22, "IQ_TOTAL_CA", IQ_FY, $D22, , , "USD", , I$1)</f>
        <v>170920.92519000001</v>
      </c>
      <c r="J22" s="1">
        <f>_xll.ciqfunctions.udf.CIQ($B22, "IQ_TOTAL_ASSETS", IQ_FY, $D22, , , "USD", , J$1)</f>
        <v>473690.04645000002</v>
      </c>
      <c r="K22" s="1">
        <f>_xll.ciqfunctions.udf.CIQ($B22, "IQ_TOTAL_CL", IQ_FY, $D22, , , "USD", , K$1)</f>
        <v>167571.12982</v>
      </c>
      <c r="L22" s="1">
        <f>_xll.ciqfunctions.udf.CIQ($B22, "IQ_TOTAL_LIAB", IQ_FY, $D22, ,, "USD", , L$1)</f>
        <v>290741.00524999999</v>
      </c>
      <c r="M22" s="1" t="str">
        <f>IF(_xll.ciqfunctions.udf.CIQ($B22, "IQ_PREF_EQUITY", IQ_FY, $D22, , , "USD", , M$1)=0,"None",_xll.ciqfunctions.udf.CIQ($B22, "IQ_PREF_EQUITY", IQ_FY, $D22, , , "USD", , M$1))</f>
        <v>None</v>
      </c>
      <c r="N22" s="1">
        <f>IF(_xll.ciqfunctions.udf.CIQ($B22, "IQ_COMMON", IQ_FY, $D22, , , "USD", , N$1)=0,"na",_xll.ciqfunctions.udf.CIQ($B22, "IQ_COMMON", IQ_FY, $D22, , , "USD", , N$1))</f>
        <v>3738.5247300000001</v>
      </c>
      <c r="O22" s="1">
        <f>IF(_xll.ciqfunctions.udf.CIQ($B22, "IQ_APIC", IQ_FY, $D22, , , "USD", , O$1)=0,"",_xll.ciqfunctions.udf.CIQ($B22, "IQ_APIC", IQ_FY, $D22, , , "USD", , O$1))</f>
        <v>4590.1984199999997</v>
      </c>
      <c r="P22" s="1">
        <f>_xll.ciqfunctions.udf.CIQ($B22, "IQ_TOTAL_ASSETS", IQ_FY, $D22, , , "USD", , P$1)</f>
        <v>473690.04645000002</v>
      </c>
      <c r="Q22" s="1">
        <f>_xll.ciqfunctions.udf.CIQ($B22, "IQ_RE", IQ_FY, $D22, , , "USD", , Q$1)</f>
        <v>183357.32707999999</v>
      </c>
      <c r="R22" s="1">
        <f>_xll.ciqfunctions.udf.CIQ($B22, "IQ_TOTAL_EQUITY", IQ_FY, $D22, , , "USD", , R$1)</f>
        <v>182949.04120000001</v>
      </c>
      <c r="S22" s="1">
        <f>_xll.ciqfunctions.udf.CIQ($B22, "IQ_TOTAL_OUTSTANDING_FILING_DATE", IQ_FY, $D22, , , "USD", , S$1)</f>
        <v>14549.61996</v>
      </c>
      <c r="T22" s="1">
        <f>_xll.ciqfunctions.udf.CIQ($B22, "IQ_TOTAL_DEBT", IQ_FY, $D22, , , "USD", , T$1)</f>
        <v>183994.26511000001</v>
      </c>
      <c r="U22" s="1">
        <f>IF(_xll.ciqfunctions.udf.CIQ($B22, "IQ_PREF_DIV_OTHER", IQ_FY, $D22, , , "USD", , U$1)=0,"na",_xll.ciqfunctions.udf.CIQ($B22, "IQ_PREF_DIV_OTHER", IQ_FY, $D22, , , "USD", , U$1))</f>
        <v>115.72902000000001</v>
      </c>
      <c r="V22" s="1">
        <f>_xll.ciqfunctions.udf.CIQ($B22, "IQ_COGS", IQ_FY, $D22, , , "USD", , V$1)</f>
        <v>212800.48087</v>
      </c>
      <c r="W22" s="1">
        <f>_xll.ciqfunctions.udf.CIQ($B22, "IQ_CASH_EQUIV", IQ_FY, $D22, , , "USD", , W$1)</f>
        <v>22508.58353</v>
      </c>
      <c r="X22" s="1">
        <f>_xll.ciqfunctions.udf.CIQ($B22, "IQ_AR", IQ_FY, $D22, , , "USD", , X$1)</f>
        <v>20898.847559999998</v>
      </c>
      <c r="Y22" s="1">
        <f>_xll.ciqfunctions.udf.CIQ($B22, "IQ_INVENTORY", IQ_FY, $D22, , , "USD", , Y$1)</f>
        <v>23914.025900000001</v>
      </c>
      <c r="Z22" t="s">
        <v>44</v>
      </c>
      <c r="AA22" s="1">
        <f>_xll.ciqfunctions.udf.CIQ($B22, "IQ_ST_INVEST", IQ_FY, $D22, , , "USD", , AA$1)</f>
        <v>23046.96687</v>
      </c>
      <c r="AB22" s="1">
        <f>_xll.ciqfunctions.udf.CIQ($B22, "IQ_NPPE", IQ_FY, $D22, , , "USD", , AB$1)</f>
        <v>55571.37874</v>
      </c>
      <c r="AC22" s="1">
        <f>_xll.ciqfunctions.udf.CIQ($B22, "IQ_LT_INVEST", IQ_FY, $D22, , , "USD", , AC$1)</f>
        <v>106760.92027</v>
      </c>
      <c r="AD22" s="1">
        <f>_xll.ciqfunctions.udf.CIQ($B22, "IQ_AP", IQ_FY, $D22, , , "USD", , AD$1)</f>
        <v>24355.323410000001</v>
      </c>
      <c r="AE22" s="1">
        <f>_xll.ciqfunctions.udf.CIQ($B22, "IQ_NET_INTEREST_EXP", IQ_FY, $D22, , , "USD", , AE$1)</f>
        <v>1430.7707499999999</v>
      </c>
      <c r="AF22" s="1">
        <f>_xll.ciqfunctions.udf.CIQ($B22, "IQ_INC_TAX", IQ_FY, $D22, , , "USD", , AF$1)</f>
        <v>4749.3623100000004</v>
      </c>
      <c r="AG22" s="1">
        <f>_xll.ciqfunctions.udf.CIQ($B22, "IQ_INC_TAX", IQ_SGA, $D22, , , "USD", , AG$1)</f>
        <v>6433.35916</v>
      </c>
      <c r="AH22" s="1">
        <f>_xll.ciqfunctions.udf.CIQ($B22, "IQ_COGS", IQ_FY, $D22, , , "USD", , AH$1)</f>
        <v>212800.48087</v>
      </c>
      <c r="AI22" s="1">
        <f>_xll.ciqfunctions.udf.CIQ($B22, "IQ_TOTAL_EQUITY", IQ_FY, $D22, , , "USD", , AI$1)</f>
        <v>182949.04120000001</v>
      </c>
      <c r="AJ22" s="1">
        <f>_xll.ciqfunctions.udf.CIQ($B22, "IQ_INVENTORY", IQ_FY, $D22, , , "USD", , AJ$1)</f>
        <v>23914.025900000001</v>
      </c>
    </row>
    <row r="23" spans="1:36" x14ac:dyDescent="0.25">
      <c r="A23" t="str">
        <f>_xll.ciqfunctions.udf.CIQ(B23,"IQ_COMPANY_NAME")</f>
        <v>Toyota Motor Corporation</v>
      </c>
      <c r="B23" s="3" t="s">
        <v>6</v>
      </c>
      <c r="C23" s="1" t="str">
        <f>_xll.ciqfunctions.udf.CIQ($B23, "IQ_INDUSTRY", IQ_FY, $D23, ,, "USD", , C$1)</f>
        <v>Automobiles</v>
      </c>
      <c r="D23" s="2">
        <f>DATE(YEAR(D22) -1, MONTH(D22), DAY(D22))</f>
        <v>43101</v>
      </c>
      <c r="E23" s="1">
        <f>_xll.ciqfunctions.udf.CIQ($B23, "IQ_TOTAL_REV", IQ_FY, $D23, ,, "USD", , E$1)</f>
        <v>247508.46111</v>
      </c>
      <c r="F23" s="1">
        <f>_xll.ciqfunctions.udf.CIQ($B23, "IQ_NI", IQ_FY, $D23, ,, "USD", , F$1)</f>
        <v>16422.502489999999</v>
      </c>
      <c r="G23" s="1">
        <f>_xll.ciqfunctions.udf.CIQ($B23, "IQ_CASH_EQUIV", IQ_FY, $D23, , , "USD", , G$1)</f>
        <v>20242.726760000001</v>
      </c>
      <c r="H23" s="1">
        <f>_xll.ciqfunctions.udf.CIQ($B23, "IQ_CASH_ST_INVEST", IQ_FY, $D23, , , "USD", , H$1)</f>
        <v>43422.493929999997</v>
      </c>
      <c r="I23" s="1">
        <f>_xll.ciqfunctions.udf.CIQ($B23, "IQ_TOTAL_CA", IQ_FY, $D23, , , "USD", , I$1)</f>
        <v>159943.45530999999</v>
      </c>
      <c r="J23" s="1">
        <f>_xll.ciqfunctions.udf.CIQ($B23, "IQ_TOTAL_ASSETS", IQ_FY, $D23, , , "USD", , J$1)</f>
        <v>437221.40565999999</v>
      </c>
      <c r="K23" s="1">
        <f>_xll.ciqfunctions.udf.CIQ($B23, "IQ_TOTAL_CL", IQ_FY, $D23, , , "USD", , K$1)</f>
        <v>155327.04269</v>
      </c>
      <c r="L23" s="1">
        <f>_xll.ciqfunctions.udf.CIQ($B23, "IQ_TOTAL_LIAB", IQ_FY, $D23, ,, "USD", , L$1)</f>
        <v>274144.48842000001</v>
      </c>
      <c r="M23" s="1" t="str">
        <f>IF(_xll.ciqfunctions.udf.CIQ($B23, "IQ_PREF_EQUITY", IQ_FY, $D23, , , "USD", , M$1)=0,"None",_xll.ciqfunctions.udf.CIQ($B23, "IQ_PREF_EQUITY", IQ_FY, $D23, , , "USD", , M$1))</f>
        <v>None</v>
      </c>
      <c r="N23" s="1">
        <f>IF(_xll.ciqfunctions.udf.CIQ($B23, "IQ_COMMON", IQ_FY, $D23, , , "USD", , N$1)=0,"na",_xll.ciqfunctions.udf.CIQ($B23, "IQ_COMMON", IQ_FY, $D23, , , "USD", , N$1))</f>
        <v>3560.9866000000002</v>
      </c>
      <c r="O23" s="1">
        <f>IF(_xll.ciqfunctions.udf.CIQ($B23, "IQ_APIC", IQ_FY, $D23, , , "USD", , O$1)=0,"",_xll.ciqfunctions.udf.CIQ($B23, "IQ_APIC", IQ_FY, $D23, , , "USD", , O$1))</f>
        <v>4340.9238299999997</v>
      </c>
      <c r="P23" s="1">
        <f>_xll.ciqfunctions.udf.CIQ($B23, "IQ_TOTAL_ASSETS", IQ_FY, $D23, , , "USD", , P$1)</f>
        <v>437221.40565999999</v>
      </c>
      <c r="Q23" s="1">
        <f>_xll.ciqfunctions.udf.CIQ($B23, "IQ_RE", IQ_FY, $D23, , , "USD", , Q$1)</f>
        <v>157857.13240999999</v>
      </c>
      <c r="R23" s="1">
        <f>_xll.ciqfunctions.udf.CIQ($B23, "IQ_TOTAL_EQUITY", IQ_FY, $D23, , , "USD", , R$1)</f>
        <v>163076.91724000001</v>
      </c>
      <c r="S23" s="1">
        <f>_xll.ciqfunctions.udf.CIQ($B23, "IQ_TOTAL_OUTSTANDING_FILING_DATE", IQ_FY, $D23, , , "USD", , S$1)</f>
        <v>14873.61428</v>
      </c>
      <c r="T23" s="1">
        <f>_xll.ciqfunctions.udf.CIQ($B23, "IQ_TOTAL_DEBT", IQ_FY, $D23, , , "USD", , T$1)</f>
        <v>173823.00709</v>
      </c>
      <c r="U23" s="1">
        <f>IF(_xll.ciqfunctions.udf.CIQ($B23, "IQ_PREF_DIV_OTHER", IQ_FY, $D23, , , "USD", , U$1)=0,"na",_xll.ciqfunctions.udf.CIQ($B23, "IQ_PREF_DIV_OTHER", IQ_FY, $D23, , , "USD", , U$1))</f>
        <v>87.847539999999995</v>
      </c>
      <c r="V23" s="1">
        <f>_xll.ciqfunctions.udf.CIQ($B23, "IQ_COGS", IQ_FY, $D23, , , "USD", , V$1)</f>
        <v>193211.07913</v>
      </c>
      <c r="W23" s="1">
        <f>_xll.ciqfunctions.udf.CIQ($B23, "IQ_CASH_EQUIV", IQ_FY, $D23, , , "USD", , W$1)</f>
        <v>20242.726760000001</v>
      </c>
      <c r="X23" s="1">
        <f>_xll.ciqfunctions.udf.CIQ($B23, "IQ_AR", IQ_FY, $D23, , , "USD", , X$1)</f>
        <v>18977.022710000001</v>
      </c>
      <c r="Y23" s="1">
        <f>_xll.ciqfunctions.udf.CIQ($B23, "IQ_INVENTORY", IQ_FY, $D23, , , "USD", , Y$1)</f>
        <v>21422.57431</v>
      </c>
      <c r="Z23" t="s">
        <v>44</v>
      </c>
      <c r="AA23" s="1">
        <f>_xll.ciqfunctions.udf.CIQ($B23, "IQ_ST_INVEST", IQ_FY, $D23, , , "USD", , AA$1)</f>
        <v>22624.197649999998</v>
      </c>
      <c r="AB23" s="1">
        <f>_xll.ciqfunctions.udf.CIQ($B23, "IQ_NPPE", IQ_FY, $D23, , , "USD", , AB$1)</f>
        <v>51128.41332</v>
      </c>
      <c r="AC23" s="1">
        <f>_xll.ciqfunctions.udf.CIQ($B23, "IQ_LT_INVEST", IQ_FY, $D23, , , "USD", , AC$1)</f>
        <v>95914.987989999994</v>
      </c>
      <c r="AD23" s="1">
        <f>_xll.ciqfunctions.udf.CIQ($B23, "IQ_AP", IQ_FY, $D23, , , "USD", , AD$1)</f>
        <v>23016.879270000001</v>
      </c>
      <c r="AE23" s="1">
        <f>_xll.ciqfunctions.udf.CIQ($B23, "IQ_NET_INTEREST_EXP", IQ_FY, $D23, , , "USD", , AE$1)</f>
        <v>1162.6009100000001</v>
      </c>
      <c r="AF23" s="1">
        <f>_xll.ciqfunctions.udf.CIQ($B23, "IQ_INC_TAX", IQ_FY, $D23, , , "USD", , AF$1)</f>
        <v>5640.3588300000001</v>
      </c>
      <c r="AG23" s="1">
        <f>_xll.ciqfunctions.udf.CIQ($B23, "IQ_INC_TAX", IQ_SGA, $D23, , , "USD", , AG$1)</f>
        <v>3391.1750299999999</v>
      </c>
      <c r="AH23" s="1">
        <f>_xll.ciqfunctions.udf.CIQ($B23, "IQ_COGS", IQ_FY, $D23, , , "USD", , AH$1)</f>
        <v>193211.07913</v>
      </c>
      <c r="AI23" s="1">
        <f>_xll.ciqfunctions.udf.CIQ($B23, "IQ_TOTAL_EQUITY", IQ_FY, $D23, , , "USD", , AI$1)</f>
        <v>163076.91724000001</v>
      </c>
      <c r="AJ23" s="1">
        <f>_xll.ciqfunctions.udf.CIQ($B23, "IQ_INVENTORY", IQ_FY, $D23, , , "USD", , AJ$1)</f>
        <v>21422.57431</v>
      </c>
    </row>
    <row r="24" spans="1:36" x14ac:dyDescent="0.25">
      <c r="A24" t="str">
        <f>_xll.ciqfunctions.udf.CIQ(B24,"IQ_COMPANY_NAME")</f>
        <v>Toyota Motor Corporation</v>
      </c>
      <c r="B24" s="3" t="s">
        <v>6</v>
      </c>
      <c r="C24" s="1" t="str">
        <f>_xll.ciqfunctions.udf.CIQ($B24, "IQ_INDUSTRY", IQ_FY, $D24, ,, "USD", , C$1)</f>
        <v>Automobiles</v>
      </c>
      <c r="D24" s="2">
        <f>DATE(YEAR(D23) -1, MONTH(D23), DAY(D23))</f>
        <v>42736</v>
      </c>
      <c r="E24" s="1">
        <f>_xll.ciqfunctions.udf.CIQ($B24, "IQ_TOTAL_REV", IQ_FY, $D24, ,, "USD", , E$1)</f>
        <v>252786.72769</v>
      </c>
      <c r="F24" s="1">
        <f>_xll.ciqfunctions.udf.CIQ($B24, "IQ_NI", IQ_FY, $D24, ,, "USD", , F$1)</f>
        <v>20582.893339999999</v>
      </c>
      <c r="G24" s="1">
        <f>_xll.ciqfunctions.udf.CIQ($B24, "IQ_CASH_EQUIV", IQ_FY, $D24, , , "USD", , G$1)</f>
        <v>20631.469349999999</v>
      </c>
      <c r="H24" s="1">
        <f>_xll.ciqfunctions.udf.CIQ($B24, "IQ_CASH_ST_INVEST", IQ_FY, $D24, , , "USD", , H$1)</f>
        <v>41452.552430000003</v>
      </c>
      <c r="I24" s="1">
        <f>_xll.ciqfunctions.udf.CIQ($B24, "IQ_TOTAL_CA", IQ_FY, $D24, , , "USD", , I$1)</f>
        <v>162064.36616000001</v>
      </c>
      <c r="J24" s="1">
        <f>_xll.ciqfunctions.udf.CIQ($B24, "IQ_TOTAL_ASSETS", IQ_FY, $D24, , , "USD", , J$1)</f>
        <v>422103.90590999997</v>
      </c>
      <c r="K24" s="1">
        <f>_xll.ciqfunctions.udf.CIQ($B24, "IQ_TOTAL_CL", IQ_FY, $D24, , , "USD", , K$1)</f>
        <v>143507.07792000001</v>
      </c>
      <c r="L24" s="1">
        <f>_xll.ciqfunctions.udf.CIQ($B24, "IQ_TOTAL_LIAB", IQ_FY, $D24, ,, "USD", , L$1)</f>
        <v>265389.71750999999</v>
      </c>
      <c r="M24" s="1" t="str">
        <f>IF(_xll.ciqfunctions.udf.CIQ($B24, "IQ_PREF_EQUITY", IQ_FY, $D24, , , "USD", , M$1)=0,"None",_xll.ciqfunctions.udf.CIQ($B24, "IQ_PREF_EQUITY", IQ_FY, $D24, , , "USD", , M$1))</f>
        <v>None</v>
      </c>
      <c r="N24" s="1">
        <f>IF(_xll.ciqfunctions.udf.CIQ($B24, "IQ_COMMON", IQ_FY, $D24, , , "USD", , N$1)=0,"na",_xll.ciqfunctions.udf.CIQ($B24, "IQ_COMMON", IQ_FY, $D24, , , "USD", , N$1))</f>
        <v>3533.7307099999998</v>
      </c>
      <c r="O24" s="1">
        <f>IF(_xll.ciqfunctions.udf.CIQ($B24, "IQ_APIC", IQ_FY, $D24, , , "USD", , O$1)=0,"",_xll.ciqfunctions.udf.CIQ($B24, "IQ_APIC", IQ_FY, $D24, , , "USD", , O$1))</f>
        <v>4878.6131699999996</v>
      </c>
      <c r="P24" s="1">
        <f>_xll.ciqfunctions.udf.CIQ($B24, "IQ_TOTAL_ASSETS", IQ_FY, $D24, , , "USD", , P$1)</f>
        <v>422103.90590999997</v>
      </c>
      <c r="Q24" s="1">
        <f>_xll.ciqfunctions.udf.CIQ($B24, "IQ_RE", IQ_FY, $D24, , , "USD", , Q$1)</f>
        <v>149468.13141</v>
      </c>
      <c r="R24" s="1">
        <f>_xll.ciqfunctions.udf.CIQ($B24, "IQ_TOTAL_EQUITY", IQ_FY, $D24, , , "USD", , R$1)</f>
        <v>156714.18840000001</v>
      </c>
      <c r="S24" s="1">
        <f>_xll.ciqfunctions.udf.CIQ($B24, "IQ_TOTAL_OUTSTANDING_FILING_DATE", IQ_FY, $D24, , , "USD", , S$1)</f>
        <v>15188.379349999999</v>
      </c>
      <c r="T24" s="1">
        <f>_xll.ciqfunctions.udf.CIQ($B24, "IQ_TOTAL_DEBT", IQ_FY, $D24, , , "USD", , T$1)</f>
        <v>164794.16310999999</v>
      </c>
      <c r="U24" s="1">
        <f>IF(_xll.ciqfunctions.udf.CIQ($B24, "IQ_PREF_DIV_OTHER", IQ_FY, $D24, , , "USD", , U$1)=0,"na",_xll.ciqfunctions.udf.CIQ($B24, "IQ_PREF_DIV_OTHER", IQ_FY, $D24, , , "USD", , U$1))</f>
        <v>54.174079999999996</v>
      </c>
      <c r="V24" s="1">
        <f>_xll.ciqfunctions.udf.CIQ($B24, "IQ_COGS", IQ_FY, $D24, , , "USD", , V$1)</f>
        <v>190958.39298</v>
      </c>
      <c r="W24" s="1">
        <f>_xll.ciqfunctions.udf.CIQ($B24, "IQ_CASH_EQUIV", IQ_FY, $D24, , , "USD", , W$1)</f>
        <v>20631.469349999999</v>
      </c>
      <c r="X24" s="1">
        <f>_xll.ciqfunctions.udf.CIQ($B24, "IQ_AR", IQ_FY, $D24, , , "USD", , X$1)</f>
        <v>17801.254099999998</v>
      </c>
      <c r="Y24" s="1">
        <f>_xll.ciqfunctions.udf.CIQ($B24, "IQ_INVENTORY", IQ_FY, $D24, , , "USD", , Y$1)</f>
        <v>18347.37369</v>
      </c>
      <c r="Z24" t="s">
        <v>44</v>
      </c>
      <c r="AA24" s="1">
        <f>_xll.ciqfunctions.udf.CIQ($B24, "IQ_ST_INVEST", IQ_FY, $D24, , , "USD", , AA$1)</f>
        <v>19957.822169999999</v>
      </c>
      <c r="AB24" s="1">
        <f>_xll.ciqfunctions.udf.CIQ($B24, "IQ_NPPE", IQ_FY, $D24, , , "USD", , AB$1)</f>
        <v>48293.402959999999</v>
      </c>
      <c r="AC24" s="1">
        <f>_xll.ciqfunctions.udf.CIQ($B24, "IQ_LT_INVEST", IQ_FY, $D24, , , "USD", , AC$1)</f>
        <v>91727.550170000002</v>
      </c>
      <c r="AD24" s="1">
        <f>_xll.ciqfunctions.udf.CIQ($B24, "IQ_AP", IQ_FY, $D24, , , "USD", , AD$1)</f>
        <v>21266.59748</v>
      </c>
      <c r="AE24" s="1">
        <f>_xll.ciqfunctions.udf.CIQ($B24, "IQ_NET_INTEREST_EXP", IQ_FY, $D24, , , "USD", , AE$1)</f>
        <v>1089.88069</v>
      </c>
      <c r="AF24" s="1">
        <f>_xll.ciqfunctions.udf.CIQ($B24, "IQ_INC_TAX", IQ_FY, $D24, , , "USD", , AF$1)</f>
        <v>7816.5624799999996</v>
      </c>
      <c r="AG24" s="1">
        <f>_xll.ciqfunctions.udf.CIQ($B24, "IQ_INC_TAX", IQ_SGA, $D24, , , "USD", , AG$1)</f>
        <v>5710.4065200000005</v>
      </c>
      <c r="AH24" s="1">
        <f>_xll.ciqfunctions.udf.CIQ($B24, "IQ_COGS", IQ_FY, $D24, , , "USD", , AH$1)</f>
        <v>190958.39298</v>
      </c>
      <c r="AI24" s="1">
        <f>_xll.ciqfunctions.udf.CIQ($B24, "IQ_TOTAL_EQUITY", IQ_FY, $D24, , , "USD", , AI$1)</f>
        <v>156714.18840000001</v>
      </c>
      <c r="AJ24" s="1">
        <f>_xll.ciqfunctions.udf.CIQ($B24, "IQ_INVENTORY", IQ_FY, $D24, , , "USD", , AJ$1)</f>
        <v>18347.37369</v>
      </c>
    </row>
    <row r="25" spans="1:36" x14ac:dyDescent="0.25">
      <c r="A25" t="str">
        <f>_xll.ciqfunctions.udf.CIQ(B25,"IQ_COMPANY_NAME")</f>
        <v>Toyota Motor Corporation</v>
      </c>
      <c r="B25" s="3" t="s">
        <v>6</v>
      </c>
      <c r="C25" s="1" t="str">
        <f>_xll.ciqfunctions.udf.CIQ($B25, "IQ_INDUSTRY", IQ_FY, $D25, ,, "USD", , C$1)</f>
        <v>Automobiles</v>
      </c>
      <c r="D25" s="2">
        <f>DATE(YEAR(D24) -1, MONTH(D24), DAY(D24))</f>
        <v>42370</v>
      </c>
      <c r="E25" s="1">
        <f>_xll.ciqfunctions.udf.CIQ($B25, "IQ_TOTAL_REV", IQ_FY, $D25, ,, "USD", , E$1)</f>
        <v>226973.26058</v>
      </c>
      <c r="F25" s="1">
        <f>_xll.ciqfunctions.udf.CIQ($B25, "IQ_NI", IQ_FY, $D25, ,, "USD", , F$1)</f>
        <v>18112.659749999999</v>
      </c>
      <c r="G25" s="1">
        <f>_xll.ciqfunctions.udf.CIQ($B25, "IQ_CASH_EQUIV", IQ_FY, $D25, , , "USD", , G$1)</f>
        <v>14009.451059999999</v>
      </c>
      <c r="H25" s="1">
        <f>_xll.ciqfunctions.udf.CIQ($B25, "IQ_CASH_ST_INVEST", IQ_FY, $D25, , , "USD", , H$1)</f>
        <v>34505.692819999997</v>
      </c>
      <c r="I25" s="1">
        <f>_xll.ciqfunctions.udf.CIQ($B25, "IQ_TOTAL_CA", IQ_FY, $D25, , , "USD", , I$1)</f>
        <v>149482.43481999999</v>
      </c>
      <c r="J25" s="1">
        <f>_xll.ciqfunctions.udf.CIQ($B25, "IQ_TOTAL_ASSETS", IQ_FY, $D25, , , "USD", , J$1)</f>
        <v>397781.73966000002</v>
      </c>
      <c r="K25" s="1">
        <f>_xll.ciqfunctions.udf.CIQ($B25, "IQ_TOTAL_CL", IQ_FY, $D25, , , "USD", , K$1)</f>
        <v>136940.54775</v>
      </c>
      <c r="L25" s="1">
        <f>_xll.ciqfunctions.udf.CIQ($B25, "IQ_TOTAL_LIAB", IQ_FY, $D25, ,, "USD", , L$1)</f>
        <v>250708.40564000001</v>
      </c>
      <c r="M25" s="1" t="str">
        <f>IF(_xll.ciqfunctions.udf.CIQ($B25, "IQ_PREF_EQUITY", IQ_FY, $D25, , , "USD", , M$1)=0,"None",_xll.ciqfunctions.udf.CIQ($B25, "IQ_PREF_EQUITY", IQ_FY, $D25, , , "USD", , M$1))</f>
        <v>None</v>
      </c>
      <c r="N25" s="1">
        <f>IF(_xll.ciqfunctions.udf.CIQ($B25, "IQ_COMMON", IQ_FY, $D25, , , "USD", , N$1)=0,"na",_xll.ciqfunctions.udf.CIQ($B25, "IQ_COMMON", IQ_FY, $D25, , , "USD", , N$1))</f>
        <v>3309.0258199999998</v>
      </c>
      <c r="O25" s="1">
        <f>IF(_xll.ciqfunctions.udf.CIQ($B25, "IQ_APIC", IQ_FY, $D25, , , "USD", , O$1)=0,"",_xll.ciqfunctions.udf.CIQ($B25, "IQ_APIC", IQ_FY, $D25, , , "USD", , O$1))</f>
        <v>4559.1633499999998</v>
      </c>
      <c r="P25" s="1">
        <f>_xll.ciqfunctions.udf.CIQ($B25, "IQ_TOTAL_ASSETS", IQ_FY, $D25, , , "USD", , P$1)</f>
        <v>397781.73966000002</v>
      </c>
      <c r="Q25" s="1">
        <f>_xll.ciqfunctions.udf.CIQ($B25, "IQ_RE", IQ_FY, $D25, , , "USD", , Q$1)</f>
        <v>129943.72287</v>
      </c>
      <c r="R25" s="1">
        <f>_xll.ciqfunctions.udf.CIQ($B25, "IQ_TOTAL_EQUITY", IQ_FY, $D25, , , "USD", , R$1)</f>
        <v>147073.33400999999</v>
      </c>
      <c r="S25" s="1">
        <f>_xll.ciqfunctions.udf.CIQ($B25, "IQ_TOTAL_OUTSTANDING_FILING_DATE", IQ_FY, $D25, , , "USD", , S$1)</f>
        <v>15734.07</v>
      </c>
      <c r="T25" s="1">
        <f>_xll.ciqfunctions.udf.CIQ($B25, "IQ_TOTAL_DEBT", IQ_FY, $D25, , , "USD", , T$1)</f>
        <v>161107.67882</v>
      </c>
      <c r="U25" s="1" t="str">
        <f>IF(_xll.ciqfunctions.udf.CIQ($B25, "IQ_PREF_DIV_OTHER", IQ_FY, $D25, , , "USD", , U$1)=0,"na",_xll.ciqfunctions.udf.CIQ($B25, "IQ_PREF_DIV_OTHER", IQ_FY, $D25, , , "USD", , U$1))</f>
        <v>na</v>
      </c>
      <c r="V25" s="1">
        <f>_xll.ciqfunctions.udf.CIQ($B25, "IQ_COGS", IQ_FY, $D25, , , "USD", , V$1)</f>
        <v>174317.54657000001</v>
      </c>
      <c r="W25" s="1">
        <f>_xll.ciqfunctions.udf.CIQ($B25, "IQ_CASH_EQUIV", IQ_FY, $D25, , , "USD", , W$1)</f>
        <v>14009.451059999999</v>
      </c>
      <c r="X25" s="1">
        <f>_xll.ciqfunctions.udf.CIQ($B25, "IQ_AR", IQ_FY, $D25, , , "USD", , X$1)</f>
        <v>17573.63148</v>
      </c>
      <c r="Y25" s="1">
        <f>_xll.ciqfunctions.udf.CIQ($B25, "IQ_INVENTORY", IQ_FY, $D25, , , "USD", , Y$1)</f>
        <v>17814.968270000001</v>
      </c>
      <c r="Z25" t="s">
        <v>44</v>
      </c>
      <c r="AA25" s="1">
        <f>_xll.ciqfunctions.udf.CIQ($B25, "IQ_ST_INVEST", IQ_FY, $D25, , , "USD", , AA$1)</f>
        <v>20009.18449</v>
      </c>
      <c r="AB25" s="1">
        <f>_xll.ciqfunctions.udf.CIQ($B25, "IQ_NPPE", IQ_FY, $D25, , , "USD", , AB$1)</f>
        <v>44558.322410000001</v>
      </c>
      <c r="AC25" s="1">
        <f>_xll.ciqfunctions.udf.CIQ($B25, "IQ_LT_INVEST", IQ_FY, $D25, , , "USD", , AC$1)</f>
        <v>88081.25851</v>
      </c>
      <c r="AD25" s="1">
        <f>_xll.ciqfunctions.udf.CIQ($B25, "IQ_AP", IQ_FY, $D25, , , "USD", , AD$1)</f>
        <v>20089.907889999999</v>
      </c>
      <c r="AE25" s="1">
        <f>_xll.ciqfunctions.udf.CIQ($B25, "IQ_NET_INTEREST_EXP", IQ_FY, $D25, , , "USD", , AE$1)</f>
        <v>1035.5113100000001</v>
      </c>
      <c r="AF25" s="1">
        <f>_xll.ciqfunctions.udf.CIQ($B25, "IQ_INC_TAX", IQ_FY, $D25, , , "USD", , AF$1)</f>
        <v>7446.1956600000003</v>
      </c>
      <c r="AG25" s="1">
        <f>_xll.ciqfunctions.udf.CIQ($B25, "IQ_INC_TAX", IQ_SGA, $D25, , , "USD", , AG$1)</f>
        <v>6993.2449699999997</v>
      </c>
      <c r="AH25" s="1">
        <f>_xll.ciqfunctions.udf.CIQ($B25, "IQ_COGS", IQ_FY, $D25, , , "USD", , AH$1)</f>
        <v>174317.54657000001</v>
      </c>
      <c r="AI25" s="1">
        <f>_xll.ciqfunctions.udf.CIQ($B25, "IQ_TOTAL_EQUITY", IQ_FY, $D25, , , "USD", , AI$1)</f>
        <v>147073.33400999999</v>
      </c>
      <c r="AJ25" s="1">
        <f>_xll.ciqfunctions.udf.CIQ($B25, "IQ_INVENTORY", IQ_FY, $D25, , , "USD", , AJ$1)</f>
        <v>17814.968270000001</v>
      </c>
    </row>
    <row r="26" spans="1:36" x14ac:dyDescent="0.25">
      <c r="A26" t="str">
        <f>_xll.ciqfunctions.udf.CIQ(B26,"IQ_COMPANY_NAME")</f>
        <v>Tesla, Inc.</v>
      </c>
      <c r="B26" t="s">
        <v>5</v>
      </c>
      <c r="C26" s="1" t="str">
        <f>_xll.ciqfunctions.udf.CIQ($B26, "IQ_INDUSTRY", IQ_FY, $D26, ,, "USD", , C$1)</f>
        <v>Automobiles</v>
      </c>
      <c r="D26" s="2">
        <v>44197</v>
      </c>
      <c r="E26" s="1">
        <f>_xll.ciqfunctions.udf.CIQ($B26, "IQ_TOTAL_REV", IQ_FY, $D26, ,, "USD", , E$1)</f>
        <v>31536</v>
      </c>
      <c r="F26" s="1">
        <f>_xll.ciqfunctions.udf.CIQ($B26, "IQ_NI", IQ_FY, $D26, ,, "USD", , F$1)</f>
        <v>721</v>
      </c>
      <c r="G26" s="1">
        <f>_xll.ciqfunctions.udf.CIQ($B26, "IQ_CASH_EQUIV", IQ_FY, $D26, , , "USD", , G$1)</f>
        <v>19384</v>
      </c>
      <c r="H26" s="1">
        <f>_xll.ciqfunctions.udf.CIQ($B26, "IQ_CASH_ST_INVEST", IQ_FY, $D26, , , "USD", , H$1)</f>
        <v>19384</v>
      </c>
      <c r="I26" s="1">
        <f>_xll.ciqfunctions.udf.CIQ($B26, "IQ_TOTAL_CA", IQ_FY, $D26, , , "USD", , I$1)</f>
        <v>26717</v>
      </c>
      <c r="J26" s="1">
        <f>_xll.ciqfunctions.udf.CIQ($B26, "IQ_TOTAL_ASSETS", IQ_FY, $D26, , , "USD", , J$1)</f>
        <v>52148</v>
      </c>
      <c r="K26" s="1">
        <f>_xll.ciqfunctions.udf.CIQ($B26, "IQ_TOTAL_CL", IQ_FY, $D26, , , "USD", , K$1)</f>
        <v>14248</v>
      </c>
      <c r="L26" s="1">
        <f>_xll.ciqfunctions.udf.CIQ($B26, "IQ_TOTAL_LIAB", IQ_FY, $D26, ,, "USD", , L$1)</f>
        <v>28469</v>
      </c>
      <c r="M26" s="1" t="str">
        <f>IF(_xll.ciqfunctions.udf.CIQ($B26, "IQ_PREF_EQUITY", IQ_FY, $D26, , , "USD", , M$1)=0,"None",_xll.ciqfunctions.udf.CIQ($B26, "IQ_PREF_EQUITY", IQ_FY, $D26, , , "USD", , M$1))</f>
        <v>None</v>
      </c>
      <c r="N26" s="1">
        <f>IF(_xll.ciqfunctions.udf.CIQ($B26, "IQ_COMMON", IQ_FY, $D26, , , "USD", , N$1)=0,"na",_xll.ciqfunctions.udf.CIQ($B26, "IQ_COMMON", IQ_FY, $D26, , , "USD", , N$1))</f>
        <v>1</v>
      </c>
      <c r="O26" s="1">
        <f>IF(_xll.ciqfunctions.udf.CIQ($B26, "IQ_APIC", IQ_FY, $D26, , , "USD", , O$1)=0,"",_xll.ciqfunctions.udf.CIQ($B26, "IQ_APIC", IQ_FY, $D26, , , "USD", , O$1))</f>
        <v>27260</v>
      </c>
      <c r="P26" s="1">
        <f>_xll.ciqfunctions.udf.CIQ($B26, "IQ_TOTAL_ASSETS", IQ_FY, $D26, , , "USD", , P$1)</f>
        <v>52148</v>
      </c>
      <c r="Q26" s="1">
        <f>_xll.ciqfunctions.udf.CIQ($B26, "IQ_RE", IQ_FY, $D26, , , "USD", , Q$1)</f>
        <v>-5399</v>
      </c>
      <c r="R26" s="1">
        <f>_xll.ciqfunctions.udf.CIQ($B26, "IQ_TOTAL_EQUITY", IQ_FY, $D26, , , "USD", , R$1)</f>
        <v>23679</v>
      </c>
      <c r="S26" s="1">
        <f>_xll.ciqfunctions.udf.CIQ($B26, "IQ_TOTAL_OUTSTANDING_FILING_DATE", IQ_FY, $D26, , , "USD", , S$1)</f>
        <v>2879.5605099999998</v>
      </c>
      <c r="T26" s="1">
        <f>_xll.ciqfunctions.udf.CIQ($B26, "IQ_TOTAL_DEBT", IQ_FY, $D26, , , "USD", , T$1)</f>
        <v>13337</v>
      </c>
      <c r="U26" s="1">
        <f>IF(_xll.ciqfunctions.udf.CIQ($B26, "IQ_PREF_DIV_OTHER", IQ_FY, $D26, , , "USD", , U$1)=0,"na",_xll.ciqfunctions.udf.CIQ($B26, "IQ_PREF_DIV_OTHER", IQ_FY, $D26, , , "USD", , U$1))</f>
        <v>31</v>
      </c>
      <c r="V26" s="1">
        <f>_xll.ciqfunctions.udf.CIQ($B26, "IQ_COGS", IQ_FY, $D26, , , "USD", , V$1)</f>
        <v>24906</v>
      </c>
      <c r="W26" s="1">
        <f>_xll.ciqfunctions.udf.CIQ($B26, "IQ_CASH_EQUIV", IQ_FY, $D26, , , "USD", , W$1)</f>
        <v>19384</v>
      </c>
      <c r="X26" s="1">
        <f>_xll.ciqfunctions.udf.CIQ($B26, "IQ_AR", IQ_FY, $D26, , , "USD", , X$1)</f>
        <v>1903</v>
      </c>
      <c r="Y26" s="1">
        <f>_xll.ciqfunctions.udf.CIQ($B26, "IQ_INVENTORY", IQ_FY, $D26, , , "USD", , Y$1)</f>
        <v>4101</v>
      </c>
      <c r="Z26" t="s">
        <v>44</v>
      </c>
      <c r="AA26" s="1">
        <f>_xll.ciqfunctions.udf.CIQ($B26, "IQ_ST_INVEST", IQ_FY, $D26, , , "USD", , AA$1)</f>
        <v>0</v>
      </c>
      <c r="AB26" s="1">
        <f>_xll.ciqfunctions.udf.CIQ($B26, "IQ_NPPE", IQ_FY, $D26, , , "USD", , AB$1)</f>
        <v>23375</v>
      </c>
      <c r="AC26" s="1">
        <f>_xll.ciqfunctions.udf.CIQ($B26, "IQ_LT_INVEST", IQ_FY, $D26, , , "USD", , AC$1)</f>
        <v>0</v>
      </c>
      <c r="AD26" s="1">
        <f>_xll.ciqfunctions.udf.CIQ($B26, "IQ_AP", IQ_FY, $D26, , , "USD", , AD$1)</f>
        <v>6051</v>
      </c>
      <c r="AE26" s="1">
        <f>_xll.ciqfunctions.udf.CIQ($B26, "IQ_NET_INTEREST_EXP", IQ_FY, $D26, , , "USD", , AE$1)</f>
        <v>-718</v>
      </c>
      <c r="AF26" s="1">
        <f>_xll.ciqfunctions.udf.CIQ($B26, "IQ_INC_TAX", IQ_FY, $D26, , , "USD", , AF$1)</f>
        <v>292</v>
      </c>
      <c r="AG26" s="1">
        <f>_xll.ciqfunctions.udf.CIQ($B26, "IQ_INC_TAX", IQ_SGA, $D26, , , "USD", , AG$1)</f>
        <v>292</v>
      </c>
      <c r="AH26" s="1">
        <f>_xll.ciqfunctions.udf.CIQ($B26, "IQ_COGS", IQ_FY, $D26, , , "USD", , AH$1)</f>
        <v>24906</v>
      </c>
      <c r="AI26" s="1">
        <f>_xll.ciqfunctions.udf.CIQ($B26, "IQ_TOTAL_EQUITY", IQ_FY, $D26, , , "USD", , AI$1)</f>
        <v>23679</v>
      </c>
      <c r="AJ26" s="1">
        <f>_xll.ciqfunctions.udf.CIQ($B26, "IQ_INVENTORY", IQ_FY, $D26, , , "USD", , AJ$1)</f>
        <v>4101</v>
      </c>
    </row>
    <row r="27" spans="1:36" x14ac:dyDescent="0.25">
      <c r="A27" t="str">
        <f>_xll.ciqfunctions.udf.CIQ(B27,"IQ_COMPANY_NAME")</f>
        <v>Tesla, Inc.</v>
      </c>
      <c r="B27" s="3" t="s">
        <v>5</v>
      </c>
      <c r="C27" s="1" t="str">
        <f>_xll.ciqfunctions.udf.CIQ($B27, "IQ_INDUSTRY", IQ_FY, $D27, ,, "USD", , C$1)</f>
        <v>Automobiles</v>
      </c>
      <c r="D27" s="2">
        <f>DATE(YEAR(D26) -1, MONTH(D26), DAY(D26))</f>
        <v>43831</v>
      </c>
      <c r="E27" s="1">
        <f>_xll.ciqfunctions.udf.CIQ($B27, "IQ_TOTAL_REV", IQ_FY, $D27, ,, "USD", , E$1)</f>
        <v>24578</v>
      </c>
      <c r="F27" s="1">
        <f>_xll.ciqfunctions.udf.CIQ($B27, "IQ_NI", IQ_FY, $D27, ,, "USD", , F$1)</f>
        <v>-862</v>
      </c>
      <c r="G27" s="1">
        <f>_xll.ciqfunctions.udf.CIQ($B27, "IQ_CASH_EQUIV", IQ_FY, $D27, , , "USD", , G$1)</f>
        <v>6268</v>
      </c>
      <c r="H27" s="1">
        <f>_xll.ciqfunctions.udf.CIQ($B27, "IQ_CASH_ST_INVEST", IQ_FY, $D27, , , "USD", , H$1)</f>
        <v>6268</v>
      </c>
      <c r="I27" s="1">
        <f>_xll.ciqfunctions.udf.CIQ($B27, "IQ_TOTAL_CA", IQ_FY, $D27, , , "USD", , I$1)</f>
        <v>12103</v>
      </c>
      <c r="J27" s="1">
        <f>_xll.ciqfunctions.udf.CIQ($B27, "IQ_TOTAL_ASSETS", IQ_FY, $D27, , , "USD", , J$1)</f>
        <v>34309</v>
      </c>
      <c r="K27" s="1">
        <f>_xll.ciqfunctions.udf.CIQ($B27, "IQ_TOTAL_CL", IQ_FY, $D27, , , "USD", , K$1)</f>
        <v>10667</v>
      </c>
      <c r="L27" s="1">
        <f>_xll.ciqfunctions.udf.CIQ($B27, "IQ_TOTAL_LIAB", IQ_FY, $D27, ,, "USD", , L$1)</f>
        <v>26199</v>
      </c>
      <c r="M27" s="1" t="str">
        <f>IF(_xll.ciqfunctions.udf.CIQ($B27, "IQ_PREF_EQUITY", IQ_FY, $D27, , , "USD", , M$1)=0,"None",_xll.ciqfunctions.udf.CIQ($B27, "IQ_PREF_EQUITY", IQ_FY, $D27, , , "USD", , M$1))</f>
        <v>None</v>
      </c>
      <c r="N27" s="1">
        <f>IF(_xll.ciqfunctions.udf.CIQ($B27, "IQ_COMMON", IQ_FY, $D27, , , "USD", , N$1)=0,"na",_xll.ciqfunctions.udf.CIQ($B27, "IQ_COMMON", IQ_FY, $D27, , , "USD", , N$1))</f>
        <v>1</v>
      </c>
      <c r="O27" s="1">
        <f>IF(_xll.ciqfunctions.udf.CIQ($B27, "IQ_APIC", IQ_FY, $D27, , , "USD", , O$1)=0,"",_xll.ciqfunctions.udf.CIQ($B27, "IQ_APIC", IQ_FY, $D27, , , "USD", , O$1))</f>
        <v>12736</v>
      </c>
      <c r="P27" s="1">
        <f>_xll.ciqfunctions.udf.CIQ($B27, "IQ_TOTAL_ASSETS", IQ_FY, $D27, , , "USD", , P$1)</f>
        <v>34309</v>
      </c>
      <c r="Q27" s="1">
        <f>_xll.ciqfunctions.udf.CIQ($B27, "IQ_RE", IQ_FY, $D27, , , "USD", , Q$1)</f>
        <v>-6083</v>
      </c>
      <c r="R27" s="1">
        <f>_xll.ciqfunctions.udf.CIQ($B27, "IQ_TOTAL_EQUITY", IQ_FY, $D27, , , "USD", , R$1)</f>
        <v>8110</v>
      </c>
      <c r="S27" s="1">
        <f>_xll.ciqfunctions.udf.CIQ($B27, "IQ_TOTAL_OUTSTANDING_FILING_DATE", IQ_FY, $D27, , , "USD", , S$1)</f>
        <v>2720.1237900000001</v>
      </c>
      <c r="T27" s="1">
        <f>_xll.ciqfunctions.udf.CIQ($B27, "IQ_TOTAL_DEBT", IQ_FY, $D27, , , "USD", , T$1)</f>
        <v>14576</v>
      </c>
      <c r="U27" s="1">
        <f>IF(_xll.ciqfunctions.udf.CIQ($B27, "IQ_PREF_DIV_OTHER", IQ_FY, $D27, , , "USD", , U$1)=0,"na",_xll.ciqfunctions.udf.CIQ($B27, "IQ_PREF_DIV_OTHER", IQ_FY, $D27, , , "USD", , U$1))</f>
        <v>8</v>
      </c>
      <c r="V27" s="1">
        <f>_xll.ciqfunctions.udf.CIQ($B27, "IQ_COGS", IQ_FY, $D27, , , "USD", , V$1)</f>
        <v>20509</v>
      </c>
      <c r="W27" s="1">
        <f>_xll.ciqfunctions.udf.CIQ($B27, "IQ_CASH_EQUIV", IQ_FY, $D27, , , "USD", , W$1)</f>
        <v>6268</v>
      </c>
      <c r="X27" s="1">
        <f>_xll.ciqfunctions.udf.CIQ($B27, "IQ_AR", IQ_FY, $D27, , , "USD", , X$1)</f>
        <v>1324</v>
      </c>
      <c r="Y27" s="1">
        <f>_xll.ciqfunctions.udf.CIQ($B27, "IQ_INVENTORY", IQ_FY, $D27, , , "USD", , Y$1)</f>
        <v>3552</v>
      </c>
      <c r="Z27" t="s">
        <v>44</v>
      </c>
      <c r="AA27" s="1">
        <f>_xll.ciqfunctions.udf.CIQ($B27, "IQ_ST_INVEST", IQ_FY, $D27, , , "USD", , AA$1)</f>
        <v>0</v>
      </c>
      <c r="AB27" s="1">
        <f>_xll.ciqfunctions.udf.CIQ($B27, "IQ_NPPE", IQ_FY, $D27, , , "USD", , AB$1)</f>
        <v>20199</v>
      </c>
      <c r="AC27" s="1">
        <f>_xll.ciqfunctions.udf.CIQ($B27, "IQ_LT_INVEST", IQ_FY, $D27, , , "USD", , AC$1)</f>
        <v>1</v>
      </c>
      <c r="AD27" s="1">
        <f>_xll.ciqfunctions.udf.CIQ($B27, "IQ_AP", IQ_FY, $D27, , , "USD", , AD$1)</f>
        <v>3771</v>
      </c>
      <c r="AE27" s="1">
        <f>_xll.ciqfunctions.udf.CIQ($B27, "IQ_NET_INTEREST_EXP", IQ_FY, $D27, , , "USD", , AE$1)</f>
        <v>-681</v>
      </c>
      <c r="AF27" s="1">
        <f>_xll.ciqfunctions.udf.CIQ($B27, "IQ_INC_TAX", IQ_FY, $D27, , , "USD", , AF$1)</f>
        <v>110</v>
      </c>
      <c r="AG27" s="1">
        <f>_xll.ciqfunctions.udf.CIQ($B27, "IQ_INC_TAX", IQ_SGA, $D27, , , "USD", , AG$1)</f>
        <v>110</v>
      </c>
      <c r="AH27" s="1">
        <f>_xll.ciqfunctions.udf.CIQ($B27, "IQ_COGS", IQ_FY, $D27, , , "USD", , AH$1)</f>
        <v>20509</v>
      </c>
      <c r="AI27" s="1">
        <f>_xll.ciqfunctions.udf.CIQ($B27, "IQ_TOTAL_EQUITY", IQ_FY, $D27, , , "USD", , AI$1)</f>
        <v>8110</v>
      </c>
      <c r="AJ27" s="1">
        <f>_xll.ciqfunctions.udf.CIQ($B27, "IQ_INVENTORY", IQ_FY, $D27, , , "USD", , AJ$1)</f>
        <v>3552</v>
      </c>
    </row>
    <row r="28" spans="1:36" x14ac:dyDescent="0.25">
      <c r="A28" t="str">
        <f>_xll.ciqfunctions.udf.CIQ(B28,"IQ_COMPANY_NAME")</f>
        <v>Tesla, Inc.</v>
      </c>
      <c r="B28" s="3" t="s">
        <v>5</v>
      </c>
      <c r="C28" s="1" t="str">
        <f>_xll.ciqfunctions.udf.CIQ($B28, "IQ_INDUSTRY", IQ_FY, $D28, ,, "USD", , C$1)</f>
        <v>Automobiles</v>
      </c>
      <c r="D28" s="2">
        <f>DATE(YEAR(D27) -1, MONTH(D27), DAY(D27))</f>
        <v>43466</v>
      </c>
      <c r="E28" s="1">
        <f>_xll.ciqfunctions.udf.CIQ($B28, "IQ_TOTAL_REV", IQ_FY, $D28, ,, "USD", , E$1)</f>
        <v>21461</v>
      </c>
      <c r="F28" s="1">
        <f>_xll.ciqfunctions.udf.CIQ($B28, "IQ_NI", IQ_FY, $D28, ,, "USD", , F$1)</f>
        <v>-976</v>
      </c>
      <c r="G28" s="1">
        <f>_xll.ciqfunctions.udf.CIQ($B28, "IQ_CASH_EQUIV", IQ_FY, $D28, , , "USD", , G$1)</f>
        <v>3686</v>
      </c>
      <c r="H28" s="1">
        <f>_xll.ciqfunctions.udf.CIQ($B28, "IQ_CASH_ST_INVEST", IQ_FY, $D28, , , "USD", , H$1)</f>
        <v>3686</v>
      </c>
      <c r="I28" s="1">
        <f>_xll.ciqfunctions.udf.CIQ($B28, "IQ_TOTAL_CA", IQ_FY, $D28, , , "USD", , I$1)</f>
        <v>8307</v>
      </c>
      <c r="J28" s="1">
        <f>_xll.ciqfunctions.udf.CIQ($B28, "IQ_TOTAL_ASSETS", IQ_FY, $D28, , , "USD", , J$1)</f>
        <v>29740</v>
      </c>
      <c r="K28" s="1">
        <f>_xll.ciqfunctions.udf.CIQ($B28, "IQ_TOTAL_CL", IQ_FY, $D28, , , "USD", , K$1)</f>
        <v>9993</v>
      </c>
      <c r="L28" s="1">
        <f>_xll.ciqfunctions.udf.CIQ($B28, "IQ_TOTAL_LIAB", IQ_FY, $D28, ,, "USD", , L$1)</f>
        <v>23427</v>
      </c>
      <c r="M28" s="1" t="str">
        <f>IF(_xll.ciqfunctions.udf.CIQ($B28, "IQ_PREF_EQUITY", IQ_FY, $D28, , , "USD", , M$1)=0,"None",_xll.ciqfunctions.udf.CIQ($B28, "IQ_PREF_EQUITY", IQ_FY, $D28, , , "USD", , M$1))</f>
        <v>None</v>
      </c>
      <c r="N28" s="1" t="str">
        <f>IF(_xll.ciqfunctions.udf.CIQ($B28, "IQ_COMMON", IQ_FY, $D28, , , "USD", , N$1)=0,"na",_xll.ciqfunctions.udf.CIQ($B28, "IQ_COMMON", IQ_FY, $D28, , , "USD", , N$1))</f>
        <v>na</v>
      </c>
      <c r="O28" s="1">
        <f>IF(_xll.ciqfunctions.udf.CIQ($B28, "IQ_APIC", IQ_FY, $D28, , , "USD", , O$1)=0,"",_xll.ciqfunctions.udf.CIQ($B28, "IQ_APIC", IQ_FY, $D28, , , "USD", , O$1))</f>
        <v>10249</v>
      </c>
      <c r="P28" s="1">
        <f>_xll.ciqfunctions.udf.CIQ($B28, "IQ_TOTAL_ASSETS", IQ_FY, $D28, , , "USD", , P$1)</f>
        <v>29740</v>
      </c>
      <c r="Q28" s="1">
        <f>_xll.ciqfunctions.udf.CIQ($B28, "IQ_RE", IQ_FY, $D28, , , "USD", , Q$1)</f>
        <v>-5318</v>
      </c>
      <c r="R28" s="1">
        <f>_xll.ciqfunctions.udf.CIQ($B28, "IQ_TOTAL_EQUITY", IQ_FY, $D28, , , "USD", , R$1)</f>
        <v>6313</v>
      </c>
      <c r="S28" s="1">
        <f>_xll.ciqfunctions.udf.CIQ($B28, "IQ_TOTAL_OUTSTANDING_FILING_DATE", IQ_FY, $D28, , , "USD", , S$1)</f>
        <v>2590.82231</v>
      </c>
      <c r="T28" s="1">
        <f>_xll.ciqfunctions.udf.CIQ($B28, "IQ_TOTAL_DEBT", IQ_FY, $D28, , , "USD", , T$1)</f>
        <v>13828</v>
      </c>
      <c r="U28" s="1" t="str">
        <f>IF(_xll.ciqfunctions.udf.CIQ($B28, "IQ_PREF_DIV_OTHER", IQ_FY, $D28, , , "USD", , U$1)=0,"na",_xll.ciqfunctions.udf.CIQ($B28, "IQ_PREF_DIV_OTHER", IQ_FY, $D28, , , "USD", , U$1))</f>
        <v>na</v>
      </c>
      <c r="V28" s="1">
        <f>_xll.ciqfunctions.udf.CIQ($B28, "IQ_COGS", IQ_FY, $D28, , , "USD", , V$1)</f>
        <v>17419</v>
      </c>
      <c r="W28" s="1">
        <f>_xll.ciqfunctions.udf.CIQ($B28, "IQ_CASH_EQUIV", IQ_FY, $D28, , , "USD", , W$1)</f>
        <v>3686</v>
      </c>
      <c r="X28" s="1">
        <f>_xll.ciqfunctions.udf.CIQ($B28, "IQ_AR", IQ_FY, $D28, , , "USD", , X$1)</f>
        <v>949</v>
      </c>
      <c r="Y28" s="1">
        <f>_xll.ciqfunctions.udf.CIQ($B28, "IQ_INVENTORY", IQ_FY, $D28, , , "USD", , Y$1)</f>
        <v>3113</v>
      </c>
      <c r="Z28" t="s">
        <v>44</v>
      </c>
      <c r="AA28" s="1">
        <f>_xll.ciqfunctions.udf.CIQ($B28, "IQ_ST_INVEST", IQ_FY, $D28, , , "USD", , AA$1)</f>
        <v>0</v>
      </c>
      <c r="AB28" s="1">
        <f>_xll.ciqfunctions.udf.CIQ($B28, "IQ_NPPE", IQ_FY, $D28, , , "USD", , AB$1)</f>
        <v>19691</v>
      </c>
      <c r="AC28" s="1">
        <f>_xll.ciqfunctions.udf.CIQ($B28, "IQ_LT_INVEST", IQ_FY, $D28, , , "USD", , AC$1)</f>
        <v>12</v>
      </c>
      <c r="AD28" s="1">
        <f>_xll.ciqfunctions.udf.CIQ($B28, "IQ_AP", IQ_FY, $D28, , , "USD", , AD$1)</f>
        <v>3405</v>
      </c>
      <c r="AE28" s="1">
        <f>_xll.ciqfunctions.udf.CIQ($B28, "IQ_NET_INTEREST_EXP", IQ_FY, $D28, , , "USD", , AE$1)</f>
        <v>-629</v>
      </c>
      <c r="AF28" s="1">
        <f>_xll.ciqfunctions.udf.CIQ($B28, "IQ_INC_TAX", IQ_FY, $D28, , , "USD", , AF$1)</f>
        <v>58</v>
      </c>
      <c r="AG28" s="1">
        <f>_xll.ciqfunctions.udf.CIQ($B28, "IQ_INC_TAX", IQ_SGA, $D28, , , "USD", , AG$1)</f>
        <v>58</v>
      </c>
      <c r="AH28" s="1">
        <f>_xll.ciqfunctions.udf.CIQ($B28, "IQ_COGS", IQ_FY, $D28, , , "USD", , AH$1)</f>
        <v>17419</v>
      </c>
      <c r="AI28" s="1">
        <f>_xll.ciqfunctions.udf.CIQ($B28, "IQ_TOTAL_EQUITY", IQ_FY, $D28, , , "USD", , AI$1)</f>
        <v>6313</v>
      </c>
      <c r="AJ28" s="1">
        <f>_xll.ciqfunctions.udf.CIQ($B28, "IQ_INVENTORY", IQ_FY, $D28, , , "USD", , AJ$1)</f>
        <v>3113</v>
      </c>
    </row>
    <row r="29" spans="1:36" x14ac:dyDescent="0.25">
      <c r="A29" t="str">
        <f>_xll.ciqfunctions.udf.CIQ(B29,"IQ_COMPANY_NAME")</f>
        <v>Tesla, Inc.</v>
      </c>
      <c r="B29" t="s">
        <v>5</v>
      </c>
      <c r="C29" s="1" t="str">
        <f>_xll.ciqfunctions.udf.CIQ($B29, "IQ_INDUSTRY", IQ_FY, $D29, ,, "USD", , C$1)</f>
        <v>Automobiles</v>
      </c>
      <c r="D29" s="2">
        <f>DATE(YEAR(D28) -1, MONTH(D28), DAY(D28))</f>
        <v>43101</v>
      </c>
      <c r="E29" s="1">
        <f>_xll.ciqfunctions.udf.CIQ($B29, "IQ_TOTAL_REV", IQ_FY, $D29, ,, "USD", , E$1)</f>
        <v>11759</v>
      </c>
      <c r="F29" s="1">
        <f>_xll.ciqfunctions.udf.CIQ($B29, "IQ_NI", IQ_FY, $D29, ,, "USD", , F$1)</f>
        <v>-1962</v>
      </c>
      <c r="G29" s="1">
        <f>_xll.ciqfunctions.udf.CIQ($B29, "IQ_CASH_EQUIV", IQ_FY, $D29, , , "USD", , G$1)</f>
        <v>3367.9140000000002</v>
      </c>
      <c r="H29" s="1">
        <f>_xll.ciqfunctions.udf.CIQ($B29, "IQ_CASH_ST_INVEST", IQ_FY, $D29, , , "USD", , H$1)</f>
        <v>3367.9140000000002</v>
      </c>
      <c r="I29" s="1">
        <f>_xll.ciqfunctions.udf.CIQ($B29, "IQ_TOTAL_CA", IQ_FY, $D29, , , "USD", , I$1)</f>
        <v>6570.52</v>
      </c>
      <c r="J29" s="1">
        <f>_xll.ciqfunctions.udf.CIQ($B29, "IQ_TOTAL_ASSETS", IQ_FY, $D29, , , "USD", , J$1)</f>
        <v>28655.371999999999</v>
      </c>
      <c r="K29" s="1">
        <f>_xll.ciqfunctions.udf.CIQ($B29, "IQ_TOTAL_CL", IQ_FY, $D29, , , "USD", , K$1)</f>
        <v>7674.74</v>
      </c>
      <c r="L29" s="1">
        <f>_xll.ciqfunctions.udf.CIQ($B29, "IQ_TOTAL_LIAB", IQ_FY, $D29, ,, "USD", , L$1)</f>
        <v>23023.05</v>
      </c>
      <c r="M29" s="1" t="str">
        <f>IF(_xll.ciqfunctions.udf.CIQ($B29, "IQ_PREF_EQUITY", IQ_FY, $D29, , , "USD", , M$1)=0,"None",_xll.ciqfunctions.udf.CIQ($B29, "IQ_PREF_EQUITY", IQ_FY, $D29, , , "USD", , M$1))</f>
        <v>None</v>
      </c>
      <c r="N29" s="1">
        <f>IF(_xll.ciqfunctions.udf.CIQ($B29, "IQ_COMMON", IQ_FY, $D29, , , "USD", , N$1)=0,"na",_xll.ciqfunctions.udf.CIQ($B29, "IQ_COMMON", IQ_FY, $D29, , , "USD", , N$1))</f>
        <v>0.16900000000000001</v>
      </c>
      <c r="O29" s="1">
        <f>IF(_xll.ciqfunctions.udf.CIQ($B29, "IQ_APIC", IQ_FY, $D29, , , "USD", , O$1)=0,"",_xll.ciqfunctions.udf.CIQ($B29, "IQ_APIC", IQ_FY, $D29, , , "USD", , O$1))</f>
        <v>9178.0239999999994</v>
      </c>
      <c r="P29" s="1">
        <f>_xll.ciqfunctions.udf.CIQ($B29, "IQ_TOTAL_ASSETS", IQ_FY, $D29, , , "USD", , P$1)</f>
        <v>28655.371999999999</v>
      </c>
      <c r="Q29" s="1">
        <f>_xll.ciqfunctions.udf.CIQ($B29, "IQ_RE", IQ_FY, $D29, , , "USD", , Q$1)</f>
        <v>-4974.299</v>
      </c>
      <c r="R29" s="1">
        <f>_xll.ciqfunctions.udf.CIQ($B29, "IQ_TOTAL_EQUITY", IQ_FY, $D29, , , "USD", , R$1)</f>
        <v>5632.3220000000001</v>
      </c>
      <c r="S29" s="1">
        <f>_xll.ciqfunctions.udf.CIQ($B29, "IQ_TOTAL_OUTSTANDING_FILING_DATE", IQ_FY, $D29, , , "USD", , S$1)</f>
        <v>2533.7991200000001</v>
      </c>
      <c r="T29" s="1">
        <f>_xll.ciqfunctions.udf.CIQ($B29, "IQ_TOTAL_DEBT", IQ_FY, $D29, , , "USD", , T$1)</f>
        <v>12130.862999999999</v>
      </c>
      <c r="U29" s="1" t="str">
        <f>IF(_xll.ciqfunctions.udf.CIQ($B29, "IQ_PREF_DIV_OTHER", IQ_FY, $D29, , , "USD", , U$1)=0,"na",_xll.ciqfunctions.udf.CIQ($B29, "IQ_PREF_DIV_OTHER", IQ_FY, $D29, , , "USD", , U$1))</f>
        <v>na</v>
      </c>
      <c r="V29" s="1">
        <f>_xll.ciqfunctions.udf.CIQ($B29, "IQ_COGS", IQ_FY, $D29, , , "USD", , V$1)</f>
        <v>9536</v>
      </c>
      <c r="W29" s="1">
        <f>_xll.ciqfunctions.udf.CIQ($B29, "IQ_CASH_EQUIV", IQ_FY, $D29, , , "USD", , W$1)</f>
        <v>3367.9140000000002</v>
      </c>
      <c r="X29" s="1">
        <f>_xll.ciqfunctions.udf.CIQ($B29, "IQ_AR", IQ_FY, $D29, , , "USD", , X$1)</f>
        <v>515.38099999999997</v>
      </c>
      <c r="Y29" s="1">
        <f>_xll.ciqfunctions.udf.CIQ($B29, "IQ_INVENTORY", IQ_FY, $D29, , , "USD", , Y$1)</f>
        <v>2263.5369999999998</v>
      </c>
      <c r="Z29" t="s">
        <v>44</v>
      </c>
      <c r="AA29" s="1">
        <f>_xll.ciqfunctions.udf.CIQ($B29, "IQ_ST_INVEST", IQ_FY, $D29, , , "USD", , AA$1)</f>
        <v>0</v>
      </c>
      <c r="AB29" s="1">
        <f>_xll.ciqfunctions.udf.CIQ($B29, "IQ_NPPE", IQ_FY, $D29, , , "USD", , AB$1)</f>
        <v>20491.616000000002</v>
      </c>
      <c r="AC29" s="1">
        <f>_xll.ciqfunctions.udf.CIQ($B29, "IQ_LT_INVEST", IQ_FY, $D29, , , "USD", , AC$1)</f>
        <v>5.3040000000000003</v>
      </c>
      <c r="AD29" s="1">
        <f>_xll.ciqfunctions.udf.CIQ($B29, "IQ_AP", IQ_FY, $D29, , , "USD", , AD$1)</f>
        <v>2390.25</v>
      </c>
      <c r="AE29" s="1">
        <f>_xll.ciqfunctions.udf.CIQ($B29, "IQ_NET_INTEREST_EXP", IQ_FY, $D29, , , "USD", , AE$1)</f>
        <v>-458</v>
      </c>
      <c r="AF29" s="1">
        <f>_xll.ciqfunctions.udf.CIQ($B29, "IQ_INC_TAX", IQ_FY, $D29, , , "USD", , AF$1)</f>
        <v>32</v>
      </c>
      <c r="AG29" s="1">
        <f>_xll.ciqfunctions.udf.CIQ($B29, "IQ_INC_TAX", IQ_SGA, $D29, , , "USD", , AG$1)</f>
        <v>32</v>
      </c>
      <c r="AH29" s="1">
        <f>_xll.ciqfunctions.udf.CIQ($B29, "IQ_COGS", IQ_FY, $D29, , , "USD", , AH$1)</f>
        <v>9536</v>
      </c>
      <c r="AI29" s="1">
        <f>_xll.ciqfunctions.udf.CIQ($B29, "IQ_TOTAL_EQUITY", IQ_FY, $D29, , , "USD", , AI$1)</f>
        <v>5632.3220000000001</v>
      </c>
      <c r="AJ29" s="1">
        <f>_xll.ciqfunctions.udf.CIQ($B29, "IQ_INVENTORY", IQ_FY, $D29, , , "USD", , AJ$1)</f>
        <v>2263.5369999999998</v>
      </c>
    </row>
    <row r="30" spans="1:36" x14ac:dyDescent="0.25">
      <c r="A30" t="str">
        <f>_xll.ciqfunctions.udf.CIQ(B30,"IQ_COMPANY_NAME")</f>
        <v>Tesla, Inc.</v>
      </c>
      <c r="B30" s="3" t="s">
        <v>5</v>
      </c>
      <c r="C30" s="1" t="str">
        <f>_xll.ciqfunctions.udf.CIQ($B30, "IQ_INDUSTRY", IQ_FY, $D30, ,, "USD", , C$1)</f>
        <v>Automobiles</v>
      </c>
      <c r="D30" s="2">
        <f>DATE(YEAR(D29) -1, MONTH(D29), DAY(D29))</f>
        <v>42736</v>
      </c>
      <c r="E30" s="1">
        <f>_xll.ciqfunctions.udf.CIQ($B30, "IQ_TOTAL_REV", IQ_FY, $D30, ,, "USD", , E$1)</f>
        <v>7000.1319999999996</v>
      </c>
      <c r="F30" s="1">
        <f>_xll.ciqfunctions.udf.CIQ($B30, "IQ_NI", IQ_FY, $D30, ,, "USD", , F$1)</f>
        <v>-674.91399999999999</v>
      </c>
      <c r="G30" s="1">
        <f>_xll.ciqfunctions.udf.CIQ($B30, "IQ_CASH_EQUIV", IQ_FY, $D30, , , "USD", , G$1)</f>
        <v>3393.2159999999999</v>
      </c>
      <c r="H30" s="1">
        <f>_xll.ciqfunctions.udf.CIQ($B30, "IQ_CASH_ST_INVEST", IQ_FY, $D30, , , "USD", , H$1)</f>
        <v>3393.2159999999999</v>
      </c>
      <c r="I30" s="1">
        <f>_xll.ciqfunctions.udf.CIQ($B30, "IQ_TOTAL_CA", IQ_FY, $D30, , , "USD", , I$1)</f>
        <v>6259.7960000000003</v>
      </c>
      <c r="J30" s="1">
        <f>_xll.ciqfunctions.udf.CIQ($B30, "IQ_TOTAL_ASSETS", IQ_FY, $D30, , , "USD", , J$1)</f>
        <v>22664.076000000001</v>
      </c>
      <c r="K30" s="1">
        <f>_xll.ciqfunctions.udf.CIQ($B30, "IQ_TOTAL_CL", IQ_FY, $D30, , , "USD", , K$1)</f>
        <v>5835.7889999999998</v>
      </c>
      <c r="L30" s="1">
        <f>_xll.ciqfunctions.udf.CIQ($B30, "IQ_TOTAL_LIAB", IQ_FY, $D30, ,, "USD", , L$1)</f>
        <v>16758.951000000001</v>
      </c>
      <c r="M30" s="1" t="str">
        <f>IF(_xll.ciqfunctions.udf.CIQ($B30, "IQ_PREF_EQUITY", IQ_FY, $D30, , , "USD", , M$1)=0,"None",_xll.ciqfunctions.udf.CIQ($B30, "IQ_PREF_EQUITY", IQ_FY, $D30, , , "USD", , M$1))</f>
        <v>None</v>
      </c>
      <c r="N30" s="1">
        <f>IF(_xll.ciqfunctions.udf.CIQ($B30, "IQ_COMMON", IQ_FY, $D30, , , "USD", , N$1)=0,"na",_xll.ciqfunctions.udf.CIQ($B30, "IQ_COMMON", IQ_FY, $D30, , , "USD", , N$1))</f>
        <v>0.161</v>
      </c>
      <c r="O30" s="1">
        <f>IF(_xll.ciqfunctions.udf.CIQ($B30, "IQ_APIC", IQ_FY, $D30, , , "USD", , O$1)=0,"",_xll.ciqfunctions.udf.CIQ($B30, "IQ_APIC", IQ_FY, $D30, , , "USD", , O$1))</f>
        <v>7773.7269999999999</v>
      </c>
      <c r="P30" s="1">
        <f>_xll.ciqfunctions.udf.CIQ($B30, "IQ_TOTAL_ASSETS", IQ_FY, $D30, , , "USD", , P$1)</f>
        <v>22664.076000000001</v>
      </c>
      <c r="Q30" s="1">
        <f>_xll.ciqfunctions.udf.CIQ($B30, "IQ_RE", IQ_FY, $D30, , , "USD", , Q$1)</f>
        <v>-2997.2370000000001</v>
      </c>
      <c r="R30" s="1">
        <f>_xll.ciqfunctions.udf.CIQ($B30, "IQ_TOTAL_EQUITY", IQ_FY, $D30, , , "USD", , R$1)</f>
        <v>5905.125</v>
      </c>
      <c r="S30" s="1">
        <f>_xll.ciqfunctions.udf.CIQ($B30, "IQ_TOTAL_OUTSTANDING_FILING_DATE", IQ_FY, $D30, , , "USD", , S$1)</f>
        <v>2425.0564199999999</v>
      </c>
      <c r="T30" s="1">
        <f>_xll.ciqfunctions.udf.CIQ($B30, "IQ_TOTAL_DEBT", IQ_FY, $D30, , , "USD", , T$1)</f>
        <v>8588.1149999999998</v>
      </c>
      <c r="U30" s="1" t="str">
        <f>IF(_xll.ciqfunctions.udf.CIQ($B30, "IQ_PREF_DIV_OTHER", IQ_FY, $D30, , , "USD", , U$1)=0,"na",_xll.ciqfunctions.udf.CIQ($B30, "IQ_PREF_DIV_OTHER", IQ_FY, $D30, , , "USD", , U$1))</f>
        <v>na</v>
      </c>
      <c r="V30" s="1">
        <f>_xll.ciqfunctions.udf.CIQ($B30, "IQ_COGS", IQ_FY, $D30, , , "USD", , V$1)</f>
        <v>5400.875</v>
      </c>
      <c r="W30" s="1">
        <f>_xll.ciqfunctions.udf.CIQ($B30, "IQ_CASH_EQUIV", IQ_FY, $D30, , , "USD", , W$1)</f>
        <v>3393.2159999999999</v>
      </c>
      <c r="X30" s="1">
        <f>_xll.ciqfunctions.udf.CIQ($B30, "IQ_AR", IQ_FY, $D30, , , "USD", , X$1)</f>
        <v>499.142</v>
      </c>
      <c r="Y30" s="1">
        <f>_xll.ciqfunctions.udf.CIQ($B30, "IQ_INVENTORY", IQ_FY, $D30, , , "USD", , Y$1)</f>
        <v>2067.4540000000002</v>
      </c>
      <c r="Z30" t="s">
        <v>44</v>
      </c>
      <c r="AA30" s="1">
        <f>_xll.ciqfunctions.udf.CIQ($B30, "IQ_ST_INVEST", IQ_FY, $D30, , , "USD", , AA$1)</f>
        <v>0</v>
      </c>
      <c r="AB30" s="1">
        <f>_xll.ciqfunctions.udf.CIQ($B30, "IQ_NPPE", IQ_FY, $D30, , , "USD", , AB$1)</f>
        <v>15036.916999999999</v>
      </c>
      <c r="AC30" s="1">
        <f>_xll.ciqfunctions.udf.CIQ($B30, "IQ_LT_INVEST", IQ_FY, $D30, , , "USD", , AC$1)</f>
        <v>0</v>
      </c>
      <c r="AD30" s="1">
        <f>_xll.ciqfunctions.udf.CIQ($B30, "IQ_AP", IQ_FY, $D30, , , "USD", , AD$1)</f>
        <v>1860.3409999999999</v>
      </c>
      <c r="AE30" s="1">
        <f>_xll.ciqfunctions.udf.CIQ($B30, "IQ_NET_INTEREST_EXP", IQ_FY, $D30, , , "USD", , AE$1)</f>
        <v>-183.285</v>
      </c>
      <c r="AF30" s="1">
        <f>_xll.ciqfunctions.udf.CIQ($B30, "IQ_INC_TAX", IQ_FY, $D30, , , "USD", , AF$1)</f>
        <v>26.698</v>
      </c>
      <c r="AG30" s="1">
        <f>_xll.ciqfunctions.udf.CIQ($B30, "IQ_INC_TAX", IQ_SGA, $D30, , , "USD", , AG$1)</f>
        <v>26.698</v>
      </c>
      <c r="AH30" s="1">
        <f>_xll.ciqfunctions.udf.CIQ($B30, "IQ_COGS", IQ_FY, $D30, , , "USD", , AH$1)</f>
        <v>5400.875</v>
      </c>
      <c r="AI30" s="1">
        <f>_xll.ciqfunctions.udf.CIQ($B30, "IQ_TOTAL_EQUITY", IQ_FY, $D30, , , "USD", , AI$1)</f>
        <v>5905.125</v>
      </c>
      <c r="AJ30" s="1">
        <f>_xll.ciqfunctions.udf.CIQ($B30, "IQ_INVENTORY", IQ_FY, $D30, , , "USD", , AJ$1)</f>
        <v>2067.4540000000002</v>
      </c>
    </row>
    <row r="31" spans="1:36" x14ac:dyDescent="0.25">
      <c r="A31" t="str">
        <f>_xll.ciqfunctions.udf.CIQ(B31,"IQ_COMPANY_NAME")</f>
        <v>Tesla, Inc.</v>
      </c>
      <c r="B31" s="3" t="s">
        <v>5</v>
      </c>
      <c r="C31" s="1" t="str">
        <f>_xll.ciqfunctions.udf.CIQ($B31, "IQ_INDUSTRY", IQ_FY, $D31, ,, "USD", , C$1)</f>
        <v>Automobiles</v>
      </c>
      <c r="D31" s="2">
        <f>DATE(YEAR(D30) -1, MONTH(D30), DAY(D30))</f>
        <v>42370</v>
      </c>
      <c r="E31" s="1">
        <f>_xll.ciqfunctions.udf.CIQ($B31, "IQ_TOTAL_REV", IQ_FY, $D31, ,, "USD", , E$1)</f>
        <v>4046.0250000000001</v>
      </c>
      <c r="F31" s="1">
        <f>_xll.ciqfunctions.udf.CIQ($B31, "IQ_NI", IQ_FY, $D31, ,, "USD", , F$1)</f>
        <v>-888.66300000000001</v>
      </c>
      <c r="G31" s="1">
        <f>_xll.ciqfunctions.udf.CIQ($B31, "IQ_CASH_EQUIV", IQ_FY, $D31, , , "USD", , G$1)</f>
        <v>1196.9079999999999</v>
      </c>
      <c r="H31" s="1">
        <f>_xll.ciqfunctions.udf.CIQ($B31, "IQ_CASH_ST_INVEST", IQ_FY, $D31, , , "USD", , H$1)</f>
        <v>1196.9079999999999</v>
      </c>
      <c r="I31" s="1">
        <f>_xll.ciqfunctions.udf.CIQ($B31, "IQ_TOTAL_CA", IQ_FY, $D31, , , "USD", , I$1)</f>
        <v>2782.0059999999999</v>
      </c>
      <c r="J31" s="1">
        <f>_xll.ciqfunctions.udf.CIQ($B31, "IQ_TOTAL_ASSETS", IQ_FY, $D31, , , "USD", , J$1)</f>
        <v>8067.9390000000003</v>
      </c>
      <c r="K31" s="1">
        <f>_xll.ciqfunctions.udf.CIQ($B31, "IQ_TOTAL_CL", IQ_FY, $D31, , , "USD", , K$1)</f>
        <v>2858.32</v>
      </c>
      <c r="L31" s="1">
        <f>_xll.ciqfunctions.udf.CIQ($B31, "IQ_TOTAL_LIAB", IQ_FY, $D31, ,, "USD", , L$1)</f>
        <v>6984.2349999999997</v>
      </c>
      <c r="M31" s="1" t="str">
        <f>IF(_xll.ciqfunctions.udf.CIQ($B31, "IQ_PREF_EQUITY", IQ_FY, $D31, , , "USD", , M$1)=0,"None",_xll.ciqfunctions.udf.CIQ($B31, "IQ_PREF_EQUITY", IQ_FY, $D31, , , "USD", , M$1))</f>
        <v>None</v>
      </c>
      <c r="N31" s="1">
        <f>IF(_xll.ciqfunctions.udf.CIQ($B31, "IQ_COMMON", IQ_FY, $D31, , , "USD", , N$1)=0,"na",_xll.ciqfunctions.udf.CIQ($B31, "IQ_COMMON", IQ_FY, $D31, , , "USD", , N$1))</f>
        <v>0.13100000000000001</v>
      </c>
      <c r="O31" s="1">
        <f>IF(_xll.ciqfunctions.udf.CIQ($B31, "IQ_APIC", IQ_FY, $D31, , , "USD", , O$1)=0,"",_xll.ciqfunctions.udf.CIQ($B31, "IQ_APIC", IQ_FY, $D31, , , "USD", , O$1))</f>
        <v>3409.4520000000002</v>
      </c>
      <c r="P31" s="1">
        <f>_xll.ciqfunctions.udf.CIQ($B31, "IQ_TOTAL_ASSETS", IQ_FY, $D31, , , "USD", , P$1)</f>
        <v>8067.9390000000003</v>
      </c>
      <c r="Q31" s="1">
        <f>_xll.ciqfunctions.udf.CIQ($B31, "IQ_RE", IQ_FY, $D31, , , "USD", , Q$1)</f>
        <v>-2322.3229999999999</v>
      </c>
      <c r="R31" s="1">
        <f>_xll.ciqfunctions.udf.CIQ($B31, "IQ_TOTAL_EQUITY", IQ_FY, $D31, , , "USD", , R$1)</f>
        <v>1083.704</v>
      </c>
      <c r="S31" s="1">
        <f>_xll.ciqfunctions.udf.CIQ($B31, "IQ_TOTAL_OUTSTANDING_FILING_DATE", IQ_FY, $D31, , , "USD", , S$1)</f>
        <v>1980.8450700000001</v>
      </c>
      <c r="T31" s="1">
        <f>_xll.ciqfunctions.udf.CIQ($B31, "IQ_TOTAL_DEBT", IQ_FY, $D31, , , "USD", , T$1)</f>
        <v>2898.9940000000001</v>
      </c>
      <c r="U31" s="1" t="str">
        <f>IF(_xll.ciqfunctions.udf.CIQ($B31, "IQ_PREF_DIV_OTHER", IQ_FY, $D31, , , "USD", , U$1)=0,"na",_xll.ciqfunctions.udf.CIQ($B31, "IQ_PREF_DIV_OTHER", IQ_FY, $D31, , , "USD", , U$1))</f>
        <v>na</v>
      </c>
      <c r="V31" s="1">
        <f>_xll.ciqfunctions.udf.CIQ($B31, "IQ_COGS", IQ_FY, $D31, , , "USD", , V$1)</f>
        <v>3122.5219999999999</v>
      </c>
      <c r="W31" s="1">
        <f>_xll.ciqfunctions.udf.CIQ($B31, "IQ_CASH_EQUIV", IQ_FY, $D31, , , "USD", , W$1)</f>
        <v>1196.9079999999999</v>
      </c>
      <c r="X31" s="1">
        <f>_xll.ciqfunctions.udf.CIQ($B31, "IQ_AR", IQ_FY, $D31, , , "USD", , X$1)</f>
        <v>168.965</v>
      </c>
      <c r="Y31" s="1">
        <f>_xll.ciqfunctions.udf.CIQ($B31, "IQ_INVENTORY", IQ_FY, $D31, , , "USD", , Y$1)</f>
        <v>1277.838</v>
      </c>
      <c r="Z31" t="s">
        <v>44</v>
      </c>
      <c r="AA31" s="1">
        <f>_xll.ciqfunctions.udf.CIQ($B31, "IQ_ST_INVEST", IQ_FY, $D31, , , "USD", , AA$1)</f>
        <v>0</v>
      </c>
      <c r="AB31" s="1">
        <f>_xll.ciqfunctions.udf.CIQ($B31, "IQ_NPPE", IQ_FY, $D31, , , "USD", , AB$1)</f>
        <v>5194.7370000000001</v>
      </c>
      <c r="AC31" s="1">
        <f>_xll.ciqfunctions.udf.CIQ($B31, "IQ_LT_INVEST", IQ_FY, $D31, , , "USD", , AC$1)</f>
        <v>0</v>
      </c>
      <c r="AD31" s="1">
        <f>_xll.ciqfunctions.udf.CIQ($B31, "IQ_AP", IQ_FY, $D31, , , "USD", , AD$1)</f>
        <v>916.14800000000002</v>
      </c>
      <c r="AE31" s="1">
        <f>_xll.ciqfunctions.udf.CIQ($B31, "IQ_NET_INTEREST_EXP", IQ_FY, $D31, , , "USD", , AE$1)</f>
        <v>-117.343</v>
      </c>
      <c r="AF31" s="1">
        <f>_xll.ciqfunctions.udf.CIQ($B31, "IQ_INC_TAX", IQ_FY, $D31, , , "USD", , AF$1)</f>
        <v>13.039</v>
      </c>
      <c r="AG31" s="1">
        <f>_xll.ciqfunctions.udf.CIQ($B31, "IQ_INC_TAX", IQ_SGA, $D31, , , "USD", , AG$1)</f>
        <v>13.039</v>
      </c>
      <c r="AH31" s="1">
        <f>_xll.ciqfunctions.udf.CIQ($B31, "IQ_COGS", IQ_FY, $D31, , , "USD", , AH$1)</f>
        <v>3122.5219999999999</v>
      </c>
      <c r="AI31" s="1">
        <f>_xll.ciqfunctions.udf.CIQ($B31, "IQ_TOTAL_EQUITY", IQ_FY, $D31, , , "USD", , AI$1)</f>
        <v>1083.704</v>
      </c>
      <c r="AJ31" s="1">
        <f>_xll.ciqfunctions.udf.CIQ($B31, "IQ_INVENTORY", IQ_FY, $D31, , , "USD", , AJ$1)</f>
        <v>1277.838</v>
      </c>
    </row>
    <row r="32" spans="1:36" x14ac:dyDescent="0.25">
      <c r="A32" t="str">
        <f>_xll.ciqfunctions.udf.CIQ(B32,"IQ_COMPANY_NAME")</f>
        <v>Mitsubishi Corporation</v>
      </c>
      <c r="B32" s="3" t="s">
        <v>4</v>
      </c>
      <c r="C32" s="1" t="str">
        <f>_xll.ciqfunctions.udf.CIQ($B32, "IQ_INDUSTRY", IQ_FY, $D32, ,, "USD", , C$1)</f>
        <v>Trading Companies and Distributors</v>
      </c>
      <c r="D32" s="2">
        <v>44197</v>
      </c>
      <c r="E32" s="1">
        <f>_xll.ciqfunctions.udf.CIQ($B32, "IQ_TOTAL_REV", IQ_FY, $D32, ,, "USD", , E$1)</f>
        <v>137355.57616999999</v>
      </c>
      <c r="F32" s="1">
        <f>_xll.ciqfunctions.udf.CIQ($B32, "IQ_NI", IQ_FY, $D32, ,, "USD", , F$1)</f>
        <v>4975.3073899999999</v>
      </c>
      <c r="G32" s="1">
        <f>_xll.ciqfunctions.udf.CIQ($B32, "IQ_CASH_EQUIV", IQ_FY, $D32, , , "USD", , G$1)</f>
        <v>12293.563899999999</v>
      </c>
      <c r="H32" s="1">
        <f>_xll.ciqfunctions.udf.CIQ($B32, "IQ_CASH_ST_INVEST", IQ_FY, $D32, , , "USD", , H$1)</f>
        <v>13717.38509</v>
      </c>
      <c r="I32" s="1">
        <f>_xll.ciqfunctions.udf.CIQ($B32, "IQ_TOTAL_CA", IQ_FY, $D32, , , "USD", , I$1)</f>
        <v>64472.689460000001</v>
      </c>
      <c r="J32" s="1">
        <f>_xll.ciqfunctions.udf.CIQ($B32, "IQ_TOTAL_ASSETS", IQ_FY, $D32, , , "USD", , J$1)</f>
        <v>167593.77020999999</v>
      </c>
      <c r="K32" s="1">
        <f>_xll.ciqfunctions.udf.CIQ($B32, "IQ_TOTAL_CL", IQ_FY, $D32, , , "USD", , K$1)</f>
        <v>49685.612309999997</v>
      </c>
      <c r="L32" s="1">
        <f>_xll.ciqfunctions.udf.CIQ($B32, "IQ_TOTAL_LIAB", IQ_FY, $D32, ,, "USD", , L$1)</f>
        <v>109817.01609</v>
      </c>
      <c r="M32" s="1" t="str">
        <f>IF(_xll.ciqfunctions.udf.CIQ($B32, "IQ_PREF_EQUITY", IQ_FY, $D32, , , "USD", , M$1)=0,"None",_xll.ciqfunctions.udf.CIQ($B32, "IQ_PREF_EQUITY", IQ_FY, $D32, , , "USD", , M$1))</f>
        <v>None</v>
      </c>
      <c r="N32" s="1">
        <f>IF(_xll.ciqfunctions.udf.CIQ($B32, "IQ_COMMON", IQ_FY, $D32, , , "USD", , N$1)=0,"na",_xll.ciqfunctions.udf.CIQ($B32, "IQ_COMMON", IQ_FY, $D32, , , "USD", , N$1))</f>
        <v>1900.0298299999999</v>
      </c>
      <c r="O32" s="1">
        <f>IF(_xll.ciqfunctions.udf.CIQ($B32, "IQ_APIC", IQ_FY, $D32, , , "USD", , O$1)=0,"",_xll.ciqfunctions.udf.CIQ($B32, "IQ_APIC", IQ_FY, $D32, , , "USD", , O$1))</f>
        <v>2120.3417300000001</v>
      </c>
      <c r="P32" s="1">
        <f>_xll.ciqfunctions.udf.CIQ($B32, "IQ_TOTAL_ASSETS", IQ_FY, $D32, , , "USD", , P$1)</f>
        <v>167593.77020999999</v>
      </c>
      <c r="Q32" s="1">
        <f>_xll.ciqfunctions.udf.CIQ($B32, "IQ_RE", IQ_FY, $D32, , , "USD", , Q$1)</f>
        <v>43439.278299999998</v>
      </c>
      <c r="R32" s="1">
        <f>_xll.ciqfunctions.udf.CIQ($B32, "IQ_TOTAL_EQUITY", IQ_FY, $D32, , , "USD", , R$1)</f>
        <v>57776.754119999998</v>
      </c>
      <c r="S32" s="1">
        <f>_xll.ciqfunctions.udf.CIQ($B32, "IQ_TOTAL_OUTSTANDING_FILING_DATE", IQ_FY, $D32, , , "USD", , S$1)</f>
        <v>1484.4965099999999</v>
      </c>
      <c r="T32" s="1">
        <f>_xll.ciqfunctions.udf.CIQ($B32, "IQ_TOTAL_DEBT", IQ_FY, $D32, , , "USD", , T$1)</f>
        <v>67502.772689999998</v>
      </c>
      <c r="U32" s="1" t="str">
        <f>IF(_xll.ciqfunctions.udf.CIQ($B32, "IQ_PREF_DIV_OTHER", IQ_FY, $D32, , , "USD", , U$1)=0,"na",_xll.ciqfunctions.udf.CIQ($B32, "IQ_PREF_DIV_OTHER", IQ_FY, $D32, , , "USD", , U$1))</f>
        <v>na</v>
      </c>
      <c r="V32" s="1">
        <f>_xll.ciqfunctions.udf.CIQ($B32, "IQ_COGS", IQ_FY, $D32, , , "USD", , V$1)</f>
        <v>120749.76879</v>
      </c>
      <c r="W32" s="1">
        <f>_xll.ciqfunctions.udf.CIQ($B32, "IQ_CASH_EQUIV", IQ_FY, $D32, , , "USD", , W$1)</f>
        <v>12293.563899999999</v>
      </c>
      <c r="X32" s="1">
        <f>_xll.ciqfunctions.udf.CIQ($B32, "IQ_AR", IQ_FY, $D32, , , "USD", , X$1)</f>
        <v>27497.045979999999</v>
      </c>
      <c r="Y32" s="1">
        <f>_xll.ciqfunctions.udf.CIQ($B32, "IQ_INVENTORY", IQ_FY, $D32, , , "USD", , Y$1)</f>
        <v>12030.25094</v>
      </c>
      <c r="Z32" t="s">
        <v>44</v>
      </c>
      <c r="AA32" s="1">
        <f>_xll.ciqfunctions.udf.CIQ($B32, "IQ_ST_INVEST", IQ_FY, $D32, , , "USD", , AA$1)</f>
        <v>1397.2510500000001</v>
      </c>
      <c r="AB32" s="1">
        <f>_xll.ciqfunctions.udf.CIQ($B32, "IQ_NPPE", IQ_FY, $D32, , , "USD", , AB$1)</f>
        <v>34034.954510000003</v>
      </c>
      <c r="AC32" s="1">
        <f>_xll.ciqfunctions.udf.CIQ($B32, "IQ_LT_INVEST", IQ_FY, $D32, , , "USD", , AC$1)</f>
        <v>46838.109340000003</v>
      </c>
      <c r="AD32" s="1">
        <f>_xll.ciqfunctions.udf.CIQ($B32, "IQ_AP", IQ_FY, $D32, , , "USD", , AD$1)</f>
        <v>23670.6764</v>
      </c>
      <c r="AE32" s="1">
        <f>_xll.ciqfunctions.udf.CIQ($B32, "IQ_NET_INTEREST_EXP", IQ_FY, $D32, , , "USD", , AE$1)</f>
        <v>959.46177</v>
      </c>
      <c r="AF32" s="1">
        <f>_xll.ciqfunctions.udf.CIQ($B32, "IQ_INC_TAX", IQ_FY, $D32, , , "USD", , AF$1)</f>
        <v>527.06272000000001</v>
      </c>
      <c r="AG32" s="1">
        <f>_xll.ciqfunctions.udf.CIQ($B32, "IQ_INC_TAX", IQ_SGA, $D32, , , "USD", , AG$1)</f>
        <v>155.89059</v>
      </c>
      <c r="AH32" s="1">
        <f>_xll.ciqfunctions.udf.CIQ($B32, "IQ_COGS", IQ_FY, $D32, , , "USD", , AH$1)</f>
        <v>120749.76879</v>
      </c>
      <c r="AI32" s="1">
        <f>_xll.ciqfunctions.udf.CIQ($B32, "IQ_TOTAL_EQUITY", IQ_FY, $D32, , , "USD", , AI$1)</f>
        <v>57776.754119999998</v>
      </c>
      <c r="AJ32" s="1">
        <f>_xll.ciqfunctions.udf.CIQ($B32, "IQ_INVENTORY", IQ_FY, $D32, , , "USD", , AJ$1)</f>
        <v>12030.25094</v>
      </c>
    </row>
    <row r="33" spans="1:36" x14ac:dyDescent="0.25">
      <c r="A33" t="str">
        <f>_xll.ciqfunctions.udf.CIQ(B33,"IQ_COMPANY_NAME")</f>
        <v>Mitsubishi Corporation</v>
      </c>
      <c r="B33" s="3" t="s">
        <v>4</v>
      </c>
      <c r="C33" s="1" t="str">
        <f>_xll.ciqfunctions.udf.CIQ($B33, "IQ_INDUSTRY", IQ_FY, $D33, ,, "USD", , C$1)</f>
        <v>Trading Companies and Distributors</v>
      </c>
      <c r="D33" s="2">
        <f>DATE(YEAR(D32) -1, MONTH(D32), DAY(D32))</f>
        <v>43831</v>
      </c>
      <c r="E33" s="1">
        <f>_xll.ciqfunctions.udf.CIQ($B33, "IQ_TOTAL_REV", IQ_FY, $D33, ,, "USD", , E$1)</f>
        <v>145327.70063000001</v>
      </c>
      <c r="F33" s="1">
        <f>_xll.ciqfunctions.udf.CIQ($B33, "IQ_NI", IQ_FY, $D33, ,, "USD", , F$1)</f>
        <v>5331.0800600000002</v>
      </c>
      <c r="G33" s="1">
        <f>_xll.ciqfunctions.udf.CIQ($B33, "IQ_CASH_EQUIV", IQ_FY, $D33, , , "USD", , G$1)</f>
        <v>10473.62119</v>
      </c>
      <c r="H33" s="1">
        <f>_xll.ciqfunctions.udf.CIQ($B33, "IQ_CASH_ST_INVEST", IQ_FY, $D33, , , "USD", , H$1)</f>
        <v>12436.187690000001</v>
      </c>
      <c r="I33" s="1">
        <f>_xll.ciqfunctions.udf.CIQ($B33, "IQ_TOTAL_CA", IQ_FY, $D33, , , "USD", , I$1)</f>
        <v>63522.459929999997</v>
      </c>
      <c r="J33" s="1">
        <f>_xll.ciqfunctions.udf.CIQ($B33, "IQ_TOTAL_ASSETS", IQ_FY, $D33, , , "USD", , J$1)</f>
        <v>149199.52616000001</v>
      </c>
      <c r="K33" s="1">
        <f>_xll.ciqfunctions.udf.CIQ($B33, "IQ_TOTAL_CL", IQ_FY, $D33, , , "USD", , K$1)</f>
        <v>46509.176449999999</v>
      </c>
      <c r="L33" s="1">
        <f>_xll.ciqfunctions.udf.CIQ($B33, "IQ_TOTAL_LIAB", IQ_FY, $D33, ,, "USD", , L$1)</f>
        <v>89304.933640000003</v>
      </c>
      <c r="M33" s="1" t="str">
        <f>IF(_xll.ciqfunctions.udf.CIQ($B33, "IQ_PREF_EQUITY", IQ_FY, $D33, , , "USD", , M$1)=0,"None",_xll.ciqfunctions.udf.CIQ($B33, "IQ_PREF_EQUITY", IQ_FY, $D33, , , "USD", , M$1))</f>
        <v>None</v>
      </c>
      <c r="N33" s="1">
        <f>IF(_xll.ciqfunctions.udf.CIQ($B33, "IQ_COMMON", IQ_FY, $D33, , , "USD", , N$1)=0,"na",_xll.ciqfunctions.udf.CIQ($B33, "IQ_COMMON", IQ_FY, $D33, , , "USD", , N$1))</f>
        <v>1845.02296</v>
      </c>
      <c r="O33" s="1">
        <f>IF(_xll.ciqfunctions.udf.CIQ($B33, "IQ_APIC", IQ_FY, $D33, , , "USD", , O$1)=0,"",_xll.ciqfunctions.udf.CIQ($B33, "IQ_APIC", IQ_FY, $D33, , , "USD", , O$1))</f>
        <v>2060.64428</v>
      </c>
      <c r="P33" s="1">
        <f>_xll.ciqfunctions.udf.CIQ($B33, "IQ_TOTAL_ASSETS", IQ_FY, $D33, , , "USD", , P$1)</f>
        <v>149199.52616000001</v>
      </c>
      <c r="Q33" s="1">
        <f>_xll.ciqfunctions.udf.CIQ($B33, "IQ_RE", IQ_FY, $D33, , , "USD", , Q$1)</f>
        <v>39318.932110000002</v>
      </c>
      <c r="R33" s="1">
        <f>_xll.ciqfunctions.udf.CIQ($B33, "IQ_TOTAL_EQUITY", IQ_FY, $D33, , , "USD", , R$1)</f>
        <v>59894.592519999998</v>
      </c>
      <c r="S33" s="1">
        <f>_xll.ciqfunctions.udf.CIQ($B33, "IQ_TOTAL_OUTSTANDING_FILING_DATE", IQ_FY, $D33, , , "USD", , S$1)</f>
        <v>1586.9772499999999</v>
      </c>
      <c r="T33" s="1">
        <f>_xll.ciqfunctions.udf.CIQ($B33, "IQ_TOTAL_DEBT", IQ_FY, $D33, , , "USD", , T$1)</f>
        <v>48527.893109999997</v>
      </c>
      <c r="U33" s="1" t="str">
        <f>IF(_xll.ciqfunctions.udf.CIQ($B33, "IQ_PREF_DIV_OTHER", IQ_FY, $D33, , , "USD", , U$1)=0,"na",_xll.ciqfunctions.udf.CIQ($B33, "IQ_PREF_DIV_OTHER", IQ_FY, $D33, , , "USD", , U$1))</f>
        <v>na</v>
      </c>
      <c r="V33" s="1">
        <f>_xll.ciqfunctions.udf.CIQ($B33, "IQ_COGS", IQ_FY, $D33, , , "USD", , V$1)</f>
        <v>127428.70289</v>
      </c>
      <c r="W33" s="1">
        <f>_xll.ciqfunctions.udf.CIQ($B33, "IQ_CASH_EQUIV", IQ_FY, $D33, , , "USD", , W$1)</f>
        <v>10473.62119</v>
      </c>
      <c r="X33" s="1">
        <f>_xll.ciqfunctions.udf.CIQ($B33, "IQ_AR", IQ_FY, $D33, , , "USD", , X$1)</f>
        <v>31942.32372</v>
      </c>
      <c r="Y33" s="1">
        <f>_xll.ciqfunctions.udf.CIQ($B33, "IQ_INVENTORY", IQ_FY, $D33, , , "USD", , Y$1)</f>
        <v>10953.361269999999</v>
      </c>
      <c r="Z33" t="s">
        <v>44</v>
      </c>
      <c r="AA33" s="1">
        <f>_xll.ciqfunctions.udf.CIQ($B33, "IQ_ST_INVEST", IQ_FY, $D33, , , "USD", , AA$1)</f>
        <v>1933.4897000000001</v>
      </c>
      <c r="AB33" s="1">
        <f>_xll.ciqfunctions.udf.CIQ($B33, "IQ_NPPE", IQ_FY, $D33, , , "USD", , AB$1)</f>
        <v>19573.702140000001</v>
      </c>
      <c r="AC33" s="1">
        <f>_xll.ciqfunctions.udf.CIQ($B33, "IQ_LT_INVEST", IQ_FY, $D33, , , "USD", , AC$1)</f>
        <v>48574.134420000002</v>
      </c>
      <c r="AD33" s="1">
        <f>_xll.ciqfunctions.udf.CIQ($B33, "IQ_AP", IQ_FY, $D33, , , "USD", , AD$1)</f>
        <v>25836.6024</v>
      </c>
      <c r="AE33" s="1">
        <f>_xll.ciqfunctions.udf.CIQ($B33, "IQ_NET_INTEREST_EXP", IQ_FY, $D33, , , "USD", , AE$1)</f>
        <v>1171.5187800000001</v>
      </c>
      <c r="AF33" s="1">
        <f>_xll.ciqfunctions.udf.CIQ($B33, "IQ_INC_TAX", IQ_FY, $D33, , , "USD", , AF$1)</f>
        <v>1859.2996499999999</v>
      </c>
      <c r="AG33" s="1">
        <f>_xll.ciqfunctions.udf.CIQ($B33, "IQ_INC_TAX", IQ_SGA, $D33, , , "USD", , AG$1)</f>
        <v>1669.73693</v>
      </c>
      <c r="AH33" s="1">
        <f>_xll.ciqfunctions.udf.CIQ($B33, "IQ_COGS", IQ_FY, $D33, , , "USD", , AH$1)</f>
        <v>127428.70289</v>
      </c>
      <c r="AI33" s="1">
        <f>_xll.ciqfunctions.udf.CIQ($B33, "IQ_TOTAL_EQUITY", IQ_FY, $D33, , , "USD", , AI$1)</f>
        <v>59894.592519999998</v>
      </c>
      <c r="AJ33" s="1">
        <f>_xll.ciqfunctions.udf.CIQ($B33, "IQ_INVENTORY", IQ_FY, $D33, , , "USD", , AJ$1)</f>
        <v>10953.361269999999</v>
      </c>
    </row>
    <row r="34" spans="1:36" x14ac:dyDescent="0.25">
      <c r="A34" t="str">
        <f>_xll.ciqfunctions.udf.CIQ(B34,"IQ_COMPANY_NAME")</f>
        <v>Mitsubishi Corporation</v>
      </c>
      <c r="B34" s="3" t="s">
        <v>4</v>
      </c>
      <c r="C34" s="1" t="str">
        <f>_xll.ciqfunctions.udf.CIQ($B34, "IQ_INDUSTRY", IQ_FY, $D34, ,, "USD", , C$1)</f>
        <v>Trading Companies and Distributors</v>
      </c>
      <c r="D34" s="2">
        <f>DATE(YEAR(D33) -1, MONTH(D33), DAY(D33))</f>
        <v>43466</v>
      </c>
      <c r="E34" s="1">
        <f>_xll.ciqfunctions.udf.CIQ($B34, "IQ_TOTAL_REV", IQ_FY, $D34, ,, "USD", , E$1)</f>
        <v>71252.712759999995</v>
      </c>
      <c r="F34" s="1">
        <f>_xll.ciqfunctions.udf.CIQ($B34, "IQ_NI", IQ_FY, $D34, ,, "USD", , F$1)</f>
        <v>5274.4506099999999</v>
      </c>
      <c r="G34" s="1">
        <f>_xll.ciqfunctions.udf.CIQ($B34, "IQ_CASH_EQUIV", IQ_FY, $D34, , , "USD", , G$1)</f>
        <v>9467.1724300000005</v>
      </c>
      <c r="H34" s="1">
        <f>_xll.ciqfunctions.udf.CIQ($B34, "IQ_CASH_ST_INVEST", IQ_FY, $D34, , , "USD", , H$1)</f>
        <v>11794.614750000001</v>
      </c>
      <c r="I34" s="1">
        <f>_xll.ciqfunctions.udf.CIQ($B34, "IQ_TOTAL_CA", IQ_FY, $D34, , , "USD", , I$1)</f>
        <v>63827.139219999997</v>
      </c>
      <c r="J34" s="1">
        <f>_xll.ciqfunctions.udf.CIQ($B34, "IQ_TOTAL_ASSETS", IQ_FY, $D34, , , "USD", , J$1)</f>
        <v>151000.32728999999</v>
      </c>
      <c r="K34" s="1">
        <f>_xll.ciqfunctions.udf.CIQ($B34, "IQ_TOTAL_CL", IQ_FY, $D34, , , "USD", , K$1)</f>
        <v>46296.673719999999</v>
      </c>
      <c r="L34" s="1">
        <f>_xll.ciqfunctions.udf.CIQ($B34, "IQ_TOTAL_LIAB", IQ_FY, $D34, ,, "USD", , L$1)</f>
        <v>92008.648019999993</v>
      </c>
      <c r="M34" s="1" t="str">
        <f>IF(_xll.ciqfunctions.udf.CIQ($B34, "IQ_PREF_EQUITY", IQ_FY, $D34, , , "USD", , M$1)=0,"None",_xll.ciqfunctions.udf.CIQ($B34, "IQ_PREF_EQUITY", IQ_FY, $D34, , , "USD", , M$1))</f>
        <v>None</v>
      </c>
      <c r="N34" s="1">
        <f>IF(_xll.ciqfunctions.udf.CIQ($B34, "IQ_COMMON", IQ_FY, $D34, , , "USD", , N$1)=0,"na",_xll.ciqfunctions.udf.CIQ($B34, "IQ_COMMON", IQ_FY, $D34, , , "USD", , N$1))</f>
        <v>1925.0224499999999</v>
      </c>
      <c r="O34" s="1">
        <f>IF(_xll.ciqfunctions.udf.CIQ($B34, "IQ_APIC", IQ_FY, $D34, , , "USD", , O$1)=0,"",_xll.ciqfunctions.udf.CIQ($B34, "IQ_APIC", IQ_FY, $D34, , , "USD", , O$1))</f>
        <v>2160.1903000000002</v>
      </c>
      <c r="P34" s="1">
        <f>_xll.ciqfunctions.udf.CIQ($B34, "IQ_TOTAL_ASSETS", IQ_FY, $D34, , , "USD", , P$1)</f>
        <v>151000.32728999999</v>
      </c>
      <c r="Q34" s="1">
        <f>_xll.ciqfunctions.udf.CIQ($B34, "IQ_RE", IQ_FY, $D34, , , "USD", , Q$1)</f>
        <v>37511.569029999999</v>
      </c>
      <c r="R34" s="1">
        <f>_xll.ciqfunctions.udf.CIQ($B34, "IQ_TOTAL_EQUITY", IQ_FY, $D34, , , "USD", , R$1)</f>
        <v>58991.679270000001</v>
      </c>
      <c r="S34" s="1">
        <f>_xll.ciqfunctions.udf.CIQ($B34, "IQ_TOTAL_OUTSTANDING_FILING_DATE", IQ_FY, $D34, , , "USD", , S$1)</f>
        <v>1585.9292499999999</v>
      </c>
      <c r="T34" s="1">
        <f>_xll.ciqfunctions.udf.CIQ($B34, "IQ_TOTAL_DEBT", IQ_FY, $D34, , , "USD", , T$1)</f>
        <v>48485.290180000004</v>
      </c>
      <c r="U34" s="1" t="str">
        <f>IF(_xll.ciqfunctions.udf.CIQ($B34, "IQ_PREF_DIV_OTHER", IQ_FY, $D34, , , "USD", , U$1)=0,"na",_xll.ciqfunctions.udf.CIQ($B34, "IQ_PREF_DIV_OTHER", IQ_FY, $D34, , , "USD", , U$1))</f>
        <v>na</v>
      </c>
      <c r="V34" s="1">
        <f>_xll.ciqfunctions.udf.CIQ($B34, "IQ_COGS", IQ_FY, $D34, , , "USD", , V$1)</f>
        <v>53466.22352</v>
      </c>
      <c r="W34" s="1">
        <f>_xll.ciqfunctions.udf.CIQ($B34, "IQ_CASH_EQUIV", IQ_FY, $D34, , , "USD", , W$1)</f>
        <v>9467.1724300000005</v>
      </c>
      <c r="X34" s="1">
        <f>_xll.ciqfunctions.udf.CIQ($B34, "IQ_AR", IQ_FY, $D34, , , "USD", , X$1)</f>
        <v>31705.58034</v>
      </c>
      <c r="Y34" s="1">
        <f>_xll.ciqfunctions.udf.CIQ($B34, "IQ_INVENTORY", IQ_FY, $D34, , , "USD", , Y$1)</f>
        <v>11340.35175</v>
      </c>
      <c r="Z34" t="s">
        <v>44</v>
      </c>
      <c r="AA34" s="1">
        <f>_xll.ciqfunctions.udf.CIQ($B34, "IQ_ST_INVEST", IQ_FY, $D34, , , "USD", , AA$1)</f>
        <v>2287.79259</v>
      </c>
      <c r="AB34" s="1">
        <f>_xll.ciqfunctions.udf.CIQ($B34, "IQ_NPPE", IQ_FY, $D34, , , "USD", , AB$1)</f>
        <v>19831.411889999999</v>
      </c>
      <c r="AC34" s="1">
        <f>_xll.ciqfunctions.udf.CIQ($B34, "IQ_LT_INVEST", IQ_FY, $D34, , , "USD", , AC$1)</f>
        <v>50195.34158</v>
      </c>
      <c r="AD34" s="1">
        <f>_xll.ciqfunctions.udf.CIQ($B34, "IQ_AP", IQ_FY, $D34, , , "USD", , AD$1)</f>
        <v>25594.40826</v>
      </c>
      <c r="AE34" s="1">
        <f>_xll.ciqfunctions.udf.CIQ($B34, "IQ_NET_INTEREST_EXP", IQ_FY, $D34, , , "USD", , AE$1)</f>
        <v>1194.8684699999999</v>
      </c>
      <c r="AF34" s="1">
        <f>_xll.ciqfunctions.udf.CIQ($B34, "IQ_INC_TAX", IQ_FY, $D34, , , "USD", , AF$1)</f>
        <v>1904.8633299999999</v>
      </c>
      <c r="AG34" s="1">
        <f>_xll.ciqfunctions.udf.CIQ($B34, "IQ_INC_TAX", IQ_SGA, $D34, , , "USD", , AG$1)</f>
        <v>1793.0456200000001</v>
      </c>
      <c r="AH34" s="1">
        <f>_xll.ciqfunctions.udf.CIQ($B34, "IQ_COGS", IQ_FY, $D34, , , "USD", , AH$1)</f>
        <v>53466.22352</v>
      </c>
      <c r="AI34" s="1">
        <f>_xll.ciqfunctions.udf.CIQ($B34, "IQ_TOTAL_EQUITY", IQ_FY, $D34, , , "USD", , AI$1)</f>
        <v>58991.679270000001</v>
      </c>
      <c r="AJ34" s="1">
        <f>_xll.ciqfunctions.udf.CIQ($B34, "IQ_INVENTORY", IQ_FY, $D34, , , "USD", , AJ$1)</f>
        <v>11340.35175</v>
      </c>
    </row>
    <row r="35" spans="1:36" x14ac:dyDescent="0.25">
      <c r="A35" t="str">
        <f>_xll.ciqfunctions.udf.CIQ(B35,"IQ_COMPANY_NAME")</f>
        <v>Mitsubishi Corporation</v>
      </c>
      <c r="B35" s="3" t="s">
        <v>4</v>
      </c>
      <c r="C35" s="1" t="str">
        <f>_xll.ciqfunctions.udf.CIQ($B35, "IQ_INDUSTRY", IQ_FY, $D35, ,, "USD", , C$1)</f>
        <v>Trading Companies and Distributors</v>
      </c>
      <c r="D35" s="2">
        <f>DATE(YEAR(D34) -1, MONTH(D34), DAY(D34))</f>
        <v>43101</v>
      </c>
      <c r="E35" s="1">
        <f>_xll.ciqfunctions.udf.CIQ($B35, "IQ_TOTAL_REV", IQ_FY, $D35, ,, "USD", , E$1)</f>
        <v>57630.144359999998</v>
      </c>
      <c r="F35" s="1">
        <f>_xll.ciqfunctions.udf.CIQ($B35, "IQ_NI", IQ_FY, $D35, ,, "USD", , F$1)</f>
        <v>3948.8162000000002</v>
      </c>
      <c r="G35" s="1">
        <f>_xll.ciqfunctions.udf.CIQ($B35, "IQ_CASH_EQUIV", IQ_FY, $D35, , , "USD", , G$1)</f>
        <v>10273.668320000001</v>
      </c>
      <c r="H35" s="1">
        <f>_xll.ciqfunctions.udf.CIQ($B35, "IQ_CASH_ST_INVEST", IQ_FY, $D35, , , "USD", , H$1)</f>
        <v>12713.20198</v>
      </c>
      <c r="I35" s="1">
        <f>_xll.ciqfunctions.udf.CIQ($B35, "IQ_TOTAL_CA", IQ_FY, $D35, , , "USD", , I$1)</f>
        <v>58002.377549999997</v>
      </c>
      <c r="J35" s="1">
        <f>_xll.ciqfunctions.udf.CIQ($B35, "IQ_TOTAL_ASSETS", IQ_FY, $D35, , , "USD", , J$1)</f>
        <v>141287.50885000001</v>
      </c>
      <c r="K35" s="1">
        <f>_xll.ciqfunctions.udf.CIQ($B35, "IQ_TOTAL_CL", IQ_FY, $D35, , , "USD", , K$1)</f>
        <v>41953.740539999999</v>
      </c>
      <c r="L35" s="1">
        <f>_xll.ciqfunctions.udf.CIQ($B35, "IQ_TOTAL_LIAB", IQ_FY, $D35, ,, "USD", , L$1)</f>
        <v>89368.126900000003</v>
      </c>
      <c r="M35" s="1" t="str">
        <f>IF(_xll.ciqfunctions.udf.CIQ($B35, "IQ_PREF_EQUITY", IQ_FY, $D35, , , "USD", , M$1)=0,"None",_xll.ciqfunctions.udf.CIQ($B35, "IQ_PREF_EQUITY", IQ_FY, $D35, , , "USD", , M$1))</f>
        <v>None</v>
      </c>
      <c r="N35" s="1">
        <f>IF(_xll.ciqfunctions.udf.CIQ($B35, "IQ_COMMON", IQ_FY, $D35, , , "USD", , N$1)=0,"na",_xll.ciqfunctions.udf.CIQ($B35, "IQ_COMMON", IQ_FY, $D35, , , "USD", , N$1))</f>
        <v>1833.6054099999999</v>
      </c>
      <c r="O35" s="1">
        <f>IF(_xll.ciqfunctions.udf.CIQ($B35, "IQ_APIC", IQ_FY, $D35, , , "USD", , O$1)=0,"",_xll.ciqfunctions.udf.CIQ($B35, "IQ_APIC", IQ_FY, $D35, , , "USD", , O$1))</f>
        <v>1979.91931</v>
      </c>
      <c r="P35" s="1">
        <f>_xll.ciqfunctions.udf.CIQ($B35, "IQ_TOTAL_ASSETS", IQ_FY, $D35, , , "USD", , P$1)</f>
        <v>141287.50885000001</v>
      </c>
      <c r="Q35" s="1">
        <f>_xll.ciqfunctions.udf.CIQ($B35, "IQ_RE", IQ_FY, $D35, , , "USD", , Q$1)</f>
        <v>32513.399590000001</v>
      </c>
      <c r="R35" s="1">
        <f>_xll.ciqfunctions.udf.CIQ($B35, "IQ_TOTAL_EQUITY", IQ_FY, $D35, , , "USD", , R$1)</f>
        <v>51919.381950000003</v>
      </c>
      <c r="S35" s="1">
        <f>_xll.ciqfunctions.udf.CIQ($B35, "IQ_TOTAL_OUTSTANDING_FILING_DATE", IQ_FY, $D35, , , "USD", , S$1)</f>
        <v>1585.47963</v>
      </c>
      <c r="T35" s="1">
        <f>_xll.ciqfunctions.udf.CIQ($B35, "IQ_TOTAL_DEBT", IQ_FY, $D35, , , "USD", , T$1)</f>
        <v>49806.718240000002</v>
      </c>
      <c r="U35" s="1" t="str">
        <f>IF(_xll.ciqfunctions.udf.CIQ($B35, "IQ_PREF_DIV_OTHER", IQ_FY, $D35, , , "USD", , U$1)=0,"na",_xll.ciqfunctions.udf.CIQ($B35, "IQ_PREF_DIV_OTHER", IQ_FY, $D35, , , "USD", , U$1))</f>
        <v>na</v>
      </c>
      <c r="V35" s="1">
        <f>_xll.ciqfunctions.udf.CIQ($B35, "IQ_COGS", IQ_FY, $D35, , , "USD", , V$1)</f>
        <v>45758.960330000002</v>
      </c>
      <c r="W35" s="1">
        <f>_xll.ciqfunctions.udf.CIQ($B35, "IQ_CASH_EQUIV", IQ_FY, $D35, , , "USD", , W$1)</f>
        <v>10273.668320000001</v>
      </c>
      <c r="X35" s="1">
        <f>_xll.ciqfunctions.udf.CIQ($B35, "IQ_AR", IQ_FY, $D35, , , "USD", , X$1)</f>
        <v>27015.29189</v>
      </c>
      <c r="Y35" s="1">
        <f>_xll.ciqfunctions.udf.CIQ($B35, "IQ_INVENTORY", IQ_FY, $D35, , , "USD", , Y$1)</f>
        <v>9956.3947700000008</v>
      </c>
      <c r="Z35" t="s">
        <v>44</v>
      </c>
      <c r="AA35" s="1">
        <f>_xll.ciqfunctions.udf.CIQ($B35, "IQ_ST_INVEST", IQ_FY, $D35, , , "USD", , AA$1)</f>
        <v>2381.1390500000002</v>
      </c>
      <c r="AB35" s="1">
        <f>_xll.ciqfunctions.udf.CIQ($B35, "IQ_NPPE", IQ_FY, $D35, , , "USD", , AB$1)</f>
        <v>22284.430830000001</v>
      </c>
      <c r="AC35" s="1">
        <f>_xll.ciqfunctions.udf.CIQ($B35, "IQ_LT_INVEST", IQ_FY, $D35, , , "USD", , AC$1)</f>
        <v>45137.148659999999</v>
      </c>
      <c r="AD35" s="1">
        <f>_xll.ciqfunctions.udf.CIQ($B35, "IQ_AP", IQ_FY, $D35, , , "USD", , AD$1)</f>
        <v>22431.92859</v>
      </c>
      <c r="AE35" s="1">
        <f>_xll.ciqfunctions.udf.CIQ($B35, "IQ_NET_INTEREST_EXP", IQ_FY, $D35, , , "USD", , AE$1)</f>
        <v>743.06727999999998</v>
      </c>
      <c r="AF35" s="1">
        <f>_xll.ciqfunctions.udf.CIQ($B35, "IQ_INC_TAX", IQ_FY, $D35, , , "USD", , AF$1)</f>
        <v>1088.48432</v>
      </c>
      <c r="AG35" s="1">
        <f>_xll.ciqfunctions.udf.CIQ($B35, "IQ_INC_TAX", IQ_SGA, $D35, , , "USD", , AG$1)</f>
        <v>1382.2612899999999</v>
      </c>
      <c r="AH35" s="1">
        <f>_xll.ciqfunctions.udf.CIQ($B35, "IQ_COGS", IQ_FY, $D35, , , "USD", , AH$1)</f>
        <v>45758.960330000002</v>
      </c>
      <c r="AI35" s="1">
        <f>_xll.ciqfunctions.udf.CIQ($B35, "IQ_TOTAL_EQUITY", IQ_FY, $D35, , , "USD", , AI$1)</f>
        <v>51919.381950000003</v>
      </c>
      <c r="AJ35" s="1">
        <f>_xll.ciqfunctions.udf.CIQ($B35, "IQ_INVENTORY", IQ_FY, $D35, , , "USD", , AJ$1)</f>
        <v>9956.3947700000008</v>
      </c>
    </row>
    <row r="36" spans="1:36" x14ac:dyDescent="0.25">
      <c r="A36" t="str">
        <f>_xll.ciqfunctions.udf.CIQ(B36,"IQ_COMPANY_NAME")</f>
        <v>Mitsubishi Corporation</v>
      </c>
      <c r="B36" s="3" t="s">
        <v>4</v>
      </c>
      <c r="C36" s="1" t="str">
        <f>_xll.ciqfunctions.udf.CIQ($B36, "IQ_INDUSTRY", IQ_FY, $D36, ,, "USD", , C$1)</f>
        <v>Trading Companies and Distributors</v>
      </c>
      <c r="D36" s="2">
        <f>DATE(YEAR(D35) -1, MONTH(D35), DAY(D35))</f>
        <v>42736</v>
      </c>
      <c r="E36" s="1">
        <f>_xll.ciqfunctions.udf.CIQ($B36, "IQ_TOTAL_REV", IQ_FY, $D36, ,, "USD", , E$1)</f>
        <v>61637.430480000003</v>
      </c>
      <c r="F36" s="1">
        <f>_xll.ciqfunctions.udf.CIQ($B36, "IQ_NI", IQ_FY, $D36, ,, "USD", , F$1)</f>
        <v>-1329.6101200000001</v>
      </c>
      <c r="G36" s="1">
        <f>_xll.ciqfunctions.udf.CIQ($B36, "IQ_CASH_EQUIV", IQ_FY, $D36, , , "USD", , G$1)</f>
        <v>13358.489970000001</v>
      </c>
      <c r="H36" s="1">
        <f>_xll.ciqfunctions.udf.CIQ($B36, "IQ_CASH_ST_INVEST", IQ_FY, $D36, , , "USD", , H$1)</f>
        <v>15647.952310000001</v>
      </c>
      <c r="I36" s="1">
        <f>_xll.ciqfunctions.udf.CIQ($B36, "IQ_TOTAL_CA", IQ_FY, $D36, , , "USD", , I$1)</f>
        <v>58358.76384</v>
      </c>
      <c r="J36" s="1">
        <f>_xll.ciqfunctions.udf.CIQ($B36, "IQ_TOTAL_ASSETS", IQ_FY, $D36, , , "USD", , J$1)</f>
        <v>132754.14142</v>
      </c>
      <c r="K36" s="1">
        <f>_xll.ciqfunctions.udf.CIQ($B36, "IQ_TOTAL_CL", IQ_FY, $D36, , , "USD", , K$1)</f>
        <v>39455.649700000002</v>
      </c>
      <c r="L36" s="1">
        <f>_xll.ciqfunctions.udf.CIQ($B36, "IQ_TOTAL_LIAB", IQ_FY, $D36, ,, "USD", , L$1)</f>
        <v>88098.376250000001</v>
      </c>
      <c r="M36" s="1" t="str">
        <f>IF(_xll.ciqfunctions.udf.CIQ($B36, "IQ_PREF_EQUITY", IQ_FY, $D36, , , "USD", , M$1)=0,"None",_xll.ciqfunctions.udf.CIQ($B36, "IQ_PREF_EQUITY", IQ_FY, $D36, , , "USD", , M$1))</f>
        <v>None</v>
      </c>
      <c r="N36" s="1">
        <f>IF(_xll.ciqfunctions.udf.CIQ($B36, "IQ_COMMON", IQ_FY, $D36, , , "USD", , N$1)=0,"na",_xll.ciqfunctions.udf.CIQ($B36, "IQ_COMMON", IQ_FY, $D36, , , "USD", , N$1))</f>
        <v>1819.5709400000001</v>
      </c>
      <c r="O36" s="1">
        <f>IF(_xll.ciqfunctions.udf.CIQ($B36, "IQ_APIC", IQ_FY, $D36, , , "USD", , O$1)=0,"",_xll.ciqfunctions.udf.CIQ($B36, "IQ_APIC", IQ_FY, $D36, , , "USD", , O$1))</f>
        <v>2338.3587400000001</v>
      </c>
      <c r="P36" s="1">
        <f>_xll.ciqfunctions.udf.CIQ($B36, "IQ_TOTAL_ASSETS", IQ_FY, $D36, , , "USD", , P$1)</f>
        <v>132754.14142</v>
      </c>
      <c r="Q36" s="1">
        <f>_xll.ciqfunctions.udf.CIQ($B36, "IQ_RE", IQ_FY, $D36, , , "USD", , Q$1)</f>
        <v>28710.402770000001</v>
      </c>
      <c r="R36" s="1">
        <f>_xll.ciqfunctions.udf.CIQ($B36, "IQ_TOTAL_EQUITY", IQ_FY, $D36, , , "USD", , R$1)</f>
        <v>44655.765169999999</v>
      </c>
      <c r="S36" s="1">
        <f>_xll.ciqfunctions.udf.CIQ($B36, "IQ_TOTAL_OUTSTANDING_FILING_DATE", IQ_FY, $D36, , , "USD", , S$1)</f>
        <v>1584.5945200000001</v>
      </c>
      <c r="T36" s="1">
        <f>_xll.ciqfunctions.udf.CIQ($B36, "IQ_TOTAL_DEBT", IQ_FY, $D36, , , "USD", , T$1)</f>
        <v>54202.382749999997</v>
      </c>
      <c r="U36" s="1" t="str">
        <f>IF(_xll.ciqfunctions.udf.CIQ($B36, "IQ_PREF_DIV_OTHER", IQ_FY, $D36, , , "USD", , U$1)=0,"na",_xll.ciqfunctions.udf.CIQ($B36, "IQ_PREF_DIV_OTHER", IQ_FY, $D36, , , "USD", , U$1))</f>
        <v>na</v>
      </c>
      <c r="V36" s="1">
        <f>_xll.ciqfunctions.udf.CIQ($B36, "IQ_COGS", IQ_FY, $D36, , , "USD", , V$1)</f>
        <v>51776.492870000002</v>
      </c>
      <c r="W36" s="1">
        <f>_xll.ciqfunctions.udf.CIQ($B36, "IQ_CASH_EQUIV", IQ_FY, $D36, , , "USD", , W$1)</f>
        <v>13358.489970000001</v>
      </c>
      <c r="X36" s="1">
        <f>_xll.ciqfunctions.udf.CIQ($B36, "IQ_AR", IQ_FY, $D36, , , "USD", , X$1)</f>
        <v>24382.27018</v>
      </c>
      <c r="Y36" s="1">
        <f>_xll.ciqfunctions.udf.CIQ($B36, "IQ_INVENTORY", IQ_FY, $D36, , , "USD", , Y$1)</f>
        <v>9200.3555899999992</v>
      </c>
      <c r="Z36" t="s">
        <v>44</v>
      </c>
      <c r="AA36" s="1">
        <f>_xll.ciqfunctions.udf.CIQ($B36, "IQ_ST_INVEST", IQ_FY, $D36, , , "USD", , AA$1)</f>
        <v>2233.1878700000002</v>
      </c>
      <c r="AB36" s="1">
        <f>_xll.ciqfunctions.udf.CIQ($B36, "IQ_NPPE", IQ_FY, $D36, , , "USD", , AB$1)</f>
        <v>20446.634890000001</v>
      </c>
      <c r="AC36" s="1">
        <f>_xll.ciqfunctions.udf.CIQ($B36, "IQ_LT_INVEST", IQ_FY, $D36, , , "USD", , AC$1)</f>
        <v>44324.027909999997</v>
      </c>
      <c r="AD36" s="1">
        <f>_xll.ciqfunctions.udf.CIQ($B36, "IQ_AP", IQ_FY, $D36, , , "USD", , AD$1)</f>
        <v>19062.45019</v>
      </c>
      <c r="AE36" s="1">
        <f>_xll.ciqfunctions.udf.CIQ($B36, "IQ_NET_INTEREST_EXP", IQ_FY, $D36, , , "USD", , AE$1)</f>
        <v>643.12919999999997</v>
      </c>
      <c r="AF36" s="1">
        <f>_xll.ciqfunctions.udf.CIQ($B36, "IQ_INC_TAX", IQ_FY, $D36, , , "USD", , AF$1)</f>
        <v>354.58346999999998</v>
      </c>
      <c r="AG36" s="1">
        <f>_xll.ciqfunctions.udf.CIQ($B36, "IQ_INC_TAX", IQ_SGA, $D36, , , "USD", , AG$1)</f>
        <v>1085.8072199999999</v>
      </c>
      <c r="AH36" s="1">
        <f>_xll.ciqfunctions.udf.CIQ($B36, "IQ_COGS", IQ_FY, $D36, , , "USD", , AH$1)</f>
        <v>51776.492870000002</v>
      </c>
      <c r="AI36" s="1">
        <f>_xll.ciqfunctions.udf.CIQ($B36, "IQ_TOTAL_EQUITY", IQ_FY, $D36, , , "USD", , AI$1)</f>
        <v>44655.765169999999</v>
      </c>
      <c r="AJ36" s="1">
        <f>_xll.ciqfunctions.udf.CIQ($B36, "IQ_INVENTORY", IQ_FY, $D36, , , "USD", , AJ$1)</f>
        <v>9200.3555899999992</v>
      </c>
    </row>
    <row r="37" spans="1:36" x14ac:dyDescent="0.25">
      <c r="A37" t="str">
        <f>_xll.ciqfunctions.udf.CIQ(B37,"IQ_COMPANY_NAME")</f>
        <v>Mitsubishi Corporation</v>
      </c>
      <c r="B37" s="3" t="s">
        <v>4</v>
      </c>
      <c r="C37" s="1" t="str">
        <f>_xll.ciqfunctions.udf.CIQ($B37, "IQ_INDUSTRY", IQ_FY, $D37, ,, "USD", , C$1)</f>
        <v>Trading Companies and Distributors</v>
      </c>
      <c r="D37" s="2">
        <f>DATE(YEAR(D36) -1, MONTH(D36), DAY(D36))</f>
        <v>42370</v>
      </c>
      <c r="E37" s="1">
        <f>_xll.ciqfunctions.udf.CIQ($B37, "IQ_TOTAL_REV", IQ_FY, $D37, ,, "USD", , E$1)</f>
        <v>63917.736069999999</v>
      </c>
      <c r="F37" s="1">
        <f>_xll.ciqfunctions.udf.CIQ($B37, "IQ_NI", IQ_FY, $D37, ,, "USD", , F$1)</f>
        <v>3338.3949299999999</v>
      </c>
      <c r="G37" s="1">
        <f>_xll.ciqfunctions.udf.CIQ($B37, "IQ_CASH_EQUIV", IQ_FY, $D37, , , "USD", , G$1)</f>
        <v>14377.773429999999</v>
      </c>
      <c r="H37" s="1">
        <f>_xll.ciqfunctions.udf.CIQ($B37, "IQ_CASH_ST_INVEST", IQ_FY, $D37, , , "USD", , H$1)</f>
        <v>17622.85225</v>
      </c>
      <c r="I37" s="1">
        <f>_xll.ciqfunctions.udf.CIQ($B37, "IQ_TOTAL_CA", IQ_FY, $D37, , , "USD", , I$1)</f>
        <v>63411.035499999998</v>
      </c>
      <c r="J37" s="1">
        <f>_xll.ciqfunctions.udf.CIQ($B37, "IQ_TOTAL_ASSETS", IQ_FY, $D37, , , "USD", , J$1)</f>
        <v>139798.03593000001</v>
      </c>
      <c r="K37" s="1">
        <f>_xll.ciqfunctions.udf.CIQ($B37, "IQ_TOTAL_CL", IQ_FY, $D37, , , "USD", , K$1)</f>
        <v>41495.000399999997</v>
      </c>
      <c r="L37" s="1">
        <f>_xll.ciqfunctions.udf.CIQ($B37, "IQ_TOTAL_LIAB", IQ_FY, $D37, ,, "USD", , L$1)</f>
        <v>89330.870999999999</v>
      </c>
      <c r="M37" s="1" t="str">
        <f>IF(_xll.ciqfunctions.udf.CIQ($B37, "IQ_PREF_EQUITY", IQ_FY, $D37, , , "USD", , M$1)=0,"None",_xll.ciqfunctions.udf.CIQ($B37, "IQ_PREF_EQUITY", IQ_FY, $D37, , , "USD", , M$1))</f>
        <v>None</v>
      </c>
      <c r="N37" s="1">
        <f>IF(_xll.ciqfunctions.udf.CIQ($B37, "IQ_COMMON", IQ_FY, $D37, , , "USD", , N$1)=0,"na",_xll.ciqfunctions.udf.CIQ($B37, "IQ_COMMON", IQ_FY, $D37, , , "USD", , N$1))</f>
        <v>1703.8670199999999</v>
      </c>
      <c r="O37" s="1">
        <f>IF(_xll.ciqfunctions.udf.CIQ($B37, "IQ_APIC", IQ_FY, $D37, , , "USD", , O$1)=0,"",_xll.ciqfunctions.udf.CIQ($B37, "IQ_APIC", IQ_FY, $D37, , , "USD", , O$1))</f>
        <v>2222.5852599999998</v>
      </c>
      <c r="P37" s="1">
        <f>_xll.ciqfunctions.udf.CIQ($B37, "IQ_TOTAL_ASSETS", IQ_FY, $D37, , , "USD", , P$1)</f>
        <v>139798.03593000001</v>
      </c>
      <c r="Q37" s="1">
        <f>_xll.ciqfunctions.udf.CIQ($B37, "IQ_RE", IQ_FY, $D37, , , "USD", , Q$1)</f>
        <v>29931.219860000001</v>
      </c>
      <c r="R37" s="1">
        <f>_xll.ciqfunctions.udf.CIQ($B37, "IQ_TOTAL_EQUITY", IQ_FY, $D37, , , "USD", , R$1)</f>
        <v>50467.164929999999</v>
      </c>
      <c r="S37" s="1">
        <f>_xll.ciqfunctions.udf.CIQ($B37, "IQ_TOTAL_OUTSTANDING_FILING_DATE", IQ_FY, $D37, , , "USD", , S$1)</f>
        <v>1620.38363</v>
      </c>
      <c r="T37" s="1">
        <f>_xll.ciqfunctions.udf.CIQ($B37, "IQ_TOTAL_DEBT", IQ_FY, $D37, , , "USD", , T$1)</f>
        <v>53360.731110000001</v>
      </c>
      <c r="U37" s="1" t="str">
        <f>IF(_xll.ciqfunctions.udf.CIQ($B37, "IQ_PREF_DIV_OTHER", IQ_FY, $D37, , , "USD", , U$1)=0,"na",_xll.ciqfunctions.udf.CIQ($B37, "IQ_PREF_DIV_OTHER", IQ_FY, $D37, , , "USD", , U$1))</f>
        <v>na</v>
      </c>
      <c r="V37" s="1">
        <f>_xll.ciqfunctions.udf.CIQ($B37, "IQ_COGS", IQ_FY, $D37, , , "USD", , V$1)</f>
        <v>53856.70579</v>
      </c>
      <c r="W37" s="1">
        <f>_xll.ciqfunctions.udf.CIQ($B37, "IQ_CASH_EQUIV", IQ_FY, $D37, , , "USD", , W$1)</f>
        <v>14377.773429999999</v>
      </c>
      <c r="X37" s="1">
        <f>_xll.ciqfunctions.udf.CIQ($B37, "IQ_AR", IQ_FY, $D37, , , "USD", , X$1)</f>
        <v>26259.8305</v>
      </c>
      <c r="Y37" s="1">
        <f>_xll.ciqfunctions.udf.CIQ($B37, "IQ_INVENTORY", IQ_FY, $D37, , , "USD", , Y$1)</f>
        <v>10847.129139999999</v>
      </c>
      <c r="Z37" t="s">
        <v>44</v>
      </c>
      <c r="AA37" s="1">
        <f>_xll.ciqfunctions.udf.CIQ($B37, "IQ_ST_INVEST", IQ_FY, $D37, , , "USD", , AA$1)</f>
        <v>3174.3979300000001</v>
      </c>
      <c r="AB37" s="1">
        <f>_xll.ciqfunctions.udf.CIQ($B37, "IQ_NPPE", IQ_FY, $D37, , , "USD", , AB$1)</f>
        <v>19962.17224</v>
      </c>
      <c r="AC37" s="1">
        <f>_xll.ciqfunctions.udf.CIQ($B37, "IQ_LT_INVEST", IQ_FY, $D37, , , "USD", , AC$1)</f>
        <v>46467.27319</v>
      </c>
      <c r="AD37" s="1">
        <f>_xll.ciqfunctions.udf.CIQ($B37, "IQ_AP", IQ_FY, $D37, , , "USD", , AD$1)</f>
        <v>20814.751639999999</v>
      </c>
      <c r="AE37" s="1">
        <f>_xll.ciqfunctions.udf.CIQ($B37, "IQ_NET_INTEREST_EXP", IQ_FY, $D37, , , "USD", , AE$1)</f>
        <v>1323.8186800000001</v>
      </c>
      <c r="AF37" s="1">
        <f>_xll.ciqfunctions.udf.CIQ($B37, "IQ_INC_TAX", IQ_FY, $D37, , , "USD", , AF$1)</f>
        <v>1402.87527</v>
      </c>
      <c r="AG37" s="1">
        <f>_xll.ciqfunctions.udf.CIQ($B37, "IQ_INC_TAX", IQ_SGA, $D37, , , "USD", , AG$1)</f>
        <v>870.10820000000001</v>
      </c>
      <c r="AH37" s="1">
        <f>_xll.ciqfunctions.udf.CIQ($B37, "IQ_COGS", IQ_FY, $D37, , , "USD", , AH$1)</f>
        <v>53856.70579</v>
      </c>
      <c r="AI37" s="1">
        <f>_xll.ciqfunctions.udf.CIQ($B37, "IQ_TOTAL_EQUITY", IQ_FY, $D37, , , "USD", , AI$1)</f>
        <v>50467.164929999999</v>
      </c>
      <c r="AJ37" s="1">
        <f>_xll.ciqfunctions.udf.CIQ($B37, "IQ_INVENTORY", IQ_FY, $D37, , , "USD", , AJ$1)</f>
        <v>10847.129139999999</v>
      </c>
    </row>
    <row r="38" spans="1:36" x14ac:dyDescent="0.25">
      <c r="A38" t="str">
        <f>_xll.ciqfunctions.udf.CIQ(B38,"IQ_COMPANY_NAME")</f>
        <v>Hyundai Motor Company</v>
      </c>
      <c r="B38" s="3" t="s">
        <v>3</v>
      </c>
      <c r="C38" s="1" t="str">
        <f>_xll.ciqfunctions.udf.CIQ($B38, "IQ_INDUSTRY", IQ_FY, $D38, ,, "USD", , C$1)</f>
        <v>Automobiles</v>
      </c>
      <c r="D38" s="2">
        <v>44197</v>
      </c>
      <c r="E38" s="1">
        <f>_xll.ciqfunctions.udf.CIQ($B38, "IQ_TOTAL_REV", IQ_FY, $D38, ,, "USD", , E$1)</f>
        <v>95562.355580000003</v>
      </c>
      <c r="F38" s="1">
        <f>_xll.ciqfunctions.udf.CIQ($B38, "IQ_NI", IQ_FY, $D38, ,, "USD", , F$1)</f>
        <v>1308.9000000000001</v>
      </c>
      <c r="G38" s="1">
        <f>_xll.ciqfunctions.udf.CIQ($B38, "IQ_CASH_EQUIV", IQ_FY, $D38, , , "USD", , G$1)</f>
        <v>9062.2181500000006</v>
      </c>
      <c r="H38" s="1">
        <f>_xll.ciqfunctions.udf.CIQ($B38, "IQ_CASH_ST_INVEST", IQ_FY, $D38, , , "USD", , H$1)</f>
        <v>27437.028999999999</v>
      </c>
      <c r="I38" s="1">
        <f>_xll.ciqfunctions.udf.CIQ($B38, "IQ_TOTAL_CA", IQ_FY, $D38, , , "USD", , I$1)</f>
        <v>76898.556580000004</v>
      </c>
      <c r="J38" s="1">
        <f>_xll.ciqfunctions.udf.CIQ($B38, "IQ_TOTAL_ASSETS", IQ_FY, $D38, , , "USD", , J$1)</f>
        <v>192364.30296999999</v>
      </c>
      <c r="K38" s="1">
        <f>_xll.ciqfunctions.udf.CIQ($B38, "IQ_TOTAL_CL", IQ_FY, $D38, , , "USD", , K$1)</f>
        <v>54636.765679999997</v>
      </c>
      <c r="L38" s="1">
        <f>_xll.ciqfunctions.udf.CIQ($B38, "IQ_TOTAL_LIAB", IQ_FY, $D38, ,, "USD", , L$1)</f>
        <v>122215.34904</v>
      </c>
      <c r="M38" s="1">
        <f>IF(_xll.ciqfunctions.udf.CIQ($B38, "IQ_PREF_EQUITY", IQ_FY, $D38, , , "USD", , M$1)=0,"None",_xll.ciqfunctions.udf.CIQ($B38, "IQ_PREF_EQUITY", IQ_FY, $D38, , , "USD", , M$1))</f>
        <v>188.79606000000001</v>
      </c>
      <c r="N38" s="1">
        <f>IF(_xll.ciqfunctions.udf.CIQ($B38, "IQ_COMMON", IQ_FY, $D38, , , "USD", , N$1)=0,"na",_xll.ciqfunctions.udf.CIQ($B38, "IQ_COMMON", IQ_FY, $D38, , , "USD", , N$1))</f>
        <v>1179.42472</v>
      </c>
      <c r="O38" s="1">
        <f>IF(_xll.ciqfunctions.udf.CIQ($B38, "IQ_APIC", IQ_FY, $D38, , , "USD", , O$1)=0,"",_xll.ciqfunctions.udf.CIQ($B38, "IQ_APIC", IQ_FY, $D38, , , "USD", , O$1))</f>
        <v>3850.2345599999999</v>
      </c>
      <c r="P38" s="1">
        <f>_xll.ciqfunctions.udf.CIQ($B38, "IQ_TOTAL_ASSETS", IQ_FY, $D38, , , "USD", , P$1)</f>
        <v>192364.30296999999</v>
      </c>
      <c r="Q38" s="1">
        <f>_xll.ciqfunctions.udf.CIQ($B38, "IQ_RE", IQ_FY, $D38, , , "USD", , Q$1)</f>
        <v>63322.363899999997</v>
      </c>
      <c r="R38" s="1">
        <f>_xll.ciqfunctions.udf.CIQ($B38, "IQ_TOTAL_EQUITY", IQ_FY, $D38, , , "USD", , R$1)</f>
        <v>70148.95392</v>
      </c>
      <c r="S38" s="1">
        <f>_xll.ciqfunctions.udf.CIQ($B38, "IQ_TOTAL_OUTSTANDING_FILING_DATE", IQ_FY, $D38, , , "USD", , S$1)</f>
        <v>222.74646000000001</v>
      </c>
      <c r="T38" s="1">
        <f>_xll.ciqfunctions.udf.CIQ($B38, "IQ_TOTAL_DEBT", IQ_FY, $D38, , , "USD", , T$1)</f>
        <v>84688.397859999997</v>
      </c>
      <c r="U38" s="1">
        <f>IF(_xll.ciqfunctions.udf.CIQ($B38, "IQ_PREF_DIV_OTHER", IQ_FY, $D38, , , "USD", , U$1)=0,"na",_xll.ciqfunctions.udf.CIQ($B38, "IQ_PREF_DIV_OTHER", IQ_FY, $D38, , , "USD", , U$1))</f>
        <v>191.36711</v>
      </c>
      <c r="V38" s="1">
        <f>_xll.ciqfunctions.udf.CIQ($B38, "IQ_COGS", IQ_FY, $D38, , , "USD", , V$1)</f>
        <v>78579.733840000001</v>
      </c>
      <c r="W38" s="1">
        <f>_xll.ciqfunctions.udf.CIQ($B38, "IQ_CASH_EQUIV", IQ_FY, $D38, , , "USD", , W$1)</f>
        <v>9062.2181500000006</v>
      </c>
      <c r="X38" s="1">
        <f>_xll.ciqfunctions.udf.CIQ($B38, "IQ_AR", IQ_FY, $D38, , , "USD", , X$1)</f>
        <v>4168.1668200000004</v>
      </c>
      <c r="Y38" s="1">
        <f>_xll.ciqfunctions.udf.CIQ($B38, "IQ_INVENTORY", IQ_FY, $D38, , , "USD", , Y$1)</f>
        <v>10414.45484</v>
      </c>
      <c r="Z38" t="s">
        <v>44</v>
      </c>
      <c r="AA38" s="1">
        <f>_xll.ciqfunctions.udf.CIQ($B38, "IQ_ST_INVEST", IQ_FY, $D38, , , "USD", , AA$1)</f>
        <v>6699.95687</v>
      </c>
      <c r="AB38" s="1">
        <f>_xll.ciqfunctions.udf.CIQ($B38, "IQ_NPPE", IQ_FY, $D38, , , "USD", , AB$1)</f>
        <v>50934.296909999997</v>
      </c>
      <c r="AC38" s="1">
        <f>_xll.ciqfunctions.udf.CIQ($B38, "IQ_LT_INVEST", IQ_FY, $D38, , , "USD", , AC$1)</f>
        <v>20830.96155</v>
      </c>
      <c r="AD38" s="1">
        <f>_xll.ciqfunctions.udf.CIQ($B38, "IQ_AP", IQ_FY, $D38, , , "USD", , AD$1)</f>
        <v>8079.96425</v>
      </c>
      <c r="AE38" s="1">
        <f>_xll.ciqfunctions.udf.CIQ($B38, "IQ_NET_INTEREST_EXP", IQ_FY, $D38, , , "USD", , AE$1)</f>
        <v>64.892009999999999</v>
      </c>
      <c r="AF38" s="1">
        <f>_xll.ciqfunctions.udf.CIQ($B38, "IQ_INC_TAX", IQ_FY, $D38, , , "USD", , AF$1)</f>
        <v>155.01949999999999</v>
      </c>
      <c r="AG38" s="1">
        <f>_xll.ciqfunctions.udf.CIQ($B38, "IQ_INC_TAX", IQ_SGA, $D38, , , "USD", , AG$1)</f>
        <v>155.01949999999999</v>
      </c>
      <c r="AH38" s="1">
        <f>_xll.ciqfunctions.udf.CIQ($B38, "IQ_COGS", IQ_FY, $D38, , , "USD", , AH$1)</f>
        <v>78579.733840000001</v>
      </c>
      <c r="AI38" s="1">
        <f>_xll.ciqfunctions.udf.CIQ($B38, "IQ_TOTAL_EQUITY", IQ_FY, $D38, , , "USD", , AI$1)</f>
        <v>70148.95392</v>
      </c>
      <c r="AJ38" s="1">
        <f>_xll.ciqfunctions.udf.CIQ($B38, "IQ_INVENTORY", IQ_FY, $D38, , , "USD", , AJ$1)</f>
        <v>10414.45484</v>
      </c>
    </row>
    <row r="39" spans="1:36" x14ac:dyDescent="0.25">
      <c r="A39" t="str">
        <f>_xll.ciqfunctions.udf.CIQ(B39,"IQ_COMPANY_NAME")</f>
        <v>Hyundai Motor Company</v>
      </c>
      <c r="B39" s="3" t="s">
        <v>3</v>
      </c>
      <c r="C39" s="1" t="str">
        <f>_xll.ciqfunctions.udf.CIQ($B39, "IQ_INDUSTRY", IQ_FY, $D39, ,, "USD", , C$1)</f>
        <v>Automobiles</v>
      </c>
      <c r="D39" s="2">
        <f>DATE(YEAR(D38) -1, MONTH(D38), DAY(D38))</f>
        <v>43831</v>
      </c>
      <c r="E39" s="1">
        <f>_xll.ciqfunctions.udf.CIQ($B39, "IQ_TOTAL_REV", IQ_FY, $D39, ,, "USD", , E$1)</f>
        <v>91595.753049999999</v>
      </c>
      <c r="F39" s="1">
        <f>_xll.ciqfunctions.udf.CIQ($B39, "IQ_NI", IQ_FY, $D39, ,, "USD", , F$1)</f>
        <v>2581.2677800000001</v>
      </c>
      <c r="G39" s="1">
        <f>_xll.ciqfunctions.udf.CIQ($B39, "IQ_CASH_EQUIV", IQ_FY, $D39, , , "USD", , G$1)</f>
        <v>7520.17569</v>
      </c>
      <c r="H39" s="1">
        <f>_xll.ciqfunctions.udf.CIQ($B39, "IQ_CASH_ST_INVEST", IQ_FY, $D39, , , "USD", , H$1)</f>
        <v>21981.24379</v>
      </c>
      <c r="I39" s="1">
        <f>_xll.ciqfunctions.udf.CIQ($B39, "IQ_TOTAL_CA", IQ_FY, $D39, , , "USD", , I$1)</f>
        <v>65901.691179999994</v>
      </c>
      <c r="J39" s="1">
        <f>_xll.ciqfunctions.udf.CIQ($B39, "IQ_TOTAL_ASSETS", IQ_FY, $D39, , , "USD", , J$1)</f>
        <v>168483.17825999999</v>
      </c>
      <c r="K39" s="1">
        <f>_xll.ciqfunctions.udf.CIQ($B39, "IQ_TOTAL_CL", IQ_FY, $D39, , , "USD", , K$1)</f>
        <v>46179.763619999998</v>
      </c>
      <c r="L39" s="1">
        <f>_xll.ciqfunctions.udf.CIQ($B39, "IQ_TOTAL_LIAB", IQ_FY, $D39, ,, "USD", , L$1)</f>
        <v>102336.46036</v>
      </c>
      <c r="M39" s="1">
        <f>IF(_xll.ciqfunctions.udf.CIQ($B39, "IQ_PREF_EQUITY", IQ_FY, $D39, , , "USD", , M$1)=0,"None",_xll.ciqfunctions.udf.CIQ($B39, "IQ_PREF_EQUITY", IQ_FY, $D39, , , "USD", , M$1))</f>
        <v>177.96682999999999</v>
      </c>
      <c r="N39" s="1">
        <f>IF(_xll.ciqfunctions.udf.CIQ($B39, "IQ_COMMON", IQ_FY, $D39, , , "USD", , N$1)=0,"na",_xll.ciqfunctions.udf.CIQ($B39, "IQ_COMMON", IQ_FY, $D39, , , "USD", , N$1))</f>
        <v>1111.7736</v>
      </c>
      <c r="O39" s="1">
        <f>IF(_xll.ciqfunctions.udf.CIQ($B39, "IQ_APIC", IQ_FY, $D39, , , "USD", , O$1)=0,"",_xll.ciqfunctions.udf.CIQ($B39, "IQ_APIC", IQ_FY, $D39, , , "USD", , O$1))</f>
        <v>3635.3830400000002</v>
      </c>
      <c r="P39" s="1">
        <f>_xll.ciqfunctions.udf.CIQ($B39, "IQ_TOTAL_ASSETS", IQ_FY, $D39, , , "USD", , P$1)</f>
        <v>168483.17825999999</v>
      </c>
      <c r="Q39" s="1">
        <f>_xll.ciqfunctions.udf.CIQ($B39, "IQ_RE", IQ_FY, $D39, , , "USD", , Q$1)</f>
        <v>59116.671860000002</v>
      </c>
      <c r="R39" s="1">
        <f>_xll.ciqfunctions.udf.CIQ($B39, "IQ_TOTAL_EQUITY", IQ_FY, $D39, , , "USD", , R$1)</f>
        <v>66146.717900000003</v>
      </c>
      <c r="S39" s="1">
        <f>_xll.ciqfunctions.udf.CIQ($B39, "IQ_TOTAL_OUTSTANDING_FILING_DATE", IQ_FY, $D39, , , "USD", , S$1)</f>
        <v>224.14276000000001</v>
      </c>
      <c r="T39" s="1">
        <f>_xll.ciqfunctions.udf.CIQ($B39, "IQ_TOTAL_DEBT", IQ_FY, $D39, , , "USD", , T$1)</f>
        <v>71148.390289999996</v>
      </c>
      <c r="U39" s="1">
        <f>IF(_xll.ciqfunctions.udf.CIQ($B39, "IQ_PREF_DIV_OTHER", IQ_FY, $D39, , , "USD", , U$1)=0,"na",_xll.ciqfunctions.udf.CIQ($B39, "IQ_PREF_DIV_OTHER", IQ_FY, $D39, , , "USD", , U$1))</f>
        <v>374.53579999999999</v>
      </c>
      <c r="V39" s="1">
        <f>_xll.ciqfunctions.udf.CIQ($B39, "IQ_COGS", IQ_FY, $D39, , , "USD", , V$1)</f>
        <v>76303.280920000005</v>
      </c>
      <c r="W39" s="1">
        <f>_xll.ciqfunctions.udf.CIQ($B39, "IQ_CASH_EQUIV", IQ_FY, $D39, , , "USD", , W$1)</f>
        <v>7520.17569</v>
      </c>
      <c r="X39" s="1">
        <f>_xll.ciqfunctions.udf.CIQ($B39, "IQ_AR", IQ_FY, $D39, , , "USD", , X$1)</f>
        <v>4057.3042500000001</v>
      </c>
      <c r="Y39" s="1">
        <f>_xll.ciqfunctions.udf.CIQ($B39, "IQ_INVENTORY", IQ_FY, $D39, , , "USD", , Y$1)</f>
        <v>10103.02685</v>
      </c>
      <c r="Z39" t="s">
        <v>44</v>
      </c>
      <c r="AA39" s="1">
        <f>_xll.ciqfunctions.udf.CIQ($B39, "IQ_ST_INVEST", IQ_FY, $D39, , , "USD", , AA$1)</f>
        <v>6393.1079</v>
      </c>
      <c r="AB39" s="1">
        <f>_xll.ciqfunctions.udf.CIQ($B39, "IQ_NPPE", IQ_FY, $D39, , , "USD", , AB$1)</f>
        <v>47323.393689999997</v>
      </c>
      <c r="AC39" s="1">
        <f>_xll.ciqfunctions.udf.CIQ($B39, "IQ_LT_INVEST", IQ_FY, $D39, , , "USD", , AC$1)</f>
        <v>19146.318650000001</v>
      </c>
      <c r="AD39" s="1">
        <f>_xll.ciqfunctions.udf.CIQ($B39, "IQ_AP", IQ_FY, $D39, , , "USD", , AD$1)</f>
        <v>6643.1246899999996</v>
      </c>
      <c r="AE39" s="1">
        <f>_xll.ciqfunctions.udf.CIQ($B39, "IQ_NET_INTEREST_EXP", IQ_FY, $D39, , , "USD", , AE$1)</f>
        <v>197.59452999999999</v>
      </c>
      <c r="AF39" s="1">
        <f>_xll.ciqfunctions.udf.CIQ($B39, "IQ_INC_TAX", IQ_FY, $D39, , , "USD", , AF$1)</f>
        <v>847.23091999999997</v>
      </c>
      <c r="AG39" s="1">
        <f>_xll.ciqfunctions.udf.CIQ($B39, "IQ_INC_TAX", IQ_SGA, $D39, , , "USD", , AG$1)</f>
        <v>847.23091999999997</v>
      </c>
      <c r="AH39" s="1">
        <f>_xll.ciqfunctions.udf.CIQ($B39, "IQ_COGS", IQ_FY, $D39, , , "USD", , AH$1)</f>
        <v>76303.280920000005</v>
      </c>
      <c r="AI39" s="1">
        <f>_xll.ciqfunctions.udf.CIQ($B39, "IQ_TOTAL_EQUITY", IQ_FY, $D39, , , "USD", , AI$1)</f>
        <v>66146.717900000003</v>
      </c>
      <c r="AJ39" s="1">
        <f>_xll.ciqfunctions.udf.CIQ($B39, "IQ_INVENTORY", IQ_FY, $D39, , , "USD", , AJ$1)</f>
        <v>10103.02685</v>
      </c>
    </row>
    <row r="40" spans="1:36" x14ac:dyDescent="0.25">
      <c r="A40" t="str">
        <f>_xll.ciqfunctions.udf.CIQ(B40,"IQ_COMPANY_NAME")</f>
        <v>Hyundai Motor Company</v>
      </c>
      <c r="B40" s="3" t="s">
        <v>3</v>
      </c>
      <c r="C40" s="1" t="str">
        <f>_xll.ciqfunctions.udf.CIQ($B40, "IQ_INDUSTRY", IQ_FY, $D40, ,, "USD", , C$1)</f>
        <v>Automobiles</v>
      </c>
      <c r="D40" s="2">
        <f>DATE(YEAR(D39) -1, MONTH(D39), DAY(D39))</f>
        <v>43466</v>
      </c>
      <c r="E40" s="1">
        <f>_xll.ciqfunctions.udf.CIQ($B40, "IQ_TOTAL_REV", IQ_FY, $D40, ,, "USD", , E$1)</f>
        <v>86963.959099999993</v>
      </c>
      <c r="F40" s="1">
        <f>_xll.ciqfunctions.udf.CIQ($B40, "IQ_NI", IQ_FY, $D40, ,, "USD", , F$1)</f>
        <v>1354.66812</v>
      </c>
      <c r="G40" s="1">
        <f>_xll.ciqfunctions.udf.CIQ($B40, "IQ_CASH_EQUIV", IQ_FY, $D40, , , "USD", , G$1)</f>
        <v>8186.50504</v>
      </c>
      <c r="H40" s="1">
        <f>_xll.ciqfunctions.udf.CIQ($B40, "IQ_CASH_ST_INVEST", IQ_FY, $D40, , , "USD", , H$1)</f>
        <v>24076.721409999998</v>
      </c>
      <c r="I40" s="1">
        <f>_xll.ciqfunctions.udf.CIQ($B40, "IQ_TOTAL_CA", IQ_FY, $D40, , , "USD", , I$1)</f>
        <v>65581.059890000004</v>
      </c>
      <c r="J40" s="1">
        <f>_xll.ciqfunctions.udf.CIQ($B40, "IQ_TOTAL_ASSETS", IQ_FY, $D40, , , "USD", , J$1)</f>
        <v>162277.82300999999</v>
      </c>
      <c r="K40" s="1">
        <f>_xll.ciqfunctions.udf.CIQ($B40, "IQ_TOTAL_CL", IQ_FY, $D40, , , "USD", , K$1)</f>
        <v>44409.093580000001</v>
      </c>
      <c r="L40" s="1">
        <f>_xll.ciqfunctions.udf.CIQ($B40, "IQ_TOTAL_LIAB", IQ_FY, $D40, ,, "USD", , L$1)</f>
        <v>95899.180210000006</v>
      </c>
      <c r="M40" s="1">
        <f>IF(_xll.ciqfunctions.udf.CIQ($B40, "IQ_PREF_EQUITY", IQ_FY, $D40, , , "USD", , M$1)=0,"None",_xll.ciqfunctions.udf.CIQ($B40, "IQ_PREF_EQUITY", IQ_FY, $D40, , , "USD", , M$1))</f>
        <v>184.55966000000001</v>
      </c>
      <c r="N40" s="1">
        <f>IF(_xll.ciqfunctions.udf.CIQ($B40, "IQ_COMMON", IQ_FY, $D40, , , "USD", , N$1)=0,"na",_xll.ciqfunctions.udf.CIQ($B40, "IQ_COMMON", IQ_FY, $D40, , , "USD", , N$1))</f>
        <v>1152.95957</v>
      </c>
      <c r="O40" s="1">
        <f>IF(_xll.ciqfunctions.udf.CIQ($B40, "IQ_APIC", IQ_FY, $D40, , , "USD", , O$1)=0,"",_xll.ciqfunctions.udf.CIQ($B40, "IQ_APIC", IQ_FY, $D40, , , "USD", , O$1))</f>
        <v>3773.8287</v>
      </c>
      <c r="P40" s="1">
        <f>_xll.ciqfunctions.udf.CIQ($B40, "IQ_TOTAL_ASSETS", IQ_FY, $D40, , , "USD", , P$1)</f>
        <v>162277.82300999999</v>
      </c>
      <c r="Q40" s="1">
        <f>_xll.ciqfunctions.udf.CIQ($B40, "IQ_RE", IQ_FY, $D40, , , "USD", , Q$1)</f>
        <v>59726.112450000001</v>
      </c>
      <c r="R40" s="1">
        <f>_xll.ciqfunctions.udf.CIQ($B40, "IQ_TOTAL_EQUITY", IQ_FY, $D40, , , "USD", , R$1)</f>
        <v>66378.642800000001</v>
      </c>
      <c r="S40" s="1">
        <f>_xll.ciqfunctions.udf.CIQ($B40, "IQ_TOTAL_OUTSTANDING_FILING_DATE", IQ_FY, $D40, , , "USD", , S$1)</f>
        <v>226.87735000000001</v>
      </c>
      <c r="T40" s="1">
        <f>_xll.ciqfunctions.udf.CIQ($B40, "IQ_TOTAL_DEBT", IQ_FY, $D40, , , "USD", , T$1)</f>
        <v>65839.797869999995</v>
      </c>
      <c r="U40" s="1">
        <f>IF(_xll.ciqfunctions.udf.CIQ($B40, "IQ_PREF_DIV_OTHER", IQ_FY, $D40, , , "USD", , U$1)=0,"na",_xll.ciqfunctions.udf.CIQ($B40, "IQ_PREF_DIV_OTHER", IQ_FY, $D40, , , "USD", , U$1))</f>
        <v>197.95647</v>
      </c>
      <c r="V40" s="1">
        <f>_xll.ciqfunctions.udf.CIQ($B40, "IQ_COGS", IQ_FY, $D40, , , "USD", , V$1)</f>
        <v>73362.222840000002</v>
      </c>
      <c r="W40" s="1">
        <f>_xll.ciqfunctions.udf.CIQ($B40, "IQ_CASH_EQUIV", IQ_FY, $D40, , , "USD", , W$1)</f>
        <v>8186.50504</v>
      </c>
      <c r="X40" s="1">
        <f>_xll.ciqfunctions.udf.CIQ($B40, "IQ_AR", IQ_FY, $D40, , , "USD", , X$1)</f>
        <v>4228.1301599999997</v>
      </c>
      <c r="Y40" s="1">
        <f>_xll.ciqfunctions.udf.CIQ($B40, "IQ_INVENTORY", IQ_FY, $D40, , , "USD", , Y$1)</f>
        <v>9624.8462099999997</v>
      </c>
      <c r="Z40" t="s">
        <v>44</v>
      </c>
      <c r="AA40" s="1">
        <f>_xll.ciqfunctions.udf.CIQ($B40, "IQ_ST_INVEST", IQ_FY, $D40, , , "USD", , AA$1)</f>
        <v>7226.5138399999996</v>
      </c>
      <c r="AB40" s="1">
        <f>_xll.ciqfunctions.udf.CIQ($B40, "IQ_NPPE", IQ_FY, $D40, , , "USD", , AB$1)</f>
        <v>45786.107089999998</v>
      </c>
      <c r="AC40" s="1">
        <f>_xll.ciqfunctions.udf.CIQ($B40, "IQ_LT_INVEST", IQ_FY, $D40, , , "USD", , AC$1)</f>
        <v>17472.806390000002</v>
      </c>
      <c r="AD40" s="1">
        <f>_xll.ciqfunctions.udf.CIQ($B40, "IQ_AP", IQ_FY, $D40, , , "USD", , AD$1)</f>
        <v>6876.8304200000002</v>
      </c>
      <c r="AE40" s="1">
        <f>_xll.ciqfunctions.udf.CIQ($B40, "IQ_NET_INTEREST_EXP", IQ_FY, $D40, , , "USD", , AE$1)</f>
        <v>212.97826000000001</v>
      </c>
      <c r="AF40" s="1">
        <f>_xll.ciqfunctions.udf.CIQ($B40, "IQ_INC_TAX", IQ_FY, $D40, , , "USD", , AF$1)</f>
        <v>794.57728999999995</v>
      </c>
      <c r="AG40" s="1">
        <f>_xll.ciqfunctions.udf.CIQ($B40, "IQ_INC_TAX", IQ_SGA, $D40, , , "USD", , AG$1)</f>
        <v>794.57728999999995</v>
      </c>
      <c r="AH40" s="1">
        <f>_xll.ciqfunctions.udf.CIQ($B40, "IQ_COGS", IQ_FY, $D40, , , "USD", , AH$1)</f>
        <v>73362.222840000002</v>
      </c>
      <c r="AI40" s="1">
        <f>_xll.ciqfunctions.udf.CIQ($B40, "IQ_TOTAL_EQUITY", IQ_FY, $D40, , , "USD", , AI$1)</f>
        <v>66378.642800000001</v>
      </c>
      <c r="AJ40" s="1">
        <f>_xll.ciqfunctions.udf.CIQ($B40, "IQ_INVENTORY", IQ_FY, $D40, , , "USD", , AJ$1)</f>
        <v>9624.8462099999997</v>
      </c>
    </row>
    <row r="41" spans="1:36" x14ac:dyDescent="0.25">
      <c r="A41" t="str">
        <f>_xll.ciqfunctions.udf.CIQ(B41,"IQ_COMPANY_NAME")</f>
        <v>Hyundai Motor Company</v>
      </c>
      <c r="B41" s="3" t="s">
        <v>3</v>
      </c>
      <c r="C41" s="1" t="str">
        <f>_xll.ciqfunctions.udf.CIQ($B41, "IQ_INDUSTRY", IQ_FY, $D41, ,, "USD", , C$1)</f>
        <v>Automobiles</v>
      </c>
      <c r="D41" s="2">
        <f>DATE(YEAR(D40) -1, MONTH(D40), DAY(D40))</f>
        <v>43101</v>
      </c>
      <c r="E41" s="1">
        <f>_xll.ciqfunctions.udf.CIQ($B41, "IQ_TOTAL_REV", IQ_FY, $D41, ,, "USD", , E$1)</f>
        <v>90217.840299999996</v>
      </c>
      <c r="F41" s="1">
        <f>_xll.ciqfunctions.udf.CIQ($B41, "IQ_NI", IQ_FY, $D41, ,, "USD", , F$1)</f>
        <v>3775.1346100000001</v>
      </c>
      <c r="G41" s="1">
        <f>_xll.ciqfunctions.udf.CIQ($B41, "IQ_CASH_EQUIV", IQ_FY, $D41, , , "USD", , G$1)</f>
        <v>8257.8509400000003</v>
      </c>
      <c r="H41" s="1">
        <f>_xll.ciqfunctions.udf.CIQ($B41, "IQ_CASH_ST_INVEST", IQ_FY, $D41, , , "USD", , H$1)</f>
        <v>27476.142950000001</v>
      </c>
      <c r="I41" s="1">
        <f>_xll.ciqfunctions.udf.CIQ($B41, "IQ_TOTAL_CA", IQ_FY, $D41, , , "USD", , I$1)</f>
        <v>69249.001050000006</v>
      </c>
      <c r="J41" s="1">
        <f>_xll.ciqfunctions.udf.CIQ($B41, "IQ_TOTAL_ASSETS", IQ_FY, $D41, , , "USD", , J$1)</f>
        <v>166812.86528999999</v>
      </c>
      <c r="K41" s="1">
        <f>_xll.ciqfunctions.udf.CIQ($B41, "IQ_TOTAL_CL", IQ_FY, $D41, , , "USD", , K$1)</f>
        <v>40402.82602</v>
      </c>
      <c r="L41" s="1">
        <f>_xll.ciqfunctions.udf.CIQ($B41, "IQ_TOTAL_LIAB", IQ_FY, $D41, ,, "USD", , L$1)</f>
        <v>96832.356690000001</v>
      </c>
      <c r="M41" s="1">
        <f>IF(_xll.ciqfunctions.udf.CIQ($B41, "IQ_PREF_EQUITY", IQ_FY, $D41, , , "USD", , M$1)=0,"None",_xll.ciqfunctions.udf.CIQ($B41, "IQ_PREF_EQUITY", IQ_FY, $D41, , , "USD", , M$1))</f>
        <v>192.33244999999999</v>
      </c>
      <c r="N41" s="1">
        <f>IF(_xll.ciqfunctions.udf.CIQ($B41, "IQ_COMMON", IQ_FY, $D41, , , "USD", , N$1)=0,"na",_xll.ciqfunctions.udf.CIQ($B41, "IQ_COMMON", IQ_FY, $D41, , , "USD", , N$1))</f>
        <v>1201.5168699999999</v>
      </c>
      <c r="O41" s="1">
        <f>IF(_xll.ciqfunctions.udf.CIQ($B41, "IQ_APIC", IQ_FY, $D41, , , "USD", , O$1)=0,"",_xll.ciqfunctions.udf.CIQ($B41, "IQ_APIC", IQ_FY, $D41, , , "USD", , O$1))</f>
        <v>3932.7648300000001</v>
      </c>
      <c r="P41" s="1">
        <f>_xll.ciqfunctions.udf.CIQ($B41, "IQ_TOTAL_ASSETS", IQ_FY, $D41, , , "USD", , P$1)</f>
        <v>166812.86528999999</v>
      </c>
      <c r="Q41" s="1">
        <f>_xll.ciqfunctions.udf.CIQ($B41, "IQ_RE", IQ_FY, $D41, , , "USD", , Q$1)</f>
        <v>63029.926910000002</v>
      </c>
      <c r="R41" s="1">
        <f>_xll.ciqfunctions.udf.CIQ($B41, "IQ_TOTAL_EQUITY", IQ_FY, $D41, , , "USD", , R$1)</f>
        <v>69980.508589999998</v>
      </c>
      <c r="S41" s="1">
        <f>_xll.ciqfunctions.udf.CIQ($B41, "IQ_TOTAL_OUTSTANDING_FILING_DATE", IQ_FY, $D41, , , "USD", , S$1)</f>
        <v>229.20858999999999</v>
      </c>
      <c r="T41" s="1">
        <f>_xll.ciqfunctions.udf.CIQ($B41, "IQ_TOTAL_DEBT", IQ_FY, $D41, , , "USD", , T$1)</f>
        <v>67399.840129999997</v>
      </c>
      <c r="U41" s="1">
        <f>IF(_xll.ciqfunctions.udf.CIQ($B41, "IQ_PREF_DIV_OTHER", IQ_FY, $D41, , , "USD", , U$1)=0,"na",_xll.ciqfunctions.udf.CIQ($B41, "IQ_PREF_DIV_OTHER", IQ_FY, $D41, , , "USD", , U$1))</f>
        <v>546.53940999999998</v>
      </c>
      <c r="V41" s="1">
        <f>_xll.ciqfunctions.udf.CIQ($B41, "IQ_COGS", IQ_FY, $D41, , , "USD", , V$1)</f>
        <v>73763.126409999997</v>
      </c>
      <c r="W41" s="1">
        <f>_xll.ciqfunctions.udf.CIQ($B41, "IQ_CASH_EQUIV", IQ_FY, $D41, , , "USD", , W$1)</f>
        <v>8257.8509400000003</v>
      </c>
      <c r="X41" s="1">
        <f>_xll.ciqfunctions.udf.CIQ($B41, "IQ_AR", IQ_FY, $D41, , , "USD", , X$1)</f>
        <v>4552.2097299999996</v>
      </c>
      <c r="Y41" s="1">
        <f>_xll.ciqfunctions.udf.CIQ($B41, "IQ_INVENTORY", IQ_FY, $D41, , , "USD", , Y$1)</f>
        <v>9623.0386899999994</v>
      </c>
      <c r="Z41" t="s">
        <v>44</v>
      </c>
      <c r="AA41" s="1">
        <f>_xll.ciqfunctions.udf.CIQ($B41, "IQ_ST_INVEST", IQ_FY, $D41, , , "USD", , AA$1)</f>
        <v>7264.1796000000004</v>
      </c>
      <c r="AB41" s="1">
        <f>_xll.ciqfunctions.udf.CIQ($B41, "IQ_NPPE", IQ_FY, $D41, , , "USD", , AB$1)</f>
        <v>47324.722730000001</v>
      </c>
      <c r="AC41" s="1">
        <f>_xll.ciqfunctions.udf.CIQ($B41, "IQ_LT_INVEST", IQ_FY, $D41, , , "USD", , AC$1)</f>
        <v>18618.205689999999</v>
      </c>
      <c r="AD41" s="1">
        <f>_xll.ciqfunctions.udf.CIQ($B41, "IQ_AP", IQ_FY, $D41, , , "USD", , AD$1)</f>
        <v>6069.5683600000002</v>
      </c>
      <c r="AE41" s="1">
        <f>_xll.ciqfunctions.udf.CIQ($B41, "IQ_NET_INTEREST_EXP", IQ_FY, $D41, , , "USD", , AE$1)</f>
        <v>128.63914</v>
      </c>
      <c r="AF41" s="1">
        <f>_xll.ciqfunctions.udf.CIQ($B41, "IQ_INC_TAX", IQ_FY, $D41, , , "USD", , AF$1)</f>
        <v>-100.9586</v>
      </c>
      <c r="AG41" s="1">
        <f>_xll.ciqfunctions.udf.CIQ($B41, "IQ_INC_TAX", IQ_SGA, $D41, , , "USD", , AG$1)</f>
        <v>-100.9586</v>
      </c>
      <c r="AH41" s="1">
        <f>_xll.ciqfunctions.udf.CIQ($B41, "IQ_COGS", IQ_FY, $D41, , , "USD", , AH$1)</f>
        <v>73763.126409999997</v>
      </c>
      <c r="AI41" s="1">
        <f>_xll.ciqfunctions.udf.CIQ($B41, "IQ_TOTAL_EQUITY", IQ_FY, $D41, , , "USD", , AI$1)</f>
        <v>69980.508589999998</v>
      </c>
      <c r="AJ41" s="1">
        <f>_xll.ciqfunctions.udf.CIQ($B41, "IQ_INVENTORY", IQ_FY, $D41, , , "USD", , AJ$1)</f>
        <v>9623.0386899999994</v>
      </c>
    </row>
    <row r="42" spans="1:36" x14ac:dyDescent="0.25">
      <c r="A42" t="str">
        <f>_xll.ciqfunctions.udf.CIQ(B42,"IQ_COMPANY_NAME")</f>
        <v>Hyundai Motor Company</v>
      </c>
      <c r="B42" s="3" t="s">
        <v>3</v>
      </c>
      <c r="C42" s="1" t="str">
        <f>_xll.ciqfunctions.udf.CIQ($B42, "IQ_INDUSTRY", IQ_FY, $D42, ,, "USD", , C$1)</f>
        <v>Automobiles</v>
      </c>
      <c r="D42" s="2">
        <f>DATE(YEAR(D41) -1, MONTH(D41), DAY(D41))</f>
        <v>42736</v>
      </c>
      <c r="E42" s="1">
        <f>_xll.ciqfunctions.udf.CIQ($B42, "IQ_TOTAL_REV", IQ_FY, $D42, ,, "USD", , E$1)</f>
        <v>77788.718940000006</v>
      </c>
      <c r="F42" s="1">
        <f>_xll.ciqfunctions.udf.CIQ($B42, "IQ_NI", IQ_FY, $D42, ,, "USD", , F$1)</f>
        <v>4490.8065800000004</v>
      </c>
      <c r="G42" s="1">
        <f>_xll.ciqfunctions.udf.CIQ($B42, "IQ_CASH_EQUIV", IQ_FY, $D42, , , "USD", , G$1)</f>
        <v>6553.8314200000004</v>
      </c>
      <c r="H42" s="1">
        <f>_xll.ciqfunctions.udf.CIQ($B42, "IQ_CASH_ST_INVEST", IQ_FY, $D42, , , "USD", , H$1)</f>
        <v>23020.078170000001</v>
      </c>
      <c r="I42" s="1">
        <f>_xll.ciqfunctions.udf.CIQ($B42, "IQ_TOTAL_CA", IQ_FY, $D42, , , "USD", , I$1)</f>
        <v>60179.608189999999</v>
      </c>
      <c r="J42" s="1">
        <f>_xll.ciqfunctions.udf.CIQ($B42, "IQ_TOTAL_ASSETS", IQ_FY, $D42, , , "USD", , J$1)</f>
        <v>148548.45407000001</v>
      </c>
      <c r="K42" s="1">
        <f>_xll.ciqfunctions.udf.CIQ($B42, "IQ_TOTAL_CL", IQ_FY, $D42, , , "USD", , K$1)</f>
        <v>36224.082069999997</v>
      </c>
      <c r="L42" s="1">
        <f>_xll.ciqfunctions.udf.CIQ($B42, "IQ_TOTAL_LIAB", IQ_FY, $D42, ,, "USD", , L$1)</f>
        <v>88456.081460000001</v>
      </c>
      <c r="M42" s="1">
        <f>IF(_xll.ciqfunctions.udf.CIQ($B42, "IQ_PREF_EQUITY", IQ_FY, $D42, , , "USD", , M$1)=0,"None",_xll.ciqfunctions.udf.CIQ($B42, "IQ_PREF_EQUITY", IQ_FY, $D42, , , "USD", , M$1))</f>
        <v>170.66433000000001</v>
      </c>
      <c r="N42" s="1">
        <f>IF(_xll.ciqfunctions.udf.CIQ($B42, "IQ_COMMON", IQ_FY, $D42, , , "USD", , N$1)=0,"na",_xll.ciqfunctions.udf.CIQ($B42, "IQ_COMMON", IQ_FY, $D42, , , "USD", , N$1))</f>
        <v>1066.1542999999999</v>
      </c>
      <c r="O42" s="1">
        <f>IF(_xll.ciqfunctions.udf.CIQ($B42, "IQ_APIC", IQ_FY, $D42, , , "USD", , O$1)=0,"",_xll.ciqfunctions.udf.CIQ($B42, "IQ_APIC", IQ_FY, $D42, , , "USD", , O$1))</f>
        <v>3490.8493800000001</v>
      </c>
      <c r="P42" s="1">
        <f>_xll.ciqfunctions.udf.CIQ($B42, "IQ_TOTAL_ASSETS", IQ_FY, $D42, , , "USD", , P$1)</f>
        <v>148548.45407000001</v>
      </c>
      <c r="Q42" s="1">
        <f>_xll.ciqfunctions.udf.CIQ($B42, "IQ_RE", IQ_FY, $D42, , , "USD", , Q$1)</f>
        <v>53461.224300000002</v>
      </c>
      <c r="R42" s="1">
        <f>_xll.ciqfunctions.udf.CIQ($B42, "IQ_TOTAL_EQUITY", IQ_FY, $D42, , , "USD", , R$1)</f>
        <v>60092.372609999999</v>
      </c>
      <c r="S42" s="1">
        <f>_xll.ciqfunctions.udf.CIQ($B42, "IQ_TOTAL_OUTSTANDING_FILING_DATE", IQ_FY, $D42, , , "USD", , S$1)</f>
        <v>229.96189000000001</v>
      </c>
      <c r="T42" s="1">
        <f>_xll.ciqfunctions.udf.CIQ($B42, "IQ_TOTAL_DEBT", IQ_FY, $D42, , , "USD", , T$1)</f>
        <v>61005.614220000003</v>
      </c>
      <c r="U42" s="1">
        <f>IF(_xll.ciqfunctions.udf.CIQ($B42, "IQ_PREF_DIV_OTHER", IQ_FY, $D42, , , "USD", , U$1)=0,"na",_xll.ciqfunctions.udf.CIQ($B42, "IQ_PREF_DIV_OTHER", IQ_FY, $D42, , , "USD", , U$1))</f>
        <v>649.28963999999996</v>
      </c>
      <c r="V42" s="1">
        <f>_xll.ciqfunctions.udf.CIQ($B42, "IQ_COGS", IQ_FY, $D42, , , "USD", , V$1)</f>
        <v>63095.25778</v>
      </c>
      <c r="W42" s="1">
        <f>_xll.ciqfunctions.udf.CIQ($B42, "IQ_CASH_EQUIV", IQ_FY, $D42, , , "USD", , W$1)</f>
        <v>6553.8314200000004</v>
      </c>
      <c r="X42" s="1">
        <f>_xll.ciqfunctions.udf.CIQ($B42, "IQ_AR", IQ_FY, $D42, , , "USD", , X$1)</f>
        <v>4699.8780800000004</v>
      </c>
      <c r="Y42" s="1">
        <f>_xll.ciqfunctions.udf.CIQ($B42, "IQ_INVENTORY", IQ_FY, $D42, , , "USD", , Y$1)</f>
        <v>8741.50972</v>
      </c>
      <c r="Z42" t="s">
        <v>44</v>
      </c>
      <c r="AA42" s="1">
        <f>_xll.ciqfunctions.udf.CIQ($B42, "IQ_ST_INVEST", IQ_FY, $D42, , , "USD", , AA$1)</f>
        <v>6121.0034999999998</v>
      </c>
      <c r="AB42" s="1">
        <f>_xll.ciqfunctions.udf.CIQ($B42, "IQ_NPPE", IQ_FY, $D42, , , "USD", , AB$1)</f>
        <v>42132.583509999997</v>
      </c>
      <c r="AC42" s="1">
        <f>_xll.ciqfunctions.udf.CIQ($B42, "IQ_LT_INVEST", IQ_FY, $D42, , , "USD", , AC$1)</f>
        <v>17097.022239999998</v>
      </c>
      <c r="AD42" s="1">
        <f>_xll.ciqfunctions.udf.CIQ($B42, "IQ_AP", IQ_FY, $D42, , , "USD", , AD$1)</f>
        <v>5802.8098499999996</v>
      </c>
      <c r="AE42" s="1">
        <f>_xll.ciqfunctions.udf.CIQ($B42, "IQ_NET_INTEREST_EXP", IQ_FY, $D42, , , "USD", , AE$1)</f>
        <v>116.7848</v>
      </c>
      <c r="AF42" s="1">
        <f>_xll.ciqfunctions.udf.CIQ($B42, "IQ_INC_TAX", IQ_FY, $D42, , , "USD", , AF$1)</f>
        <v>1318.5753099999999</v>
      </c>
      <c r="AG42" s="1">
        <f>_xll.ciqfunctions.udf.CIQ($B42, "IQ_INC_TAX", IQ_SGA, $D42, , , "USD", , AG$1)</f>
        <v>1318.5753099999999</v>
      </c>
      <c r="AH42" s="1">
        <f>_xll.ciqfunctions.udf.CIQ($B42, "IQ_COGS", IQ_FY, $D42, , , "USD", , AH$1)</f>
        <v>63095.25778</v>
      </c>
      <c r="AI42" s="1">
        <f>_xll.ciqfunctions.udf.CIQ($B42, "IQ_TOTAL_EQUITY", IQ_FY, $D42, , , "USD", , AI$1)</f>
        <v>60092.372609999999</v>
      </c>
      <c r="AJ42" s="1">
        <f>_xll.ciqfunctions.udf.CIQ($B42, "IQ_INVENTORY", IQ_FY, $D42, , , "USD", , AJ$1)</f>
        <v>8741.50972</v>
      </c>
    </row>
    <row r="43" spans="1:36" x14ac:dyDescent="0.25">
      <c r="A43" t="str">
        <f>_xll.ciqfunctions.udf.CIQ(B43,"IQ_COMPANY_NAME")</f>
        <v>Hyundai Motor Company</v>
      </c>
      <c r="B43" s="3" t="s">
        <v>3</v>
      </c>
      <c r="C43" s="1" t="str">
        <f>_xll.ciqfunctions.udf.CIQ($B43, "IQ_INDUSTRY", IQ_FY, $D43, ,, "USD", , C$1)</f>
        <v>Automobiles</v>
      </c>
      <c r="D43" s="2">
        <f>DATE(YEAR(D42) -1, MONTH(D42), DAY(D42))</f>
        <v>42370</v>
      </c>
      <c r="E43" s="1">
        <f>_xll.ciqfunctions.udf.CIQ($B43, "IQ_TOTAL_REV", IQ_FY, $D43, ,, "USD", , E$1)</f>
        <v>78146.34994</v>
      </c>
      <c r="F43" s="1">
        <f>_xll.ciqfunctions.udf.CIQ($B43, "IQ_NI", IQ_FY, $D43, ,, "USD", , F$1)</f>
        <v>5453.4112599999999</v>
      </c>
      <c r="G43" s="1">
        <f>_xll.ciqfunctions.udf.CIQ($B43, "IQ_CASH_EQUIV", IQ_FY, $D43, , , "USD", , G$1)</f>
        <v>6230.2625900000003</v>
      </c>
      <c r="H43" s="1">
        <f>_xll.ciqfunctions.udf.CIQ($B43, "IQ_CASH_ST_INVEST", IQ_FY, $D43, , , "USD", , H$1)</f>
        <v>20699.95925</v>
      </c>
      <c r="I43" s="1">
        <f>_xll.ciqfunctions.udf.CIQ($B43, "IQ_TOTAL_CA", IQ_FY, $D43, , , "USD", , I$1)</f>
        <v>57386.187599999997</v>
      </c>
      <c r="J43" s="1">
        <f>_xll.ciqfunctions.udf.CIQ($B43, "IQ_TOTAL_ASSETS", IQ_FY, $D43, , , "USD", , J$1)</f>
        <v>140529.34977999999</v>
      </c>
      <c r="K43" s="1">
        <f>_xll.ciqfunctions.udf.CIQ($B43, "IQ_TOTAL_CL", IQ_FY, $D43, , , "USD", , K$1)</f>
        <v>35023.166870000001</v>
      </c>
      <c r="L43" s="1">
        <f>_xll.ciqfunctions.udf.CIQ($B43, "IQ_TOTAL_LIAB", IQ_FY, $D43, ,, "USD", , L$1)</f>
        <v>83693.668969999999</v>
      </c>
      <c r="M43" s="1">
        <f>IF(_xll.ciqfunctions.udf.CIQ($B43, "IQ_PREF_EQUITY", IQ_FY, $D43, , , "USD", , M$1)=0,"None",_xll.ciqfunctions.udf.CIQ($B43, "IQ_PREF_EQUITY", IQ_FY, $D43, , , "USD", , M$1))</f>
        <v>174.60034999999999</v>
      </c>
      <c r="N43" s="1">
        <f>IF(_xll.ciqfunctions.udf.CIQ($B43, "IQ_COMMON", IQ_FY, $D43, , , "USD", , N$1)=0,"na",_xll.ciqfunctions.udf.CIQ($B43, "IQ_COMMON", IQ_FY, $D43, , , "USD", , N$1))</f>
        <v>1090.7429299999999</v>
      </c>
      <c r="O43" s="1">
        <f>IF(_xll.ciqfunctions.udf.CIQ($B43, "IQ_APIC", IQ_FY, $D43, , , "USD", , O$1)=0,"",_xll.ciqfunctions.udf.CIQ($B43, "IQ_APIC", IQ_FY, $D43, , , "USD", , O$1))</f>
        <v>2991.6246299999998</v>
      </c>
      <c r="P43" s="1">
        <f>_xll.ciqfunctions.udf.CIQ($B43, "IQ_TOTAL_ASSETS", IQ_FY, $D43, , , "USD", , P$1)</f>
        <v>140529.34977999999</v>
      </c>
      <c r="Q43" s="1">
        <f>_xll.ciqfunctions.udf.CIQ($B43, "IQ_RE", IQ_FY, $D43, , , "USD", , Q$1)</f>
        <v>51017.69771</v>
      </c>
      <c r="R43" s="1">
        <f>_xll.ciqfunctions.udf.CIQ($B43, "IQ_TOTAL_EQUITY", IQ_FY, $D43, , , "USD", , R$1)</f>
        <v>56835.680809999998</v>
      </c>
      <c r="S43" s="1">
        <f>_xll.ciqfunctions.udf.CIQ($B43, "IQ_TOTAL_OUTSTANDING_FILING_DATE", IQ_FY, $D43, , , "USD", , S$1)</f>
        <v>229.97493</v>
      </c>
      <c r="T43" s="1">
        <f>_xll.ciqfunctions.udf.CIQ($B43, "IQ_TOTAL_DEBT", IQ_FY, $D43, , , "USD", , T$1)</f>
        <v>55179.979420000003</v>
      </c>
      <c r="U43" s="1">
        <f>IF(_xll.ciqfunctions.udf.CIQ($B43, "IQ_PREF_DIV_OTHER", IQ_FY, $D43, , , "USD", , U$1)=0,"na",_xll.ciqfunctions.udf.CIQ($B43, "IQ_PREF_DIV_OTHER", IQ_FY, $D43, , , "USD", , U$1))</f>
        <v>787.94375000000002</v>
      </c>
      <c r="V43" s="1">
        <f>_xll.ciqfunctions.udf.CIQ($B43, "IQ_COGS", IQ_FY, $D43, , , "USD", , V$1)</f>
        <v>62631.213940000001</v>
      </c>
      <c r="W43" s="1">
        <f>_xll.ciqfunctions.udf.CIQ($B43, "IQ_CASH_EQUIV", IQ_FY, $D43, , , "USD", , W$1)</f>
        <v>6230.2625900000003</v>
      </c>
      <c r="X43" s="1">
        <f>_xll.ciqfunctions.udf.CIQ($B43, "IQ_AR", IQ_FY, $D43, , , "USD", , X$1)</f>
        <v>5358.5126099999998</v>
      </c>
      <c r="Y43" s="1">
        <f>_xll.ciqfunctions.udf.CIQ($B43, "IQ_INVENTORY", IQ_FY, $D43, , , "USD", , Y$1)</f>
        <v>7817.2909499999996</v>
      </c>
      <c r="Z43" t="s">
        <v>44</v>
      </c>
      <c r="AA43" s="1">
        <f>_xll.ciqfunctions.udf.CIQ($B43, "IQ_ST_INVEST", IQ_FY, $D43, , , "USD", , AA$1)</f>
        <v>5876.5103799999997</v>
      </c>
      <c r="AB43" s="1">
        <f>_xll.ciqfunctions.udf.CIQ($B43, "IQ_NPPE", IQ_FY, $D43, , , "USD", , AB$1)</f>
        <v>39446.376510000002</v>
      </c>
      <c r="AC43" s="1">
        <f>_xll.ciqfunctions.udf.CIQ($B43, "IQ_LT_INVEST", IQ_FY, $D43, , , "USD", , AC$1)</f>
        <v>16658.91992</v>
      </c>
      <c r="AD43" s="1">
        <f>_xll.ciqfunctions.udf.CIQ($B43, "IQ_AP", IQ_FY, $D43, , , "USD", , AD$1)</f>
        <v>6017.5250100000003</v>
      </c>
      <c r="AE43" s="1">
        <f>_xll.ciqfunctions.udf.CIQ($B43, "IQ_NET_INTEREST_EXP", IQ_FY, $D43, , , "USD", , AE$1)</f>
        <v>208.58206999999999</v>
      </c>
      <c r="AF43" s="1">
        <f>_xll.ciqfunctions.udf.CIQ($B43, "IQ_INC_TAX", IQ_FY, $D43, , , "USD", , AF$1)</f>
        <v>1657.28286</v>
      </c>
      <c r="AG43" s="1">
        <f>_xll.ciqfunctions.udf.CIQ($B43, "IQ_INC_TAX", IQ_SGA, $D43, , , "USD", , AG$1)</f>
        <v>1657.28286</v>
      </c>
      <c r="AH43" s="1">
        <f>_xll.ciqfunctions.udf.CIQ($B43, "IQ_COGS", IQ_FY, $D43, , , "USD", , AH$1)</f>
        <v>62631.213940000001</v>
      </c>
      <c r="AI43" s="1">
        <f>_xll.ciqfunctions.udf.CIQ($B43, "IQ_TOTAL_EQUITY", IQ_FY, $D43, , , "USD", , AI$1)</f>
        <v>56835.680809999998</v>
      </c>
      <c r="AJ43" s="1">
        <f>_xll.ciqfunctions.udf.CIQ($B43, "IQ_INVENTORY", IQ_FY, $D43, , , "USD", , AJ$1)</f>
        <v>7817.2909499999996</v>
      </c>
    </row>
    <row r="44" spans="1:36" x14ac:dyDescent="0.25">
      <c r="A44" t="str">
        <f>_xll.ciqfunctions.udf.CIQ(B44,"IQ_COMPANY_NAME")</f>
        <v>Kia Corporation</v>
      </c>
      <c r="B44" s="3" t="s">
        <v>2</v>
      </c>
      <c r="C44" s="1" t="str">
        <f>_xll.ciqfunctions.udf.CIQ($B44, "IQ_INDUSTRY", IQ_FY, $D44, ,, "USD", , C$1)</f>
        <v>Automobiles</v>
      </c>
      <c r="D44" s="2">
        <v>44197</v>
      </c>
      <c r="E44" s="1">
        <f>_xll.ciqfunctions.udf.CIQ($B44, "IQ_TOTAL_REV", IQ_FY, $D44, ,, "USD", , E$1)</f>
        <v>54368.971729999997</v>
      </c>
      <c r="F44" s="1">
        <f>_xll.ciqfunctions.udf.CIQ($B44, "IQ_NI", IQ_FY, $D44, ,, "USD", , F$1)</f>
        <v>1366.92698</v>
      </c>
      <c r="G44" s="1">
        <f>_xll.ciqfunctions.udf.CIQ($B44, "IQ_CASH_EQUIV", IQ_FY, $D44, , , "USD", , G$1)</f>
        <v>9336.5628699999997</v>
      </c>
      <c r="H44" s="1">
        <f>_xll.ciqfunctions.udf.CIQ($B44, "IQ_CASH_ST_INVEST", IQ_FY, $D44, , , "USD", , H$1)</f>
        <v>13632.11357</v>
      </c>
      <c r="I44" s="1">
        <f>_xll.ciqfunctions.udf.CIQ($B44, "IQ_TOTAL_CA", IQ_FY, $D44, , , "USD", , I$1)</f>
        <v>23976.947789999998</v>
      </c>
      <c r="J44" s="1">
        <f>_xll.ciqfunctions.udf.CIQ($B44, "IQ_TOTAL_ASSETS", IQ_FY, $D44, , , "USD", , J$1)</f>
        <v>55584.063170000001</v>
      </c>
      <c r="K44" s="1">
        <f>_xll.ciqfunctions.udf.CIQ($B44, "IQ_TOTAL_CL", IQ_FY, $D44, , , "USD", , K$1)</f>
        <v>19386.363560000002</v>
      </c>
      <c r="L44" s="1">
        <f>_xll.ciqfunctions.udf.CIQ($B44, "IQ_TOTAL_LIAB", IQ_FY, $D44, ,, "USD", , L$1)</f>
        <v>28116.90468</v>
      </c>
      <c r="M44" s="1" t="str">
        <f>IF(_xll.ciqfunctions.udf.CIQ($B44, "IQ_PREF_EQUITY", IQ_FY, $D44, , , "USD", , M$1)=0,"",_xll.ciqfunctions.udf.CIQ($B44, "IQ_PREF_EQUITY", IQ_FY, $D44, , , "USD", , M$1))</f>
        <v/>
      </c>
      <c r="N44" s="1">
        <f>IF(_xll.ciqfunctions.udf.CIQ($B44, "IQ_COMMON", IQ_FY, $D44, , , "USD", , N$1)=0,"na",_xll.ciqfunctions.udf.CIQ($B44, "IQ_COMMON", IQ_FY, $D44, , , "USD", , N$1))</f>
        <v>1965.797</v>
      </c>
      <c r="O44" s="1">
        <f>IF(_xll.ciqfunctions.udf.CIQ($B44, "IQ_APIC", IQ_FY, $D44, , , "USD", , O$1)=0,"",_xll.ciqfunctions.udf.CIQ($B44, "IQ_APIC", IQ_FY, $D44, , , "USD", , O$1))</f>
        <v>1576.5993000000001</v>
      </c>
      <c r="P44" s="1">
        <f>_xll.ciqfunctions.udf.CIQ($B44, "IQ_TOTAL_ASSETS", IQ_FY, $D44, , , "USD", , P$1)</f>
        <v>55584.063170000001</v>
      </c>
      <c r="Q44" s="1">
        <f>_xll.ciqfunctions.udf.CIQ($B44, "IQ_RE", IQ_FY, $D44, , , "USD", , Q$1)</f>
        <v>24969.381150000001</v>
      </c>
      <c r="R44" s="1">
        <f>_xll.ciqfunctions.udf.CIQ($B44, "IQ_TOTAL_EQUITY", IQ_FY, $D44, , , "USD", , R$1)</f>
        <v>27467.158479999998</v>
      </c>
      <c r="S44" s="1">
        <f>_xll.ciqfunctions.udf.CIQ($B44, "IQ_TOTAL_OUTSTANDING_FILING_DATE", IQ_FY, $D44, , , "USD", , S$1)</f>
        <v>400.93126000000001</v>
      </c>
      <c r="T44" s="1">
        <f>_xll.ciqfunctions.udf.CIQ($B44, "IQ_TOTAL_DEBT", IQ_FY, $D44, , , "USD", , T$1)</f>
        <v>9581.5260799999996</v>
      </c>
      <c r="U44" s="1" t="str">
        <f>IF(_xll.ciqfunctions.udf.CIQ($B44, "IQ_PREF_DIV_OTHER", IQ_FY, $D44, , , "USD", , U$1)=0,"na",_xll.ciqfunctions.udf.CIQ($B44, "IQ_PREF_DIV_OTHER", IQ_FY, $D44, , , "USD", , U$1))</f>
        <v>na</v>
      </c>
      <c r="V44" s="1">
        <f>_xll.ciqfunctions.udf.CIQ($B44, "IQ_COGS", IQ_FY, $D44, , , "USD", , V$1)</f>
        <v>45281.719349999999</v>
      </c>
      <c r="W44" s="1">
        <f>_xll.ciqfunctions.udf.CIQ($B44, "IQ_CASH_EQUIV", IQ_FY, $D44, , , "USD", , W$1)</f>
        <v>9336.5628699999997</v>
      </c>
      <c r="X44" s="1">
        <f>_xll.ciqfunctions.udf.CIQ($B44, "IQ_AR", IQ_FY, $D44, , , "USD", , X$1)</f>
        <v>1671.4682600000001</v>
      </c>
      <c r="Y44" s="1">
        <f>_xll.ciqfunctions.udf.CIQ($B44, "IQ_INVENTORY", IQ_FY, $D44, , , "USD", , Y$1)</f>
        <v>6518.5679899999996</v>
      </c>
      <c r="Z44" t="s">
        <v>44</v>
      </c>
      <c r="AA44" s="1">
        <f>_xll.ciqfunctions.udf.CIQ($B44, "IQ_ST_INVEST", IQ_FY, $D44, , , "USD", , AA$1)</f>
        <v>2786.4594999999999</v>
      </c>
      <c r="AB44" s="1">
        <f>_xll.ciqfunctions.udf.CIQ($B44, "IQ_NPPE", IQ_FY, $D44, , , "USD", , AB$1)</f>
        <v>14316.044320000001</v>
      </c>
      <c r="AC44" s="1">
        <f>_xll.ciqfunctions.udf.CIQ($B44, "IQ_LT_INVEST", IQ_FY, $D44, , , "USD", , AC$1)</f>
        <v>13977.358</v>
      </c>
      <c r="AD44" s="1">
        <f>_xll.ciqfunctions.udf.CIQ($B44, "IQ_AP", IQ_FY, $D44, , , "USD", , AD$1)</f>
        <v>6710.1069299999999</v>
      </c>
      <c r="AE44" s="1">
        <f>_xll.ciqfunctions.udf.CIQ($B44, "IQ_NET_INTEREST_EXP", IQ_FY, $D44, , , "USD", , AE$1)</f>
        <v>-55.949370000000002</v>
      </c>
      <c r="AF44" s="1">
        <f>_xll.ciqfunctions.udf.CIQ($B44, "IQ_INC_TAX", IQ_FY, $D44, , , "USD", , AF$1)</f>
        <v>325.07846999999998</v>
      </c>
      <c r="AG44" s="1">
        <f>_xll.ciqfunctions.udf.CIQ($B44, "IQ_INC_TAX", IQ_SGA, $D44, , , "USD", , AG$1)</f>
        <v>325.07846999999998</v>
      </c>
      <c r="AH44" s="1">
        <f>_xll.ciqfunctions.udf.CIQ($B44, "IQ_COGS", IQ_FY, $D44, , , "USD", , AH$1)</f>
        <v>45281.719349999999</v>
      </c>
      <c r="AI44" s="1">
        <f>_xll.ciqfunctions.udf.CIQ($B44, "IQ_TOTAL_EQUITY", IQ_FY, $D44, , , "USD", , AI$1)</f>
        <v>27467.158479999998</v>
      </c>
      <c r="AJ44" s="1">
        <f>_xll.ciqfunctions.udf.CIQ($B44, "IQ_INVENTORY", IQ_FY, $D44, , , "USD", , AJ$1)</f>
        <v>6518.5679899999996</v>
      </c>
    </row>
    <row r="45" spans="1:36" x14ac:dyDescent="0.25">
      <c r="A45" t="str">
        <f>_xll.ciqfunctions.udf.CIQ(B45,"IQ_COMPANY_NAME")</f>
        <v>Kia Corporation</v>
      </c>
      <c r="B45" s="3" t="s">
        <v>2</v>
      </c>
      <c r="C45" s="1" t="str">
        <f>_xll.ciqfunctions.udf.CIQ($B45, "IQ_INDUSTRY", IQ_FY, $D45, ,, "USD", , C$1)</f>
        <v>Automobiles</v>
      </c>
      <c r="D45" s="2">
        <f>DATE(YEAR(D44) -1, MONTH(D44), DAY(D44))</f>
        <v>43831</v>
      </c>
      <c r="E45" s="1">
        <f>_xll.ciqfunctions.udf.CIQ($B45, "IQ_TOTAL_REV", IQ_FY, $D45, ,, "USD", , E$1)</f>
        <v>50365.0412</v>
      </c>
      <c r="F45" s="1">
        <f>_xll.ciqfunctions.udf.CIQ($B45, "IQ_NI", IQ_FY, $D45, ,, "USD", , F$1)</f>
        <v>1582.2209700000001</v>
      </c>
      <c r="G45" s="1">
        <f>_xll.ciqfunctions.udf.CIQ($B45, "IQ_CASH_EQUIV", IQ_FY, $D45, , , "USD", , G$1)</f>
        <v>3697.4892300000001</v>
      </c>
      <c r="H45" s="1">
        <f>_xll.ciqfunctions.udf.CIQ($B45, "IQ_CASH_ST_INVEST", IQ_FY, $D45, , , "USD", , H$1)</f>
        <v>7902.0662400000001</v>
      </c>
      <c r="I45" s="1">
        <f>_xll.ciqfunctions.udf.CIQ($B45, "IQ_TOTAL_CA", IQ_FY, $D45, , , "USD", , I$1)</f>
        <v>18670.9349</v>
      </c>
      <c r="J45" s="1">
        <f>_xll.ciqfunctions.udf.CIQ($B45, "IQ_TOTAL_ASSETS", IQ_FY, $D45, , , "USD", , J$1)</f>
        <v>47938.723169999997</v>
      </c>
      <c r="K45" s="1">
        <f>_xll.ciqfunctions.udf.CIQ($B45, "IQ_TOTAL_CL", IQ_FY, $D45, , , "USD", , K$1)</f>
        <v>14964.737059999999</v>
      </c>
      <c r="L45" s="1">
        <f>_xll.ciqfunctions.udf.CIQ($B45, "IQ_TOTAL_LIAB", IQ_FY, $D45, ,, "USD", , L$1)</f>
        <v>22838.35266</v>
      </c>
      <c r="M45" s="1" t="str">
        <f>IF(_xll.ciqfunctions.udf.CIQ($B45, "IQ_PREF_EQUITY", IQ_FY, $D45, , , "USD", , M$1)=0,"",_xll.ciqfunctions.udf.CIQ($B45, "IQ_PREF_EQUITY", IQ_FY, $D45, , , "USD", , M$1))</f>
        <v/>
      </c>
      <c r="N45" s="1">
        <f>IF(_xll.ciqfunctions.udf.CIQ($B45, "IQ_COMMON", IQ_FY, $D45, , , "USD", , N$1)=0,"na",_xll.ciqfunctions.udf.CIQ($B45, "IQ_COMMON", IQ_FY, $D45, , , "USD", , N$1))</f>
        <v>1853.0400199999999</v>
      </c>
      <c r="O45" s="1">
        <f>IF(_xll.ciqfunctions.udf.CIQ($B45, "IQ_APIC", IQ_FY, $D45, , , "USD", , O$1)=0,"",_xll.ciqfunctions.udf.CIQ($B45, "IQ_APIC", IQ_FY, $D45, , , "USD", , O$1))</f>
        <v>1486.1664800000001</v>
      </c>
      <c r="P45" s="1">
        <f>_xll.ciqfunctions.udf.CIQ($B45, "IQ_TOTAL_ASSETS", IQ_FY, $D45, , , "USD", , P$1)</f>
        <v>47938.723169999997</v>
      </c>
      <c r="Q45" s="1">
        <f>_xll.ciqfunctions.udf.CIQ($B45, "IQ_RE", IQ_FY, $D45, , , "USD", , Q$1)</f>
        <v>22569.45134</v>
      </c>
      <c r="R45" s="1">
        <f>_xll.ciqfunctions.udf.CIQ($B45, "IQ_TOTAL_EQUITY", IQ_FY, $D45, , , "USD", , R$1)</f>
        <v>25100.370510000001</v>
      </c>
      <c r="S45" s="1">
        <f>_xll.ciqfunctions.udf.CIQ($B45, "IQ_TOTAL_OUTSTANDING_FILING_DATE", IQ_FY, $D45, , , "USD", , S$1)</f>
        <v>400.93126000000001</v>
      </c>
      <c r="T45" s="1">
        <f>_xll.ciqfunctions.udf.CIQ($B45, "IQ_TOTAL_DEBT", IQ_FY, $D45, , , "USD", , T$1)</f>
        <v>5802.9522999999999</v>
      </c>
      <c r="U45" s="1" t="str">
        <f>IF(_xll.ciqfunctions.udf.CIQ($B45, "IQ_PREF_DIV_OTHER", IQ_FY, $D45, , , "USD", , U$1)=0,"na",_xll.ciqfunctions.udf.CIQ($B45, "IQ_PREF_DIV_OTHER", IQ_FY, $D45, , , "USD", , U$1))</f>
        <v>na</v>
      </c>
      <c r="V45" s="1">
        <f>_xll.ciqfunctions.udf.CIQ($B45, "IQ_COGS", IQ_FY, $D45, , , "USD", , V$1)</f>
        <v>42301.114809999999</v>
      </c>
      <c r="W45" s="1">
        <f>_xll.ciqfunctions.udf.CIQ($B45, "IQ_CASH_EQUIV", IQ_FY, $D45, , , "USD", , W$1)</f>
        <v>3697.4892300000001</v>
      </c>
      <c r="X45" s="1">
        <f>_xll.ciqfunctions.udf.CIQ($B45, "IQ_AR", IQ_FY, $D45, , , "USD", , X$1)</f>
        <v>1866.3601799999999</v>
      </c>
      <c r="Y45" s="1">
        <f>_xll.ciqfunctions.udf.CIQ($B45, "IQ_INVENTORY", IQ_FY, $D45, , , "USD", , Y$1)</f>
        <v>7023.6016399999999</v>
      </c>
      <c r="Z45" t="s">
        <v>44</v>
      </c>
      <c r="AA45" s="1">
        <f>_xll.ciqfunctions.udf.CIQ($B45, "IQ_ST_INVEST", IQ_FY, $D45, , , "USD", , AA$1)</f>
        <v>2746.8014199999998</v>
      </c>
      <c r="AB45" s="1">
        <f>_xll.ciqfunctions.udf.CIQ($B45, "IQ_NPPE", IQ_FY, $D45, , , "USD", , AB$1)</f>
        <v>13639.502189999999</v>
      </c>
      <c r="AC45" s="1">
        <f>_xll.ciqfunctions.udf.CIQ($B45, "IQ_LT_INVEST", IQ_FY, $D45, , , "USD", , AC$1)</f>
        <v>12596.9115</v>
      </c>
      <c r="AD45" s="1">
        <f>_xll.ciqfunctions.udf.CIQ($B45, "IQ_AP", IQ_FY, $D45, , , "USD", , AD$1)</f>
        <v>5861.2490100000005</v>
      </c>
      <c r="AE45" s="1">
        <f>_xll.ciqfunctions.udf.CIQ($B45, "IQ_NET_INTEREST_EXP", IQ_FY, $D45, , , "USD", , AE$1)</f>
        <v>3.6873399999999998</v>
      </c>
      <c r="AF45" s="1">
        <f>_xll.ciqfunctions.udf.CIQ($B45, "IQ_INC_TAX", IQ_FY, $D45, , , "USD", , AF$1)</f>
        <v>610.17827999999997</v>
      </c>
      <c r="AG45" s="1">
        <f>_xll.ciqfunctions.udf.CIQ($B45, "IQ_INC_TAX", IQ_SGA, $D45, , , "USD", , AG$1)</f>
        <v>610.17827999999997</v>
      </c>
      <c r="AH45" s="1">
        <f>_xll.ciqfunctions.udf.CIQ($B45, "IQ_COGS", IQ_FY, $D45, , , "USD", , AH$1)</f>
        <v>42301.114809999999</v>
      </c>
      <c r="AI45" s="1">
        <f>_xll.ciqfunctions.udf.CIQ($B45, "IQ_TOTAL_EQUITY", IQ_FY, $D45, , , "USD", , AI$1)</f>
        <v>25100.370510000001</v>
      </c>
      <c r="AJ45" s="1">
        <f>_xll.ciqfunctions.udf.CIQ($B45, "IQ_INVENTORY", IQ_FY, $D45, , , "USD", , AJ$1)</f>
        <v>7023.6016399999999</v>
      </c>
    </row>
    <row r="46" spans="1:36" x14ac:dyDescent="0.25">
      <c r="A46" t="str">
        <f>_xll.ciqfunctions.udf.CIQ(B46,"IQ_COMPANY_NAME")</f>
        <v>Kia Corporation</v>
      </c>
      <c r="B46" s="3" t="s">
        <v>2</v>
      </c>
      <c r="C46" s="1" t="str">
        <f>_xll.ciqfunctions.udf.CIQ($B46, "IQ_INDUSTRY", IQ_FY, $D46, ,, "USD", , C$1)</f>
        <v>Automobiles</v>
      </c>
      <c r="D46" s="2">
        <f>DATE(YEAR(D45) -1, MONTH(D45), DAY(D45))</f>
        <v>43466</v>
      </c>
      <c r="E46" s="1">
        <f>_xll.ciqfunctions.udf.CIQ($B46, "IQ_TOTAL_REV", IQ_FY, $D46, ,, "USD", , E$1)</f>
        <v>48659.17209</v>
      </c>
      <c r="F46" s="1">
        <f>_xll.ciqfunctions.udf.CIQ($B46, "IQ_NI", IQ_FY, $D46, ,, "USD", , F$1)</f>
        <v>1038.3500799999999</v>
      </c>
      <c r="G46" s="1">
        <f>_xll.ciqfunctions.udf.CIQ($B46, "IQ_CASH_EQUIV", IQ_FY, $D46, , , "USD", , G$1)</f>
        <v>2059.4290900000001</v>
      </c>
      <c r="H46" s="1">
        <f>_xll.ciqfunctions.udf.CIQ($B46, "IQ_CASH_ST_INVEST", IQ_FY, $D46, , , "USD", , H$1)</f>
        <v>7645.9372300000005</v>
      </c>
      <c r="I46" s="1">
        <f>_xll.ciqfunctions.udf.CIQ($B46, "IQ_TOTAL_CA", IQ_FY, $D46, , , "USD", , I$1)</f>
        <v>17706.530210000001</v>
      </c>
      <c r="J46" s="1">
        <f>_xll.ciqfunctions.udf.CIQ($B46, "IQ_TOTAL_ASSETS", IQ_FY, $D46, , , "USD", , J$1)</f>
        <v>46518.405460000002</v>
      </c>
      <c r="K46" s="1">
        <f>_xll.ciqfunctions.udf.CIQ($B46, "IQ_TOTAL_CL", IQ_FY, $D46, , , "USD", , K$1)</f>
        <v>13325.61584</v>
      </c>
      <c r="L46" s="1">
        <f>_xll.ciqfunctions.udf.CIQ($B46, "IQ_TOTAL_LIAB", IQ_FY, $D46, ,, "USD", , L$1)</f>
        <v>22046.391810000001</v>
      </c>
      <c r="M46" s="1" t="str">
        <f>IF(_xll.ciqfunctions.udf.CIQ($B46, "IQ_PREF_EQUITY", IQ_FY, $D46, , , "USD", , M$1)=0,"",_xll.ciqfunctions.udf.CIQ($B46, "IQ_PREF_EQUITY", IQ_FY, $D46, , , "USD", , M$1))</f>
        <v/>
      </c>
      <c r="N46" s="1">
        <f>IF(_xll.ciqfunctions.udf.CIQ($B46, "IQ_COMMON", IQ_FY, $D46, , , "USD", , N$1)=0,"na",_xll.ciqfunctions.udf.CIQ($B46, "IQ_COMMON", IQ_FY, $D46, , , "USD", , N$1))</f>
        <v>1921.68642</v>
      </c>
      <c r="O46" s="1">
        <f>IF(_xll.ciqfunctions.udf.CIQ($B46, "IQ_APIC", IQ_FY, $D46, , , "USD", , O$1)=0,"",_xll.ciqfunctions.udf.CIQ($B46, "IQ_APIC", IQ_FY, $D46, , , "USD", , O$1))</f>
        <v>1541.2219399999999</v>
      </c>
      <c r="P46" s="1">
        <f>_xll.ciqfunctions.udf.CIQ($B46, "IQ_TOTAL_ASSETS", IQ_FY, $D46, , , "USD", , P$1)</f>
        <v>46518.405460000002</v>
      </c>
      <c r="Q46" s="1">
        <f>_xll.ciqfunctions.udf.CIQ($B46, "IQ_RE", IQ_FY, $D46, , , "USD", , Q$1)</f>
        <v>22197.786400000001</v>
      </c>
      <c r="R46" s="1">
        <f>_xll.ciqfunctions.udf.CIQ($B46, "IQ_TOTAL_EQUITY", IQ_FY, $D46, , , "USD", , R$1)</f>
        <v>24472.013650000001</v>
      </c>
      <c r="S46" s="1">
        <f>_xll.ciqfunctions.udf.CIQ($B46, "IQ_TOTAL_OUTSTANDING_FILING_DATE", IQ_FY, $D46, , , "USD", , S$1)</f>
        <v>400.93126000000001</v>
      </c>
      <c r="T46" s="1">
        <f>_xll.ciqfunctions.udf.CIQ($B46, "IQ_TOTAL_DEBT", IQ_FY, $D46, , , "USD", , T$1)</f>
        <v>6003.7864600000003</v>
      </c>
      <c r="U46" s="1" t="str">
        <f>IF(_xll.ciqfunctions.udf.CIQ($B46, "IQ_PREF_DIV_OTHER", IQ_FY, $D46, , , "USD", , U$1)=0,"na",_xll.ciqfunctions.udf.CIQ($B46, "IQ_PREF_DIV_OTHER", IQ_FY, $D46, , , "USD", , U$1))</f>
        <v>na</v>
      </c>
      <c r="V46" s="1">
        <f>_xll.ciqfunctions.udf.CIQ($B46, "IQ_COGS", IQ_FY, $D46, , , "USD", , V$1)</f>
        <v>41533.227769999998</v>
      </c>
      <c r="W46" s="1">
        <f>_xll.ciqfunctions.udf.CIQ($B46, "IQ_CASH_EQUIV", IQ_FY, $D46, , , "USD", , W$1)</f>
        <v>2059.4290900000001</v>
      </c>
      <c r="X46" s="1">
        <f>_xll.ciqfunctions.udf.CIQ($B46, "IQ_AR", IQ_FY, $D46, , , "USD", , X$1)</f>
        <v>1840.7800500000001</v>
      </c>
      <c r="Y46" s="1">
        <f>_xll.ciqfunctions.udf.CIQ($B46, "IQ_INVENTORY", IQ_FY, $D46, , , "USD", , Y$1)</f>
        <v>6498.0448100000003</v>
      </c>
      <c r="Z46" t="s">
        <v>44</v>
      </c>
      <c r="AA46" s="1">
        <f>_xll.ciqfunctions.udf.CIQ($B46, "IQ_ST_INVEST", IQ_FY, $D46, , , "USD", , AA$1)</f>
        <v>4194.1539599999996</v>
      </c>
      <c r="AB46" s="1">
        <f>_xll.ciqfunctions.udf.CIQ($B46, "IQ_NPPE", IQ_FY, $D46, , , "USD", , AB$1)</f>
        <v>13297.37509</v>
      </c>
      <c r="AC46" s="1">
        <f>_xll.ciqfunctions.udf.CIQ($B46, "IQ_LT_INVEST", IQ_FY, $D46, , , "USD", , AC$1)</f>
        <v>12303.716700000001</v>
      </c>
      <c r="AD46" s="1">
        <f>_xll.ciqfunctions.udf.CIQ($B46, "IQ_AP", IQ_FY, $D46, , , "USD", , AD$1)</f>
        <v>5609.6503000000002</v>
      </c>
      <c r="AE46" s="1">
        <f>_xll.ciqfunctions.udf.CIQ($B46, "IQ_NET_INTEREST_EXP", IQ_FY, $D46, , , "USD", , AE$1)</f>
        <v>11.670339999999999</v>
      </c>
      <c r="AF46" s="1">
        <f>_xll.ciqfunctions.udf.CIQ($B46, "IQ_INC_TAX", IQ_FY, $D46, , , "USD", , AF$1)</f>
        <v>280.89024000000001</v>
      </c>
      <c r="AG46" s="1">
        <f>_xll.ciqfunctions.udf.CIQ($B46, "IQ_INC_TAX", IQ_SGA, $D46, , , "USD", , AG$1)</f>
        <v>280.89024000000001</v>
      </c>
      <c r="AH46" s="1">
        <f>_xll.ciqfunctions.udf.CIQ($B46, "IQ_COGS", IQ_FY, $D46, , , "USD", , AH$1)</f>
        <v>41533.227769999998</v>
      </c>
      <c r="AI46" s="1">
        <f>_xll.ciqfunctions.udf.CIQ($B46, "IQ_TOTAL_EQUITY", IQ_FY, $D46, , , "USD", , AI$1)</f>
        <v>24472.013650000001</v>
      </c>
      <c r="AJ46" s="1">
        <f>_xll.ciqfunctions.udf.CIQ($B46, "IQ_INVENTORY", IQ_FY, $D46, , , "USD", , AJ$1)</f>
        <v>6498.0448100000003</v>
      </c>
    </row>
    <row r="47" spans="1:36" x14ac:dyDescent="0.25">
      <c r="A47" t="str">
        <f>_xll.ciqfunctions.udf.CIQ(B47,"IQ_COMPANY_NAME")</f>
        <v>Kia Corporation</v>
      </c>
      <c r="B47" s="3" t="s">
        <v>2</v>
      </c>
      <c r="C47" s="1" t="str">
        <f>_xll.ciqfunctions.udf.CIQ($B47, "IQ_INDUSTRY", IQ_FY, $D47, ,, "USD", , C$1)</f>
        <v>Automobiles</v>
      </c>
      <c r="D47" s="2">
        <f>DATE(YEAR(D46) -1, MONTH(D46), DAY(D46))</f>
        <v>43101</v>
      </c>
      <c r="E47" s="1">
        <f>_xll.ciqfunctions.udf.CIQ($B47, "IQ_TOTAL_REV", IQ_FY, $D47, ,, "USD", , E$1)</f>
        <v>50114.857120000001</v>
      </c>
      <c r="F47" s="1">
        <f>_xll.ciqfunctions.udf.CIQ($B47, "IQ_NI", IQ_FY, $D47, ,, "USD", , F$1)</f>
        <v>906.16359</v>
      </c>
      <c r="G47" s="1">
        <f>_xll.ciqfunctions.udf.CIQ($B47, "IQ_CASH_EQUIV", IQ_FY, $D47, , , "USD", , G$1)</f>
        <v>1461.94607</v>
      </c>
      <c r="H47" s="1">
        <f>_xll.ciqfunctions.udf.CIQ($B47, "IQ_CASH_ST_INVEST", IQ_FY, $D47, , , "USD", , H$1)</f>
        <v>9005.0260300000009</v>
      </c>
      <c r="I47" s="1">
        <f>_xll.ciqfunctions.udf.CIQ($B47, "IQ_TOTAL_CA", IQ_FY, $D47, , , "USD", , I$1)</f>
        <v>20259.193439999999</v>
      </c>
      <c r="J47" s="1">
        <f>_xll.ciqfunctions.udf.CIQ($B47, "IQ_TOTAL_ASSETS", IQ_FY, $D47, , , "USD", , J$1)</f>
        <v>48952.928</v>
      </c>
      <c r="K47" s="1">
        <f>_xll.ciqfunctions.udf.CIQ($B47, "IQ_TOTAL_CL", IQ_FY, $D47, , , "USD", , K$1)</f>
        <v>14343.908729999999</v>
      </c>
      <c r="L47" s="1">
        <f>_xll.ciqfunctions.udf.CIQ($B47, "IQ_TOTAL_LIAB", IQ_FY, $D47, ,, "USD", , L$1)</f>
        <v>23808.126489999999</v>
      </c>
      <c r="M47" s="1" t="str">
        <f>IF(_xll.ciqfunctions.udf.CIQ($B47, "IQ_PREF_EQUITY", IQ_FY, $D47, , , "USD", , M$1)=0,"",_xll.ciqfunctions.udf.CIQ($B47, "IQ_PREF_EQUITY", IQ_FY, $D47, , , "USD", , M$1))</f>
        <v/>
      </c>
      <c r="N47" s="1">
        <f>IF(_xll.ciqfunctions.udf.CIQ($B47, "IQ_COMMON", IQ_FY, $D47, , , "USD", , N$1)=0,"na",_xll.ciqfunctions.udf.CIQ($B47, "IQ_COMMON", IQ_FY, $D47, , , "USD", , N$1))</f>
        <v>2002.6189199999999</v>
      </c>
      <c r="O47" s="1">
        <f>IF(_xll.ciqfunctions.udf.CIQ($B47, "IQ_APIC", IQ_FY, $D47, , , "USD", , O$1)=0,"",_xll.ciqfunctions.udf.CIQ($B47, "IQ_APIC", IQ_FY, $D47, , , "USD", , O$1))</f>
        <v>1606.13105</v>
      </c>
      <c r="P47" s="1">
        <f>_xll.ciqfunctions.udf.CIQ($B47, "IQ_TOTAL_ASSETS", IQ_FY, $D47, , , "USD", , P$1)</f>
        <v>48952.928</v>
      </c>
      <c r="Q47" s="1">
        <f>_xll.ciqfunctions.udf.CIQ($B47, "IQ_RE", IQ_FY, $D47, , , "USD", , Q$1)</f>
        <v>22536.020970000001</v>
      </c>
      <c r="R47" s="1">
        <f>_xll.ciqfunctions.udf.CIQ($B47, "IQ_TOTAL_EQUITY", IQ_FY, $D47, , , "USD", , R$1)</f>
        <v>25144.801510000001</v>
      </c>
      <c r="S47" s="1">
        <f>_xll.ciqfunctions.udf.CIQ($B47, "IQ_TOTAL_OUTSTANDING_FILING_DATE", IQ_FY, $D47, , , "USD", , S$1)</f>
        <v>400.93126000000001</v>
      </c>
      <c r="T47" s="1">
        <f>_xll.ciqfunctions.udf.CIQ($B47, "IQ_TOTAL_DEBT", IQ_FY, $D47, , , "USD", , T$1)</f>
        <v>8193.6764700000003</v>
      </c>
      <c r="U47" s="1" t="str">
        <f>IF(_xll.ciqfunctions.udf.CIQ($B47, "IQ_PREF_DIV_OTHER", IQ_FY, $D47, , , "USD", , U$1)=0,"na",_xll.ciqfunctions.udf.CIQ($B47, "IQ_PREF_DIV_OTHER", IQ_FY, $D47, , , "USD", , U$1))</f>
        <v>na</v>
      </c>
      <c r="V47" s="1">
        <f>_xll.ciqfunctions.udf.CIQ($B47, "IQ_COGS", IQ_FY, $D47, , , "USD", , V$1)</f>
        <v>41819.858840000001</v>
      </c>
      <c r="W47" s="1">
        <f>_xll.ciqfunctions.udf.CIQ($B47, "IQ_CASH_EQUIV", IQ_FY, $D47, , , "USD", , W$1)</f>
        <v>1461.94607</v>
      </c>
      <c r="X47" s="1">
        <f>_xll.ciqfunctions.udf.CIQ($B47, "IQ_AR", IQ_FY, $D47, , , "USD", , X$1)</f>
        <v>1959.2380800000001</v>
      </c>
      <c r="Y47" s="1">
        <f>_xll.ciqfunctions.udf.CIQ($B47, "IQ_INVENTORY", IQ_FY, $D47, , , "USD", , Y$1)</f>
        <v>7997.7231700000002</v>
      </c>
      <c r="Z47" t="s">
        <v>44</v>
      </c>
      <c r="AA47" s="1">
        <f>_xll.ciqfunctions.udf.CIQ($B47, "IQ_ST_INVEST", IQ_FY, $D47, , , "USD", , AA$1)</f>
        <v>7308.9393200000004</v>
      </c>
      <c r="AB47" s="1">
        <f>_xll.ciqfunctions.udf.CIQ($B47, "IQ_NPPE", IQ_FY, $D47, , , "USD", , AB$1)</f>
        <v>12780.50887</v>
      </c>
      <c r="AC47" s="1">
        <f>_xll.ciqfunctions.udf.CIQ($B47, "IQ_LT_INVEST", IQ_FY, $D47, , , "USD", , AC$1)</f>
        <v>12607.03793</v>
      </c>
      <c r="AD47" s="1">
        <f>_xll.ciqfunctions.udf.CIQ($B47, "IQ_AP", IQ_FY, $D47, , , "USD", , AD$1)</f>
        <v>4786.5544399999999</v>
      </c>
      <c r="AE47" s="1">
        <f>_xll.ciqfunctions.udf.CIQ($B47, "IQ_NET_INTEREST_EXP", IQ_FY, $D47, , , "USD", , AE$1)</f>
        <v>-38.530889999999999</v>
      </c>
      <c r="AF47" s="1">
        <f>_xll.ciqfunctions.udf.CIQ($B47, "IQ_INC_TAX", IQ_FY, $D47, , , "USD", , AF$1)</f>
        <v>161.04230999999999</v>
      </c>
      <c r="AG47" s="1">
        <f>_xll.ciqfunctions.udf.CIQ($B47, "IQ_INC_TAX", IQ_SGA, $D47, , , "USD", , AG$1)</f>
        <v>161.04230999999999</v>
      </c>
      <c r="AH47" s="1">
        <f>_xll.ciqfunctions.udf.CIQ($B47, "IQ_COGS", IQ_FY, $D47, , , "USD", , AH$1)</f>
        <v>41819.858840000001</v>
      </c>
      <c r="AI47" s="1">
        <f>_xll.ciqfunctions.udf.CIQ($B47, "IQ_TOTAL_EQUITY", IQ_FY, $D47, , , "USD", , AI$1)</f>
        <v>25144.801510000001</v>
      </c>
      <c r="AJ47" s="1">
        <f>_xll.ciqfunctions.udf.CIQ($B47, "IQ_INVENTORY", IQ_FY, $D47, , , "USD", , AJ$1)</f>
        <v>7997.7231700000002</v>
      </c>
    </row>
    <row r="48" spans="1:36" x14ac:dyDescent="0.25">
      <c r="A48" t="str">
        <f>_xll.ciqfunctions.udf.CIQ(B48,"IQ_COMPANY_NAME")</f>
        <v>Kia Corporation</v>
      </c>
      <c r="B48" s="3" t="s">
        <v>2</v>
      </c>
      <c r="C48" s="1" t="str">
        <f>_xll.ciqfunctions.udf.CIQ($B48, "IQ_INDUSTRY", IQ_FY, $D48, ,, "USD", , C$1)</f>
        <v>Automobiles</v>
      </c>
      <c r="D48" s="2">
        <f>DATE(YEAR(D47) -1, MONTH(D47), DAY(D47))</f>
        <v>42736</v>
      </c>
      <c r="E48" s="1">
        <f>_xll.ciqfunctions.udf.CIQ($B48, "IQ_TOTAL_REV", IQ_FY, $D48, ,, "USD", , E$1)</f>
        <v>43785.500950000001</v>
      </c>
      <c r="F48" s="1">
        <f>_xll.ciqfunctions.udf.CIQ($B48, "IQ_NI", IQ_FY, $D48, ,, "USD", , F$1)</f>
        <v>2288.1169199999999</v>
      </c>
      <c r="G48" s="1">
        <f>_xll.ciqfunctions.udf.CIQ($B48, "IQ_CASH_EQUIV", IQ_FY, $D48, , , "USD", , G$1)</f>
        <v>2545.2426799999998</v>
      </c>
      <c r="H48" s="1">
        <f>_xll.ciqfunctions.udf.CIQ($B48, "IQ_CASH_ST_INVEST", IQ_FY, $D48, , , "USD", , H$1)</f>
        <v>7137.6216899999999</v>
      </c>
      <c r="I48" s="1">
        <f>_xll.ciqfunctions.udf.CIQ($B48, "IQ_TOTAL_CA", IQ_FY, $D48, , , "USD", , I$1)</f>
        <v>17370.548159999998</v>
      </c>
      <c r="J48" s="1">
        <f>_xll.ciqfunctions.udf.CIQ($B48, "IQ_TOTAL_ASSETS", IQ_FY, $D48, , , "USD", , J$1)</f>
        <v>42270.705820000003</v>
      </c>
      <c r="K48" s="1">
        <f>_xll.ciqfunctions.udf.CIQ($B48, "IQ_TOTAL_CL", IQ_FY, $D48, , , "USD", , K$1)</f>
        <v>13495.341259999999</v>
      </c>
      <c r="L48" s="1">
        <f>_xll.ciqfunctions.udf.CIQ($B48, "IQ_TOTAL_LIAB", IQ_FY, $D48, ,, "USD", , L$1)</f>
        <v>20192.746490000001</v>
      </c>
      <c r="M48" s="1" t="str">
        <f>IF(_xll.ciqfunctions.udf.CIQ($B48, "IQ_PREF_EQUITY", IQ_FY, $D48, , , "USD", , M$1)=0,"",_xll.ciqfunctions.udf.CIQ($B48, "IQ_PREF_EQUITY", IQ_FY, $D48, , , "USD", , M$1))</f>
        <v/>
      </c>
      <c r="N48" s="1">
        <f>IF(_xll.ciqfunctions.udf.CIQ($B48, "IQ_COMMON", IQ_FY, $D48, , , "USD", , N$1)=0,"na",_xll.ciqfunctions.udf.CIQ($B48, "IQ_COMMON", IQ_FY, $D48, , , "USD", , N$1))</f>
        <v>1777.00441</v>
      </c>
      <c r="O48" s="1">
        <f>IF(_xll.ciqfunctions.udf.CIQ($B48, "IQ_APIC", IQ_FY, $D48, , , "USD", , O$1)=0,"",_xll.ciqfunctions.udf.CIQ($B48, "IQ_APIC", IQ_FY, $D48, , , "USD", , O$1))</f>
        <v>1425.1847600000001</v>
      </c>
      <c r="P48" s="1">
        <f>_xll.ciqfunctions.udf.CIQ($B48, "IQ_TOTAL_ASSETS", IQ_FY, $D48, , , "USD", , P$1)</f>
        <v>42270.705820000003</v>
      </c>
      <c r="Q48" s="1">
        <f>_xll.ciqfunctions.udf.CIQ($B48, "IQ_RE", IQ_FY, $D48, , , "USD", , Q$1)</f>
        <v>19491.621520000001</v>
      </c>
      <c r="R48" s="1">
        <f>_xll.ciqfunctions.udf.CIQ($B48, "IQ_TOTAL_EQUITY", IQ_FY, $D48, , , "USD", , R$1)</f>
        <v>22077.959330000002</v>
      </c>
      <c r="S48" s="1">
        <f>_xll.ciqfunctions.udf.CIQ($B48, "IQ_TOTAL_OUTSTANDING_FILING_DATE", IQ_FY, $D48, , , "USD", , S$1)</f>
        <v>400.93126000000001</v>
      </c>
      <c r="T48" s="1">
        <f>_xll.ciqfunctions.udf.CIQ($B48, "IQ_TOTAL_DEBT", IQ_FY, $D48, , , "USD", , T$1)</f>
        <v>6702.0003299999998</v>
      </c>
      <c r="U48" s="1" t="str">
        <f>IF(_xll.ciqfunctions.udf.CIQ($B48, "IQ_PREF_DIV_OTHER", IQ_FY, $D48, , , "USD", , U$1)=0,"na",_xll.ciqfunctions.udf.CIQ($B48, "IQ_PREF_DIV_OTHER", IQ_FY, $D48, , , "USD", , U$1))</f>
        <v>na</v>
      </c>
      <c r="V48" s="1">
        <f>_xll.ciqfunctions.udf.CIQ($B48, "IQ_COGS", IQ_FY, $D48, , , "USD", , V$1)</f>
        <v>35170.217929999999</v>
      </c>
      <c r="W48" s="1">
        <f>_xll.ciqfunctions.udf.CIQ($B48, "IQ_CASH_EQUIV", IQ_FY, $D48, , , "USD", , W$1)</f>
        <v>2545.2426799999998</v>
      </c>
      <c r="X48" s="1">
        <f>_xll.ciqfunctions.udf.CIQ($B48, "IQ_AR", IQ_FY, $D48, , , "USD", , X$1)</f>
        <v>1995.64823</v>
      </c>
      <c r="Y48" s="1">
        <f>_xll.ciqfunctions.udf.CIQ($B48, "IQ_INVENTORY", IQ_FY, $D48, , , "USD", , Y$1)</f>
        <v>7354.8052399999997</v>
      </c>
      <c r="Z48" t="s">
        <v>44</v>
      </c>
      <c r="AA48" s="1">
        <f>_xll.ciqfunctions.udf.CIQ($B48, "IQ_ST_INVEST", IQ_FY, $D48, , , "USD", , AA$1)</f>
        <v>4392.9661999999998</v>
      </c>
      <c r="AB48" s="1">
        <f>_xll.ciqfunctions.udf.CIQ($B48, "IQ_NPPE", IQ_FY, $D48, , , "USD", , AB$1)</f>
        <v>11208.00763</v>
      </c>
      <c r="AC48" s="1">
        <f>_xll.ciqfunctions.udf.CIQ($B48, "IQ_LT_INVEST", IQ_FY, $D48, , , "USD", , AC$1)</f>
        <v>11033.903619999999</v>
      </c>
      <c r="AD48" s="1">
        <f>_xll.ciqfunctions.udf.CIQ($B48, "IQ_AP", IQ_FY, $D48, , , "USD", , AD$1)</f>
        <v>5090.2087499999998</v>
      </c>
      <c r="AE48" s="1">
        <f>_xll.ciqfunctions.udf.CIQ($B48, "IQ_NET_INTEREST_EXP", IQ_FY, $D48, , , "USD", , AE$1)</f>
        <v>14.2347</v>
      </c>
      <c r="AF48" s="1">
        <f>_xll.ciqfunctions.udf.CIQ($B48, "IQ_INC_TAX", IQ_FY, $D48, , , "USD", , AF$1)</f>
        <v>570.97763999999995</v>
      </c>
      <c r="AG48" s="1">
        <f>_xll.ciqfunctions.udf.CIQ($B48, "IQ_INC_TAX", IQ_SGA, $D48, , , "USD", , AG$1)</f>
        <v>570.97763999999995</v>
      </c>
      <c r="AH48" s="1">
        <f>_xll.ciqfunctions.udf.CIQ($B48, "IQ_COGS", IQ_FY, $D48, , , "USD", , AH$1)</f>
        <v>35170.217929999999</v>
      </c>
      <c r="AI48" s="1">
        <f>_xll.ciqfunctions.udf.CIQ($B48, "IQ_TOTAL_EQUITY", IQ_FY, $D48, , , "USD", , AI$1)</f>
        <v>22077.959330000002</v>
      </c>
      <c r="AJ48" s="1">
        <f>_xll.ciqfunctions.udf.CIQ($B48, "IQ_INVENTORY", IQ_FY, $D48, , , "USD", , AJ$1)</f>
        <v>7354.8052399999997</v>
      </c>
    </row>
    <row r="49" spans="1:36" x14ac:dyDescent="0.25">
      <c r="A49" t="str">
        <f>_xll.ciqfunctions.udf.CIQ(B49,"IQ_COMPANY_NAME")</f>
        <v>Kia Corporation</v>
      </c>
      <c r="B49" s="3" t="s">
        <v>2</v>
      </c>
      <c r="C49" s="1" t="str">
        <f>_xll.ciqfunctions.udf.CIQ($B49, "IQ_INDUSTRY", IQ_FY, $D49, ,, "USD", , C$1)</f>
        <v>Automobiles</v>
      </c>
      <c r="D49" s="2">
        <f>DATE(YEAR(D48) -1, MONTH(D48), DAY(D48))</f>
        <v>42370</v>
      </c>
      <c r="E49" s="1">
        <f>_xll.ciqfunctions.udf.CIQ($B49, "IQ_TOTAL_REV", IQ_FY, $D49, ,, "USD", , E$1)</f>
        <v>42083.226620000001</v>
      </c>
      <c r="F49" s="1">
        <f>_xll.ciqfunctions.udf.CIQ($B49, "IQ_NI", IQ_FY, $D49, ,, "USD", , F$1)</f>
        <v>2235.4786199999999</v>
      </c>
      <c r="G49" s="1">
        <f>_xll.ciqfunctions.udf.CIQ($B49, "IQ_CASH_EQUIV", IQ_FY, $D49, , , "USD", , G$1)</f>
        <v>938.96560999999997</v>
      </c>
      <c r="H49" s="1">
        <f>_xll.ciqfunctions.udf.CIQ($B49, "IQ_CASH_ST_INVEST", IQ_FY, $D49, , , "USD", , H$1)</f>
        <v>5993.6074500000004</v>
      </c>
      <c r="I49" s="1">
        <f>_xll.ciqfunctions.udf.CIQ($B49, "IQ_TOTAL_CA", IQ_FY, $D49, , , "USD", , I$1)</f>
        <v>15491.40114</v>
      </c>
      <c r="J49" s="1">
        <f>_xll.ciqfunctions.udf.CIQ($B49, "IQ_TOTAL_ASSETS", IQ_FY, $D49, , , "USD", , J$1)</f>
        <v>39073.808069999999</v>
      </c>
      <c r="K49" s="1">
        <f>_xll.ciqfunctions.udf.CIQ($B49, "IQ_TOTAL_CL", IQ_FY, $D49, , , "USD", , K$1)</f>
        <v>12389.617190000001</v>
      </c>
      <c r="L49" s="1">
        <f>_xll.ciqfunctions.udf.CIQ($B49, "IQ_TOTAL_LIAB", IQ_FY, $D49, ,, "USD", , L$1)</f>
        <v>18505.270929999999</v>
      </c>
      <c r="M49" s="1" t="str">
        <f>IF(_xll.ciqfunctions.udf.CIQ($B49, "IQ_PREF_EQUITY", IQ_FY, $D49, , , "USD", , M$1)=0,"",_xll.ciqfunctions.udf.CIQ($B49, "IQ_PREF_EQUITY", IQ_FY, $D49, , , "USD", , M$1))</f>
        <v/>
      </c>
      <c r="N49" s="1">
        <f>IF(_xll.ciqfunctions.udf.CIQ($B49, "IQ_COMMON", IQ_FY, $D49, , , "USD", , N$1)=0,"na",_xll.ciqfunctions.udf.CIQ($B49, "IQ_COMMON", IQ_FY, $D49, , , "USD", , N$1))</f>
        <v>1817.98731</v>
      </c>
      <c r="O49" s="1">
        <f>IF(_xll.ciqfunctions.udf.CIQ($B49, "IQ_APIC", IQ_FY, $D49, , , "USD", , O$1)=0,"",_xll.ciqfunctions.udf.CIQ($B49, "IQ_APIC", IQ_FY, $D49, , , "USD", , O$1))</f>
        <v>1475.3530000000001</v>
      </c>
      <c r="P49" s="1">
        <f>_xll.ciqfunctions.udf.CIQ($B49, "IQ_TOTAL_ASSETS", IQ_FY, $D49, , , "USD", , P$1)</f>
        <v>39073.808069999999</v>
      </c>
      <c r="Q49" s="1">
        <f>_xll.ciqfunctions.udf.CIQ($B49, "IQ_RE", IQ_FY, $D49, , , "USD", , Q$1)</f>
        <v>17878.968110000002</v>
      </c>
      <c r="R49" s="1">
        <f>_xll.ciqfunctions.udf.CIQ($B49, "IQ_TOTAL_EQUITY", IQ_FY, $D49, , , "USD", , R$1)</f>
        <v>20568.53714</v>
      </c>
      <c r="S49" s="1">
        <f>_xll.ciqfunctions.udf.CIQ($B49, "IQ_TOTAL_OUTSTANDING_FILING_DATE", IQ_FY, $D49, , , "USD", , S$1)</f>
        <v>400.9316</v>
      </c>
      <c r="T49" s="1">
        <f>_xll.ciqfunctions.udf.CIQ($B49, "IQ_TOTAL_DEBT", IQ_FY, $D49, , , "USD", , T$1)</f>
        <v>5368.5257799999999</v>
      </c>
      <c r="U49" s="1" t="str">
        <f>IF(_xll.ciqfunctions.udf.CIQ($B49, "IQ_PREF_DIV_OTHER", IQ_FY, $D49, , , "USD", , U$1)=0,"na",_xll.ciqfunctions.udf.CIQ($B49, "IQ_PREF_DIV_OTHER", IQ_FY, $D49, , , "USD", , U$1))</f>
        <v>na</v>
      </c>
      <c r="V49" s="1">
        <f>_xll.ciqfunctions.udf.CIQ($B49, "IQ_COGS", IQ_FY, $D49, , , "USD", , V$1)</f>
        <v>33742.172870000002</v>
      </c>
      <c r="W49" s="1">
        <f>_xll.ciqfunctions.udf.CIQ($B49, "IQ_CASH_EQUIV", IQ_FY, $D49, , , "USD", , W$1)</f>
        <v>938.96560999999997</v>
      </c>
      <c r="X49" s="1">
        <f>_xll.ciqfunctions.udf.CIQ($B49, "IQ_AR", IQ_FY, $D49, , , "USD", , X$1)</f>
        <v>2030.0917899999999</v>
      </c>
      <c r="Y49" s="1">
        <f>_xll.ciqfunctions.udf.CIQ($B49, "IQ_INVENTORY", IQ_FY, $D49, , , "USD", , Y$1)</f>
        <v>6539.4896399999998</v>
      </c>
      <c r="Z49" t="s">
        <v>44</v>
      </c>
      <c r="AA49" s="1">
        <f>_xll.ciqfunctions.udf.CIQ($B49, "IQ_ST_INVEST", IQ_FY, $D49, , , "USD", , AA$1)</f>
        <v>4884.4604499999996</v>
      </c>
      <c r="AB49" s="1">
        <f>_xll.ciqfunctions.udf.CIQ($B49, "IQ_NPPE", IQ_FY, $D49, , , "USD", , AB$1)</f>
        <v>11083.16834</v>
      </c>
      <c r="AC49" s="1">
        <f>_xll.ciqfunctions.udf.CIQ($B49, "IQ_LT_INVEST", IQ_FY, $D49, , , "USD", , AC$1)</f>
        <v>10018.448780000001</v>
      </c>
      <c r="AD49" s="1">
        <f>_xll.ciqfunctions.udf.CIQ($B49, "IQ_AP", IQ_FY, $D49, , , "USD", , AD$1)</f>
        <v>5001.61445</v>
      </c>
      <c r="AE49" s="1">
        <f>_xll.ciqfunctions.udf.CIQ($B49, "IQ_NET_INTEREST_EXP", IQ_FY, $D49, , , "USD", , AE$1)</f>
        <v>77.05968</v>
      </c>
      <c r="AF49" s="1">
        <f>_xll.ciqfunctions.udf.CIQ($B49, "IQ_INC_TAX", IQ_FY, $D49, , , "USD", , AF$1)</f>
        <v>399.12123000000003</v>
      </c>
      <c r="AG49" s="1">
        <f>_xll.ciqfunctions.udf.CIQ($B49, "IQ_INC_TAX", IQ_SGA, $D49, , , "USD", , AG$1)</f>
        <v>399.12123000000003</v>
      </c>
      <c r="AH49" s="1">
        <f>_xll.ciqfunctions.udf.CIQ($B49, "IQ_COGS", IQ_FY, $D49, , , "USD", , AH$1)</f>
        <v>33742.172870000002</v>
      </c>
      <c r="AI49" s="1">
        <f>_xll.ciqfunctions.udf.CIQ($B49, "IQ_TOTAL_EQUITY", IQ_FY, $D49, , , "USD", , AI$1)</f>
        <v>20568.53714</v>
      </c>
      <c r="AJ49" s="1">
        <f>_xll.ciqfunctions.udf.CIQ($B49, "IQ_INVENTORY", IQ_FY, $D49, , , "USD", , AJ$1)</f>
        <v>6539.4896399999998</v>
      </c>
    </row>
    <row r="50" spans="1:36" x14ac:dyDescent="0.25">
      <c r="A50" t="str">
        <f>_xll.ciqfunctions.udf.CIQ(B50,"IQ_COMPANY_NAME")</f>
        <v>The Home Depot, Inc.</v>
      </c>
      <c r="B50" t="s">
        <v>49</v>
      </c>
      <c r="C50" s="1" t="str">
        <f>_xll.ciqfunctions.udf.CIQ($B50, "IQ_INDUSTRY", IQ_FY, $D50, ,, "USD", , C$1)</f>
        <v>Specialty Retail</v>
      </c>
      <c r="D50" s="2">
        <v>44197</v>
      </c>
      <c r="E50" s="1">
        <f>_xll.ciqfunctions.udf.CIQ($B50, "IQ_TOTAL_REV", IQ_FY, $D50, ,, "USD", , E$1)</f>
        <v>110225</v>
      </c>
      <c r="F50" s="1">
        <f>_xll.ciqfunctions.udf.CIQ($B50, "IQ_NI", IQ_FY, $D50, ,, "USD", , F$1)</f>
        <v>11242</v>
      </c>
      <c r="G50" s="1">
        <f>_xll.ciqfunctions.udf.CIQ($B50, "IQ_CASH_EQUIV", IQ_FY, $D50, , , "USD", , G$1)</f>
        <v>2133</v>
      </c>
      <c r="H50" s="1">
        <f>_xll.ciqfunctions.udf.CIQ($B50, "IQ_CASH_ST_INVEST", IQ_FY, $D50, , , "USD", , H$1)</f>
        <v>2133</v>
      </c>
      <c r="I50" s="1">
        <f>_xll.ciqfunctions.udf.CIQ($B50, "IQ_TOTAL_CA", IQ_FY, $D50, , , "USD", , I$1)</f>
        <v>19810</v>
      </c>
      <c r="J50" s="1">
        <f>_xll.ciqfunctions.udf.CIQ($B50, "IQ_TOTAL_ASSETS", IQ_FY, $D50, , , "USD", , J$1)</f>
        <v>51236</v>
      </c>
      <c r="K50" s="1">
        <f>_xll.ciqfunctions.udf.CIQ($B50, "IQ_TOTAL_CL", IQ_FY, $D50, , , "USD", , K$1)</f>
        <v>18375</v>
      </c>
      <c r="L50" s="1">
        <f>_xll.ciqfunctions.udf.CIQ($B50, "IQ_TOTAL_LIAB", IQ_FY, $D50, ,, "USD", , L$1)</f>
        <v>54352</v>
      </c>
      <c r="M50" s="1" t="str">
        <f>IF(_xll.ciqfunctions.udf.CIQ($B50, "IQ_PREF_EQUITY", IQ_FY, $D50, , , "USD", , M$1)=0,"",_xll.ciqfunctions.udf.CIQ($B50, "IQ_PREF_EQUITY", IQ_FY, $D50, , , "USD", , M$1))</f>
        <v/>
      </c>
      <c r="N50" s="1">
        <f>IF(_xll.ciqfunctions.udf.CIQ($B50, "IQ_COMMON", IQ_FY, $D50, , , "USD", , N$1)=0,"na",_xll.ciqfunctions.udf.CIQ($B50, "IQ_COMMON", IQ_FY, $D50, , , "USD", , N$1))</f>
        <v>89</v>
      </c>
      <c r="O50" s="1">
        <f>IF(_xll.ciqfunctions.udf.CIQ($B50, "IQ_APIC", IQ_FY, $D50, , , "USD", , O$1)=0,"",_xll.ciqfunctions.udf.CIQ($B50, "IQ_APIC", IQ_FY, $D50, , , "USD", , O$1))</f>
        <v>11001</v>
      </c>
      <c r="P50" s="1">
        <f>_xll.ciqfunctions.udf.CIQ($B50, "IQ_TOTAL_ASSETS", IQ_FY, $D50, , , "USD", , P$1)</f>
        <v>51236</v>
      </c>
      <c r="Q50" s="1">
        <f>_xll.ciqfunctions.udf.CIQ($B50, "IQ_RE", IQ_FY, $D50, , , "USD", , Q$1)</f>
        <v>51729</v>
      </c>
      <c r="R50" s="1">
        <f>_xll.ciqfunctions.udf.CIQ($B50, "IQ_TOTAL_EQUITY", IQ_FY, $D50, , , "USD", , R$1)</f>
        <v>-3116</v>
      </c>
      <c r="S50" s="1">
        <f>_xll.ciqfunctions.udf.CIQ($B50, "IQ_TOTAL_OUTSTANDING_FILING_DATE", IQ_FY, $D50, , , "USD", , S$1)</f>
        <v>1074.7415900000001</v>
      </c>
      <c r="T50" s="1">
        <f>_xll.ciqfunctions.udf.CIQ($B50, "IQ_TOTAL_DEBT", IQ_FY, $D50, , , "USD", , T$1)</f>
        <v>37377</v>
      </c>
      <c r="U50" s="1" t="str">
        <f>IF(_xll.ciqfunctions.udf.CIQ($B50, "IQ_PREF_DIV_OTHER", IQ_FY, $D50, , , "USD", , U$1)=0,"na",_xll.ciqfunctions.udf.CIQ($B50, "IQ_PREF_DIV_OTHER", IQ_FY, $D50, , , "USD", , U$1))</f>
        <v>na</v>
      </c>
      <c r="V50" s="1">
        <f>_xll.ciqfunctions.udf.CIQ($B50, "IQ_COGS", IQ_FY, $D50, , , "USD", , V$1)</f>
        <v>72653</v>
      </c>
      <c r="W50" s="1">
        <f>_xll.ciqfunctions.udf.CIQ($B50, "IQ_CASH_EQUIV", IQ_FY, $D50, , , "USD", , W$1)</f>
        <v>2133</v>
      </c>
      <c r="X50" s="1">
        <f>_xll.ciqfunctions.udf.CIQ($B50, "IQ_AR", IQ_FY, $D50, , , "USD", , X$1)</f>
        <v>1738</v>
      </c>
      <c r="Y50" s="1">
        <f>_xll.ciqfunctions.udf.CIQ($B50, "IQ_INVENTORY", IQ_FY, $D50, , , "USD", , Y$1)</f>
        <v>14531</v>
      </c>
      <c r="Z50" t="s">
        <v>44</v>
      </c>
      <c r="AA50" s="1">
        <f>_xll.ciqfunctions.udf.CIQ($B50, "IQ_ST_INVEST", IQ_FY, $D50, , , "USD", , AA$1)</f>
        <v>0</v>
      </c>
      <c r="AB50" s="1">
        <f>_xll.ciqfunctions.udf.CIQ($B50, "IQ_NPPE", IQ_FY, $D50, , , "USD", , AB$1)</f>
        <v>28365</v>
      </c>
      <c r="AC50" s="1">
        <f>_xll.ciqfunctions.udf.CIQ($B50, "IQ_LT_INVEST", IQ_FY, $D50, , , "USD", , AC$1)</f>
        <v>120</v>
      </c>
      <c r="AD50" s="1">
        <f>_xll.ciqfunctions.udf.CIQ($B50, "IQ_AP", IQ_FY, $D50, , , "USD", , AD$1)</f>
        <v>7787</v>
      </c>
      <c r="AE50" s="1">
        <f>_xll.ciqfunctions.udf.CIQ($B50, "IQ_NET_INTEREST_EXP", IQ_FY, $D50, , , "USD", , AE$1)</f>
        <v>-1128</v>
      </c>
      <c r="AF50" s="1">
        <f>_xll.ciqfunctions.udf.CIQ($B50, "IQ_INC_TAX", IQ_FY, $D50, , , "USD", , AF$1)</f>
        <v>3473</v>
      </c>
      <c r="AG50" s="1">
        <f>_xll.ciqfunctions.udf.CIQ($B50, "IQ_INC_TAX", IQ_SGA, $D50, , , "USD", , AG$1)</f>
        <v>3843</v>
      </c>
      <c r="AH50" s="1">
        <f>_xll.ciqfunctions.udf.CIQ($B50, "IQ_COGS", IQ_FY, $D50, , , "USD", , AH$1)</f>
        <v>72653</v>
      </c>
      <c r="AI50" s="1">
        <f>_xll.ciqfunctions.udf.CIQ($B50, "IQ_TOTAL_EQUITY", IQ_FY, $D50, , , "USD", , AI$1)</f>
        <v>-3116</v>
      </c>
      <c r="AJ50" s="1">
        <f>_xll.ciqfunctions.udf.CIQ($B50, "IQ_INVENTORY", IQ_FY, $D50, , , "USD", , AJ$1)</f>
        <v>14531</v>
      </c>
    </row>
    <row r="51" spans="1:36" x14ac:dyDescent="0.25">
      <c r="A51" t="str">
        <f>_xll.ciqfunctions.udf.CIQ(B51,"IQ_COMPANY_NAME")</f>
        <v>The Home Depot, Inc.</v>
      </c>
      <c r="B51" t="s">
        <v>49</v>
      </c>
      <c r="C51" s="1" t="str">
        <f>_xll.ciqfunctions.udf.CIQ($B51, "IQ_INDUSTRY", IQ_FY, $D51, ,, "USD", , C$1)</f>
        <v>Specialty Retail</v>
      </c>
      <c r="D51" s="2">
        <f>DATE(YEAR(D50) -1, MONTH(D50), DAY(D50))</f>
        <v>43831</v>
      </c>
      <c r="E51" s="1">
        <f>_xll.ciqfunctions.udf.CIQ($B51, "IQ_TOTAL_REV", IQ_FY, $D51, ,, "USD", , E$1)</f>
        <v>108203</v>
      </c>
      <c r="F51" s="1">
        <f>_xll.ciqfunctions.udf.CIQ($B51, "IQ_NI", IQ_FY, $D51, ,, "USD", , F$1)</f>
        <v>11121</v>
      </c>
      <c r="G51" s="1">
        <f>_xll.ciqfunctions.udf.CIQ($B51, "IQ_CASH_EQUIV", IQ_FY, $D51, , , "USD", , G$1)</f>
        <v>1778</v>
      </c>
      <c r="H51" s="1">
        <f>_xll.ciqfunctions.udf.CIQ($B51, "IQ_CASH_ST_INVEST", IQ_FY, $D51, , , "USD", , H$1)</f>
        <v>1778</v>
      </c>
      <c r="I51" s="1">
        <f>_xll.ciqfunctions.udf.CIQ($B51, "IQ_TOTAL_CA", IQ_FY, $D51, , , "USD", , I$1)</f>
        <v>18529</v>
      </c>
      <c r="J51" s="1">
        <f>_xll.ciqfunctions.udf.CIQ($B51, "IQ_TOTAL_ASSETS", IQ_FY, $D51, , , "USD", , J$1)</f>
        <v>44003</v>
      </c>
      <c r="K51" s="1">
        <f>_xll.ciqfunctions.udf.CIQ($B51, "IQ_TOTAL_CL", IQ_FY, $D51, , , "USD", , K$1)</f>
        <v>16716</v>
      </c>
      <c r="L51" s="1">
        <f>_xll.ciqfunctions.udf.CIQ($B51, "IQ_TOTAL_LIAB", IQ_FY, $D51, ,, "USD", , L$1)</f>
        <v>45881</v>
      </c>
      <c r="M51" s="1" t="str">
        <f>IF(_xll.ciqfunctions.udf.CIQ($B51, "IQ_PREF_EQUITY", IQ_FY, $D51, , , "USD", , M$1)=0,"",_xll.ciqfunctions.udf.CIQ($B51, "IQ_PREF_EQUITY", IQ_FY, $D51, , , "USD", , M$1))</f>
        <v/>
      </c>
      <c r="N51" s="1">
        <f>IF(_xll.ciqfunctions.udf.CIQ($B51, "IQ_COMMON", IQ_FY, $D51, , , "USD", , N$1)=0,"na",_xll.ciqfunctions.udf.CIQ($B51, "IQ_COMMON", IQ_FY, $D51, , , "USD", , N$1))</f>
        <v>89</v>
      </c>
      <c r="O51" s="1">
        <f>IF(_xll.ciqfunctions.udf.CIQ($B51, "IQ_APIC", IQ_FY, $D51, , , "USD", , O$1)=0,"",_xll.ciqfunctions.udf.CIQ($B51, "IQ_APIC", IQ_FY, $D51, , , "USD", , O$1))</f>
        <v>10578</v>
      </c>
      <c r="P51" s="1">
        <f>_xll.ciqfunctions.udf.CIQ($B51, "IQ_TOTAL_ASSETS", IQ_FY, $D51, , , "USD", , P$1)</f>
        <v>44003</v>
      </c>
      <c r="Q51" s="1">
        <f>_xll.ciqfunctions.udf.CIQ($B51, "IQ_RE", IQ_FY, $D51, , , "USD", , Q$1)</f>
        <v>46423</v>
      </c>
      <c r="R51" s="1">
        <f>_xll.ciqfunctions.udf.CIQ($B51, "IQ_TOTAL_EQUITY", IQ_FY, $D51, , , "USD", , R$1)</f>
        <v>-1878</v>
      </c>
      <c r="S51" s="1">
        <f>_xll.ciqfunctions.udf.CIQ($B51, "IQ_TOTAL_OUTSTANDING_FILING_DATE", IQ_FY, $D51, , , "USD", , S$1)</f>
        <v>1103.9035100000001</v>
      </c>
      <c r="T51" s="1">
        <f>_xll.ciqfunctions.udf.CIQ($B51, "IQ_TOTAL_DEBT", IQ_FY, $D51, , , "USD", , T$1)</f>
        <v>29202</v>
      </c>
      <c r="U51" s="1" t="str">
        <f>IF(_xll.ciqfunctions.udf.CIQ($B51, "IQ_PREF_DIV_OTHER", IQ_FY, $D51, , , "USD", , U$1)=0,"na",_xll.ciqfunctions.udf.CIQ($B51, "IQ_PREF_DIV_OTHER", IQ_FY, $D51, , , "USD", , U$1))</f>
        <v>na</v>
      </c>
      <c r="V51" s="1">
        <f>_xll.ciqfunctions.udf.CIQ($B51, "IQ_COGS", IQ_FY, $D51, , , "USD", , V$1)</f>
        <v>71043</v>
      </c>
      <c r="W51" s="1">
        <f>_xll.ciqfunctions.udf.CIQ($B51, "IQ_CASH_EQUIV", IQ_FY, $D51, , , "USD", , W$1)</f>
        <v>1778</v>
      </c>
      <c r="X51" s="1">
        <f>_xll.ciqfunctions.udf.CIQ($B51, "IQ_AR", IQ_FY, $D51, , , "USD", , X$1)</f>
        <v>1640</v>
      </c>
      <c r="Y51" s="1">
        <f>_xll.ciqfunctions.udf.CIQ($B51, "IQ_INVENTORY", IQ_FY, $D51, , , "USD", , Y$1)</f>
        <v>13925</v>
      </c>
      <c r="Z51" t="s">
        <v>44</v>
      </c>
      <c r="AA51" s="1">
        <f>_xll.ciqfunctions.udf.CIQ($B51, "IQ_ST_INVEST", IQ_FY, $D51, , , "USD", , AA$1)</f>
        <v>0</v>
      </c>
      <c r="AB51" s="1">
        <f>_xll.ciqfunctions.udf.CIQ($B51, "IQ_NPPE", IQ_FY, $D51, , , "USD", , AB$1)</f>
        <v>22375</v>
      </c>
      <c r="AC51" s="1">
        <f>_xll.ciqfunctions.udf.CIQ($B51, "IQ_LT_INVEST", IQ_FY, $D51, , , "USD", , AC$1)</f>
        <v>0</v>
      </c>
      <c r="AD51" s="1">
        <f>_xll.ciqfunctions.udf.CIQ($B51, "IQ_AP", IQ_FY, $D51, , , "USD", , AD$1)</f>
        <v>7755</v>
      </c>
      <c r="AE51" s="1">
        <f>_xll.ciqfunctions.udf.CIQ($B51, "IQ_NET_INTEREST_EXP", IQ_FY, $D51, , , "USD", , AE$1)</f>
        <v>-958</v>
      </c>
      <c r="AF51" s="1">
        <f>_xll.ciqfunctions.udf.CIQ($B51, "IQ_INC_TAX", IQ_FY, $D51, , , "USD", , AF$1)</f>
        <v>3435</v>
      </c>
      <c r="AG51" s="1">
        <f>_xll.ciqfunctions.udf.CIQ($B51, "IQ_INC_TAX", IQ_SGA, $D51, , , "USD", , AG$1)</f>
        <v>3612</v>
      </c>
      <c r="AH51" s="1">
        <f>_xll.ciqfunctions.udf.CIQ($B51, "IQ_COGS", IQ_FY, $D51, , , "USD", , AH$1)</f>
        <v>71043</v>
      </c>
      <c r="AI51" s="1">
        <f>_xll.ciqfunctions.udf.CIQ($B51, "IQ_TOTAL_EQUITY", IQ_FY, $D51, , , "USD", , AI$1)</f>
        <v>-1878</v>
      </c>
      <c r="AJ51" s="1">
        <f>_xll.ciqfunctions.udf.CIQ($B51, "IQ_INVENTORY", IQ_FY, $D51, , , "USD", , AJ$1)</f>
        <v>13925</v>
      </c>
    </row>
    <row r="52" spans="1:36" x14ac:dyDescent="0.25">
      <c r="A52" t="str">
        <f>_xll.ciqfunctions.udf.CIQ(B52,"IQ_COMPANY_NAME")</f>
        <v>The Home Depot, Inc.</v>
      </c>
      <c r="B52" t="s">
        <v>49</v>
      </c>
      <c r="C52" s="1" t="str">
        <f>_xll.ciqfunctions.udf.CIQ($B52, "IQ_INDUSTRY", IQ_FY, $D52, ,, "USD", , C$1)</f>
        <v>Specialty Retail</v>
      </c>
      <c r="D52" s="2">
        <f>DATE(YEAR(D51) -1, MONTH(D51), DAY(D51))</f>
        <v>43466</v>
      </c>
      <c r="E52" s="1">
        <f>_xll.ciqfunctions.udf.CIQ($B52, "IQ_TOTAL_REV", IQ_FY, $D52, ,, "USD", , E$1)</f>
        <v>100904</v>
      </c>
      <c r="F52" s="1">
        <f>_xll.ciqfunctions.udf.CIQ($B52, "IQ_NI", IQ_FY, $D52, ,, "USD", , F$1)</f>
        <v>8630</v>
      </c>
      <c r="G52" s="1">
        <f>_xll.ciqfunctions.udf.CIQ($B52, "IQ_CASH_EQUIV", IQ_FY, $D52, , , "USD", , G$1)</f>
        <v>3595</v>
      </c>
      <c r="H52" s="1">
        <f>_xll.ciqfunctions.udf.CIQ($B52, "IQ_CASH_ST_INVEST", IQ_FY, $D52, , , "USD", , H$1)</f>
        <v>3595</v>
      </c>
      <c r="I52" s="1">
        <f>_xll.ciqfunctions.udf.CIQ($B52, "IQ_TOTAL_CA", IQ_FY, $D52, , , "USD", , I$1)</f>
        <v>18933</v>
      </c>
      <c r="J52" s="1">
        <f>_xll.ciqfunctions.udf.CIQ($B52, "IQ_TOTAL_ASSETS", IQ_FY, $D52, , , "USD", , J$1)</f>
        <v>44529</v>
      </c>
      <c r="K52" s="1">
        <f>_xll.ciqfunctions.udf.CIQ($B52, "IQ_TOTAL_CL", IQ_FY, $D52, , , "USD", , K$1)</f>
        <v>16194</v>
      </c>
      <c r="L52" s="1">
        <f>_xll.ciqfunctions.udf.CIQ($B52, "IQ_TOTAL_LIAB", IQ_FY, $D52, ,, "USD", , L$1)</f>
        <v>43075</v>
      </c>
      <c r="M52" s="1" t="str">
        <f>IF(_xll.ciqfunctions.udf.CIQ($B52, "IQ_PREF_EQUITY", IQ_FY, $D52, , , "USD", , M$1)=0,"",_xll.ciqfunctions.udf.CIQ($B52, "IQ_PREF_EQUITY", IQ_FY, $D52, , , "USD", , M$1))</f>
        <v/>
      </c>
      <c r="N52" s="1">
        <f>IF(_xll.ciqfunctions.udf.CIQ($B52, "IQ_COMMON", IQ_FY, $D52, , , "USD", , N$1)=0,"na",_xll.ciqfunctions.udf.CIQ($B52, "IQ_COMMON", IQ_FY, $D52, , , "USD", , N$1))</f>
        <v>89</v>
      </c>
      <c r="O52" s="1">
        <f>IF(_xll.ciqfunctions.udf.CIQ($B52, "IQ_APIC", IQ_FY, $D52, , , "USD", , O$1)=0,"",_xll.ciqfunctions.udf.CIQ($B52, "IQ_APIC", IQ_FY, $D52, , , "USD", , O$1))</f>
        <v>10192</v>
      </c>
      <c r="P52" s="1">
        <f>_xll.ciqfunctions.udf.CIQ($B52, "IQ_TOTAL_ASSETS", IQ_FY, $D52, , , "USD", , P$1)</f>
        <v>44529</v>
      </c>
      <c r="Q52" s="1">
        <f>_xll.ciqfunctions.udf.CIQ($B52, "IQ_RE", IQ_FY, $D52, , , "USD", , Q$1)</f>
        <v>39935</v>
      </c>
      <c r="R52" s="1">
        <f>_xll.ciqfunctions.udf.CIQ($B52, "IQ_TOTAL_EQUITY", IQ_FY, $D52, , , "USD", , R$1)</f>
        <v>1454</v>
      </c>
      <c r="S52" s="1">
        <f>_xll.ciqfunctions.udf.CIQ($B52, "IQ_TOTAL_OUTSTANDING_FILING_DATE", IQ_FY, $D52, , , "USD", , S$1)</f>
        <v>1157.2695200000001</v>
      </c>
      <c r="T52" s="1">
        <f>_xll.ciqfunctions.udf.CIQ($B52, "IQ_TOTAL_DEBT", IQ_FY, $D52, , , "USD", , T$1)</f>
        <v>27028</v>
      </c>
      <c r="U52" s="1" t="str">
        <f>IF(_xll.ciqfunctions.udf.CIQ($B52, "IQ_PREF_DIV_OTHER", IQ_FY, $D52, , , "USD", , U$1)=0,"na",_xll.ciqfunctions.udf.CIQ($B52, "IQ_PREF_DIV_OTHER", IQ_FY, $D52, , , "USD", , U$1))</f>
        <v>na</v>
      </c>
      <c r="V52" s="1">
        <f>_xll.ciqfunctions.udf.CIQ($B52, "IQ_COGS", IQ_FY, $D52, , , "USD", , V$1)</f>
        <v>66548</v>
      </c>
      <c r="W52" s="1">
        <f>_xll.ciqfunctions.udf.CIQ($B52, "IQ_CASH_EQUIV", IQ_FY, $D52, , , "USD", , W$1)</f>
        <v>3595</v>
      </c>
      <c r="X52" s="1">
        <f>_xll.ciqfunctions.udf.CIQ($B52, "IQ_AR", IQ_FY, $D52, , , "USD", , X$1)</f>
        <v>1604</v>
      </c>
      <c r="Y52" s="1">
        <f>_xll.ciqfunctions.udf.CIQ($B52, "IQ_INVENTORY", IQ_FY, $D52, , , "USD", , Y$1)</f>
        <v>12748</v>
      </c>
      <c r="Z52" t="s">
        <v>44</v>
      </c>
      <c r="AA52" s="1">
        <f>_xll.ciqfunctions.udf.CIQ($B52, "IQ_ST_INVEST", IQ_FY, $D52, , , "USD", , AA$1)</f>
        <v>0</v>
      </c>
      <c r="AB52" s="1">
        <f>_xll.ciqfunctions.udf.CIQ($B52, "IQ_NPPE", IQ_FY, $D52, , , "USD", , AB$1)</f>
        <v>22075</v>
      </c>
      <c r="AC52" s="1">
        <f>_xll.ciqfunctions.udf.CIQ($B52, "IQ_LT_INVEST", IQ_FY, $D52, , , "USD", , AC$1)</f>
        <v>0</v>
      </c>
      <c r="AD52" s="1">
        <f>_xll.ciqfunctions.udf.CIQ($B52, "IQ_AP", IQ_FY, $D52, , , "USD", , AD$1)</f>
        <v>7244</v>
      </c>
      <c r="AE52" s="1">
        <f>_xll.ciqfunctions.udf.CIQ($B52, "IQ_NET_INTEREST_EXP", IQ_FY, $D52, , , "USD", , AE$1)</f>
        <v>-983</v>
      </c>
      <c r="AF52" s="1">
        <f>_xll.ciqfunctions.udf.CIQ($B52, "IQ_INC_TAX", IQ_FY, $D52, , , "USD", , AF$1)</f>
        <v>5068</v>
      </c>
      <c r="AG52" s="1">
        <f>_xll.ciqfunctions.udf.CIQ($B52, "IQ_INC_TAX", IQ_SGA, $D52, , , "USD", , AG$1)</f>
        <v>3830</v>
      </c>
      <c r="AH52" s="1">
        <f>_xll.ciqfunctions.udf.CIQ($B52, "IQ_COGS", IQ_FY, $D52, , , "USD", , AH$1)</f>
        <v>66548</v>
      </c>
      <c r="AI52" s="1">
        <f>_xll.ciqfunctions.udf.CIQ($B52, "IQ_TOTAL_EQUITY", IQ_FY, $D52, , , "USD", , AI$1)</f>
        <v>1454</v>
      </c>
      <c r="AJ52" s="1">
        <f>_xll.ciqfunctions.udf.CIQ($B52, "IQ_INVENTORY", IQ_FY, $D52, , , "USD", , AJ$1)</f>
        <v>12748</v>
      </c>
    </row>
    <row r="53" spans="1:36" x14ac:dyDescent="0.25">
      <c r="A53" t="str">
        <f>_xll.ciqfunctions.udf.CIQ(B53,"IQ_COMPANY_NAME")</f>
        <v>The Home Depot, Inc.</v>
      </c>
      <c r="B53" t="s">
        <v>49</v>
      </c>
      <c r="C53" s="1" t="str">
        <f>_xll.ciqfunctions.udf.CIQ($B53, "IQ_INDUSTRY", IQ_FY, $D53, ,, "USD", , C$1)</f>
        <v>Specialty Retail</v>
      </c>
      <c r="D53" s="2">
        <f>DATE(YEAR(D52) -1, MONTH(D52), DAY(D52))</f>
        <v>43101</v>
      </c>
      <c r="E53" s="1">
        <f>_xll.ciqfunctions.udf.CIQ($B53, "IQ_TOTAL_REV", IQ_FY, $D53, ,, "USD", , E$1)</f>
        <v>94595</v>
      </c>
      <c r="F53" s="1">
        <f>_xll.ciqfunctions.udf.CIQ($B53, "IQ_NI", IQ_FY, $D53, ,, "USD", , F$1)</f>
        <v>7957</v>
      </c>
      <c r="G53" s="1">
        <f>_xll.ciqfunctions.udf.CIQ($B53, "IQ_CASH_EQUIV", IQ_FY, $D53, , , "USD", , G$1)</f>
        <v>2538</v>
      </c>
      <c r="H53" s="1">
        <f>_xll.ciqfunctions.udf.CIQ($B53, "IQ_CASH_ST_INVEST", IQ_FY, $D53, , , "USD", , H$1)</f>
        <v>2538</v>
      </c>
      <c r="I53" s="1">
        <f>_xll.ciqfunctions.udf.CIQ($B53, "IQ_TOTAL_CA", IQ_FY, $D53, , , "USD", , I$1)</f>
        <v>17724</v>
      </c>
      <c r="J53" s="1">
        <f>_xll.ciqfunctions.udf.CIQ($B53, "IQ_TOTAL_ASSETS", IQ_FY, $D53, , , "USD", , J$1)</f>
        <v>42966</v>
      </c>
      <c r="K53" s="1">
        <f>_xll.ciqfunctions.udf.CIQ($B53, "IQ_TOTAL_CL", IQ_FY, $D53, , , "USD", , K$1)</f>
        <v>14133</v>
      </c>
      <c r="L53" s="1">
        <f>_xll.ciqfunctions.udf.CIQ($B53, "IQ_TOTAL_LIAB", IQ_FY, $D53, ,, "USD", , L$1)</f>
        <v>38633</v>
      </c>
      <c r="M53" s="1" t="str">
        <f>IF(_xll.ciqfunctions.udf.CIQ($B53, "IQ_PREF_EQUITY", IQ_FY, $D53, , , "USD", , M$1)=0,"",_xll.ciqfunctions.udf.CIQ($B53, "IQ_PREF_EQUITY", IQ_FY, $D53, , , "USD", , M$1))</f>
        <v/>
      </c>
      <c r="N53" s="1">
        <f>IF(_xll.ciqfunctions.udf.CIQ($B53, "IQ_COMMON", IQ_FY, $D53, , , "USD", , N$1)=0,"na",_xll.ciqfunctions.udf.CIQ($B53, "IQ_COMMON", IQ_FY, $D53, , , "USD", , N$1))</f>
        <v>88</v>
      </c>
      <c r="O53" s="1">
        <f>IF(_xll.ciqfunctions.udf.CIQ($B53, "IQ_APIC", IQ_FY, $D53, , , "USD", , O$1)=0,"",_xll.ciqfunctions.udf.CIQ($B53, "IQ_APIC", IQ_FY, $D53, , , "USD", , O$1))</f>
        <v>9787</v>
      </c>
      <c r="P53" s="1">
        <f>_xll.ciqfunctions.udf.CIQ($B53, "IQ_TOTAL_ASSETS", IQ_FY, $D53, , , "USD", , P$1)</f>
        <v>42966</v>
      </c>
      <c r="Q53" s="1">
        <f>_xll.ciqfunctions.udf.CIQ($B53, "IQ_RE", IQ_FY, $D53, , , "USD", , Q$1)</f>
        <v>35519</v>
      </c>
      <c r="R53" s="1">
        <f>_xll.ciqfunctions.udf.CIQ($B53, "IQ_TOTAL_EQUITY", IQ_FY, $D53, , , "USD", , R$1)</f>
        <v>4333</v>
      </c>
      <c r="S53" s="1">
        <f>_xll.ciqfunctions.udf.CIQ($B53, "IQ_TOTAL_OUTSTANDING_FILING_DATE", IQ_FY, $D53, , , "USD", , S$1)</f>
        <v>1202.9181699999999</v>
      </c>
      <c r="T53" s="1">
        <f>_xll.ciqfunctions.udf.CIQ($B53, "IQ_TOTAL_DEBT", IQ_FY, $D53, , , "USD", , T$1)</f>
        <v>23601</v>
      </c>
      <c r="U53" s="1" t="str">
        <f>IF(_xll.ciqfunctions.udf.CIQ($B53, "IQ_PREF_DIV_OTHER", IQ_FY, $D53, , , "USD", , U$1)=0,"na",_xll.ciqfunctions.udf.CIQ($B53, "IQ_PREF_DIV_OTHER", IQ_FY, $D53, , , "USD", , U$1))</f>
        <v>na</v>
      </c>
      <c r="V53" s="1">
        <f>_xll.ciqfunctions.udf.CIQ($B53, "IQ_COGS", IQ_FY, $D53, , , "USD", , V$1)</f>
        <v>62282</v>
      </c>
      <c r="W53" s="1">
        <f>_xll.ciqfunctions.udf.CIQ($B53, "IQ_CASH_EQUIV", IQ_FY, $D53, , , "USD", , W$1)</f>
        <v>2538</v>
      </c>
      <c r="X53" s="1">
        <f>_xll.ciqfunctions.udf.CIQ($B53, "IQ_AR", IQ_FY, $D53, , , "USD", , X$1)</f>
        <v>1570</v>
      </c>
      <c r="Y53" s="1">
        <f>_xll.ciqfunctions.udf.CIQ($B53, "IQ_INVENTORY", IQ_FY, $D53, , , "USD", , Y$1)</f>
        <v>12549</v>
      </c>
      <c r="Z53" t="s">
        <v>44</v>
      </c>
      <c r="AA53" s="1">
        <f>_xll.ciqfunctions.udf.CIQ($B53, "IQ_ST_INVEST", IQ_FY, $D53, , , "USD", , AA$1)</f>
        <v>0</v>
      </c>
      <c r="AB53" s="1">
        <f>_xll.ciqfunctions.udf.CIQ($B53, "IQ_NPPE", IQ_FY, $D53, , , "USD", , AB$1)</f>
        <v>21914</v>
      </c>
      <c r="AC53" s="1">
        <f>_xll.ciqfunctions.udf.CIQ($B53, "IQ_LT_INVEST", IQ_FY, $D53, , , "USD", , AC$1)</f>
        <v>0</v>
      </c>
      <c r="AD53" s="1">
        <f>_xll.ciqfunctions.udf.CIQ($B53, "IQ_AP", IQ_FY, $D53, , , "USD", , AD$1)</f>
        <v>7000</v>
      </c>
      <c r="AE53" s="1">
        <f>_xll.ciqfunctions.udf.CIQ($B53, "IQ_NET_INTEREST_EXP", IQ_FY, $D53, , , "USD", , AE$1)</f>
        <v>-936</v>
      </c>
      <c r="AF53" s="1">
        <f>_xll.ciqfunctions.udf.CIQ($B53, "IQ_INC_TAX", IQ_FY, $D53, , , "USD", , AF$1)</f>
        <v>4534</v>
      </c>
      <c r="AG53" s="1">
        <f>_xll.ciqfunctions.udf.CIQ($B53, "IQ_INC_TAX", IQ_SGA, $D53, , , "USD", , AG$1)</f>
        <v>4852</v>
      </c>
      <c r="AH53" s="1">
        <f>_xll.ciqfunctions.udf.CIQ($B53, "IQ_COGS", IQ_FY, $D53, , , "USD", , AH$1)</f>
        <v>62282</v>
      </c>
      <c r="AI53" s="1">
        <f>_xll.ciqfunctions.udf.CIQ($B53, "IQ_TOTAL_EQUITY", IQ_FY, $D53, , , "USD", , AI$1)</f>
        <v>4333</v>
      </c>
      <c r="AJ53" s="1">
        <f>_xll.ciqfunctions.udf.CIQ($B53, "IQ_INVENTORY", IQ_FY, $D53, , , "USD", , AJ$1)</f>
        <v>12549</v>
      </c>
    </row>
    <row r="54" spans="1:36" x14ac:dyDescent="0.25">
      <c r="A54" t="str">
        <f>_xll.ciqfunctions.udf.CIQ(B54,"IQ_COMPANY_NAME")</f>
        <v>The Home Depot, Inc.</v>
      </c>
      <c r="B54" t="s">
        <v>49</v>
      </c>
      <c r="C54" s="1" t="str">
        <f>_xll.ciqfunctions.udf.CIQ($B54, "IQ_INDUSTRY", IQ_FY, $D54, ,, "USD", , C$1)</f>
        <v>Specialty Retail</v>
      </c>
      <c r="D54" s="2">
        <f>DATE(YEAR(D53) -1, MONTH(D53), DAY(D53))</f>
        <v>42736</v>
      </c>
      <c r="E54" s="1">
        <f>_xll.ciqfunctions.udf.CIQ($B54, "IQ_TOTAL_REV", IQ_FY, $D54, ,, "USD", , E$1)</f>
        <v>88519</v>
      </c>
      <c r="F54" s="1">
        <f>_xll.ciqfunctions.udf.CIQ($B54, "IQ_NI", IQ_FY, $D54, ,, "USD", , F$1)</f>
        <v>7009</v>
      </c>
      <c r="G54" s="1">
        <f>_xll.ciqfunctions.udf.CIQ($B54, "IQ_CASH_EQUIV", IQ_FY, $D54, , , "USD", , G$1)</f>
        <v>2216</v>
      </c>
      <c r="H54" s="1">
        <f>_xll.ciqfunctions.udf.CIQ($B54, "IQ_CASH_ST_INVEST", IQ_FY, $D54, , , "USD", , H$1)</f>
        <v>2216</v>
      </c>
      <c r="I54" s="1">
        <f>_xll.ciqfunctions.udf.CIQ($B54, "IQ_TOTAL_CA", IQ_FY, $D54, , , "USD", , I$1)</f>
        <v>16484</v>
      </c>
      <c r="J54" s="1">
        <f>_xll.ciqfunctions.udf.CIQ($B54, "IQ_TOTAL_ASSETS", IQ_FY, $D54, , , "USD", , J$1)</f>
        <v>41973</v>
      </c>
      <c r="K54" s="1">
        <f>_xll.ciqfunctions.udf.CIQ($B54, "IQ_TOTAL_CL", IQ_FY, $D54, , , "USD", , K$1)</f>
        <v>12524</v>
      </c>
      <c r="L54" s="1">
        <f>_xll.ciqfunctions.udf.CIQ($B54, "IQ_TOTAL_LIAB", IQ_FY, $D54, ,, "USD", , L$1)</f>
        <v>35657</v>
      </c>
      <c r="M54" s="1" t="str">
        <f>IF(_xll.ciqfunctions.udf.CIQ($B54, "IQ_PREF_EQUITY", IQ_FY, $D54, , , "USD", , M$1)=0,"",_xll.ciqfunctions.udf.CIQ($B54, "IQ_PREF_EQUITY", IQ_FY, $D54, , , "USD", , M$1))</f>
        <v/>
      </c>
      <c r="N54" s="1">
        <f>IF(_xll.ciqfunctions.udf.CIQ($B54, "IQ_COMMON", IQ_FY, $D54, , , "USD", , N$1)=0,"na",_xll.ciqfunctions.udf.CIQ($B54, "IQ_COMMON", IQ_FY, $D54, , , "USD", , N$1))</f>
        <v>88</v>
      </c>
      <c r="O54" s="1">
        <f>IF(_xll.ciqfunctions.udf.CIQ($B54, "IQ_APIC", IQ_FY, $D54, , , "USD", , O$1)=0,"",_xll.ciqfunctions.udf.CIQ($B54, "IQ_APIC", IQ_FY, $D54, , , "USD", , O$1))</f>
        <v>9347</v>
      </c>
      <c r="P54" s="1">
        <f>_xll.ciqfunctions.udf.CIQ($B54, "IQ_TOTAL_ASSETS", IQ_FY, $D54, , , "USD", , P$1)</f>
        <v>41973</v>
      </c>
      <c r="Q54" s="1">
        <f>_xll.ciqfunctions.udf.CIQ($B54, "IQ_RE", IQ_FY, $D54, , , "USD", , Q$1)</f>
        <v>30973</v>
      </c>
      <c r="R54" s="1">
        <f>_xll.ciqfunctions.udf.CIQ($B54, "IQ_TOTAL_EQUITY", IQ_FY, $D54, , , "USD", , R$1)</f>
        <v>6316</v>
      </c>
      <c r="S54" s="1">
        <f>_xll.ciqfunctions.udf.CIQ($B54, "IQ_TOTAL_OUTSTANDING_FILING_DATE", IQ_FY, $D54, , , "USD", , S$1)</f>
        <v>1252.95101</v>
      </c>
      <c r="T54" s="1">
        <f>_xll.ciqfunctions.udf.CIQ($B54, "IQ_TOTAL_DEBT", IQ_FY, $D54, , , "USD", , T$1)</f>
        <v>21216</v>
      </c>
      <c r="U54" s="1" t="str">
        <f>IF(_xll.ciqfunctions.udf.CIQ($B54, "IQ_PREF_DIV_OTHER", IQ_FY, $D54, , , "USD", , U$1)=0,"na",_xll.ciqfunctions.udf.CIQ($B54, "IQ_PREF_DIV_OTHER", IQ_FY, $D54, , , "USD", , U$1))</f>
        <v>na</v>
      </c>
      <c r="V54" s="1">
        <f>_xll.ciqfunctions.udf.CIQ($B54, "IQ_COGS", IQ_FY, $D54, , , "USD", , V$1)</f>
        <v>58254</v>
      </c>
      <c r="W54" s="1">
        <f>_xll.ciqfunctions.udf.CIQ($B54, "IQ_CASH_EQUIV", IQ_FY, $D54, , , "USD", , W$1)</f>
        <v>2216</v>
      </c>
      <c r="X54" s="1">
        <f>_xll.ciqfunctions.udf.CIQ($B54, "IQ_AR", IQ_FY, $D54, , , "USD", , X$1)</f>
        <v>1890</v>
      </c>
      <c r="Y54" s="1">
        <f>_xll.ciqfunctions.udf.CIQ($B54, "IQ_INVENTORY", IQ_FY, $D54, , , "USD", , Y$1)</f>
        <v>11809</v>
      </c>
      <c r="Z54" t="s">
        <v>44</v>
      </c>
      <c r="AA54" s="1">
        <f>_xll.ciqfunctions.udf.CIQ($B54, "IQ_ST_INVEST", IQ_FY, $D54, , , "USD", , AA$1)</f>
        <v>0</v>
      </c>
      <c r="AB54" s="1">
        <f>_xll.ciqfunctions.udf.CIQ($B54, "IQ_NPPE", IQ_FY, $D54, , , "USD", , AB$1)</f>
        <v>22191</v>
      </c>
      <c r="AC54" s="1">
        <f>_xll.ciqfunctions.udf.CIQ($B54, "IQ_LT_INVEST", IQ_FY, $D54, , , "USD", , AC$1)</f>
        <v>0</v>
      </c>
      <c r="AD54" s="1">
        <f>_xll.ciqfunctions.udf.CIQ($B54, "IQ_AP", IQ_FY, $D54, , , "USD", , AD$1)</f>
        <v>6565</v>
      </c>
      <c r="AE54" s="1">
        <f>_xll.ciqfunctions.udf.CIQ($B54, "IQ_NET_INTEREST_EXP", IQ_FY, $D54, , , "USD", , AE$1)</f>
        <v>-753</v>
      </c>
      <c r="AF54" s="1">
        <f>_xll.ciqfunctions.udf.CIQ($B54, "IQ_INC_TAX", IQ_FY, $D54, , , "USD", , AF$1)</f>
        <v>4012</v>
      </c>
      <c r="AG54" s="1">
        <f>_xll.ciqfunctions.udf.CIQ($B54, "IQ_INC_TAX", IQ_SGA, $D54, , , "USD", , AG$1)</f>
        <v>4428</v>
      </c>
      <c r="AH54" s="1">
        <f>_xll.ciqfunctions.udf.CIQ($B54, "IQ_COGS", IQ_FY, $D54, , , "USD", , AH$1)</f>
        <v>58254</v>
      </c>
      <c r="AI54" s="1">
        <f>_xll.ciqfunctions.udf.CIQ($B54, "IQ_TOTAL_EQUITY", IQ_FY, $D54, , , "USD", , AI$1)</f>
        <v>6316</v>
      </c>
      <c r="AJ54" s="1">
        <f>_xll.ciqfunctions.udf.CIQ($B54, "IQ_INVENTORY", IQ_FY, $D54, , , "USD", , AJ$1)</f>
        <v>11809</v>
      </c>
    </row>
    <row r="55" spans="1:36" x14ac:dyDescent="0.25">
      <c r="A55" t="str">
        <f>_xll.ciqfunctions.udf.CIQ(B55,"IQ_COMPANY_NAME")</f>
        <v>The Home Depot, Inc.</v>
      </c>
      <c r="B55" t="s">
        <v>49</v>
      </c>
      <c r="C55" s="1" t="str">
        <f>_xll.ciqfunctions.udf.CIQ($B55, "IQ_INDUSTRY", IQ_FY, $D55, ,, "USD", , C$1)</f>
        <v>Specialty Retail</v>
      </c>
      <c r="D55" s="2">
        <f>DATE(YEAR(D54) -1, MONTH(D54), DAY(D54))</f>
        <v>42370</v>
      </c>
      <c r="E55" s="1">
        <f>_xll.ciqfunctions.udf.CIQ($B55, "IQ_TOTAL_REV", IQ_FY, $D55, ,, "USD", , E$1)</f>
        <v>83176</v>
      </c>
      <c r="F55" s="1">
        <f>_xll.ciqfunctions.udf.CIQ($B55, "IQ_NI", IQ_FY, $D55, ,, "USD", , F$1)</f>
        <v>6345</v>
      </c>
      <c r="G55" s="1">
        <f>_xll.ciqfunctions.udf.CIQ($B55, "IQ_CASH_EQUIV", IQ_FY, $D55, , , "USD", , G$1)</f>
        <v>1723</v>
      </c>
      <c r="H55" s="1">
        <f>_xll.ciqfunctions.udf.CIQ($B55, "IQ_CASH_ST_INVEST", IQ_FY, $D55, , , "USD", , H$1)</f>
        <v>1723</v>
      </c>
      <c r="I55" s="1">
        <f>_xll.ciqfunctions.udf.CIQ($B55, "IQ_TOTAL_CA", IQ_FY, $D55, , , "USD", , I$1)</f>
        <v>15302</v>
      </c>
      <c r="J55" s="1">
        <f>_xll.ciqfunctions.udf.CIQ($B55, "IQ_TOTAL_ASSETS", IQ_FY, $D55, , , "USD", , J$1)</f>
        <v>39946</v>
      </c>
      <c r="K55" s="1">
        <f>_xll.ciqfunctions.udf.CIQ($B55, "IQ_TOTAL_CL", IQ_FY, $D55, , , "USD", , K$1)</f>
        <v>11269</v>
      </c>
      <c r="L55" s="1">
        <f>_xll.ciqfunctions.udf.CIQ($B55, "IQ_TOTAL_LIAB", IQ_FY, $D55, ,, "USD", , L$1)</f>
        <v>30624</v>
      </c>
      <c r="M55" s="1" t="str">
        <f>IF(_xll.ciqfunctions.udf.CIQ($B55, "IQ_PREF_EQUITY", IQ_FY, $D55, , , "USD", , M$1)=0,"",_xll.ciqfunctions.udf.CIQ($B55, "IQ_PREF_EQUITY", IQ_FY, $D55, , , "USD", , M$1))</f>
        <v/>
      </c>
      <c r="N55" s="1">
        <f>IF(_xll.ciqfunctions.udf.CIQ($B55, "IQ_COMMON", IQ_FY, $D55, , , "USD", , N$1)=0,"na",_xll.ciqfunctions.udf.CIQ($B55, "IQ_COMMON", IQ_FY, $D55, , , "USD", , N$1))</f>
        <v>88</v>
      </c>
      <c r="O55" s="1">
        <f>IF(_xll.ciqfunctions.udf.CIQ($B55, "IQ_APIC", IQ_FY, $D55, , , "USD", , O$1)=0,"",_xll.ciqfunctions.udf.CIQ($B55, "IQ_APIC", IQ_FY, $D55, , , "USD", , O$1))</f>
        <v>8885</v>
      </c>
      <c r="P55" s="1">
        <f>_xll.ciqfunctions.udf.CIQ($B55, "IQ_TOTAL_ASSETS", IQ_FY, $D55, , , "USD", , P$1)</f>
        <v>39946</v>
      </c>
      <c r="Q55" s="1">
        <f>_xll.ciqfunctions.udf.CIQ($B55, "IQ_RE", IQ_FY, $D55, , , "USD", , Q$1)</f>
        <v>26995</v>
      </c>
      <c r="R55" s="1">
        <f>_xll.ciqfunctions.udf.CIQ($B55, "IQ_TOTAL_EQUITY", IQ_FY, $D55, , , "USD", , R$1)</f>
        <v>9322</v>
      </c>
      <c r="S55" s="1">
        <f>_xll.ciqfunctions.udf.CIQ($B55, "IQ_TOTAL_OUTSTANDING_FILING_DATE", IQ_FY, $D55, , , "USD", , S$1)</f>
        <v>1307.39409</v>
      </c>
      <c r="T55" s="1">
        <f>_xll.ciqfunctions.udf.CIQ($B55, "IQ_TOTAL_DEBT", IQ_FY, $D55, , , "USD", , T$1)</f>
        <v>17197</v>
      </c>
      <c r="U55" s="1" t="str">
        <f>IF(_xll.ciqfunctions.udf.CIQ($B55, "IQ_PREF_DIV_OTHER", IQ_FY, $D55, , , "USD", , U$1)=0,"na",_xll.ciqfunctions.udf.CIQ($B55, "IQ_PREF_DIV_OTHER", IQ_FY, $D55, , , "USD", , U$1))</f>
        <v>na</v>
      </c>
      <c r="V55" s="1">
        <f>_xll.ciqfunctions.udf.CIQ($B55, "IQ_COGS", IQ_FY, $D55, , , "USD", , V$1)</f>
        <v>54787</v>
      </c>
      <c r="W55" s="1">
        <f>_xll.ciqfunctions.udf.CIQ($B55, "IQ_CASH_EQUIV", IQ_FY, $D55, , , "USD", , W$1)</f>
        <v>1723</v>
      </c>
      <c r="X55" s="1">
        <f>_xll.ciqfunctions.udf.CIQ($B55, "IQ_AR", IQ_FY, $D55, , , "USD", , X$1)</f>
        <v>1484</v>
      </c>
      <c r="Y55" s="1">
        <f>_xll.ciqfunctions.udf.CIQ($B55, "IQ_INVENTORY", IQ_FY, $D55, , , "USD", , Y$1)</f>
        <v>11079</v>
      </c>
      <c r="Z55" t="s">
        <v>44</v>
      </c>
      <c r="AA55" s="1">
        <f>_xll.ciqfunctions.udf.CIQ($B55, "IQ_ST_INVEST", IQ_FY, $D55, , , "USD", , AA$1)</f>
        <v>0</v>
      </c>
      <c r="AB55" s="1">
        <f>_xll.ciqfunctions.udf.CIQ($B55, "IQ_NPPE", IQ_FY, $D55, , , "USD", , AB$1)</f>
        <v>22720</v>
      </c>
      <c r="AC55" s="1">
        <f>_xll.ciqfunctions.udf.CIQ($B55, "IQ_LT_INVEST", IQ_FY, $D55, , , "USD", , AC$1)</f>
        <v>0</v>
      </c>
      <c r="AD55" s="1">
        <f>_xll.ciqfunctions.udf.CIQ($B55, "IQ_AP", IQ_FY, $D55, , , "USD", , AD$1)</f>
        <v>5807</v>
      </c>
      <c r="AE55" s="1">
        <f>_xll.ciqfunctions.udf.CIQ($B55, "IQ_NET_INTEREST_EXP", IQ_FY, $D55, , , "USD", , AE$1)</f>
        <v>-493</v>
      </c>
      <c r="AF55" s="1">
        <f>_xll.ciqfunctions.udf.CIQ($B55, "IQ_INC_TAX", IQ_FY, $D55, , , "USD", , AF$1)</f>
        <v>3631</v>
      </c>
      <c r="AG55" s="1">
        <f>_xll.ciqfunctions.udf.CIQ($B55, "IQ_INC_TAX", IQ_SGA, $D55, , , "USD", , AG$1)</f>
        <v>3884</v>
      </c>
      <c r="AH55" s="1">
        <f>_xll.ciqfunctions.udf.CIQ($B55, "IQ_COGS", IQ_FY, $D55, , , "USD", , AH$1)</f>
        <v>54787</v>
      </c>
      <c r="AI55" s="1">
        <f>_xll.ciqfunctions.udf.CIQ($B55, "IQ_TOTAL_EQUITY", IQ_FY, $D55, , , "USD", , AI$1)</f>
        <v>9322</v>
      </c>
      <c r="AJ55" s="1">
        <f>_xll.ciqfunctions.udf.CIQ($B55, "IQ_INVENTORY", IQ_FY, $D55, , , "USD", , AJ$1)</f>
        <v>11079</v>
      </c>
    </row>
    <row r="56" spans="1:36" x14ac:dyDescent="0.25">
      <c r="A56" t="str">
        <f>_xll.ciqfunctions.udf.CIQ(B56,"IQ_COMPANY_NAME")</f>
        <v>Honda Motor Co., Ltd.</v>
      </c>
      <c r="B56" t="s">
        <v>30</v>
      </c>
      <c r="C56" s="1" t="str">
        <f>_xll.ciqfunctions.udf.CIQ($B56, "IQ_INDUSTRY", IQ_FY, $D56, ,, "USD", , C$1)</f>
        <v>Automobiles</v>
      </c>
      <c r="D56" s="2">
        <v>44197</v>
      </c>
      <c r="E56" s="1">
        <f>_xll.ciqfunctions.udf.CIQ($B56, "IQ_TOTAL_REV", IQ_FY, $D56, ,, "USD", , E$1)</f>
        <v>138761.45159000001</v>
      </c>
      <c r="F56" s="1">
        <f>_xll.ciqfunctions.udf.CIQ($B56, "IQ_NI", IQ_FY, $D56, ,, "USD", , F$1)</f>
        <v>4235.4790999999996</v>
      </c>
      <c r="G56" s="1">
        <f>_xll.ciqfunctions.udf.CIQ($B56, "IQ_CASH_EQUIV", IQ_FY, $D56, , , "USD", , G$1)</f>
        <v>24835.53398</v>
      </c>
      <c r="H56" s="1">
        <f>_xll.ciqfunctions.udf.CIQ($B56, "IQ_CASH_ST_INVEST", IQ_FY, $D56, , , "USD", , H$1)</f>
        <v>26601.79306</v>
      </c>
      <c r="I56" s="1">
        <f>_xll.ciqfunctions.udf.CIQ($B56, "IQ_TOTAL_CA", IQ_FY, $D56, , , "USD", , I$1)</f>
        <v>67851.994839999999</v>
      </c>
      <c r="J56" s="1">
        <f>_xll.ciqfunctions.udf.CIQ($B56, "IQ_TOTAL_ASSETS", IQ_FY, $D56, , , "USD", , J$1)</f>
        <v>190158.78867000001</v>
      </c>
      <c r="K56" s="1">
        <f>_xll.ciqfunctions.udf.CIQ($B56, "IQ_TOTAL_CL", IQ_FY, $D56, , , "USD", , K$1)</f>
        <v>53810.229149999999</v>
      </c>
      <c r="L56" s="1">
        <f>_xll.ciqfunctions.udf.CIQ($B56, "IQ_TOTAL_LIAB", IQ_FY, $D56, ,, "USD", , L$1)</f>
        <v>113152.56763000001</v>
      </c>
      <c r="M56" s="1" t="str">
        <f>IF(_xll.ciqfunctions.udf.CIQ($B56, "IQ_PREF_EQUITY", IQ_FY, $D56, , , "USD", , M$1)=0,"",_xll.ciqfunctions.udf.CIQ($B56, "IQ_PREF_EQUITY", IQ_FY, $D56, , , "USD", , M$1))</f>
        <v/>
      </c>
      <c r="N56" s="1">
        <f>IF(_xll.ciqfunctions.udf.CIQ($B56, "IQ_COMMON", IQ_FY, $D56, , , "USD", , N$1)=0,"na",_xll.ciqfunctions.udf.CIQ($B56, "IQ_COMMON", IQ_FY, $D56, , , "USD", , N$1))</f>
        <v>799.86434999999994</v>
      </c>
      <c r="O56" s="1">
        <f>IF(_xll.ciqfunctions.udf.CIQ($B56, "IQ_APIC", IQ_FY, $D56, , , "USD", , O$1)=0,"",_xll.ciqfunctions.udf.CIQ($B56, "IQ_APIC", IQ_FY, $D56, , , "USD", , O$1))</f>
        <v>1596.83843</v>
      </c>
      <c r="P56" s="1">
        <f>_xll.ciqfunctions.udf.CIQ($B56, "IQ_TOTAL_ASSETS", IQ_FY, $D56, , , "USD", , P$1)</f>
        <v>190158.78867000001</v>
      </c>
      <c r="Q56" s="1">
        <f>_xll.ciqfunctions.udf.CIQ($B56, "IQ_RE", IQ_FY, $D56, , , "USD", , Q$1)</f>
        <v>75676.552379999994</v>
      </c>
      <c r="R56" s="1">
        <f>_xll.ciqfunctions.udf.CIQ($B56, "IQ_TOTAL_EQUITY", IQ_FY, $D56, , , "USD", , R$1)</f>
        <v>77006.221040000004</v>
      </c>
      <c r="S56" s="1">
        <f>_xll.ciqfunctions.udf.CIQ($B56, "IQ_TOTAL_OUTSTANDING_FILING_DATE", IQ_FY, $D56, , , "USD", , S$1)</f>
        <v>5179.8293599999997</v>
      </c>
      <c r="T56" s="1">
        <f>_xll.ciqfunctions.udf.CIQ($B56, "IQ_TOTAL_DEBT", IQ_FY, $D56, , , "USD", , T$1)</f>
        <v>72486.815979999999</v>
      </c>
      <c r="U56" s="1" t="str">
        <f>IF(_xll.ciqfunctions.udf.CIQ($B56, "IQ_PREF_DIV_OTHER", IQ_FY, $D56, , , "USD", , U$1)=0,"na",_xll.ciqfunctions.udf.CIQ($B56, "IQ_PREF_DIV_OTHER", IQ_FY, $D56, , , "USD", , U$1))</f>
        <v>na</v>
      </c>
      <c r="V56" s="1">
        <f>_xll.ciqfunctions.udf.CIQ($B56, "IQ_COGS", IQ_FY, $D56, , , "USD", , V$1)</f>
        <v>110143.48772999999</v>
      </c>
      <c r="W56" s="1">
        <f>_xll.ciqfunctions.udf.CIQ($B56, "IQ_CASH_EQUIV", IQ_FY, $D56, , , "USD", , W$1)</f>
        <v>24835.53398</v>
      </c>
      <c r="X56" s="1">
        <f>_xll.ciqfunctions.udf.CIQ($B56, "IQ_AR", IQ_FY, $D56, , , "USD", , X$1)</f>
        <v>5891.2383600000003</v>
      </c>
      <c r="Y56" s="1">
        <f>_xll.ciqfunctions.udf.CIQ($B56, "IQ_INVENTORY", IQ_FY, $D56, , , "USD", , Y$1)</f>
        <v>14503.15119</v>
      </c>
      <c r="Z56" t="s">
        <v>44</v>
      </c>
      <c r="AA56" s="1">
        <f>_xll.ciqfunctions.udf.CIQ($B56, "IQ_ST_INVEST", IQ_FY, $D56, , , "USD", , AA$1)</f>
        <v>1766.25908</v>
      </c>
      <c r="AB56" s="1">
        <f>_xll.ciqfunctions.udf.CIQ($B56, "IQ_NPPE", IQ_FY, $D56, , , "USD", , AB$1)</f>
        <v>28361.035540000001</v>
      </c>
      <c r="AC56" s="1">
        <f>_xll.ciqfunctions.udf.CIQ($B56, "IQ_LT_INVEST", IQ_FY, $D56, , , "USD", , AC$1)</f>
        <v>10196.82768</v>
      </c>
      <c r="AD56" s="1">
        <f>_xll.ciqfunctions.udf.CIQ($B56, "IQ_AP", IQ_FY, $D56, , , "USD", , AD$1)</f>
        <v>8907.5393199999999</v>
      </c>
      <c r="AE56" s="1">
        <f>_xll.ciqfunctions.udf.CIQ($B56, "IQ_NET_INTEREST_EXP", IQ_FY, $D56, , , "USD", , AE$1)</f>
        <v>278.03388000000001</v>
      </c>
      <c r="AF56" s="1">
        <f>_xll.ciqfunctions.udf.CIQ($B56, "IQ_INC_TAX", IQ_FY, $D56, , , "USD", , AF$1)</f>
        <v>2602.05213</v>
      </c>
      <c r="AG56" s="1">
        <f>_xll.ciqfunctions.udf.CIQ($B56, "IQ_INC_TAX", IQ_SGA, $D56, , , "USD", , AG$1)</f>
        <v>2054.9187000000002</v>
      </c>
      <c r="AH56" s="1">
        <f>_xll.ciqfunctions.udf.CIQ($B56, "IQ_COGS", IQ_FY, $D56, , , "USD", , AH$1)</f>
        <v>110143.48772999999</v>
      </c>
      <c r="AI56" s="1">
        <f>_xll.ciqfunctions.udf.CIQ($B56, "IQ_TOTAL_EQUITY", IQ_FY, $D56, , , "USD", , AI$1)</f>
        <v>77006.221040000004</v>
      </c>
      <c r="AJ56" s="1">
        <f>_xll.ciqfunctions.udf.CIQ($B56, "IQ_INVENTORY", IQ_FY, $D56, , , "USD", , AJ$1)</f>
        <v>14503.15119</v>
      </c>
    </row>
    <row r="57" spans="1:36" x14ac:dyDescent="0.25">
      <c r="A57" t="str">
        <f>_xll.ciqfunctions.udf.CIQ(B57,"IQ_COMPANY_NAME")</f>
        <v>Honda Motor Co., Ltd.</v>
      </c>
      <c r="B57" t="s">
        <v>30</v>
      </c>
      <c r="C57" s="1" t="str">
        <f>_xll.ciqfunctions.udf.CIQ($B57, "IQ_INDUSTRY", IQ_FY, $D57, ,, "USD", , C$1)</f>
        <v>Automobiles</v>
      </c>
      <c r="D57" s="2">
        <f>DATE(YEAR(D56) -1, MONTH(D56), DAY(D56))</f>
        <v>43831</v>
      </c>
      <c r="E57" s="1">
        <f>_xll.ciqfunctions.udf.CIQ($B57, "IQ_TOTAL_REV", IQ_FY, $D57, ,, "USD", , E$1)</f>
        <v>143386.12502000001</v>
      </c>
      <c r="F57" s="1">
        <f>_xll.ciqfunctions.udf.CIQ($B57, "IQ_NI", IQ_FY, $D57, ,, "USD", , F$1)</f>
        <v>5507.7698899999996</v>
      </c>
      <c r="G57" s="1">
        <f>_xll.ciqfunctions.udf.CIQ($B57, "IQ_CASH_EQUIV", IQ_FY, $D57, , , "USD", , G$1)</f>
        <v>22508.085220000001</v>
      </c>
      <c r="H57" s="1">
        <f>_xll.ciqfunctions.udf.CIQ($B57, "IQ_CASH_ST_INVEST", IQ_FY, $D57, , , "USD", , H$1)</f>
        <v>23981.544249999999</v>
      </c>
      <c r="I57" s="1">
        <f>_xll.ciqfunctions.udf.CIQ($B57, "IQ_TOTAL_CA", IQ_FY, $D57, , , "USD", , I$1)</f>
        <v>66305.331420000002</v>
      </c>
      <c r="J57" s="1">
        <f>_xll.ciqfunctions.udf.CIQ($B57, "IQ_TOTAL_ASSETS", IQ_FY, $D57, , , "USD", , J$1)</f>
        <v>184271.46805</v>
      </c>
      <c r="K57" s="1">
        <f>_xll.ciqfunctions.udf.CIQ($B57, "IQ_TOTAL_CL", IQ_FY, $D57, , , "USD", , K$1)</f>
        <v>53976.390370000001</v>
      </c>
      <c r="L57" s="1">
        <f>_xll.ciqfunctions.udf.CIQ($B57, "IQ_TOTAL_LIAB", IQ_FY, $D57, ,, "USD", , L$1)</f>
        <v>106969.87308999999</v>
      </c>
      <c r="M57" s="1" t="str">
        <f>IF(_xll.ciqfunctions.udf.CIQ($B57, "IQ_PREF_EQUITY", IQ_FY, $D57, , , "USD", , M$1)=0,"",_xll.ciqfunctions.udf.CIQ($B57, "IQ_PREF_EQUITY", IQ_FY, $D57, , , "USD", , M$1))</f>
        <v/>
      </c>
      <c r="N57" s="1">
        <f>IF(_xll.ciqfunctions.udf.CIQ($B57, "IQ_COMMON", IQ_FY, $D57, , , "USD", , N$1)=0,"na",_xll.ciqfunctions.udf.CIQ($B57, "IQ_COMMON", IQ_FY, $D57, , , "USD", , N$1))</f>
        <v>776.70785999999998</v>
      </c>
      <c r="O57" s="1">
        <f>IF(_xll.ciqfunctions.udf.CIQ($B57, "IQ_APIC", IQ_FY, $D57, , , "USD", , O$1)=0,"",_xll.ciqfunctions.udf.CIQ($B57, "IQ_APIC", IQ_FY, $D57, , , "USD", , O$1))</f>
        <v>1547.33323</v>
      </c>
      <c r="P57" s="1">
        <f>_xll.ciqfunctions.udf.CIQ($B57, "IQ_TOTAL_ASSETS", IQ_FY, $D57, , , "USD", , P$1)</f>
        <v>184271.46805</v>
      </c>
      <c r="Q57" s="1">
        <f>_xll.ciqfunctions.udf.CIQ($B57, "IQ_RE", IQ_FY, $D57, , , "USD", , Q$1)</f>
        <v>71957.736269999994</v>
      </c>
      <c r="R57" s="1">
        <f>_xll.ciqfunctions.udf.CIQ($B57, "IQ_TOTAL_EQUITY", IQ_FY, $D57, , , "USD", , R$1)</f>
        <v>77301.594960000002</v>
      </c>
      <c r="S57" s="1">
        <f>_xll.ciqfunctions.udf.CIQ($B57, "IQ_TOTAL_OUTSTANDING_FILING_DATE", IQ_FY, $D57, , , "USD", , S$1)</f>
        <v>5278.6841599999998</v>
      </c>
      <c r="T57" s="1">
        <f>_xll.ciqfunctions.udf.CIQ($B57, "IQ_TOTAL_DEBT", IQ_FY, $D57, , , "USD", , T$1)</f>
        <v>66721.665680000006</v>
      </c>
      <c r="U57" s="1" t="str">
        <f>IF(_xll.ciqfunctions.udf.CIQ($B57, "IQ_PREF_DIV_OTHER", IQ_FY, $D57, , , "USD", , U$1)=0,"na",_xll.ciqfunctions.udf.CIQ($B57, "IQ_PREF_DIV_OTHER", IQ_FY, $D57, , , "USD", , U$1))</f>
        <v>na</v>
      </c>
      <c r="V57" s="1">
        <f>_xll.ciqfunctions.udf.CIQ($B57, "IQ_COGS", IQ_FY, $D57, , , "USD", , V$1)</f>
        <v>113025.52671999999</v>
      </c>
      <c r="W57" s="1">
        <f>_xll.ciqfunctions.udf.CIQ($B57, "IQ_CASH_EQUIV", IQ_FY, $D57, , , "USD", , W$1)</f>
        <v>22508.085220000001</v>
      </c>
      <c r="X57" s="1">
        <f>_xll.ciqfunctions.udf.CIQ($B57, "IQ_AR", IQ_FY, $D57, , , "USD", , X$1)</f>
        <v>7158.6045999999997</v>
      </c>
      <c r="Y57" s="1">
        <f>_xll.ciqfunctions.udf.CIQ($B57, "IQ_INVENTORY", IQ_FY, $D57, , , "USD", , Y$1)</f>
        <v>14319.88946</v>
      </c>
      <c r="Z57" t="s">
        <v>44</v>
      </c>
      <c r="AA57" s="1">
        <f>_xll.ciqfunctions.udf.CIQ($B57, "IQ_ST_INVEST", IQ_FY, $D57, , , "USD", , AA$1)</f>
        <v>1473.45903</v>
      </c>
      <c r="AB57" s="1">
        <f>_xll.ciqfunctions.udf.CIQ($B57, "IQ_NPPE", IQ_FY, $D57, , , "USD", , AB$1)</f>
        <v>26909.48388</v>
      </c>
      <c r="AC57" s="1">
        <f>_xll.ciqfunctions.udf.CIQ($B57, "IQ_LT_INVEST", IQ_FY, $D57, , , "USD", , AC$1)</f>
        <v>10199.33188</v>
      </c>
      <c r="AD57" s="1">
        <f>_xll.ciqfunctions.udf.CIQ($B57, "IQ_AP", IQ_FY, $D57, , , "USD", , AD$1)</f>
        <v>10692.91547</v>
      </c>
      <c r="AE57" s="1">
        <f>_xll.ciqfunctions.udf.CIQ($B57, "IQ_NET_INTEREST_EXP", IQ_FY, $D57, , , "USD", , AE$1)</f>
        <v>365.29192999999998</v>
      </c>
      <c r="AF57" s="1">
        <f>_xll.ciqfunctions.udf.CIQ($B57, "IQ_INC_TAX", IQ_FY, $D57, , , "USD", , AF$1)</f>
        <v>2735.21335</v>
      </c>
      <c r="AG57" s="1">
        <f>_xll.ciqfunctions.udf.CIQ($B57, "IQ_INC_TAX", IQ_SGA, $D57, , , "USD", , AG$1)</f>
        <v>3407.95201</v>
      </c>
      <c r="AH57" s="1">
        <f>_xll.ciqfunctions.udf.CIQ($B57, "IQ_COGS", IQ_FY, $D57, , , "USD", , AH$1)</f>
        <v>113025.52671999999</v>
      </c>
      <c r="AI57" s="1">
        <f>_xll.ciqfunctions.udf.CIQ($B57, "IQ_TOTAL_EQUITY", IQ_FY, $D57, , , "USD", , AI$1)</f>
        <v>77301.594960000002</v>
      </c>
      <c r="AJ57" s="1">
        <f>_xll.ciqfunctions.udf.CIQ($B57, "IQ_INVENTORY", IQ_FY, $D57, , , "USD", , AJ$1)</f>
        <v>14319.88946</v>
      </c>
    </row>
    <row r="58" spans="1:36" x14ac:dyDescent="0.25">
      <c r="A58" t="str">
        <f>_xll.ciqfunctions.udf.CIQ(B58,"IQ_COMPANY_NAME")</f>
        <v>Honda Motor Co., Ltd.</v>
      </c>
      <c r="B58" t="s">
        <v>30</v>
      </c>
      <c r="C58" s="1" t="str">
        <f>_xll.ciqfunctions.udf.CIQ($B58, "IQ_INDUSTRY", IQ_FY, $D58, ,, "USD", , C$1)</f>
        <v>Automobiles</v>
      </c>
      <c r="D58" s="2">
        <f>DATE(YEAR(D57) -1, MONTH(D57), DAY(D57))</f>
        <v>43466</v>
      </c>
      <c r="E58" s="1">
        <f>_xll.ciqfunctions.udf.CIQ($B58, "IQ_TOTAL_REV", IQ_FY, $D58, ,, "USD", , E$1)</f>
        <v>144636.75653000001</v>
      </c>
      <c r="F58" s="1">
        <f>_xll.ciqfunctions.udf.CIQ($B58, "IQ_NI", IQ_FY, $D58, ,, "USD", , F$1)</f>
        <v>9974.4555400000008</v>
      </c>
      <c r="G58" s="1">
        <f>_xll.ciqfunctions.udf.CIQ($B58, "IQ_CASH_EQUIV", IQ_FY, $D58, , , "USD", , G$1)</f>
        <v>21246.533660000001</v>
      </c>
      <c r="H58" s="1">
        <f>_xll.ciqfunctions.udf.CIQ($B58, "IQ_CASH_ST_INVEST", IQ_FY, $D58, , , "USD", , H$1)</f>
        <v>23253.75563</v>
      </c>
      <c r="I58" s="1">
        <f>_xll.ciqfunctions.udf.CIQ($B58, "IQ_TOTAL_CA", IQ_FY, $D58, , , "USD", , I$1)</f>
        <v>65206.80126</v>
      </c>
      <c r="J58" s="1">
        <f>_xll.ciqfunctions.udf.CIQ($B58, "IQ_TOTAL_ASSETS", IQ_FY, $D58, , , "USD", , J$1)</f>
        <v>182186.94897999999</v>
      </c>
      <c r="K58" s="1">
        <f>_xll.ciqfunctions.udf.CIQ($B58, "IQ_TOTAL_CL", IQ_FY, $D58, , , "USD", , K$1)</f>
        <v>52955.127030000003</v>
      </c>
      <c r="L58" s="1">
        <f>_xll.ciqfunctions.udf.CIQ($B58, "IQ_TOTAL_LIAB", IQ_FY, $D58, ,, "USD", , L$1)</f>
        <v>104656.74428</v>
      </c>
      <c r="M58" s="1" t="str">
        <f>IF(_xll.ciqfunctions.udf.CIQ($B58, "IQ_PREF_EQUITY", IQ_FY, $D58, , , "USD", , M$1)=0,"",_xll.ciqfunctions.udf.CIQ($B58, "IQ_PREF_EQUITY", IQ_FY, $D58, , , "USD", , M$1))</f>
        <v/>
      </c>
      <c r="N58" s="1">
        <f>IF(_xll.ciqfunctions.udf.CIQ($B58, "IQ_COMMON", IQ_FY, $D58, , , "USD", , N$1)=0,"na",_xll.ciqfunctions.udf.CIQ($B58, "IQ_COMMON", IQ_FY, $D58, , , "USD", , N$1))</f>
        <v>810.38561000000004</v>
      </c>
      <c r="O58" s="1">
        <f>IF(_xll.ciqfunctions.udf.CIQ($B58, "IQ_APIC", IQ_FY, $D58, , , "USD", , O$1)=0,"",_xll.ciqfunctions.udf.CIQ($B58, "IQ_APIC", IQ_FY, $D58, , , "USD", , O$1))</f>
        <v>1611.2048199999999</v>
      </c>
      <c r="P58" s="1">
        <f>_xll.ciqfunctions.udf.CIQ($B58, "IQ_TOTAL_ASSETS", IQ_FY, $D58, , , "USD", , P$1)</f>
        <v>182186.94897999999</v>
      </c>
      <c r="Q58" s="1">
        <f>_xll.ciqfunctions.udf.CIQ($B58, "IQ_RE", IQ_FY, $D58, , , "USD", , Q$1)</f>
        <v>71666.42211</v>
      </c>
      <c r="R58" s="1">
        <f>_xll.ciqfunctions.udf.CIQ($B58, "IQ_TOTAL_EQUITY", IQ_FY, $D58, , , "USD", , R$1)</f>
        <v>77530.204700000002</v>
      </c>
      <c r="S58" s="1">
        <f>_xll.ciqfunctions.udf.CIQ($B58, "IQ_TOTAL_OUTSTANDING_FILING_DATE", IQ_FY, $D58, , , "USD", , S$1)</f>
        <v>5334.8334500000001</v>
      </c>
      <c r="T58" s="1">
        <f>_xll.ciqfunctions.udf.CIQ($B58, "IQ_TOTAL_DEBT", IQ_FY, $D58, , , "USD", , T$1)</f>
        <v>64701.599040000001</v>
      </c>
      <c r="U58" s="1" t="str">
        <f>IF(_xll.ciqfunctions.udf.CIQ($B58, "IQ_PREF_DIV_OTHER", IQ_FY, $D58, , , "USD", , U$1)=0,"na",_xll.ciqfunctions.udf.CIQ($B58, "IQ_PREF_DIV_OTHER", IQ_FY, $D58, , , "USD", , U$1))</f>
        <v>na</v>
      </c>
      <c r="V58" s="1">
        <f>_xll.ciqfunctions.udf.CIQ($B58, "IQ_COGS", IQ_FY, $D58, , , "USD", , V$1)</f>
        <v>112994.50655000001</v>
      </c>
      <c r="W58" s="1">
        <f>_xll.ciqfunctions.udf.CIQ($B58, "IQ_CASH_EQUIV", IQ_FY, $D58, , , "USD", , W$1)</f>
        <v>21246.533660000001</v>
      </c>
      <c r="X58" s="1">
        <f>_xll.ciqfunctions.udf.CIQ($B58, "IQ_AR", IQ_FY, $D58, , , "USD", , X$1)</f>
        <v>7536.9618899999996</v>
      </c>
      <c r="Y58" s="1">
        <f>_xll.ciqfunctions.udf.CIQ($B58, "IQ_INVENTORY", IQ_FY, $D58, , , "USD", , Y$1)</f>
        <v>14344.475990000001</v>
      </c>
      <c r="Z58" t="s">
        <v>44</v>
      </c>
      <c r="AA58" s="1">
        <f>_xll.ciqfunctions.udf.CIQ($B58, "IQ_ST_INVEST", IQ_FY, $D58, , , "USD", , AA$1)</f>
        <v>2007.22198</v>
      </c>
      <c r="AB58" s="1">
        <f>_xll.ciqfunctions.udf.CIQ($B58, "IQ_NPPE", IQ_FY, $D58, , , "USD", , AB$1)</f>
        <v>28835.112710000001</v>
      </c>
      <c r="AC58" s="1">
        <f>_xll.ciqfunctions.udf.CIQ($B58, "IQ_LT_INVEST", IQ_FY, $D58, , , "USD", , AC$1)</f>
        <v>10508.65828</v>
      </c>
      <c r="AD58" s="1">
        <f>_xll.ciqfunctions.udf.CIQ($B58, "IQ_AP", IQ_FY, $D58, , , "USD", , AD$1)</f>
        <v>11530.78535</v>
      </c>
      <c r="AE58" s="1">
        <f>_xll.ciqfunctions.udf.CIQ($B58, "IQ_NET_INTEREST_EXP", IQ_FY, $D58, , , "USD", , AE$1)</f>
        <v>310.19256999999999</v>
      </c>
      <c r="AF58" s="1">
        <f>_xll.ciqfunctions.udf.CIQ($B58, "IQ_INC_TAX", IQ_FY, $D58, , , "USD", , AF$1)</f>
        <v>-128.67568</v>
      </c>
      <c r="AG58" s="1">
        <f>_xll.ciqfunctions.udf.CIQ($B58, "IQ_INC_TAX", IQ_SGA, $D58, , , "USD", , AG$1)</f>
        <v>2334.8311600000002</v>
      </c>
      <c r="AH58" s="1">
        <f>_xll.ciqfunctions.udf.CIQ($B58, "IQ_COGS", IQ_FY, $D58, , , "USD", , AH$1)</f>
        <v>112994.50655000001</v>
      </c>
      <c r="AI58" s="1">
        <f>_xll.ciqfunctions.udf.CIQ($B58, "IQ_TOTAL_EQUITY", IQ_FY, $D58, , , "USD", , AI$1)</f>
        <v>77530.204700000002</v>
      </c>
      <c r="AJ58" s="1">
        <f>_xll.ciqfunctions.udf.CIQ($B58, "IQ_INVENTORY", IQ_FY, $D58, , , "USD", , AJ$1)</f>
        <v>14344.475990000001</v>
      </c>
    </row>
    <row r="59" spans="1:36" x14ac:dyDescent="0.25">
      <c r="A59" t="str">
        <f>_xll.ciqfunctions.udf.CIQ(B59,"IQ_COMPANY_NAME")</f>
        <v>Honda Motor Co., Ltd.</v>
      </c>
      <c r="B59" t="s">
        <v>30</v>
      </c>
      <c r="C59" s="1" t="str">
        <f>_xll.ciqfunctions.udf.CIQ($B59, "IQ_INDUSTRY", IQ_FY, $D59, ,, "USD", , C$1)</f>
        <v>Automobiles</v>
      </c>
      <c r="D59" s="2">
        <f>DATE(YEAR(D58) -1, MONTH(D58), DAY(D58))</f>
        <v>43101</v>
      </c>
      <c r="E59" s="1">
        <f>_xll.ciqfunctions.udf.CIQ($B59, "IQ_TOTAL_REV", IQ_FY, $D59, ,, "USD", , E$1)</f>
        <v>125553.36511</v>
      </c>
      <c r="F59" s="1">
        <f>_xll.ciqfunctions.udf.CIQ($B59, "IQ_NI", IQ_FY, $D59, ,, "USD", , F$1)</f>
        <v>5529.7668999999996</v>
      </c>
      <c r="G59" s="1">
        <f>_xll.ciqfunctions.udf.CIQ($B59, "IQ_CASH_EQUIV", IQ_FY, $D59, , , "USD", , G$1)</f>
        <v>18887.67741</v>
      </c>
      <c r="H59" s="1">
        <f>_xll.ciqfunctions.udf.CIQ($B59, "IQ_CASH_ST_INVEST", IQ_FY, $D59, , , "USD", , H$1)</f>
        <v>20227.829900000001</v>
      </c>
      <c r="I59" s="1">
        <f>_xll.ciqfunctions.udf.CIQ($B59, "IQ_TOTAL_CA", IQ_FY, $D59, , , "USD", , I$1)</f>
        <v>58793.426890000002</v>
      </c>
      <c r="J59" s="1">
        <f>_xll.ciqfunctions.udf.CIQ($B59, "IQ_TOTAL_ASSETS", IQ_FY, $D59, , , "USD", , J$1)</f>
        <v>170028.01152</v>
      </c>
      <c r="K59" s="1">
        <f>_xll.ciqfunctions.udf.CIQ($B59, "IQ_TOTAL_CL", IQ_FY, $D59, , , "USD", , K$1)</f>
        <v>48689.166649999999</v>
      </c>
      <c r="L59" s="1">
        <f>_xll.ciqfunctions.udf.CIQ($B59, "IQ_TOTAL_LIAB", IQ_FY, $D59, ,, "USD", , L$1)</f>
        <v>102138.98808</v>
      </c>
      <c r="M59" s="1" t="str">
        <f>IF(_xll.ciqfunctions.udf.CIQ($B59, "IQ_PREF_EQUITY", IQ_FY, $D59, , , "USD", , M$1)=0,"",_xll.ciqfunctions.udf.CIQ($B59, "IQ_PREF_EQUITY", IQ_FY, $D59, , , "USD", , M$1))</f>
        <v/>
      </c>
      <c r="N59" s="1">
        <f>IF(_xll.ciqfunctions.udf.CIQ($B59, "IQ_COMMON", IQ_FY, $D59, , , "USD", , N$1)=0,"na",_xll.ciqfunctions.udf.CIQ($B59, "IQ_COMMON", IQ_FY, $D59, , , "USD", , N$1))</f>
        <v>771.90135999999995</v>
      </c>
      <c r="O59" s="1">
        <f>IF(_xll.ciqfunctions.udf.CIQ($B59, "IQ_APIC", IQ_FY, $D59, , , "USD", , O$1)=0,"",_xll.ciqfunctions.udf.CIQ($B59, "IQ_APIC", IQ_FY, $D59, , , "USD", , O$1))</f>
        <v>1534.6906100000001</v>
      </c>
      <c r="P59" s="1">
        <f>_xll.ciqfunctions.udf.CIQ($B59, "IQ_TOTAL_ASSETS", IQ_FY, $D59, , , "USD", , P$1)</f>
        <v>170028.01152</v>
      </c>
      <c r="Q59" s="1">
        <f>_xll.ciqfunctions.udf.CIQ($B59, "IQ_RE", IQ_FY, $D59, , , "USD", , Q$1)</f>
        <v>60205.328260000002</v>
      </c>
      <c r="R59" s="1">
        <f>_xll.ciqfunctions.udf.CIQ($B59, "IQ_TOTAL_EQUITY", IQ_FY, $D59, , , "USD", , R$1)</f>
        <v>67889.023440000004</v>
      </c>
      <c r="S59" s="1">
        <f>_xll.ciqfunctions.udf.CIQ($B59, "IQ_TOTAL_OUTSTANDING_FILING_DATE", IQ_FY, $D59, , , "USD", , S$1)</f>
        <v>5406.8411900000001</v>
      </c>
      <c r="T59" s="1">
        <f>_xll.ciqfunctions.udf.CIQ($B59, "IQ_TOTAL_DEBT", IQ_FY, $D59, , , "USD", , T$1)</f>
        <v>61068.323790000002</v>
      </c>
      <c r="U59" s="1" t="str">
        <f>IF(_xll.ciqfunctions.udf.CIQ($B59, "IQ_PREF_DIV_OTHER", IQ_FY, $D59, , , "USD", , U$1)=0,"na",_xll.ciqfunctions.udf.CIQ($B59, "IQ_PREF_DIV_OTHER", IQ_FY, $D59, , , "USD", , U$1))</f>
        <v>na</v>
      </c>
      <c r="V59" s="1">
        <f>_xll.ciqfunctions.udf.CIQ($B59, "IQ_COGS", IQ_FY, $D59, , , "USD", , V$1)</f>
        <v>97785.158420000007</v>
      </c>
      <c r="W59" s="1">
        <f>_xll.ciqfunctions.udf.CIQ($B59, "IQ_CASH_EQUIV", IQ_FY, $D59, , , "USD", , W$1)</f>
        <v>18887.67741</v>
      </c>
      <c r="X59" s="1">
        <f>_xll.ciqfunctions.udf.CIQ($B59, "IQ_AR", IQ_FY, $D59, , , "USD", , X$1)</f>
        <v>6852.2512200000001</v>
      </c>
      <c r="Y59" s="1">
        <f>_xll.ciqfunctions.udf.CIQ($B59, "IQ_INVENTORY", IQ_FY, $D59, , , "USD", , Y$1)</f>
        <v>12234.34996</v>
      </c>
      <c r="Z59" t="s">
        <v>44</v>
      </c>
      <c r="AA59" s="1">
        <f>_xll.ciqfunctions.udf.CIQ($B59, "IQ_ST_INVEST", IQ_FY, $D59, , , "USD", , AA$1)</f>
        <v>1340.1524899999999</v>
      </c>
      <c r="AB59" s="1">
        <f>_xll.ciqfunctions.udf.CIQ($B59, "IQ_NPPE", IQ_FY, $D59, , , "USD", , AB$1)</f>
        <v>28702.942139999999</v>
      </c>
      <c r="AC59" s="1">
        <f>_xll.ciqfunctions.udf.CIQ($B59, "IQ_LT_INVEST", IQ_FY, $D59, , , "USD", , AC$1)</f>
        <v>8626.6727800000008</v>
      </c>
      <c r="AD59" s="1">
        <f>_xll.ciqfunctions.udf.CIQ($B59, "IQ_AP", IQ_FY, $D59, , , "USD", , AD$1)</f>
        <v>10612.95083</v>
      </c>
      <c r="AE59" s="1">
        <f>_xll.ciqfunctions.udf.CIQ($B59, "IQ_NET_INTEREST_EXP", IQ_FY, $D59, , , "USD", , AE$1)</f>
        <v>222.87893</v>
      </c>
      <c r="AF59" s="1">
        <f>_xll.ciqfunctions.udf.CIQ($B59, "IQ_INC_TAX", IQ_FY, $D59, , , "USD", , AF$1)</f>
        <v>2938.0448900000001</v>
      </c>
      <c r="AG59" s="1">
        <f>_xll.ciqfunctions.udf.CIQ($B59, "IQ_INC_TAX", IQ_SGA, $D59, , , "USD", , AG$1)</f>
        <v>-59.617350000000002</v>
      </c>
      <c r="AH59" s="1">
        <f>_xll.ciqfunctions.udf.CIQ($B59, "IQ_COGS", IQ_FY, $D59, , , "USD", , AH$1)</f>
        <v>97785.158420000007</v>
      </c>
      <c r="AI59" s="1">
        <f>_xll.ciqfunctions.udf.CIQ($B59, "IQ_TOTAL_EQUITY", IQ_FY, $D59, , , "USD", , AI$1)</f>
        <v>67889.023440000004</v>
      </c>
      <c r="AJ59" s="1">
        <f>_xll.ciqfunctions.udf.CIQ($B59, "IQ_INVENTORY", IQ_FY, $D59, , , "USD", , AJ$1)</f>
        <v>12234.34996</v>
      </c>
    </row>
    <row r="60" spans="1:36" x14ac:dyDescent="0.25">
      <c r="A60" t="str">
        <f>_xll.ciqfunctions.udf.CIQ(B60,"IQ_COMPANY_NAME")</f>
        <v>Honda Motor Co., Ltd.</v>
      </c>
      <c r="B60" t="s">
        <v>30</v>
      </c>
      <c r="C60" s="1" t="str">
        <f>_xll.ciqfunctions.udf.CIQ($B60, "IQ_INDUSTRY", IQ_FY, $D60, ,, "USD", , C$1)</f>
        <v>Automobiles</v>
      </c>
      <c r="D60" s="2">
        <f>DATE(YEAR(D59) -1, MONTH(D59), DAY(D59))</f>
        <v>42736</v>
      </c>
      <c r="E60" s="1">
        <f>_xll.ciqfunctions.udf.CIQ($B60, "IQ_TOTAL_REV", IQ_FY, $D60, ,, "USD", , E$1)</f>
        <v>129949.71825999999</v>
      </c>
      <c r="F60" s="1">
        <f>_xll.ciqfunctions.udf.CIQ($B60, "IQ_NI", IQ_FY, $D60, ,, "USD", , F$1)</f>
        <v>3066.3135000000002</v>
      </c>
      <c r="G60" s="1">
        <f>_xll.ciqfunctions.udf.CIQ($B60, "IQ_CASH_EQUIV", IQ_FY, $D60, , , "USD", , G$1)</f>
        <v>15641.29513</v>
      </c>
      <c r="H60" s="1">
        <f>_xll.ciqfunctions.udf.CIQ($B60, "IQ_CASH_ST_INVEST", IQ_FY, $D60, , , "USD", , H$1)</f>
        <v>16558.302919999998</v>
      </c>
      <c r="I60" s="1">
        <f>_xll.ciqfunctions.udf.CIQ($B60, "IQ_TOTAL_CA", IQ_FY, $D60, , , "USD", , I$1)</f>
        <v>55550.246700000003</v>
      </c>
      <c r="J60" s="1">
        <f>_xll.ciqfunctions.udf.CIQ($B60, "IQ_TOTAL_ASSETS", IQ_FY, $D60, , , "USD", , J$1)</f>
        <v>162240.06035000001</v>
      </c>
      <c r="K60" s="1">
        <f>_xll.ciqfunctions.udf.CIQ($B60, "IQ_TOTAL_CL", IQ_FY, $D60, , , "USD", , K$1)</f>
        <v>48685.92697</v>
      </c>
      <c r="L60" s="1">
        <f>_xll.ciqfunctions.udf.CIQ($B60, "IQ_TOTAL_LIAB", IQ_FY, $D60, ,, "USD", , L$1)</f>
        <v>99657.400290000005</v>
      </c>
      <c r="M60" s="1" t="str">
        <f>IF(_xll.ciqfunctions.udf.CIQ($B60, "IQ_PREF_EQUITY", IQ_FY, $D60, , , "USD", , M$1)=0,"",_xll.ciqfunctions.udf.CIQ($B60, "IQ_PREF_EQUITY", IQ_FY, $D60, , , "USD", , M$1))</f>
        <v/>
      </c>
      <c r="N60" s="1">
        <f>IF(_xll.ciqfunctions.udf.CIQ($B60, "IQ_COMMON", IQ_FY, $D60, , , "USD", , N$1)=0,"na",_xll.ciqfunctions.udf.CIQ($B60, "IQ_COMMON", IQ_FY, $D60, , , "USD", , N$1))</f>
        <v>765.9932</v>
      </c>
      <c r="O60" s="1">
        <f>IF(_xll.ciqfunctions.udf.CIQ($B60, "IQ_APIC", IQ_FY, $D60, , , "USD", , O$1)=0,"",_xll.ciqfunctions.udf.CIQ($B60, "IQ_APIC", IQ_FY, $D60, , , "USD", , O$1))</f>
        <v>1522.9440400000001</v>
      </c>
      <c r="P60" s="1">
        <f>_xll.ciqfunctions.udf.CIQ($B60, "IQ_TOTAL_ASSETS", IQ_FY, $D60, , , "USD", , P$1)</f>
        <v>162240.06035000001</v>
      </c>
      <c r="Q60" s="1">
        <f>_xll.ciqfunctions.udf.CIQ($B60, "IQ_RE", IQ_FY, $D60, , , "USD", , Q$1)</f>
        <v>55129.144910000003</v>
      </c>
      <c r="R60" s="1">
        <f>_xll.ciqfunctions.udf.CIQ($B60, "IQ_TOTAL_EQUITY", IQ_FY, $D60, , , "USD", , R$1)</f>
        <v>62582.660060000002</v>
      </c>
      <c r="S60" s="1">
        <f>_xll.ciqfunctions.udf.CIQ($B60, "IQ_TOTAL_OUTSTANDING_FILING_DATE", IQ_FY, $D60, , , "USD", , S$1)</f>
        <v>5406.8505599999999</v>
      </c>
      <c r="T60" s="1">
        <f>_xll.ciqfunctions.udf.CIQ($B60, "IQ_TOTAL_DEBT", IQ_FY, $D60, , , "USD", , T$1)</f>
        <v>58083.372259999996</v>
      </c>
      <c r="U60" s="1" t="str">
        <f>IF(_xll.ciqfunctions.udf.CIQ($B60, "IQ_PREF_DIV_OTHER", IQ_FY, $D60, , , "USD", , U$1)=0,"na",_xll.ciqfunctions.udf.CIQ($B60, "IQ_PREF_DIV_OTHER", IQ_FY, $D60, , , "USD", , U$1))</f>
        <v>na</v>
      </c>
      <c r="V60" s="1">
        <f>_xll.ciqfunctions.udf.CIQ($B60, "IQ_COGS", IQ_FY, $D60, , , "USD", , V$1)</f>
        <v>100857.94313</v>
      </c>
      <c r="W60" s="1">
        <f>_xll.ciqfunctions.udf.CIQ($B60, "IQ_CASH_EQUIV", IQ_FY, $D60, , , "USD", , W$1)</f>
        <v>15641.29513</v>
      </c>
      <c r="X60" s="1">
        <f>_xll.ciqfunctions.udf.CIQ($B60, "IQ_AR", IQ_FY, $D60, , , "USD", , X$1)</f>
        <v>7357.7248399999999</v>
      </c>
      <c r="Y60" s="1">
        <f>_xll.ciqfunctions.udf.CIQ($B60, "IQ_INVENTORY", IQ_FY, $D60, , , "USD", , Y$1)</f>
        <v>11688.25152</v>
      </c>
      <c r="Z60" t="s">
        <v>44</v>
      </c>
      <c r="AA60" s="1">
        <f>_xll.ciqfunctions.udf.CIQ($B60, "IQ_ST_INVEST", IQ_FY, $D60, , , "USD", , AA$1)</f>
        <v>917.00779</v>
      </c>
      <c r="AB60" s="1">
        <f>_xll.ciqfunctions.udf.CIQ($B60, "IQ_NPPE", IQ_FY, $D60, , , "USD", , AB$1)</f>
        <v>27942.006580000001</v>
      </c>
      <c r="AC60" s="1">
        <f>_xll.ciqfunctions.udf.CIQ($B60, "IQ_LT_INVEST", IQ_FY, $D60, , , "USD", , AC$1)</f>
        <v>8260.9910899999995</v>
      </c>
      <c r="AD60" s="1">
        <f>_xll.ciqfunctions.udf.CIQ($B60, "IQ_AP", IQ_FY, $D60, , , "USD", , AD$1)</f>
        <v>10039.524289999999</v>
      </c>
      <c r="AE60" s="1">
        <f>_xll.ciqfunctions.udf.CIQ($B60, "IQ_NET_INTEREST_EXP", IQ_FY, $D60, , , "USD", , AE$1)</f>
        <v>127.09148999999999</v>
      </c>
      <c r="AF60" s="1">
        <f>_xll.ciqfunctions.udf.CIQ($B60, "IQ_INC_TAX", IQ_FY, $D60, , , "USD", , AF$1)</f>
        <v>2038.9105500000001</v>
      </c>
      <c r="AG60" s="1">
        <f>_xll.ciqfunctions.udf.CIQ($B60, "IQ_INC_TAX", IQ_SGA, $D60, , , "USD", , AG$1)</f>
        <v>2509.0576700000001</v>
      </c>
      <c r="AH60" s="1">
        <f>_xll.ciqfunctions.udf.CIQ($B60, "IQ_COGS", IQ_FY, $D60, , , "USD", , AH$1)</f>
        <v>100857.94313</v>
      </c>
      <c r="AI60" s="1">
        <f>_xll.ciqfunctions.udf.CIQ($B60, "IQ_TOTAL_EQUITY", IQ_FY, $D60, , , "USD", , AI$1)</f>
        <v>62582.660060000002</v>
      </c>
      <c r="AJ60" s="1">
        <f>_xll.ciqfunctions.udf.CIQ($B60, "IQ_INVENTORY", IQ_FY, $D60, , , "USD", , AJ$1)</f>
        <v>11688.25152</v>
      </c>
    </row>
    <row r="61" spans="1:36" x14ac:dyDescent="0.25">
      <c r="A61" t="str">
        <f>_xll.ciqfunctions.udf.CIQ(B61,"IQ_COMPANY_NAME")</f>
        <v>Honda Motor Co., Ltd.</v>
      </c>
      <c r="B61" t="s">
        <v>30</v>
      </c>
      <c r="C61" s="1" t="str">
        <f>_xll.ciqfunctions.udf.CIQ($B61, "IQ_INDUSTRY", IQ_FY, $D61, ,, "USD", , C$1)</f>
        <v>Automobiles</v>
      </c>
      <c r="D61" s="2">
        <f>DATE(YEAR(D60) -1, MONTH(D60), DAY(D60))</f>
        <v>42370</v>
      </c>
      <c r="E61" s="1">
        <f>_xll.ciqfunctions.udf.CIQ($B61, "IQ_TOTAL_REV", IQ_FY, $D61, ,, "USD", , E$1)</f>
        <v>111076.75025</v>
      </c>
      <c r="F61" s="1">
        <f>_xll.ciqfunctions.udf.CIQ($B61, "IQ_NI", IQ_FY, $D61, ,, "USD", , F$1)</f>
        <v>4245.6455500000002</v>
      </c>
      <c r="G61" s="1">
        <f>_xll.ciqfunctions.udf.CIQ($B61, "IQ_CASH_EQUIV", IQ_FY, $D61, , , "USD", , G$1)</f>
        <v>12265.43903</v>
      </c>
      <c r="H61" s="1">
        <f>_xll.ciqfunctions.udf.CIQ($B61, "IQ_CASH_ST_INVEST", IQ_FY, $D61, , , "USD", , H$1)</f>
        <v>13038.070100000001</v>
      </c>
      <c r="I61" s="1">
        <f>_xll.ciqfunctions.udf.CIQ($B61, "IQ_TOTAL_CA", IQ_FY, $D61, , , "USD", , I$1)</f>
        <v>52472.207049999997</v>
      </c>
      <c r="J61" s="1">
        <f>_xll.ciqfunctions.udf.CIQ($B61, "IQ_TOTAL_ASSETS", IQ_FY, $D61, , , "USD", , J$1)</f>
        <v>153561.44148000001</v>
      </c>
      <c r="K61" s="1">
        <f>_xll.ciqfunctions.udf.CIQ($B61, "IQ_TOTAL_CL", IQ_FY, $D61, , , "USD", , K$1)</f>
        <v>44179.132469999997</v>
      </c>
      <c r="L61" s="1">
        <f>_xll.ciqfunctions.udf.CIQ($B61, "IQ_TOTAL_LIAB", IQ_FY, $D61, ,, "USD", , L$1)</f>
        <v>92032.804550000001</v>
      </c>
      <c r="M61" s="1" t="str">
        <f>IF(_xll.ciqfunctions.udf.CIQ($B61, "IQ_PREF_EQUITY", IQ_FY, $D61, , , "USD", , M$1)=0,"",_xll.ciqfunctions.udf.CIQ($B61, "IQ_PREF_EQUITY", IQ_FY, $D61, , , "USD", , M$1))</f>
        <v/>
      </c>
      <c r="N61" s="1">
        <f>IF(_xll.ciqfunctions.udf.CIQ($B61, "IQ_COMMON", IQ_FY, $D61, , , "USD", , N$1)=0,"na",_xll.ciqfunctions.udf.CIQ($B61, "IQ_COMMON", IQ_FY, $D61, , , "USD", , N$1))</f>
        <v>717.28479000000004</v>
      </c>
      <c r="O61" s="1">
        <f>IF(_xll.ciqfunctions.udf.CIQ($B61, "IQ_APIC", IQ_FY, $D61, , , "USD", , O$1)=0,"",_xll.ciqfunctions.udf.CIQ($B61, "IQ_APIC", IQ_FY, $D61, , , "USD", , O$1))</f>
        <v>1426.1022</v>
      </c>
      <c r="P61" s="1">
        <f>_xll.ciqfunctions.udf.CIQ($B61, "IQ_TOTAL_ASSETS", IQ_FY, $D61, , , "USD", , P$1)</f>
        <v>153561.44148000001</v>
      </c>
      <c r="Q61" s="1">
        <f>_xll.ciqfunctions.udf.CIQ($B61, "IQ_RE", IQ_FY, $D61, , , "USD", , Q$1)</f>
        <v>50700.667719999998</v>
      </c>
      <c r="R61" s="1">
        <f>_xll.ciqfunctions.udf.CIQ($B61, "IQ_TOTAL_EQUITY", IQ_FY, $D61, , , "USD", , R$1)</f>
        <v>61528.636930000001</v>
      </c>
      <c r="S61" s="1">
        <f>_xll.ciqfunctions.udf.CIQ($B61, "IQ_TOTAL_OUTSTANDING_FILING_DATE", IQ_FY, $D61, , , "USD", , S$1)</f>
        <v>5406.86078</v>
      </c>
      <c r="T61" s="1">
        <f>_xll.ciqfunctions.udf.CIQ($B61, "IQ_TOTAL_DEBT", IQ_FY, $D61, , , "USD", , T$1)</f>
        <v>56336.6875</v>
      </c>
      <c r="U61" s="1" t="str">
        <f>IF(_xll.ciqfunctions.udf.CIQ($B61, "IQ_PREF_DIV_OTHER", IQ_FY, $D61, , , "USD", , U$1)=0,"na",_xll.ciqfunctions.udf.CIQ($B61, "IQ_PREF_DIV_OTHER", IQ_FY, $D61, , , "USD", , U$1))</f>
        <v>na</v>
      </c>
      <c r="V61" s="1">
        <f>_xll.ciqfunctions.udf.CIQ($B61, "IQ_COGS", IQ_FY, $D61, , , "USD", , V$1)</f>
        <v>86097.043120000002</v>
      </c>
      <c r="W61" s="1">
        <f>_xll.ciqfunctions.udf.CIQ($B61, "IQ_CASH_EQUIV", IQ_FY, $D61, , , "USD", , W$1)</f>
        <v>12265.43903</v>
      </c>
      <c r="X61" s="1">
        <f>_xll.ciqfunctions.udf.CIQ($B61, "IQ_AR", IQ_FY, $D61, , , "USD", , X$1)</f>
        <v>6839.5784299999996</v>
      </c>
      <c r="Y61" s="1">
        <f>_xll.ciqfunctions.udf.CIQ($B61, "IQ_INVENTORY", IQ_FY, $D61, , , "USD", , Y$1)</f>
        <v>12486.97416</v>
      </c>
      <c r="Z61" t="s">
        <v>44</v>
      </c>
      <c r="AA61" s="1">
        <f>_xll.ciqfunctions.udf.CIQ($B61, "IQ_ST_INVEST", IQ_FY, $D61, , , "USD", , AA$1)</f>
        <v>772.63107000000002</v>
      </c>
      <c r="AB61" s="1">
        <f>_xll.ciqfunctions.udf.CIQ($B61, "IQ_NPPE", IQ_FY, $D61, , , "USD", , AB$1)</f>
        <v>26581.473979999999</v>
      </c>
      <c r="AC61" s="1">
        <f>_xll.ciqfunctions.udf.CIQ($B61, "IQ_LT_INVEST", IQ_FY, $D61, , , "USD", , AC$1)</f>
        <v>8046.9540699999998</v>
      </c>
      <c r="AD61" s="1">
        <f>_xll.ciqfunctions.udf.CIQ($B61, "IQ_AP", IQ_FY, $D61, , , "USD", , AD$1)</f>
        <v>9648.6209099999996</v>
      </c>
      <c r="AE61" s="1">
        <f>_xll.ciqfunctions.udf.CIQ($B61, "IQ_NET_INTEREST_EXP", IQ_FY, $D61, , , "USD", , AE$1)</f>
        <v>102.89191</v>
      </c>
      <c r="AF61" s="1">
        <f>_xll.ciqfunctions.udf.CIQ($B61, "IQ_INC_TAX", IQ_FY, $D61, , , "USD", , AF$1)</f>
        <v>2042.9952900000001</v>
      </c>
      <c r="AG61" s="1">
        <f>_xll.ciqfunctions.udf.CIQ($B61, "IQ_INC_TAX", IQ_SGA, $D61, , , "USD", , AG$1)</f>
        <v>1888.37365</v>
      </c>
      <c r="AH61" s="1">
        <f>_xll.ciqfunctions.udf.CIQ($B61, "IQ_COGS", IQ_FY, $D61, , , "USD", , AH$1)</f>
        <v>86097.043120000002</v>
      </c>
      <c r="AI61" s="1">
        <f>_xll.ciqfunctions.udf.CIQ($B61, "IQ_TOTAL_EQUITY", IQ_FY, $D61, , , "USD", , AI$1)</f>
        <v>61528.636930000001</v>
      </c>
      <c r="AJ61" s="1">
        <f>_xll.ciqfunctions.udf.CIQ($B61, "IQ_INVENTORY", IQ_FY, $D61, , , "USD", , AJ$1)</f>
        <v>12486.97416</v>
      </c>
    </row>
    <row r="62" spans="1:36" x14ac:dyDescent="0.25">
      <c r="A62" t="str">
        <f>_xll.ciqfunctions.udf.CIQ(B62,"IQ_COMPANY_NAME")</f>
        <v>Suzuki Motor Corporation</v>
      </c>
      <c r="B62" s="3" t="s">
        <v>1</v>
      </c>
      <c r="C62" s="1" t="str">
        <f>_xll.ciqfunctions.udf.CIQ($B62, "IQ_INDUSTRY", IQ_FY, $D62, ,, "USD", , C$1)</f>
        <v>Automobiles</v>
      </c>
      <c r="D62" s="2">
        <v>44197</v>
      </c>
      <c r="E62" s="1">
        <f>_xll.ciqfunctions.udf.CIQ($B62, "IQ_TOTAL_REV", IQ_FY, $D62, ,, "USD", , E$1)</f>
        <v>32419.779989999999</v>
      </c>
      <c r="F62" s="1">
        <f>_xll.ciqfunctions.udf.CIQ($B62, "IQ_NI", IQ_FY, $D62, ,, "USD", , F$1)</f>
        <v>1247.3932299999999</v>
      </c>
      <c r="G62" s="1">
        <f>_xll.ciqfunctions.udf.CIQ($B62, "IQ_CASH_EQUIV", IQ_FY, $D62, , , "USD", , G$1)</f>
        <v>4514.8605299999999</v>
      </c>
      <c r="H62" s="1">
        <f>_xll.ciqfunctions.udf.CIQ($B62, "IQ_CASH_ST_INVEST", IQ_FY, $D62, , , "USD", , H$1)</f>
        <v>5616.9218899999996</v>
      </c>
      <c r="I62" s="1">
        <f>_xll.ciqfunctions.udf.CIQ($B62, "IQ_TOTAL_CA", IQ_FY, $D62, , , "USD", , I$1)</f>
        <v>14309.418729999999</v>
      </c>
      <c r="J62" s="1">
        <f>_xll.ciqfunctions.udf.CIQ($B62, "IQ_TOTAL_ASSETS", IQ_FY, $D62, , , "USD", , J$1)</f>
        <v>31038.300029999999</v>
      </c>
      <c r="K62" s="1">
        <f>_xll.ciqfunctions.udf.CIQ($B62, "IQ_TOTAL_CL", IQ_FY, $D62, , , "USD", , K$1)</f>
        <v>11389.249820000001</v>
      </c>
      <c r="L62" s="1">
        <f>_xll.ciqfunctions.udf.CIQ($B62, "IQ_TOTAL_LIAB", IQ_FY, $D62, ,, "USD", , L$1)</f>
        <v>14368.94364</v>
      </c>
      <c r="M62" s="1" t="str">
        <f>IF(_xll.ciqfunctions.udf.CIQ($B62, "IQ_PREF_EQUITY", IQ_FY, $D62, , , "USD", , M$1)=0,"",_xll.ciqfunctions.udf.CIQ($B62, "IQ_PREF_EQUITY", IQ_FY, $D62, , , "USD", , M$1))</f>
        <v/>
      </c>
      <c r="N62" s="1">
        <f>IF(_xll.ciqfunctions.udf.CIQ($B62, "IQ_COMMON", IQ_FY, $D62, , , "USD", , N$1)=0,"na",_xll.ciqfunctions.udf.CIQ($B62, "IQ_COMMON", IQ_FY, $D62, , , "USD", , N$1))</f>
        <v>1284.38139</v>
      </c>
      <c r="O62" s="1">
        <f>IF(_xll.ciqfunctions.udf.CIQ($B62, "IQ_APIC", IQ_FY, $D62, , , "USD", , O$1)=0,"",_xll.ciqfunctions.udf.CIQ($B62, "IQ_APIC", IQ_FY, $D62, , , "USD", , O$1))</f>
        <v>1361.40599</v>
      </c>
      <c r="P62" s="1">
        <f>_xll.ciqfunctions.udf.CIQ($B62, "IQ_TOTAL_ASSETS", IQ_FY, $D62, , , "USD", , P$1)</f>
        <v>31038.300029999999</v>
      </c>
      <c r="Q62" s="1">
        <f>_xll.ciqfunctions.udf.CIQ($B62, "IQ_RE", IQ_FY, $D62, , , "USD", , Q$1)</f>
        <v>13147.200500000001</v>
      </c>
      <c r="R62" s="1">
        <f>_xll.ciqfunctions.udf.CIQ($B62, "IQ_TOTAL_EQUITY", IQ_FY, $D62, , , "USD", , R$1)</f>
        <v>16669.356390000001</v>
      </c>
      <c r="S62" s="1">
        <f>_xll.ciqfunctions.udf.CIQ($B62, "IQ_TOTAL_OUTSTANDING_FILING_DATE", IQ_FY, $D62, , , "USD", , S$1)</f>
        <v>485.33247</v>
      </c>
      <c r="T62" s="1">
        <f>_xll.ciqfunctions.udf.CIQ($B62, "IQ_TOTAL_DEBT", IQ_FY, $D62, , , "USD", , T$1)</f>
        <v>3756.3708799999999</v>
      </c>
      <c r="U62" s="1" t="str">
        <f>IF(_xll.ciqfunctions.udf.CIQ($B62, "IQ_PREF_DIV_OTHER", IQ_FY, $D62, , , "USD", , U$1)=0,"na",_xll.ciqfunctions.udf.CIQ($B62, "IQ_PREF_DIV_OTHER", IQ_FY, $D62, , , "USD", , U$1))</f>
        <v>na</v>
      </c>
      <c r="V62" s="1">
        <f>_xll.ciqfunctions.udf.CIQ($B62, "IQ_COGS", IQ_FY, $D62, , , "USD", , V$1)</f>
        <v>23371.118760000001</v>
      </c>
      <c r="W62" s="1">
        <f>_xll.ciqfunctions.udf.CIQ($B62, "IQ_CASH_EQUIV", IQ_FY, $D62, , , "USD", , W$1)</f>
        <v>4514.8605299999999</v>
      </c>
      <c r="X62" s="1">
        <f>_xll.ciqfunctions.udf.CIQ($B62, "IQ_AR", IQ_FY, $D62, , , "USD", , X$1)</f>
        <v>3944.9733299999998</v>
      </c>
      <c r="Y62" s="1">
        <f>_xll.ciqfunctions.udf.CIQ($B62, "IQ_INVENTORY", IQ_FY, $D62, , , "USD", , Y$1)</f>
        <v>3303.7584499999998</v>
      </c>
      <c r="Z62" t="s">
        <v>44</v>
      </c>
      <c r="AA62" s="1">
        <f>_xll.ciqfunctions.udf.CIQ($B62, "IQ_ST_INVEST", IQ_FY, $D62, , , "USD", , AA$1)</f>
        <v>1102.0613499999999</v>
      </c>
      <c r="AB62" s="1">
        <f>_xll.ciqfunctions.udf.CIQ($B62, "IQ_NPPE", IQ_FY, $D62, , , "USD", , AB$1)</f>
        <v>8551.3656300000002</v>
      </c>
      <c r="AC62" s="1">
        <f>_xll.ciqfunctions.udf.CIQ($B62, "IQ_LT_INVEST", IQ_FY, $D62, , , "USD", , AC$1)</f>
        <v>6537.4531500000003</v>
      </c>
      <c r="AD62" s="1">
        <f>_xll.ciqfunctions.udf.CIQ($B62, "IQ_AP", IQ_FY, $D62, , , "USD", , AD$1)</f>
        <v>3065.60302</v>
      </c>
      <c r="AE62" s="1">
        <f>_xll.ciqfunctions.udf.CIQ($B62, "IQ_NET_INTEREST_EXP", IQ_FY, $D62, , , "USD", , AE$1)</f>
        <v>215.79526000000001</v>
      </c>
      <c r="AF62" s="1">
        <f>_xll.ciqfunctions.udf.CIQ($B62, "IQ_INC_TAX", IQ_FY, $D62, , , "USD", , AF$1)</f>
        <v>775.24585000000002</v>
      </c>
      <c r="AG62" s="1">
        <f>_xll.ciqfunctions.udf.CIQ($B62, "IQ_INC_TAX", IQ_SGA, $D62, , , "USD", , AG$1)</f>
        <v>699.24518999999998</v>
      </c>
      <c r="AH62" s="1">
        <f>_xll.ciqfunctions.udf.CIQ($B62, "IQ_COGS", IQ_FY, $D62, , , "USD", , AH$1)</f>
        <v>23371.118760000001</v>
      </c>
      <c r="AI62" s="1">
        <f>_xll.ciqfunctions.udf.CIQ($B62, "IQ_TOTAL_EQUITY", IQ_FY, $D62, , , "USD", , AI$1)</f>
        <v>16669.356390000001</v>
      </c>
      <c r="AJ62" s="1">
        <f>_xll.ciqfunctions.udf.CIQ($B62, "IQ_INVENTORY", IQ_FY, $D62, , , "USD", , AJ$1)</f>
        <v>3303.7584499999998</v>
      </c>
    </row>
    <row r="63" spans="1:36" x14ac:dyDescent="0.25">
      <c r="A63" t="str">
        <f>_xll.ciqfunctions.udf.CIQ(B63,"IQ_COMPANY_NAME")</f>
        <v>Suzuki Motor Corporation</v>
      </c>
      <c r="B63" s="3" t="s">
        <v>1</v>
      </c>
      <c r="C63" s="1" t="str">
        <f>_xll.ciqfunctions.udf.CIQ($B63, "IQ_INDUSTRY", IQ_FY, $D63, ,, "USD", , C$1)</f>
        <v>Automobiles</v>
      </c>
      <c r="D63" s="2">
        <f>DATE(YEAR(D62) -1, MONTH(D62), DAY(D62))</f>
        <v>43831</v>
      </c>
      <c r="E63" s="1">
        <f>_xll.ciqfunctions.udf.CIQ($B63, "IQ_TOTAL_REV", IQ_FY, $D63, ,, "USD", , E$1)</f>
        <v>34938.14531</v>
      </c>
      <c r="F63" s="1">
        <f>_xll.ciqfunctions.udf.CIQ($B63, "IQ_NI", IQ_FY, $D63, ,, "USD", , F$1)</f>
        <v>1613.20273</v>
      </c>
      <c r="G63" s="1">
        <f>_xll.ciqfunctions.udf.CIQ($B63, "IQ_CASH_EQUIV", IQ_FY, $D63, , , "USD", , G$1)</f>
        <v>4599.9186399999999</v>
      </c>
      <c r="H63" s="1">
        <f>_xll.ciqfunctions.udf.CIQ($B63, "IQ_CASH_ST_INVEST", IQ_FY, $D63, , , "USD", , H$1)</f>
        <v>6305.9559499999996</v>
      </c>
      <c r="I63" s="1">
        <f>_xll.ciqfunctions.udf.CIQ($B63, "IQ_TOTAL_CA", IQ_FY, $D63, , , "USD", , I$1)</f>
        <v>14640.528389999999</v>
      </c>
      <c r="J63" s="1">
        <f>_xll.ciqfunctions.udf.CIQ($B63, "IQ_TOTAL_ASSETS", IQ_FY, $D63, , , "USD", , J$1)</f>
        <v>30700.92858</v>
      </c>
      <c r="K63" s="1">
        <f>_xll.ciqfunctions.udf.CIQ($B63, "IQ_TOTAL_CL", IQ_FY, $D63, , , "USD", , K$1)</f>
        <v>12089.72077</v>
      </c>
      <c r="L63" s="1">
        <f>_xll.ciqfunctions.udf.CIQ($B63, "IQ_TOTAL_LIAB", IQ_FY, $D63, ,, "USD", , L$1)</f>
        <v>15215.73819</v>
      </c>
      <c r="M63" s="1" t="str">
        <f>IF(_xll.ciqfunctions.udf.CIQ($B63, "IQ_PREF_EQUITY", IQ_FY, $D63, , , "USD", , M$1)=0,"",_xll.ciqfunctions.udf.CIQ($B63, "IQ_PREF_EQUITY", IQ_FY, $D63, , , "USD", , M$1))</f>
        <v/>
      </c>
      <c r="N63" s="1">
        <f>IF(_xll.ciqfunctions.udf.CIQ($B63, "IQ_COMMON", IQ_FY, $D63, , , "USD", , N$1)=0,"na",_xll.ciqfunctions.udf.CIQ($B63, "IQ_COMMON", IQ_FY, $D63, , , "USD", , N$1))</f>
        <v>1246.8278700000001</v>
      </c>
      <c r="O63" s="1">
        <f>IF(_xll.ciqfunctions.udf.CIQ($B63, "IQ_APIC", IQ_FY, $D63, , , "USD", , O$1)=0,"",_xll.ciqfunctions.udf.CIQ($B63, "IQ_APIC", IQ_FY, $D63, , , "USD", , O$1))</f>
        <v>1299.2058099999999</v>
      </c>
      <c r="P63" s="1">
        <f>_xll.ciqfunctions.udf.CIQ($B63, "IQ_TOTAL_ASSETS", IQ_FY, $D63, , , "USD", , P$1)</f>
        <v>30700.92858</v>
      </c>
      <c r="Q63" s="1">
        <f>_xll.ciqfunctions.udf.CIQ($B63, "IQ_RE", IQ_FY, $D63, , , "USD", , Q$1)</f>
        <v>11863.43254</v>
      </c>
      <c r="R63" s="1">
        <f>_xll.ciqfunctions.udf.CIQ($B63, "IQ_TOTAL_EQUITY", IQ_FY, $D63, , , "USD", , R$1)</f>
        <v>15485.19039</v>
      </c>
      <c r="S63" s="1">
        <f>_xll.ciqfunctions.udf.CIQ($B63, "IQ_TOTAL_OUTSTANDING_FILING_DATE", IQ_FY, $D63, , , "USD", , S$1)</f>
        <v>461.39733999999999</v>
      </c>
      <c r="T63" s="1">
        <f>_xll.ciqfunctions.udf.CIQ($B63, "IQ_TOTAL_DEBT", IQ_FY, $D63, , , "USD", , T$1)</f>
        <v>3388.1146899999999</v>
      </c>
      <c r="U63" s="1" t="str">
        <f>IF(_xll.ciqfunctions.udf.CIQ($B63, "IQ_PREF_DIV_OTHER", IQ_FY, $D63, , , "USD", , U$1)=0,"na",_xll.ciqfunctions.udf.CIQ($B63, "IQ_PREF_DIV_OTHER", IQ_FY, $D63, , , "USD", , U$1))</f>
        <v>na</v>
      </c>
      <c r="V63" s="1">
        <f>_xll.ciqfunctions.udf.CIQ($B63, "IQ_COGS", IQ_FY, $D63, , , "USD", , V$1)</f>
        <v>24717.605960000001</v>
      </c>
      <c r="W63" s="1">
        <f>_xll.ciqfunctions.udf.CIQ($B63, "IQ_CASH_EQUIV", IQ_FY, $D63, , , "USD", , W$1)</f>
        <v>4599.9186399999999</v>
      </c>
      <c r="X63" s="1">
        <f>_xll.ciqfunctions.udf.CIQ($B63, "IQ_AR", IQ_FY, $D63, , , "USD", , X$1)</f>
        <v>3975.9948199999999</v>
      </c>
      <c r="Y63" s="1">
        <f>_xll.ciqfunctions.udf.CIQ($B63, "IQ_INVENTORY", IQ_FY, $D63, , , "USD", , Y$1)</f>
        <v>3175.6699699999999</v>
      </c>
      <c r="Z63" t="s">
        <v>44</v>
      </c>
      <c r="AA63" s="1">
        <f>_xll.ciqfunctions.udf.CIQ($B63, "IQ_ST_INVEST", IQ_FY, $D63, , , "USD", , AA$1)</f>
        <v>1706.0373099999999</v>
      </c>
      <c r="AB63" s="1">
        <f>_xll.ciqfunctions.udf.CIQ($B63, "IQ_NPPE", IQ_FY, $D63, , , "USD", , AB$1)</f>
        <v>8160.59897</v>
      </c>
      <c r="AC63" s="1">
        <f>_xll.ciqfunctions.udf.CIQ($B63, "IQ_LT_INVEST", IQ_FY, $D63, , , "USD", , AC$1)</f>
        <v>6082.0772399999996</v>
      </c>
      <c r="AD63" s="1">
        <f>_xll.ciqfunctions.udf.CIQ($B63, "IQ_AP", IQ_FY, $D63, , , "USD", , AD$1)</f>
        <v>3599.9006199999999</v>
      </c>
      <c r="AE63" s="1">
        <f>_xll.ciqfunctions.udf.CIQ($B63, "IQ_NET_INTEREST_EXP", IQ_FY, $D63, , , "USD", , AE$1)</f>
        <v>457.11577</v>
      </c>
      <c r="AF63" s="1">
        <f>_xll.ciqfunctions.udf.CIQ($B63, "IQ_INC_TAX", IQ_FY, $D63, , , "USD", , AF$1)</f>
        <v>555.02209000000005</v>
      </c>
      <c r="AG63" s="1">
        <f>_xll.ciqfunctions.udf.CIQ($B63, "IQ_INC_TAX", IQ_SGA, $D63, , , "USD", , AG$1)</f>
        <v>347.36881</v>
      </c>
      <c r="AH63" s="1">
        <f>_xll.ciqfunctions.udf.CIQ($B63, "IQ_COGS", IQ_FY, $D63, , , "USD", , AH$1)</f>
        <v>24717.605960000001</v>
      </c>
      <c r="AI63" s="1">
        <f>_xll.ciqfunctions.udf.CIQ($B63, "IQ_TOTAL_EQUITY", IQ_FY, $D63, , , "USD", , AI$1)</f>
        <v>15485.19039</v>
      </c>
      <c r="AJ63" s="1">
        <f>_xll.ciqfunctions.udf.CIQ($B63, "IQ_INVENTORY", IQ_FY, $D63, , , "USD", , AJ$1)</f>
        <v>3175.6699699999999</v>
      </c>
    </row>
    <row r="64" spans="1:36" x14ac:dyDescent="0.25">
      <c r="A64" t="str">
        <f>_xll.ciqfunctions.udf.CIQ(B64,"IQ_COMPANY_NAME")</f>
        <v>Suzuki Motor Corporation</v>
      </c>
      <c r="B64" s="3" t="s">
        <v>1</v>
      </c>
      <c r="C64" s="1" t="str">
        <f>_xll.ciqfunctions.udf.CIQ($B64, "IQ_INDUSTRY", IQ_FY, $D64, ,, "USD", , C$1)</f>
        <v>Automobiles</v>
      </c>
      <c r="D64" s="2">
        <f>DATE(YEAR(D63) -1, MONTH(D63), DAY(D63))</f>
        <v>43466</v>
      </c>
      <c r="E64" s="1">
        <f>_xll.ciqfunctions.udf.CIQ($B64, "IQ_TOTAL_REV", IQ_FY, $D64, ,, "USD", , E$1)</f>
        <v>35377.046069999997</v>
      </c>
      <c r="F64" s="1">
        <f>_xll.ciqfunctions.udf.CIQ($B64, "IQ_NI", IQ_FY, $D64, ,, "USD", , F$1)</f>
        <v>2031.2603999999999</v>
      </c>
      <c r="G64" s="1">
        <f>_xll.ciqfunctions.udf.CIQ($B64, "IQ_CASH_EQUIV", IQ_FY, $D64, , , "USD", , G$1)</f>
        <v>6500.8053600000003</v>
      </c>
      <c r="H64" s="1">
        <f>_xll.ciqfunctions.udf.CIQ($B64, "IQ_CASH_ST_INVEST", IQ_FY, $D64, , , "USD", , H$1)</f>
        <v>8917.7820699999993</v>
      </c>
      <c r="I64" s="1">
        <f>_xll.ciqfunctions.udf.CIQ($B64, "IQ_TOTAL_CA", IQ_FY, $D64, , , "USD", , I$1)</f>
        <v>18276.739249999999</v>
      </c>
      <c r="J64" s="1">
        <f>_xll.ciqfunctions.udf.CIQ($B64, "IQ_TOTAL_ASSETS", IQ_FY, $D64, , , "USD", , J$1)</f>
        <v>31456.411260000001</v>
      </c>
      <c r="K64" s="1">
        <f>_xll.ciqfunctions.udf.CIQ($B64, "IQ_TOTAL_CL", IQ_FY, $D64, , , "USD", , K$1)</f>
        <v>11696.90748</v>
      </c>
      <c r="L64" s="1">
        <f>_xll.ciqfunctions.udf.CIQ($B64, "IQ_TOTAL_LIAB", IQ_FY, $D64, ,, "USD", , L$1)</f>
        <v>16436.15727</v>
      </c>
      <c r="M64" s="1" t="str">
        <f>IF(_xll.ciqfunctions.udf.CIQ($B64, "IQ_PREF_EQUITY", IQ_FY, $D64, , , "USD", , M$1)=0,"",_xll.ciqfunctions.udf.CIQ($B64, "IQ_PREF_EQUITY", IQ_FY, $D64, , , "USD", , M$1))</f>
        <v/>
      </c>
      <c r="N64" s="1">
        <f>IF(_xll.ciqfunctions.udf.CIQ($B64, "IQ_COMMON", IQ_FY, $D64, , , "USD", , N$1)=0,"na",_xll.ciqfunctions.udf.CIQ($B64, "IQ_COMMON", IQ_FY, $D64, , , "USD", , N$1))</f>
        <v>1299.9765199999999</v>
      </c>
      <c r="O64" s="1">
        <f>IF(_xll.ciqfunctions.udf.CIQ($B64, "IQ_APIC", IQ_FY, $D64, , , "USD", , O$1)=0,"",_xll.ciqfunctions.udf.CIQ($B64, "IQ_APIC", IQ_FY, $D64, , , "USD", , O$1))</f>
        <v>1354.62555</v>
      </c>
      <c r="P64" s="1">
        <f>_xll.ciqfunctions.udf.CIQ($B64, "IQ_TOTAL_ASSETS", IQ_FY, $D64, , , "USD", , P$1)</f>
        <v>31456.411260000001</v>
      </c>
      <c r="Q64" s="1">
        <f>_xll.ciqfunctions.udf.CIQ($B64, "IQ_RE", IQ_FY, $D64, , , "USD", , Q$1)</f>
        <v>11743.722599999999</v>
      </c>
      <c r="R64" s="1">
        <f>_xll.ciqfunctions.udf.CIQ($B64, "IQ_TOTAL_EQUITY", IQ_FY, $D64, , , "USD", , R$1)</f>
        <v>15020.254000000001</v>
      </c>
      <c r="S64" s="1">
        <f>_xll.ciqfunctions.udf.CIQ($B64, "IQ_TOTAL_OUTSTANDING_FILING_DATE", IQ_FY, $D64, , , "USD", , S$1)</f>
        <v>441.73743000000002</v>
      </c>
      <c r="T64" s="1">
        <f>_xll.ciqfunctions.udf.CIQ($B64, "IQ_TOTAL_DEBT", IQ_FY, $D64, , , "USD", , T$1)</f>
        <v>5441.4484000000002</v>
      </c>
      <c r="U64" s="1" t="str">
        <f>IF(_xll.ciqfunctions.udf.CIQ($B64, "IQ_PREF_DIV_OTHER", IQ_FY, $D64, , , "USD", , U$1)=0,"na",_xll.ciqfunctions.udf.CIQ($B64, "IQ_PREF_DIV_OTHER", IQ_FY, $D64, , , "USD", , U$1))</f>
        <v>na</v>
      </c>
      <c r="V64" s="1">
        <f>_xll.ciqfunctions.udf.CIQ($B64, "IQ_COGS", IQ_FY, $D64, , , "USD", , V$1)</f>
        <v>24965.614850000002</v>
      </c>
      <c r="W64" s="1">
        <f>_xll.ciqfunctions.udf.CIQ($B64, "IQ_CASH_EQUIV", IQ_FY, $D64, , , "USD", , W$1)</f>
        <v>6500.8053600000003</v>
      </c>
      <c r="X64" s="1">
        <f>_xll.ciqfunctions.udf.CIQ($B64, "IQ_AR", IQ_FY, $D64, , , "USD", , X$1)</f>
        <v>3613.02216</v>
      </c>
      <c r="Y64" s="1">
        <f>_xll.ciqfunctions.udf.CIQ($B64, "IQ_INVENTORY", IQ_FY, $D64, , , "USD", , Y$1)</f>
        <v>3322.96047</v>
      </c>
      <c r="Z64" t="s">
        <v>44</v>
      </c>
      <c r="AA64" s="1">
        <f>_xll.ciqfunctions.udf.CIQ($B64, "IQ_ST_INVEST", IQ_FY, $D64, , , "USD", , AA$1)</f>
        <v>2416.9767200000001</v>
      </c>
      <c r="AB64" s="1">
        <f>_xll.ciqfunctions.udf.CIQ($B64, "IQ_NPPE", IQ_FY, $D64, , , "USD", , AB$1)</f>
        <v>7572.7605899999999</v>
      </c>
      <c r="AC64" s="1">
        <f>_xll.ciqfunctions.udf.CIQ($B64, "IQ_LT_INVEST", IQ_FY, $D64, , , "USD", , AC$1)</f>
        <v>5354.7010700000001</v>
      </c>
      <c r="AD64" s="1">
        <f>_xll.ciqfunctions.udf.CIQ($B64, "IQ_AP", IQ_FY, $D64, , , "USD", , AD$1)</f>
        <v>4823.1064900000001</v>
      </c>
      <c r="AE64" s="1">
        <f>_xll.ciqfunctions.udf.CIQ($B64, "IQ_NET_INTEREST_EXP", IQ_FY, $D64, , , "USD", , AE$1)</f>
        <v>258.74489</v>
      </c>
      <c r="AF64" s="1">
        <f>_xll.ciqfunctions.udf.CIQ($B64, "IQ_INC_TAX", IQ_FY, $D64, , , "USD", , AF$1)</f>
        <v>1022.48487</v>
      </c>
      <c r="AG64" s="1">
        <f>_xll.ciqfunctions.udf.CIQ($B64, "IQ_INC_TAX", IQ_SGA, $D64, , , "USD", , AG$1)</f>
        <v>1033.14041</v>
      </c>
      <c r="AH64" s="1">
        <f>_xll.ciqfunctions.udf.CIQ($B64, "IQ_COGS", IQ_FY, $D64, , , "USD", , AH$1)</f>
        <v>24965.614850000002</v>
      </c>
      <c r="AI64" s="1">
        <f>_xll.ciqfunctions.udf.CIQ($B64, "IQ_TOTAL_EQUITY", IQ_FY, $D64, , , "USD", , AI$1)</f>
        <v>15020.254000000001</v>
      </c>
      <c r="AJ64" s="1">
        <f>_xll.ciqfunctions.udf.CIQ($B64, "IQ_INVENTORY", IQ_FY, $D64, , , "USD", , AJ$1)</f>
        <v>3322.96047</v>
      </c>
    </row>
    <row r="65" spans="1:36" x14ac:dyDescent="0.25">
      <c r="A65" t="str">
        <f>_xll.ciqfunctions.udf.CIQ(B65,"IQ_COMPANY_NAME")</f>
        <v>Suzuki Motor Corporation</v>
      </c>
      <c r="B65" s="3" t="s">
        <v>1</v>
      </c>
      <c r="C65" s="1" t="str">
        <f>_xll.ciqfunctions.udf.CIQ($B65, "IQ_INDUSTRY", IQ_FY, $D65, ,, "USD", , C$1)</f>
        <v>Automobiles</v>
      </c>
      <c r="D65" s="2">
        <f>DATE(YEAR(D64) -1, MONTH(D64), DAY(D64))</f>
        <v>43101</v>
      </c>
      <c r="E65" s="1">
        <f>_xll.ciqfunctions.udf.CIQ($B65, "IQ_TOTAL_REV", IQ_FY, $D65, ,, "USD", , E$1)</f>
        <v>28426.38608</v>
      </c>
      <c r="F65" s="1">
        <f>_xll.ciqfunctions.udf.CIQ($B65, "IQ_NI", IQ_FY, $D65, ,, "USD", , F$1)</f>
        <v>1434.5829799999999</v>
      </c>
      <c r="G65" s="1">
        <f>_xll.ciqfunctions.udf.CIQ($B65, "IQ_CASH_EQUIV", IQ_FY, $D65, , , "USD", , G$1)</f>
        <v>6223.78485</v>
      </c>
      <c r="H65" s="1">
        <f>_xll.ciqfunctions.udf.CIQ($B65, "IQ_CASH_ST_INVEST", IQ_FY, $D65, , , "USD", , H$1)</f>
        <v>9261.9552999999996</v>
      </c>
      <c r="I65" s="1">
        <f>_xll.ciqfunctions.udf.CIQ($B65, "IQ_TOTAL_CA", IQ_FY, $D65, , , "USD", , I$1)</f>
        <v>17542.35901</v>
      </c>
      <c r="J65" s="1">
        <f>_xll.ciqfunctions.udf.CIQ($B65, "IQ_TOTAL_ASSETS", IQ_FY, $D65, , , "USD", , J$1)</f>
        <v>27946.054230000002</v>
      </c>
      <c r="K65" s="1">
        <f>_xll.ciqfunctions.udf.CIQ($B65, "IQ_TOTAL_CL", IQ_FY, $D65, , , "USD", , K$1)</f>
        <v>10655.793879999999</v>
      </c>
      <c r="L65" s="1">
        <f>_xll.ciqfunctions.udf.CIQ($B65, "IQ_TOTAL_LIAB", IQ_FY, $D65, ,, "USD", , L$1)</f>
        <v>15506.23342</v>
      </c>
      <c r="M65" s="1" t="str">
        <f>IF(_xll.ciqfunctions.udf.CIQ($B65, "IQ_PREF_EQUITY", IQ_FY, $D65, , , "USD", , M$1)=0,"",_xll.ciqfunctions.udf.CIQ($B65, "IQ_PREF_EQUITY", IQ_FY, $D65, , , "USD", , M$1))</f>
        <v/>
      </c>
      <c r="N65" s="1">
        <f>IF(_xll.ciqfunctions.udf.CIQ($B65, "IQ_COMMON", IQ_FY, $D65, , , "USD", , N$1)=0,"na",_xll.ciqfunctions.udf.CIQ($B65, "IQ_COMMON", IQ_FY, $D65, , , "USD", , N$1))</f>
        <v>1237.7937400000001</v>
      </c>
      <c r="O65" s="1">
        <f>IF(_xll.ciqfunctions.udf.CIQ($B65, "IQ_APIC", IQ_FY, $D65, , , "USD", , O$1)=0,"",_xll.ciqfunctions.udf.CIQ($B65, "IQ_APIC", IQ_FY, $D65, , , "USD", , O$1))</f>
        <v>1291.7937400000001</v>
      </c>
      <c r="P65" s="1">
        <f>_xll.ciqfunctions.udf.CIQ($B65, "IQ_TOTAL_ASSETS", IQ_FY, $D65, , , "USD", , P$1)</f>
        <v>27946.054230000002</v>
      </c>
      <c r="Q65" s="1">
        <f>_xll.ciqfunctions.udf.CIQ($B65, "IQ_RE", IQ_FY, $D65, , , "USD", , Q$1)</f>
        <v>9493.7131499999996</v>
      </c>
      <c r="R65" s="1">
        <f>_xll.ciqfunctions.udf.CIQ($B65, "IQ_TOTAL_EQUITY", IQ_FY, $D65, , , "USD", , R$1)</f>
        <v>12439.820809999999</v>
      </c>
      <c r="S65" s="1">
        <f>_xll.ciqfunctions.udf.CIQ($B65, "IQ_TOTAL_OUTSTANDING_FILING_DATE", IQ_FY, $D65, , , "USD", , S$1)</f>
        <v>441.21789999999999</v>
      </c>
      <c r="T65" s="1">
        <f>_xll.ciqfunctions.udf.CIQ($B65, "IQ_TOTAL_DEBT", IQ_FY, $D65, , , "USD", , T$1)</f>
        <v>5738.7534500000002</v>
      </c>
      <c r="U65" s="1" t="str">
        <f>IF(_xll.ciqfunctions.udf.CIQ($B65, "IQ_PREF_DIV_OTHER", IQ_FY, $D65, , , "USD", , U$1)=0,"na",_xll.ciqfunctions.udf.CIQ($B65, "IQ_PREF_DIV_OTHER", IQ_FY, $D65, , , "USD", , U$1))</f>
        <v>na</v>
      </c>
      <c r="V65" s="1">
        <f>_xll.ciqfunctions.udf.CIQ($B65, "IQ_COGS", IQ_FY, $D65, , , "USD", , V$1)</f>
        <v>20286.22452</v>
      </c>
      <c r="W65" s="1">
        <f>_xll.ciqfunctions.udf.CIQ($B65, "IQ_CASH_EQUIV", IQ_FY, $D65, , , "USD", , W$1)</f>
        <v>6223.78485</v>
      </c>
      <c r="X65" s="1">
        <f>_xll.ciqfunctions.udf.CIQ($B65, "IQ_AR", IQ_FY, $D65, , , "USD", , X$1)</f>
        <v>3084.0807599999998</v>
      </c>
      <c r="Y65" s="1">
        <f>_xll.ciqfunctions.udf.CIQ($B65, "IQ_INVENTORY", IQ_FY, $D65, , , "USD", , Y$1)</f>
        <v>2978.6009399999998</v>
      </c>
      <c r="Z65" t="s">
        <v>44</v>
      </c>
      <c r="AA65" s="1">
        <f>_xll.ciqfunctions.udf.CIQ($B65, "IQ_ST_INVEST", IQ_FY, $D65, , , "USD", , AA$1)</f>
        <v>3038.1704500000001</v>
      </c>
      <c r="AB65" s="1">
        <f>_xll.ciqfunctions.udf.CIQ($B65, "IQ_NPPE", IQ_FY, $D65, , , "USD", , AB$1)</f>
        <v>6783.3543600000003</v>
      </c>
      <c r="AC65" s="1">
        <f>_xll.ciqfunctions.udf.CIQ($B65, "IQ_LT_INVEST", IQ_FY, $D65, , , "USD", , AC$1)</f>
        <v>3399.51575</v>
      </c>
      <c r="AD65" s="1">
        <f>_xll.ciqfunctions.udf.CIQ($B65, "IQ_AP", IQ_FY, $D65, , , "USD", , AD$1)</f>
        <v>4584.15254</v>
      </c>
      <c r="AE65" s="1">
        <f>_xll.ciqfunctions.udf.CIQ($B65, "IQ_NET_INTEREST_EXP", IQ_FY, $D65, , , "USD", , AE$1)</f>
        <v>108.11659</v>
      </c>
      <c r="AF65" s="1">
        <f>_xll.ciqfunctions.udf.CIQ($B65, "IQ_INC_TAX", IQ_FY, $D65, , , "USD", , AF$1)</f>
        <v>875.18386999999996</v>
      </c>
      <c r="AG65" s="1">
        <f>_xll.ciqfunctions.udf.CIQ($B65, "IQ_INC_TAX", IQ_SGA, $D65, , , "USD", , AG$1)</f>
        <v>999.31637999999998</v>
      </c>
      <c r="AH65" s="1">
        <f>_xll.ciqfunctions.udf.CIQ($B65, "IQ_COGS", IQ_FY, $D65, , , "USD", , AH$1)</f>
        <v>20286.22452</v>
      </c>
      <c r="AI65" s="1">
        <f>_xll.ciqfunctions.udf.CIQ($B65, "IQ_TOTAL_EQUITY", IQ_FY, $D65, , , "USD", , AI$1)</f>
        <v>12439.820809999999</v>
      </c>
      <c r="AJ65" s="1">
        <f>_xll.ciqfunctions.udf.CIQ($B65, "IQ_INVENTORY", IQ_FY, $D65, , , "USD", , AJ$1)</f>
        <v>2978.6009399999998</v>
      </c>
    </row>
    <row r="66" spans="1:36" x14ac:dyDescent="0.25">
      <c r="A66" t="str">
        <f>_xll.ciqfunctions.udf.CIQ(B66,"IQ_COMPANY_NAME")</f>
        <v>Suzuki Motor Corporation</v>
      </c>
      <c r="B66" s="3" t="s">
        <v>1</v>
      </c>
      <c r="C66" s="1" t="str">
        <f>_xll.ciqfunctions.udf.CIQ($B66, "IQ_INDUSTRY", IQ_FY, $D66, ,, "USD", , C$1)</f>
        <v>Automobiles</v>
      </c>
      <c r="D66" s="2">
        <f>DATE(YEAR(D65) -1, MONTH(D65), DAY(D65))</f>
        <v>42736</v>
      </c>
      <c r="E66" s="1">
        <f>_xll.ciqfunctions.udf.CIQ($B66, "IQ_TOTAL_REV", IQ_FY, $D66, ,, "USD", , E$1)</f>
        <v>28307.750599999999</v>
      </c>
      <c r="F66" s="1">
        <f>_xll.ciqfunctions.udf.CIQ($B66, "IQ_NI", IQ_FY, $D66, ,, "USD", , F$1)</f>
        <v>1038.2698</v>
      </c>
      <c r="G66" s="1">
        <f>_xll.ciqfunctions.udf.CIQ($B66, "IQ_CASH_EQUIV", IQ_FY, $D66, , , "USD", , G$1)</f>
        <v>4424.9463999999998</v>
      </c>
      <c r="H66" s="1">
        <f>_xll.ciqfunctions.udf.CIQ($B66, "IQ_CASH_ST_INVEST", IQ_FY, $D66, , , "USD", , H$1)</f>
        <v>6913.1182399999998</v>
      </c>
      <c r="I66" s="1">
        <f>_xll.ciqfunctions.udf.CIQ($B66, "IQ_TOTAL_CA", IQ_FY, $D66, , , "USD", , I$1)</f>
        <v>14530.34823</v>
      </c>
      <c r="J66" s="1">
        <f>_xll.ciqfunctions.udf.CIQ($B66, "IQ_TOTAL_ASSETS", IQ_FY, $D66, , , "USD", , J$1)</f>
        <v>24047.773929999999</v>
      </c>
      <c r="K66" s="1">
        <f>_xll.ciqfunctions.udf.CIQ($B66, "IQ_TOTAL_CL", IQ_FY, $D66, , , "USD", , K$1)</f>
        <v>10198.96715</v>
      </c>
      <c r="L66" s="1">
        <f>_xll.ciqfunctions.udf.CIQ($B66, "IQ_TOTAL_LIAB", IQ_FY, $D66, ,, "USD", , L$1)</f>
        <v>13477.268889999999</v>
      </c>
      <c r="M66" s="1" t="str">
        <f>IF(_xll.ciqfunctions.udf.CIQ($B66, "IQ_PREF_EQUITY", IQ_FY, $D66, , , "USD", , M$1)=0,"",_xll.ciqfunctions.udf.CIQ($B66, "IQ_PREF_EQUITY", IQ_FY, $D66, , , "USD", , M$1))</f>
        <v/>
      </c>
      <c r="N66" s="1">
        <f>IF(_xll.ciqfunctions.udf.CIQ($B66, "IQ_COMMON", IQ_FY, $D66, , , "USD", , N$1)=0,"na",_xll.ciqfunctions.udf.CIQ($B66, "IQ_COMMON", IQ_FY, $D66, , , "USD", , N$1))</f>
        <v>1228.31963</v>
      </c>
      <c r="O66" s="1">
        <f>IF(_xll.ciqfunctions.udf.CIQ($B66, "IQ_APIC", IQ_FY, $D66, , , "USD", , O$1)=0,"",_xll.ciqfunctions.udf.CIQ($B66, "IQ_APIC", IQ_FY, $D66, , , "USD", , O$1))</f>
        <v>1283.07221</v>
      </c>
      <c r="P66" s="1">
        <f>_xll.ciqfunctions.udf.CIQ($B66, "IQ_TOTAL_ASSETS", IQ_FY, $D66, , , "USD", , P$1)</f>
        <v>24047.773929999999</v>
      </c>
      <c r="Q66" s="1">
        <f>_xll.ciqfunctions.udf.CIQ($B66, "IQ_RE", IQ_FY, $D66, , , "USD", , Q$1)</f>
        <v>8131.50551</v>
      </c>
      <c r="R66" s="1">
        <f>_xll.ciqfunctions.udf.CIQ($B66, "IQ_TOTAL_EQUITY", IQ_FY, $D66, , , "USD", , R$1)</f>
        <v>10570.50504</v>
      </c>
      <c r="S66" s="1">
        <f>_xll.ciqfunctions.udf.CIQ($B66, "IQ_TOTAL_OUTSTANDING_FILING_DATE", IQ_FY, $D66, , , "USD", , S$1)</f>
        <v>441.18716999999998</v>
      </c>
      <c r="T66" s="1">
        <f>_xll.ciqfunctions.udf.CIQ($B66, "IQ_TOTAL_DEBT", IQ_FY, $D66, , , "USD", , T$1)</f>
        <v>4710.6263499999995</v>
      </c>
      <c r="U66" s="1" t="str">
        <f>IF(_xll.ciqfunctions.udf.CIQ($B66, "IQ_PREF_DIV_OTHER", IQ_FY, $D66, , , "USD", , U$1)=0,"na",_xll.ciqfunctions.udf.CIQ($B66, "IQ_PREF_DIV_OTHER", IQ_FY, $D66, , , "USD", , U$1))</f>
        <v>na</v>
      </c>
      <c r="V66" s="1">
        <f>_xll.ciqfunctions.udf.CIQ($B66, "IQ_COGS", IQ_FY, $D66, , , "USD", , V$1)</f>
        <v>20592.549800000001</v>
      </c>
      <c r="W66" s="1">
        <f>_xll.ciqfunctions.udf.CIQ($B66, "IQ_CASH_EQUIV", IQ_FY, $D66, , , "USD", , W$1)</f>
        <v>4424.9463999999998</v>
      </c>
      <c r="X66" s="1">
        <f>_xll.ciqfunctions.udf.CIQ($B66, "IQ_AR", IQ_FY, $D66, , , "USD", , X$1)</f>
        <v>2929.46765</v>
      </c>
      <c r="Y66" s="1">
        <f>_xll.ciqfunctions.udf.CIQ($B66, "IQ_INVENTORY", IQ_FY, $D66, , , "USD", , Y$1)</f>
        <v>2548.05969</v>
      </c>
      <c r="Z66" t="s">
        <v>44</v>
      </c>
      <c r="AA66" s="1">
        <f>_xll.ciqfunctions.udf.CIQ($B66, "IQ_ST_INVEST", IQ_FY, $D66, , , "USD", , AA$1)</f>
        <v>2488.17184</v>
      </c>
      <c r="AB66" s="1">
        <f>_xll.ciqfunctions.udf.CIQ($B66, "IQ_NPPE", IQ_FY, $D66, , , "USD", , AB$1)</f>
        <v>6737.9491500000004</v>
      </c>
      <c r="AC66" s="1">
        <f>_xll.ciqfunctions.udf.CIQ($B66, "IQ_LT_INVEST", IQ_FY, $D66, , , "USD", , AC$1)</f>
        <v>2604.2184699999998</v>
      </c>
      <c r="AD66" s="1">
        <f>_xll.ciqfunctions.udf.CIQ($B66, "IQ_AP", IQ_FY, $D66, , , "USD", , AD$1)</f>
        <v>4153.4263000000001</v>
      </c>
      <c r="AE66" s="1">
        <f>_xll.ciqfunctions.udf.CIQ($B66, "IQ_NET_INTEREST_EXP", IQ_FY, $D66, , , "USD", , AE$1)</f>
        <v>129.08508</v>
      </c>
      <c r="AF66" s="1">
        <f>_xll.ciqfunctions.udf.CIQ($B66, "IQ_INC_TAX", IQ_FY, $D66, , , "USD", , AF$1)</f>
        <v>821.73368000000005</v>
      </c>
      <c r="AG66" s="1">
        <f>_xll.ciqfunctions.udf.CIQ($B66, "IQ_INC_TAX", IQ_SGA, $D66, , , "USD", , AG$1)</f>
        <v>724.01709000000005</v>
      </c>
      <c r="AH66" s="1">
        <f>_xll.ciqfunctions.udf.CIQ($B66, "IQ_COGS", IQ_FY, $D66, , , "USD", , AH$1)</f>
        <v>20592.549800000001</v>
      </c>
      <c r="AI66" s="1">
        <f>_xll.ciqfunctions.udf.CIQ($B66, "IQ_TOTAL_EQUITY", IQ_FY, $D66, , , "USD", , AI$1)</f>
        <v>10570.50504</v>
      </c>
      <c r="AJ66" s="1">
        <f>_xll.ciqfunctions.udf.CIQ($B66, "IQ_INVENTORY", IQ_FY, $D66, , , "USD", , AJ$1)</f>
        <v>2548.05969</v>
      </c>
    </row>
    <row r="67" spans="1:36" x14ac:dyDescent="0.25">
      <c r="A67" t="str">
        <f>_xll.ciqfunctions.udf.CIQ(B67,"IQ_COMPANY_NAME")</f>
        <v>Suzuki Motor Corporation</v>
      </c>
      <c r="B67" s="3" t="s">
        <v>1</v>
      </c>
      <c r="C67" s="1" t="str">
        <f>_xll.ciqfunctions.udf.CIQ($B67, "IQ_INDUSTRY", IQ_FY, $D67, ,, "USD", , C$1)</f>
        <v>Automobiles</v>
      </c>
      <c r="D67" s="2">
        <f>DATE(YEAR(D66) -1, MONTH(D66), DAY(D66))</f>
        <v>42370</v>
      </c>
      <c r="E67" s="1">
        <f>_xll.ciqfunctions.udf.CIQ($B67, "IQ_TOTAL_REV", IQ_FY, $D67, ,, "USD", , E$1)</f>
        <v>25130.936409999998</v>
      </c>
      <c r="F67" s="1">
        <f>_xll.ciqfunctions.udf.CIQ($B67, "IQ_NI", IQ_FY, $D67, ,, "USD", , F$1)</f>
        <v>807.25062000000003</v>
      </c>
      <c r="G67" s="1">
        <f>_xll.ciqfunctions.udf.CIQ($B67, "IQ_CASH_EQUIV", IQ_FY, $D67, , , "USD", , G$1)</f>
        <v>3812.9261499999998</v>
      </c>
      <c r="H67" s="1">
        <f>_xll.ciqfunctions.udf.CIQ($B67, "IQ_CASH_ST_INVEST", IQ_FY, $D67, , , "USD", , H$1)</f>
        <v>9527.12745</v>
      </c>
      <c r="I67" s="1">
        <f>_xll.ciqfunctions.udf.CIQ($B67, "IQ_TOTAL_CA", IQ_FY, $D67, , , "USD", , I$1)</f>
        <v>16740.80373</v>
      </c>
      <c r="J67" s="1">
        <f>_xll.ciqfunctions.udf.CIQ($B67, "IQ_TOTAL_ASSETS", IQ_FY, $D67, , , "USD", , J$1)</f>
        <v>27108.92628</v>
      </c>
      <c r="K67" s="1">
        <f>_xll.ciqfunctions.udf.CIQ($B67, "IQ_TOTAL_CL", IQ_FY, $D67, , , "USD", , K$1)</f>
        <v>9605.8090100000009</v>
      </c>
      <c r="L67" s="1">
        <f>_xll.ciqfunctions.udf.CIQ($B67, "IQ_TOTAL_LIAB", IQ_FY, $D67, ,, "USD", , L$1)</f>
        <v>12929.511049999999</v>
      </c>
      <c r="M67" s="1" t="str">
        <f>IF(_xll.ciqfunctions.udf.CIQ($B67, "IQ_PREF_EQUITY", IQ_FY, $D67, , , "USD", , M$1)=0,"",_xll.ciqfunctions.udf.CIQ($B67, "IQ_PREF_EQUITY", IQ_FY, $D67, , , "USD", , M$1))</f>
        <v/>
      </c>
      <c r="N67" s="1">
        <f>IF(_xll.ciqfunctions.udf.CIQ($B67, "IQ_COMMON", IQ_FY, $D67, , , "USD", , N$1)=0,"na",_xll.ciqfunctions.udf.CIQ($B67, "IQ_COMMON", IQ_FY, $D67, , , "USD", , N$1))</f>
        <v>1150.21254</v>
      </c>
      <c r="O67" s="1">
        <f>IF(_xll.ciqfunctions.udf.CIQ($B67, "IQ_APIC", IQ_FY, $D67, , , "USD", , O$1)=0,"",_xll.ciqfunctions.udf.CIQ($B67, "IQ_APIC", IQ_FY, $D67, , , "USD", , O$1))</f>
        <v>1203.1336200000001</v>
      </c>
      <c r="P67" s="1">
        <f>_xll.ciqfunctions.udf.CIQ($B67, "IQ_TOTAL_ASSETS", IQ_FY, $D67, , , "USD", , P$1)</f>
        <v>27108.92628</v>
      </c>
      <c r="Q67" s="1">
        <f>_xll.ciqfunctions.udf.CIQ($B67, "IQ_RE", IQ_FY, $D67, , , "USD", , Q$1)</f>
        <v>9021.0852699999996</v>
      </c>
      <c r="R67" s="1">
        <f>_xll.ciqfunctions.udf.CIQ($B67, "IQ_TOTAL_EQUITY", IQ_FY, $D67, , , "USD", , R$1)</f>
        <v>14179.415230000001</v>
      </c>
      <c r="S67" s="1">
        <f>_xll.ciqfunctions.udf.CIQ($B67, "IQ_TOTAL_OUTSTANDING_FILING_DATE", IQ_FY, $D67, , , "USD", , S$1)</f>
        <v>560.97555</v>
      </c>
      <c r="T67" s="1">
        <f>_xll.ciqfunctions.udf.CIQ($B67, "IQ_TOTAL_DEBT", IQ_FY, $D67, , , "USD", , T$1)</f>
        <v>4622.61031</v>
      </c>
      <c r="U67" s="1" t="str">
        <f>IF(_xll.ciqfunctions.udf.CIQ($B67, "IQ_PREF_DIV_OTHER", IQ_FY, $D67, , , "USD", , U$1)=0,"na",_xll.ciqfunctions.udf.CIQ($B67, "IQ_PREF_DIV_OTHER", IQ_FY, $D67, , , "USD", , U$1))</f>
        <v>na</v>
      </c>
      <c r="V67" s="1">
        <f>_xll.ciqfunctions.udf.CIQ($B67, "IQ_COGS", IQ_FY, $D67, , , "USD", , V$1)</f>
        <v>18254.096539999999</v>
      </c>
      <c r="W67" s="1">
        <f>_xll.ciqfunctions.udf.CIQ($B67, "IQ_CASH_EQUIV", IQ_FY, $D67, , , "USD", , W$1)</f>
        <v>3812.9261499999998</v>
      </c>
      <c r="X67" s="1">
        <f>_xll.ciqfunctions.udf.CIQ($B67, "IQ_AR", IQ_FY, $D67, , , "USD", , X$1)</f>
        <v>2602.1335600000002</v>
      </c>
      <c r="Y67" s="1">
        <f>_xll.ciqfunctions.udf.CIQ($B67, "IQ_INVENTORY", IQ_FY, $D67, , , "USD", , Y$1)</f>
        <v>2620.1350600000001</v>
      </c>
      <c r="Z67" t="s">
        <v>44</v>
      </c>
      <c r="AA67" s="1">
        <f>_xll.ciqfunctions.udf.CIQ($B67, "IQ_ST_INVEST", IQ_FY, $D67, , , "USD", , AA$1)</f>
        <v>5714.2012999999997</v>
      </c>
      <c r="AB67" s="1">
        <f>_xll.ciqfunctions.udf.CIQ($B67, "IQ_NPPE", IQ_FY, $D67, , , "USD", , AB$1)</f>
        <v>6632.98621</v>
      </c>
      <c r="AC67" s="1">
        <f>_xll.ciqfunctions.udf.CIQ($B67, "IQ_LT_INVEST", IQ_FY, $D67, , , "USD", , AC$1)</f>
        <v>3514.23459</v>
      </c>
      <c r="AD67" s="1">
        <f>_xll.ciqfunctions.udf.CIQ($B67, "IQ_AP", IQ_FY, $D67, , , "USD", , AD$1)</f>
        <v>3999.9167400000001</v>
      </c>
      <c r="AE67" s="1">
        <f>_xll.ciqfunctions.udf.CIQ($B67, "IQ_NET_INTEREST_EXP", IQ_FY, $D67, , , "USD", , AE$1)</f>
        <v>131.89433</v>
      </c>
      <c r="AF67" s="1">
        <f>_xll.ciqfunctions.udf.CIQ($B67, "IQ_INC_TAX", IQ_FY, $D67, , , "USD", , AF$1)</f>
        <v>546.87058000000002</v>
      </c>
      <c r="AG67" s="1">
        <f>_xll.ciqfunctions.udf.CIQ($B67, "IQ_INC_TAX", IQ_SGA, $D67, , , "USD", , AG$1)</f>
        <v>722.90353000000005</v>
      </c>
      <c r="AH67" s="1">
        <f>_xll.ciqfunctions.udf.CIQ($B67, "IQ_COGS", IQ_FY, $D67, , , "USD", , AH$1)</f>
        <v>18254.096539999999</v>
      </c>
      <c r="AI67" s="1">
        <f>_xll.ciqfunctions.udf.CIQ($B67, "IQ_TOTAL_EQUITY", IQ_FY, $D67, , , "USD", , AI$1)</f>
        <v>14179.415230000001</v>
      </c>
      <c r="AJ67" s="1">
        <f>_xll.ciqfunctions.udf.CIQ($B67, "IQ_INVENTORY", IQ_FY, $D67, , , "USD", , AJ$1)</f>
        <v>2620.1350600000001</v>
      </c>
    </row>
    <row r="68" spans="1:36" x14ac:dyDescent="0.25">
      <c r="A68" t="str">
        <f>_xll.ciqfunctions.udf.CIQ(B68,"IQ_COMPANY_NAME")</f>
        <v>Subaru Corporation</v>
      </c>
      <c r="B68" s="3" t="s">
        <v>0</v>
      </c>
      <c r="C68" s="1" t="str">
        <f>_xll.ciqfunctions.udf.CIQ($B68, "IQ_INDUSTRY", IQ_FY, $D68, ,, "USD", , C$1)</f>
        <v>Automobiles</v>
      </c>
      <c r="D68" s="2">
        <v>44197</v>
      </c>
      <c r="E68" s="1">
        <f>_xll.ciqfunctions.udf.CIQ($B68, "IQ_TOTAL_REV", IQ_FY, $D68, ,, "USD", , E$1)</f>
        <v>31078.50374</v>
      </c>
      <c r="F68" s="1">
        <f>_xll.ciqfunctions.udf.CIQ($B68, "IQ_NI", IQ_FY, $D68, ,, "USD", , F$1)</f>
        <v>1418.0685100000001</v>
      </c>
      <c r="G68" s="1">
        <f>_xll.ciqfunctions.udf.CIQ($B68, "IQ_CASH_EQUIV", IQ_FY, $D68, , , "USD", , G$1)</f>
        <v>7982.8073899999999</v>
      </c>
      <c r="H68" s="1">
        <f>_xll.ciqfunctions.udf.CIQ($B68, "IQ_CASH_ST_INVEST", IQ_FY, $D68, , , "USD", , H$1)</f>
        <v>9882.1494999999995</v>
      </c>
      <c r="I68" s="1">
        <f>_xll.ciqfunctions.udf.CIQ($B68, "IQ_TOTAL_CA", IQ_FY, $D68, , , "USD", , I$1)</f>
        <v>18389.66836</v>
      </c>
      <c r="J68" s="1">
        <f>_xll.ciqfunctions.udf.CIQ($B68, "IQ_TOTAL_ASSETS", IQ_FY, $D68, , , "USD", , J$1)</f>
        <v>30611.960350000001</v>
      </c>
      <c r="K68" s="1">
        <f>_xll.ciqfunctions.udf.CIQ($B68, "IQ_TOTAL_CL", IQ_FY, $D68, , , "USD", , K$1)</f>
        <v>9148.5943299999999</v>
      </c>
      <c r="L68" s="1">
        <f>_xll.ciqfunctions.udf.CIQ($B68, "IQ_TOTAL_LIAB", IQ_FY, $D68, ,, "USD", , L$1)</f>
        <v>14625.983490000001</v>
      </c>
      <c r="M68" s="1" t="str">
        <f>IF(_xll.ciqfunctions.udf.CIQ($B68, "IQ_PREF_EQUITY", IQ_FY, $D68, , , "USD", , M$1)=0,"",_xll.ciqfunctions.udf.CIQ($B68, "IQ_PREF_EQUITY", IQ_FY, $D68, , , "USD", , M$1))</f>
        <v/>
      </c>
      <c r="N68" s="1">
        <f>IF(_xll.ciqfunctions.udf.CIQ($B68, "IQ_COMMON", IQ_FY, $D68, , , "USD", , N$1)=0,"na",_xll.ciqfunctions.udf.CIQ($B68, "IQ_COMMON", IQ_FY, $D68, , , "USD", , N$1))</f>
        <v>1429.2950599999999</v>
      </c>
      <c r="O68" s="1">
        <f>IF(_xll.ciqfunctions.udf.CIQ($B68, "IQ_APIC", IQ_FY, $D68, , , "USD", , O$1)=0,"",_xll.ciqfunctions.udf.CIQ($B68, "IQ_APIC", IQ_FY, $D68, , , "USD", , O$1))</f>
        <v>1488.6155200000001</v>
      </c>
      <c r="P68" s="1">
        <f>_xll.ciqfunctions.udf.CIQ($B68, "IQ_TOTAL_ASSETS", IQ_FY, $D68, , , "USD", , P$1)</f>
        <v>30611.960350000001</v>
      </c>
      <c r="Q68" s="1">
        <f>_xll.ciqfunctions.udf.CIQ($B68, "IQ_RE", IQ_FY, $D68, , , "USD", , Q$1)</f>
        <v>12985.251819999999</v>
      </c>
      <c r="R68" s="1">
        <f>_xll.ciqfunctions.udf.CIQ($B68, "IQ_TOTAL_EQUITY", IQ_FY, $D68, , , "USD", , R$1)</f>
        <v>15985.976860000001</v>
      </c>
      <c r="S68" s="1">
        <f>_xll.ciqfunctions.udf.CIQ($B68, "IQ_TOTAL_OUTSTANDING_FILING_DATE", IQ_FY, $D68, , , "USD", , S$1)</f>
        <v>766.81551000000002</v>
      </c>
      <c r="T68" s="1">
        <f>_xll.ciqfunctions.udf.CIQ($B68, "IQ_TOTAL_DEBT", IQ_FY, $D68, , , "USD", , T$1)</f>
        <v>2989.34978</v>
      </c>
      <c r="U68" s="1" t="str">
        <f>IF(_xll.ciqfunctions.udf.CIQ($B68, "IQ_PREF_DIV_OTHER", IQ_FY, $D68, , , "USD", , U$1)=0,"na",_xll.ciqfunctions.udf.CIQ($B68, "IQ_PREF_DIV_OTHER", IQ_FY, $D68, , , "USD", , U$1))</f>
        <v>na</v>
      </c>
      <c r="V68" s="1">
        <f>_xll.ciqfunctions.udf.CIQ($B68, "IQ_COGS", IQ_FY, $D68, , , "USD", , V$1)</f>
        <v>25358.312399999999</v>
      </c>
      <c r="W68" s="1">
        <f>_xll.ciqfunctions.udf.CIQ($B68, "IQ_CASH_EQUIV", IQ_FY, $D68, , , "USD", , W$1)</f>
        <v>7982.8073899999999</v>
      </c>
      <c r="X68" s="1">
        <f>_xll.ciqfunctions.udf.CIQ($B68, "IQ_AR", IQ_FY, $D68, , , "USD", , X$1)</f>
        <v>3390.6341699999998</v>
      </c>
      <c r="Y68" s="1">
        <f>_xll.ciqfunctions.udf.CIQ($B68, "IQ_INVENTORY", IQ_FY, $D68, , , "USD", , Y$1)</f>
        <v>4274.4560700000002</v>
      </c>
      <c r="Z68" t="s">
        <v>44</v>
      </c>
      <c r="AA68" s="1">
        <f>_xll.ciqfunctions.udf.CIQ($B68, "IQ_ST_INVEST", IQ_FY, $D68, , , "USD", , AA$1)</f>
        <v>1899.34211</v>
      </c>
      <c r="AB68" s="1">
        <f>_xll.ciqfunctions.udf.CIQ($B68, "IQ_NPPE", IQ_FY, $D68, , , "USD", , AB$1)</f>
        <v>7625.2396699999999</v>
      </c>
      <c r="AC68" s="1">
        <f>_xll.ciqfunctions.udf.CIQ($B68, "IQ_LT_INVEST", IQ_FY, $D68, , , "USD", , AC$1)</f>
        <v>1546.3468</v>
      </c>
      <c r="AD68" s="1">
        <f>_xll.ciqfunctions.udf.CIQ($B68, "IQ_AP", IQ_FY, $D68, , , "USD", , AD$1)</f>
        <v>3124.6911399999999</v>
      </c>
      <c r="AE68" s="1">
        <f>_xll.ciqfunctions.udf.CIQ($B68, "IQ_NET_INTEREST_EXP", IQ_FY, $D68, , , "USD", , AE$1)</f>
        <v>107.30284</v>
      </c>
      <c r="AF68" s="1">
        <f>_xll.ciqfunctions.udf.CIQ($B68, "IQ_INC_TAX", IQ_FY, $D68, , , "USD", , AF$1)</f>
        <v>511.74702000000002</v>
      </c>
      <c r="AG68" s="1">
        <f>_xll.ciqfunctions.udf.CIQ($B68, "IQ_INC_TAX", IQ_SGA, $D68, , , "USD", , AG$1)</f>
        <v>426.32765999999998</v>
      </c>
      <c r="AH68" s="1">
        <f>_xll.ciqfunctions.udf.CIQ($B68, "IQ_COGS", IQ_FY, $D68, , , "USD", , AH$1)</f>
        <v>25358.312399999999</v>
      </c>
      <c r="AI68" s="1">
        <f>_xll.ciqfunctions.udf.CIQ($B68, "IQ_TOTAL_EQUITY", IQ_FY, $D68, , , "USD", , AI$1)</f>
        <v>15985.976860000001</v>
      </c>
      <c r="AJ68" s="1">
        <f>_xll.ciqfunctions.udf.CIQ($B68, "IQ_INVENTORY", IQ_FY, $D68, , , "USD", , AJ$1)</f>
        <v>4274.4560700000002</v>
      </c>
    </row>
    <row r="69" spans="1:36" x14ac:dyDescent="0.25">
      <c r="A69" t="str">
        <f>_xll.ciqfunctions.udf.CIQ(B69,"IQ_COMPANY_NAME")</f>
        <v>Subaru Corporation</v>
      </c>
      <c r="B69" s="3" t="s">
        <v>0</v>
      </c>
      <c r="C69" s="1" t="str">
        <f>_xll.ciqfunctions.udf.CIQ($B69, "IQ_INDUSTRY", IQ_FY, $D69, ,, "USD", , C$1)</f>
        <v>Automobiles</v>
      </c>
      <c r="D69" s="2">
        <f>DATE(YEAR(D68) -1, MONTH(D68), DAY(D68))</f>
        <v>43831</v>
      </c>
      <c r="E69" s="1">
        <f>_xll.ciqfunctions.udf.CIQ($B69, "IQ_TOTAL_REV", IQ_FY, $D69, ,, "USD", , E$1)</f>
        <v>28521.919529999999</v>
      </c>
      <c r="F69" s="1">
        <f>_xll.ciqfunctions.udf.CIQ($B69, "IQ_NI", IQ_FY, $D69, ,, "USD", , F$1)</f>
        <v>1333.9228900000001</v>
      </c>
      <c r="G69" s="1">
        <f>_xll.ciqfunctions.udf.CIQ($B69, "IQ_CASH_EQUIV", IQ_FY, $D69, , , "USD", , G$1)</f>
        <v>7505.6400599999997</v>
      </c>
      <c r="H69" s="1">
        <f>_xll.ciqfunctions.udf.CIQ($B69, "IQ_CASH_ST_INVEST", IQ_FY, $D69, , , "USD", , H$1)</f>
        <v>8588.2408699999996</v>
      </c>
      <c r="I69" s="1">
        <f>_xll.ciqfunctions.udf.CIQ($B69, "IQ_TOTAL_CA", IQ_FY, $D69, , , "USD", , I$1)</f>
        <v>16480.633010000001</v>
      </c>
      <c r="J69" s="1">
        <f>_xll.ciqfunctions.udf.CIQ($B69, "IQ_TOTAL_ASSETS", IQ_FY, $D69, , , "USD", , J$1)</f>
        <v>26917.470519999999</v>
      </c>
      <c r="K69" s="1">
        <f>_xll.ciqfunctions.udf.CIQ($B69, "IQ_TOTAL_CL", IQ_FY, $D69, , , "USD", , K$1)</f>
        <v>9134.2926499999994</v>
      </c>
      <c r="L69" s="1">
        <f>_xll.ciqfunctions.udf.CIQ($B69, "IQ_TOTAL_LIAB", IQ_FY, $D69, ,, "USD", , L$1)</f>
        <v>12362.602269999999</v>
      </c>
      <c r="M69" s="1" t="str">
        <f>IF(_xll.ciqfunctions.udf.CIQ($B69, "IQ_PREF_EQUITY", IQ_FY, $D69, , , "USD", , M$1)=0,"",_xll.ciqfunctions.udf.CIQ($B69, "IQ_PREF_EQUITY", IQ_FY, $D69, , , "USD", , M$1))</f>
        <v/>
      </c>
      <c r="N69" s="1">
        <f>IF(_xll.ciqfunctions.udf.CIQ($B69, "IQ_COMMON", IQ_FY, $D69, , , "USD", , N$1)=0,"na",_xll.ciqfunctions.udf.CIQ($B69, "IQ_COMMON", IQ_FY, $D69, , , "USD", , N$1))</f>
        <v>1387.9162100000001</v>
      </c>
      <c r="O69" s="1">
        <f>IF(_xll.ciqfunctions.udf.CIQ($B69, "IQ_APIC", IQ_FY, $D69, , , "USD", , O$1)=0,"",_xll.ciqfunctions.udf.CIQ($B69, "IQ_APIC", IQ_FY, $D69, , , "USD", , O$1))</f>
        <v>1445.6456599999999</v>
      </c>
      <c r="P69" s="1">
        <f>_xll.ciqfunctions.udf.CIQ($B69, "IQ_TOTAL_ASSETS", IQ_FY, $D69, , , "USD", , P$1)</f>
        <v>26917.470519999999</v>
      </c>
      <c r="Q69" s="1">
        <f>_xll.ciqfunctions.udf.CIQ($B69, "IQ_RE", IQ_FY, $D69, , , "USD", , Q$1)</f>
        <v>11913.87925</v>
      </c>
      <c r="R69" s="1">
        <f>_xll.ciqfunctions.udf.CIQ($B69, "IQ_TOTAL_EQUITY", IQ_FY, $D69, , , "USD", , R$1)</f>
        <v>14554.86825</v>
      </c>
      <c r="S69" s="1">
        <f>_xll.ciqfunctions.udf.CIQ($B69, "IQ_TOTAL_OUTSTANDING_FILING_DATE", IQ_FY, $D69, , , "USD", , S$1)</f>
        <v>767.16061000000002</v>
      </c>
      <c r="T69" s="1">
        <f>_xll.ciqfunctions.udf.CIQ($B69, "IQ_TOTAL_DEBT", IQ_FY, $D69, , , "USD", , T$1)</f>
        <v>906.01928999999996</v>
      </c>
      <c r="U69" s="1" t="str">
        <f>IF(_xll.ciqfunctions.udf.CIQ($B69, "IQ_PREF_DIV_OTHER", IQ_FY, $D69, , , "USD", , U$1)=0,"na",_xll.ciqfunctions.udf.CIQ($B69, "IQ_PREF_DIV_OTHER", IQ_FY, $D69, , , "USD", , U$1))</f>
        <v>na</v>
      </c>
      <c r="V69" s="1">
        <f>_xll.ciqfunctions.udf.CIQ($B69, "IQ_COGS", IQ_FY, $D69, , , "USD", , V$1)</f>
        <v>23118.427230000001</v>
      </c>
      <c r="W69" s="1">
        <f>_xll.ciqfunctions.udf.CIQ($B69, "IQ_CASH_EQUIV", IQ_FY, $D69, , , "USD", , W$1)</f>
        <v>7505.6400599999997</v>
      </c>
      <c r="X69" s="1">
        <f>_xll.ciqfunctions.udf.CIQ($B69, "IQ_AR", IQ_FY, $D69, , , "USD", , X$1)</f>
        <v>1472.93561</v>
      </c>
      <c r="Y69" s="1">
        <f>_xll.ciqfunctions.udf.CIQ($B69, "IQ_INVENTORY", IQ_FY, $D69, , , "USD", , Y$1)</f>
        <v>3525.8549600000001</v>
      </c>
      <c r="Z69" t="s">
        <v>44</v>
      </c>
      <c r="AA69" s="1">
        <f>_xll.ciqfunctions.udf.CIQ($B69, "IQ_ST_INVEST", IQ_FY, $D69, , , "USD", , AA$1)</f>
        <v>1082.6008200000001</v>
      </c>
      <c r="AB69" s="1">
        <f>_xll.ciqfunctions.udf.CIQ($B69, "IQ_NPPE", IQ_FY, $D69, , , "USD", , AB$1)</f>
        <v>6474.0905899999998</v>
      </c>
      <c r="AC69" s="1">
        <f>_xll.ciqfunctions.udf.CIQ($B69, "IQ_LT_INVEST", IQ_FY, $D69, , , "USD", , AC$1)</f>
        <v>2295.2711199999999</v>
      </c>
      <c r="AD69" s="1">
        <f>_xll.ciqfunctions.udf.CIQ($B69, "IQ_AP", IQ_FY, $D69, , , "USD", , AD$1)</f>
        <v>3418.4458800000002</v>
      </c>
      <c r="AE69" s="1">
        <f>_xll.ciqfunctions.udf.CIQ($B69, "IQ_NET_INTEREST_EXP", IQ_FY, $D69, , , "USD", , AE$1)</f>
        <v>116.07255000000001</v>
      </c>
      <c r="AF69" s="1">
        <f>_xll.ciqfunctions.udf.CIQ($B69, "IQ_INC_TAX", IQ_FY, $D69, , , "USD", , AF$1)</f>
        <v>437.67709000000002</v>
      </c>
      <c r="AG69" s="1">
        <f>_xll.ciqfunctions.udf.CIQ($B69, "IQ_INC_TAX", IQ_SGA, $D69, , , "USD", , AG$1)</f>
        <v>455.42295000000001</v>
      </c>
      <c r="AH69" s="1">
        <f>_xll.ciqfunctions.udf.CIQ($B69, "IQ_COGS", IQ_FY, $D69, , , "USD", , AH$1)</f>
        <v>23118.427230000001</v>
      </c>
      <c r="AI69" s="1">
        <f>_xll.ciqfunctions.udf.CIQ($B69, "IQ_TOTAL_EQUITY", IQ_FY, $D69, , , "USD", , AI$1)</f>
        <v>14554.86825</v>
      </c>
      <c r="AJ69" s="1">
        <f>_xll.ciqfunctions.udf.CIQ($B69, "IQ_INVENTORY", IQ_FY, $D69, , , "USD", , AJ$1)</f>
        <v>3525.8549600000001</v>
      </c>
    </row>
    <row r="70" spans="1:36" x14ac:dyDescent="0.25">
      <c r="A70" t="str">
        <f>_xll.ciqfunctions.udf.CIQ(B70,"IQ_COMPANY_NAME")</f>
        <v>Subaru Corporation</v>
      </c>
      <c r="B70" s="3" t="s">
        <v>0</v>
      </c>
      <c r="C70" s="1" t="str">
        <f>_xll.ciqfunctions.udf.CIQ($B70, "IQ_INDUSTRY", IQ_FY, $D70, ,, "USD", , C$1)</f>
        <v>Automobiles</v>
      </c>
      <c r="D70" s="2">
        <f>DATE(YEAR(D69) -1, MONTH(D69), DAY(D69))</f>
        <v>43466</v>
      </c>
      <c r="E70" s="1">
        <f>_xll.ciqfunctions.udf.CIQ($B70, "IQ_TOTAL_REV", IQ_FY, $D70, ,, "USD", , E$1)</f>
        <v>32062.719850000001</v>
      </c>
      <c r="F70" s="1">
        <f>_xll.ciqfunctions.udf.CIQ($B70, "IQ_NI", IQ_FY, $D70, ,, "USD", , F$1)</f>
        <v>2074.7988399999999</v>
      </c>
      <c r="G70" s="1">
        <f>_xll.ciqfunctions.udf.CIQ($B70, "IQ_CASH_EQUIV", IQ_FY, $D70, , , "USD", , G$1)</f>
        <v>7206.7891</v>
      </c>
      <c r="H70" s="1">
        <f>_xll.ciqfunctions.udf.CIQ($B70, "IQ_CASH_ST_INVEST", IQ_FY, $D70, , , "USD", , H$1)</f>
        <v>9490.7965499999991</v>
      </c>
      <c r="I70" s="1">
        <f>_xll.ciqfunctions.udf.CIQ($B70, "IQ_TOTAL_CA", IQ_FY, $D70, , , "USD", , I$1)</f>
        <v>17844.829239999999</v>
      </c>
      <c r="J70" s="1">
        <f>_xll.ciqfunctions.udf.CIQ($B70, "IQ_TOTAL_ASSETS", IQ_FY, $D70, , , "USD", , J$1)</f>
        <v>27157.978780000001</v>
      </c>
      <c r="K70" s="1">
        <f>_xll.ciqfunctions.udf.CIQ($B70, "IQ_TOTAL_CL", IQ_FY, $D70, , , "USD", , K$1)</f>
        <v>9896.0128999999997</v>
      </c>
      <c r="L70" s="1">
        <f>_xll.ciqfunctions.udf.CIQ($B70, "IQ_TOTAL_LIAB", IQ_FY, $D70, ,, "USD", , L$1)</f>
        <v>12459.771790000001</v>
      </c>
      <c r="M70" s="1" t="str">
        <f>IF(_xll.ciqfunctions.udf.CIQ($B70, "IQ_PREF_EQUITY", IQ_FY, $D70, , , "USD", , M$1)=0,"",_xll.ciqfunctions.udf.CIQ($B70, "IQ_PREF_EQUITY", IQ_FY, $D70, , , "USD", , M$1))</f>
        <v/>
      </c>
      <c r="N70" s="1">
        <f>IF(_xll.ciqfunctions.udf.CIQ($B70, "IQ_COMMON", IQ_FY, $D70, , , "USD", , N$1)=0,"na",_xll.ciqfunctions.udf.CIQ($B70, "IQ_COMMON", IQ_FY, $D70, , , "USD", , N$1))</f>
        <v>1448.09573</v>
      </c>
      <c r="O70" s="1">
        <f>IF(_xll.ciqfunctions.udf.CIQ($B70, "IQ_APIC", IQ_FY, $D70, , , "USD", , O$1)=0,"",_xll.ciqfunctions.udf.CIQ($B70, "IQ_APIC", IQ_FY, $D70, , , "USD", , O$1))</f>
        <v>1508.37538</v>
      </c>
      <c r="P70" s="1">
        <f>_xll.ciqfunctions.udf.CIQ($B70, "IQ_TOTAL_ASSETS", IQ_FY, $D70, , , "USD", , P$1)</f>
        <v>27157.978780000001</v>
      </c>
      <c r="Q70" s="1">
        <f>_xll.ciqfunctions.udf.CIQ($B70, "IQ_RE", IQ_FY, $D70, , , "USD", , Q$1)</f>
        <v>12085.48619</v>
      </c>
      <c r="R70" s="1">
        <f>_xll.ciqfunctions.udf.CIQ($B70, "IQ_TOTAL_EQUITY", IQ_FY, $D70, , , "USD", , R$1)</f>
        <v>14698.207</v>
      </c>
      <c r="S70" s="1">
        <f>_xll.ciqfunctions.udf.CIQ($B70, "IQ_TOTAL_OUTSTANDING_FILING_DATE", IQ_FY, $D70, , , "USD", , S$1)</f>
        <v>766.72082999999998</v>
      </c>
      <c r="T70" s="1">
        <f>_xll.ciqfunctions.udf.CIQ($B70, "IQ_TOTAL_DEBT", IQ_FY, $D70, , , "USD", , T$1)</f>
        <v>811.65674000000001</v>
      </c>
      <c r="U70" s="1" t="str">
        <f>IF(_xll.ciqfunctions.udf.CIQ($B70, "IQ_PREF_DIV_OTHER", IQ_FY, $D70, , , "USD", , U$1)=0,"na",_xll.ciqfunctions.udf.CIQ($B70, "IQ_PREF_DIV_OTHER", IQ_FY, $D70, , , "USD", , U$1))</f>
        <v>na</v>
      </c>
      <c r="V70" s="1">
        <f>_xll.ciqfunctions.udf.CIQ($B70, "IQ_COGS", IQ_FY, $D70, , , "USD", , V$1)</f>
        <v>22999.91635</v>
      </c>
      <c r="W70" s="1">
        <f>_xll.ciqfunctions.udf.CIQ($B70, "IQ_CASH_EQUIV", IQ_FY, $D70, , , "USD", , W$1)</f>
        <v>7206.7891</v>
      </c>
      <c r="X70" s="1">
        <f>_xll.ciqfunctions.udf.CIQ($B70, "IQ_AR", IQ_FY, $D70, , , "USD", , X$1)</f>
        <v>1619.7637400000001</v>
      </c>
      <c r="Y70" s="1">
        <f>_xll.ciqfunctions.udf.CIQ($B70, "IQ_INVENTORY", IQ_FY, $D70, , , "USD", , Y$1)</f>
        <v>2798.2676299999998</v>
      </c>
      <c r="Z70" t="s">
        <v>44</v>
      </c>
      <c r="AA70" s="1">
        <f>_xll.ciqfunctions.udf.CIQ($B70, "IQ_ST_INVEST", IQ_FY, $D70, , , "USD", , AA$1)</f>
        <v>2284.0074500000001</v>
      </c>
      <c r="AB70" s="1">
        <f>_xll.ciqfunctions.udf.CIQ($B70, "IQ_NPPE", IQ_FY, $D70, , , "USD", , AB$1)</f>
        <v>6620.29126</v>
      </c>
      <c r="AC70" s="1">
        <f>_xll.ciqfunctions.udf.CIQ($B70, "IQ_LT_INVEST", IQ_FY, $D70, , , "USD", , AC$1)</f>
        <v>2122.8568399999999</v>
      </c>
      <c r="AD70" s="1">
        <f>_xll.ciqfunctions.udf.CIQ($B70, "IQ_AP", IQ_FY, $D70, , , "USD", , AD$1)</f>
        <v>3625.0649100000001</v>
      </c>
      <c r="AE70" s="1">
        <f>_xll.ciqfunctions.udf.CIQ($B70, "IQ_NET_INTEREST_EXP", IQ_FY, $D70, , , "USD", , AE$1)</f>
        <v>64.093029999999999</v>
      </c>
      <c r="AF70" s="1">
        <f>_xll.ciqfunctions.udf.CIQ($B70, "IQ_INC_TAX", IQ_FY, $D70, , , "USD", , AF$1)</f>
        <v>711.84033999999997</v>
      </c>
      <c r="AG70" s="1">
        <f>_xll.ciqfunctions.udf.CIQ($B70, "IQ_INC_TAX", IQ_SGA, $D70, , , "USD", , AG$1)</f>
        <v>476.70783</v>
      </c>
      <c r="AH70" s="1">
        <f>_xll.ciqfunctions.udf.CIQ($B70, "IQ_COGS", IQ_FY, $D70, , , "USD", , AH$1)</f>
        <v>22999.91635</v>
      </c>
      <c r="AI70" s="1">
        <f>_xll.ciqfunctions.udf.CIQ($B70, "IQ_TOTAL_EQUITY", IQ_FY, $D70, , , "USD", , AI$1)</f>
        <v>14698.207</v>
      </c>
      <c r="AJ70" s="1">
        <f>_xll.ciqfunctions.udf.CIQ($B70, "IQ_INVENTORY", IQ_FY, $D70, , , "USD", , AJ$1)</f>
        <v>2798.2676299999998</v>
      </c>
    </row>
    <row r="71" spans="1:36" x14ac:dyDescent="0.25">
      <c r="A71" t="str">
        <f>_xll.ciqfunctions.udf.CIQ(B71,"IQ_COMPANY_NAME")</f>
        <v>Subaru Corporation</v>
      </c>
      <c r="B71" s="3" t="s">
        <v>0</v>
      </c>
      <c r="C71" s="1" t="str">
        <f>_xll.ciqfunctions.udf.CIQ($B71, "IQ_INDUSTRY", IQ_FY, $D71, ,, "USD", , C$1)</f>
        <v>Automobiles</v>
      </c>
      <c r="D71" s="2">
        <f>DATE(YEAR(D70) -1, MONTH(D70), DAY(D70))</f>
        <v>43101</v>
      </c>
      <c r="E71" s="1">
        <f>_xll.ciqfunctions.udf.CIQ($B71, "IQ_TOTAL_REV", IQ_FY, $D71, ,, "USD", , E$1)</f>
        <v>29829.525109999999</v>
      </c>
      <c r="F71" s="1">
        <f>_xll.ciqfunctions.udf.CIQ($B71, "IQ_NI", IQ_FY, $D71, ,, "USD", , F$1)</f>
        <v>2532.3229099999999</v>
      </c>
      <c r="G71" s="1">
        <f>_xll.ciqfunctions.udf.CIQ($B71, "IQ_CASH_EQUIV", IQ_FY, $D71, , , "USD", , G$1)</f>
        <v>5908.7175800000005</v>
      </c>
      <c r="H71" s="1">
        <f>_xll.ciqfunctions.udf.CIQ($B71, "IQ_CASH_ST_INVEST", IQ_FY, $D71, , , "USD", , H$1)</f>
        <v>8783.8655999999992</v>
      </c>
      <c r="I71" s="1">
        <f>_xll.ciqfunctions.udf.CIQ($B71, "IQ_TOTAL_CA", IQ_FY, $D71, , , "USD", , I$1)</f>
        <v>16549.336569999999</v>
      </c>
      <c r="J71" s="1">
        <f>_xll.ciqfunctions.udf.CIQ($B71, "IQ_TOTAL_ASSETS", IQ_FY, $D71, , , "USD", , J$1)</f>
        <v>24774.17974</v>
      </c>
      <c r="K71" s="1">
        <f>_xll.ciqfunctions.udf.CIQ($B71, "IQ_TOTAL_CL", IQ_FY, $D71, , , "USD", , K$1)</f>
        <v>9091.8207600000005</v>
      </c>
      <c r="L71" s="1">
        <f>_xll.ciqfunctions.udf.CIQ($B71, "IQ_TOTAL_LIAB", IQ_FY, $D71, ,, "USD", , L$1)</f>
        <v>11636.17058</v>
      </c>
      <c r="M71" s="1" t="str">
        <f>IF(_xll.ciqfunctions.udf.CIQ($B71, "IQ_PREF_EQUITY", IQ_FY, $D71, , , "USD", , M$1)=0,"",_xll.ciqfunctions.udf.CIQ($B71, "IQ_PREF_EQUITY", IQ_FY, $D71, , , "USD", , M$1))</f>
        <v/>
      </c>
      <c r="N71" s="1">
        <f>IF(_xll.ciqfunctions.udf.CIQ($B71, "IQ_COMMON", IQ_FY, $D71, , , "USD", , N$1)=0,"na",_xll.ciqfunctions.udf.CIQ($B71, "IQ_COMMON", IQ_FY, $D71, , , "USD", , N$1))</f>
        <v>1379.3273799999999</v>
      </c>
      <c r="O71" s="1">
        <f>IF(_xll.ciqfunctions.udf.CIQ($B71, "IQ_APIC", IQ_FY, $D71, , , "USD", , O$1)=0,"",_xll.ciqfunctions.udf.CIQ($B71, "IQ_APIC", IQ_FY, $D71, , , "USD", , O$1))</f>
        <v>1436.57401</v>
      </c>
      <c r="P71" s="1">
        <f>_xll.ciqfunctions.udf.CIQ($B71, "IQ_TOTAL_ASSETS", IQ_FY, $D71, , , "USD", , P$1)</f>
        <v>24774.17974</v>
      </c>
      <c r="Q71" s="1">
        <f>_xll.ciqfunctions.udf.CIQ($B71, "IQ_RE", IQ_FY, $D71, , , "USD", , Q$1)</f>
        <v>10522.663839999999</v>
      </c>
      <c r="R71" s="1">
        <f>_xll.ciqfunctions.udf.CIQ($B71, "IQ_TOTAL_EQUITY", IQ_FY, $D71, , , "USD", , R$1)</f>
        <v>13138.009169999999</v>
      </c>
      <c r="S71" s="1">
        <f>_xll.ciqfunctions.udf.CIQ($B71, "IQ_TOTAL_OUTSTANDING_FILING_DATE", IQ_FY, $D71, , , "USD", , S$1)</f>
        <v>766.68565000000001</v>
      </c>
      <c r="T71" s="1">
        <f>_xll.ciqfunctions.udf.CIQ($B71, "IQ_TOTAL_DEBT", IQ_FY, $D71, , , "USD", , T$1)</f>
        <v>1329.6861200000001</v>
      </c>
      <c r="U71" s="1" t="str">
        <f>IF(_xll.ciqfunctions.udf.CIQ($B71, "IQ_PREF_DIV_OTHER", IQ_FY, $D71, , , "USD", , U$1)=0,"na",_xll.ciqfunctions.udf.CIQ($B71, "IQ_PREF_DIV_OTHER", IQ_FY, $D71, , , "USD", , U$1))</f>
        <v>na</v>
      </c>
      <c r="V71" s="1">
        <f>_xll.ciqfunctions.udf.CIQ($B71, "IQ_COGS", IQ_FY, $D71, , , "USD", , V$1)</f>
        <v>21401.489109999999</v>
      </c>
      <c r="W71" s="1">
        <f>_xll.ciqfunctions.udf.CIQ($B71, "IQ_CASH_EQUIV", IQ_FY, $D71, , , "USD", , W$1)</f>
        <v>5908.7175800000005</v>
      </c>
      <c r="X71" s="1">
        <f>_xll.ciqfunctions.udf.CIQ($B71, "IQ_AR", IQ_FY, $D71, , , "USD", , X$1)</f>
        <v>1586.39464</v>
      </c>
      <c r="Y71" s="1">
        <f>_xll.ciqfunctions.udf.CIQ($B71, "IQ_INVENTORY", IQ_FY, $D71, , , "USD", , Y$1)</f>
        <v>2702.5202199999999</v>
      </c>
      <c r="Z71" t="s">
        <v>44</v>
      </c>
      <c r="AA71" s="1">
        <f>_xll.ciqfunctions.udf.CIQ($B71, "IQ_ST_INVEST", IQ_FY, $D71, , , "USD", , AA$1)</f>
        <v>2875.1480299999998</v>
      </c>
      <c r="AB71" s="1">
        <f>_xll.ciqfunctions.udf.CIQ($B71, "IQ_NPPE", IQ_FY, $D71, , , "USD", , AB$1)</f>
        <v>5894.7534500000002</v>
      </c>
      <c r="AC71" s="1">
        <f>_xll.ciqfunctions.udf.CIQ($B71, "IQ_LT_INVEST", IQ_FY, $D71, , , "USD", , AC$1)</f>
        <v>971.15697</v>
      </c>
      <c r="AD71" s="1">
        <f>_xll.ciqfunctions.udf.CIQ($B71, "IQ_AP", IQ_FY, $D71, , , "USD", , AD$1)</f>
        <v>3136.6547599999999</v>
      </c>
      <c r="AE71" s="1">
        <f>_xll.ciqfunctions.udf.CIQ($B71, "IQ_NET_INTEREST_EXP", IQ_FY, $D71, , , "USD", , AE$1)</f>
        <v>24.843050000000002</v>
      </c>
      <c r="AF71" s="1">
        <f>_xll.ciqfunctions.udf.CIQ($B71, "IQ_INC_TAX", IQ_FY, $D71, , , "USD", , AF$1)</f>
        <v>996.79822000000001</v>
      </c>
      <c r="AG71" s="1">
        <f>_xll.ciqfunctions.udf.CIQ($B71, "IQ_INC_TAX", IQ_SGA, $D71, , , "USD", , AG$1)</f>
        <v>757.42885999999999</v>
      </c>
      <c r="AH71" s="1">
        <f>_xll.ciqfunctions.udf.CIQ($B71, "IQ_COGS", IQ_FY, $D71, , , "USD", , AH$1)</f>
        <v>21401.489109999999</v>
      </c>
      <c r="AI71" s="1">
        <f>_xll.ciqfunctions.udf.CIQ($B71, "IQ_TOTAL_EQUITY", IQ_FY, $D71, , , "USD", , AI$1)</f>
        <v>13138.009169999999</v>
      </c>
      <c r="AJ71" s="1">
        <f>_xll.ciqfunctions.udf.CIQ($B71, "IQ_INVENTORY", IQ_FY, $D71, , , "USD", , AJ$1)</f>
        <v>2702.5202199999999</v>
      </c>
    </row>
    <row r="72" spans="1:36" x14ac:dyDescent="0.25">
      <c r="A72" t="str">
        <f>_xll.ciqfunctions.udf.CIQ(B72,"IQ_COMPANY_NAME")</f>
        <v>Subaru Corporation</v>
      </c>
      <c r="B72" s="3" t="s">
        <v>0</v>
      </c>
      <c r="C72" s="1" t="str">
        <f>_xll.ciqfunctions.udf.CIQ($B72, "IQ_INDUSTRY", IQ_FY, $D72, ,, "USD", , C$1)</f>
        <v>Automobiles</v>
      </c>
      <c r="D72" s="2">
        <f>DATE(YEAR(D71) -1, MONTH(D71), DAY(D71))</f>
        <v>42736</v>
      </c>
      <c r="E72" s="1">
        <f>_xll.ciqfunctions.udf.CIQ($B72, "IQ_TOTAL_REV", IQ_FY, $D72, ,, "USD", , E$1)</f>
        <v>28766.97984</v>
      </c>
      <c r="F72" s="1">
        <f>_xll.ciqfunctions.udf.CIQ($B72, "IQ_NI", IQ_FY, $D72, ,, "USD", , F$1)</f>
        <v>3886.2048799999998</v>
      </c>
      <c r="G72" s="1">
        <f>_xll.ciqfunctions.udf.CIQ($B72, "IQ_CASH_EQUIV", IQ_FY, $D72, , , "USD", , G$1)</f>
        <v>4517.2034299999996</v>
      </c>
      <c r="H72" s="1">
        <f>_xll.ciqfunctions.udf.CIQ($B72, "IQ_CASH_ST_INVEST", IQ_FY, $D72, , , "USD", , H$1)</f>
        <v>8972.27621</v>
      </c>
      <c r="I72" s="1">
        <f>_xll.ciqfunctions.udf.CIQ($B72, "IQ_TOTAL_CA", IQ_FY, $D72, , , "USD", , I$1)</f>
        <v>15878.36347</v>
      </c>
      <c r="J72" s="1">
        <f>_xll.ciqfunctions.udf.CIQ($B72, "IQ_TOTAL_ASSETS", IQ_FY, $D72, , , "USD", , J$1)</f>
        <v>23072.355670000001</v>
      </c>
      <c r="K72" s="1">
        <f>_xll.ciqfunctions.udf.CIQ($B72, "IQ_TOTAL_CL", IQ_FY, $D72, , , "USD", , K$1)</f>
        <v>8539.4709600000006</v>
      </c>
      <c r="L72" s="1">
        <f>_xll.ciqfunctions.udf.CIQ($B72, "IQ_TOTAL_LIAB", IQ_FY, $D72, ,, "USD", , L$1)</f>
        <v>11062.646350000001</v>
      </c>
      <c r="M72" s="1" t="str">
        <f>IF(_xll.ciqfunctions.udf.CIQ($B72, "IQ_PREF_EQUITY", IQ_FY, $D72, , , "USD", , M$1)=0,"",_xll.ciqfunctions.udf.CIQ($B72, "IQ_PREF_EQUITY", IQ_FY, $D72, , , "USD", , M$1))</f>
        <v/>
      </c>
      <c r="N72" s="1">
        <f>IF(_xll.ciqfunctions.udf.CIQ($B72, "IQ_COMMON", IQ_FY, $D72, , , "USD", , N$1)=0,"na",_xll.ciqfunctions.udf.CIQ($B72, "IQ_COMMON", IQ_FY, $D72, , , "USD", , N$1))</f>
        <v>1368.7699600000001</v>
      </c>
      <c r="O72" s="1">
        <f>IF(_xll.ciqfunctions.udf.CIQ($B72, "IQ_APIC", IQ_FY, $D72, , , "USD", , O$1)=0,"",_xll.ciqfunctions.udf.CIQ($B72, "IQ_APIC", IQ_FY, $D72, , , "USD", , O$1))</f>
        <v>1424.6261400000001</v>
      </c>
      <c r="P72" s="1">
        <f>_xll.ciqfunctions.udf.CIQ($B72, "IQ_TOTAL_ASSETS", IQ_FY, $D72, , , "USD", , P$1)</f>
        <v>23072.355670000001</v>
      </c>
      <c r="Q72" s="1">
        <f>_xll.ciqfunctions.udf.CIQ($B72, "IQ_RE", IQ_FY, $D72, , , "USD", , Q$1)</f>
        <v>9336.2046399999999</v>
      </c>
      <c r="R72" s="1">
        <f>_xll.ciqfunctions.udf.CIQ($B72, "IQ_TOTAL_EQUITY", IQ_FY, $D72, , , "USD", , R$1)</f>
        <v>12009.70932</v>
      </c>
      <c r="S72" s="1">
        <f>_xll.ciqfunctions.udf.CIQ($B72, "IQ_TOTAL_OUTSTANDING_FILING_DATE", IQ_FY, $D72, , , "USD", , S$1)</f>
        <v>780.37716</v>
      </c>
      <c r="T72" s="1">
        <f>_xll.ciqfunctions.udf.CIQ($B72, "IQ_TOTAL_DEBT", IQ_FY, $D72, , , "USD", , T$1)</f>
        <v>1512.7624800000001</v>
      </c>
      <c r="U72" s="1" t="str">
        <f>IF(_xll.ciqfunctions.udf.CIQ($B72, "IQ_PREF_DIV_OTHER", IQ_FY, $D72, , , "USD", , U$1)=0,"na",_xll.ciqfunctions.udf.CIQ($B72, "IQ_PREF_DIV_OTHER", IQ_FY, $D72, , , "USD", , U$1))</f>
        <v>na</v>
      </c>
      <c r="V72" s="1">
        <f>_xll.ciqfunctions.udf.CIQ($B72, "IQ_COGS", IQ_FY, $D72, , , "USD", , V$1)</f>
        <v>19465.431659999998</v>
      </c>
      <c r="W72" s="1">
        <f>_xll.ciqfunctions.udf.CIQ($B72, "IQ_CASH_EQUIV", IQ_FY, $D72, , , "USD", , W$1)</f>
        <v>4517.2034299999996</v>
      </c>
      <c r="X72" s="1">
        <f>_xll.ciqfunctions.udf.CIQ($B72, "IQ_AR", IQ_FY, $D72, , , "USD", , X$1)</f>
        <v>1439.06188</v>
      </c>
      <c r="Y72" s="1">
        <f>_xll.ciqfunctions.udf.CIQ($B72, "IQ_INVENTORY", IQ_FY, $D72, , , "USD", , Y$1)</f>
        <v>2477.4562799999999</v>
      </c>
      <c r="Z72" t="s">
        <v>44</v>
      </c>
      <c r="AA72" s="1">
        <f>_xll.ciqfunctions.udf.CIQ($B72, "IQ_ST_INVEST", IQ_FY, $D72, , , "USD", , AA$1)</f>
        <v>4455.0727800000004</v>
      </c>
      <c r="AB72" s="1">
        <f>_xll.ciqfunctions.udf.CIQ($B72, "IQ_NPPE", IQ_FY, $D72, , , "USD", , AB$1)</f>
        <v>5096.41309</v>
      </c>
      <c r="AC72" s="1">
        <f>_xll.ciqfunctions.udf.CIQ($B72, "IQ_LT_INVEST", IQ_FY, $D72, , , "USD", , AC$1)</f>
        <v>1000.37375</v>
      </c>
      <c r="AD72" s="1">
        <f>_xll.ciqfunctions.udf.CIQ($B72, "IQ_AP", IQ_FY, $D72, , , "USD", , AD$1)</f>
        <v>2906.9507400000002</v>
      </c>
      <c r="AE72" s="1">
        <f>_xll.ciqfunctions.udf.CIQ($B72, "IQ_NET_INTEREST_EXP", IQ_FY, $D72, , , "USD", , AE$1)</f>
        <v>23.9498</v>
      </c>
      <c r="AF72" s="1">
        <f>_xll.ciqfunctions.udf.CIQ($B72, "IQ_INC_TAX", IQ_FY, $D72, , , "USD", , AF$1)</f>
        <v>1625.52503</v>
      </c>
      <c r="AG72" s="1">
        <f>_xll.ciqfunctions.udf.CIQ($B72, "IQ_INC_TAX", IQ_SGA, $D72, , , "USD", , AG$1)</f>
        <v>1105.8843099999999</v>
      </c>
      <c r="AH72" s="1">
        <f>_xll.ciqfunctions.udf.CIQ($B72, "IQ_COGS", IQ_FY, $D72, , , "USD", , AH$1)</f>
        <v>19465.431659999998</v>
      </c>
      <c r="AI72" s="1">
        <f>_xll.ciqfunctions.udf.CIQ($B72, "IQ_TOTAL_EQUITY", IQ_FY, $D72, , , "USD", , AI$1)</f>
        <v>12009.70932</v>
      </c>
      <c r="AJ72" s="1">
        <f>_xll.ciqfunctions.udf.CIQ($B72, "IQ_INVENTORY", IQ_FY, $D72, , , "USD", , AJ$1)</f>
        <v>2477.4562799999999</v>
      </c>
    </row>
    <row r="73" spans="1:36" x14ac:dyDescent="0.25">
      <c r="A73" t="str">
        <f>_xll.ciqfunctions.udf.CIQ(B73,"IQ_COMPANY_NAME")</f>
        <v>Subaru Corporation</v>
      </c>
      <c r="B73" s="3" t="s">
        <v>0</v>
      </c>
      <c r="C73" s="1" t="str">
        <f>_xll.ciqfunctions.udf.CIQ($B73, "IQ_INDUSTRY", IQ_FY, $D73, ,, "USD", , C$1)</f>
        <v>Automobiles</v>
      </c>
      <c r="D73" s="2">
        <f>DATE(YEAR(D72) -1, MONTH(D72), DAY(D72))</f>
        <v>42370</v>
      </c>
      <c r="E73" s="1">
        <f>_xll.ciqfunctions.udf.CIQ($B73, "IQ_TOTAL_REV", IQ_FY, $D73, ,, "USD", , E$1)</f>
        <v>23984.607520000001</v>
      </c>
      <c r="F73" s="1">
        <f>_xll.ciqfunctions.udf.CIQ($B73, "IQ_NI", IQ_FY, $D73, ,, "USD", , F$1)</f>
        <v>2182.4569099999999</v>
      </c>
      <c r="G73" s="1">
        <f>_xll.ciqfunctions.udf.CIQ($B73, "IQ_CASH_EQUIV", IQ_FY, $D73, , , "USD", , G$1)</f>
        <v>1907.00062</v>
      </c>
      <c r="H73" s="1">
        <f>_xll.ciqfunctions.udf.CIQ($B73, "IQ_CASH_ST_INVEST", IQ_FY, $D73, , , "USD", , H$1)</f>
        <v>5613.4512299999997</v>
      </c>
      <c r="I73" s="1">
        <f>_xll.ciqfunctions.udf.CIQ($B73, "IQ_TOTAL_CA", IQ_FY, $D73, , , "USD", , I$1)</f>
        <v>12278.25676</v>
      </c>
      <c r="J73" s="1">
        <f>_xll.ciqfunctions.udf.CIQ($B73, "IQ_TOTAL_ASSETS", IQ_FY, $D73, , , "USD", , J$1)</f>
        <v>18332.478070000001</v>
      </c>
      <c r="K73" s="1">
        <f>_xll.ciqfunctions.udf.CIQ($B73, "IQ_TOTAL_CL", IQ_FY, $D73, , , "USD", , K$1)</f>
        <v>7276.0731500000002</v>
      </c>
      <c r="L73" s="1">
        <f>_xll.ciqfunctions.udf.CIQ($B73, "IQ_TOTAL_LIAB", IQ_FY, $D73, ,, "USD", , L$1)</f>
        <v>9742.4370600000002</v>
      </c>
      <c r="M73" s="1" t="str">
        <f>IF(_xll.ciqfunctions.udf.CIQ($B73, "IQ_PREF_EQUITY", IQ_FY, $D73, , , "USD", , M$1)=0,"",_xll.ciqfunctions.udf.CIQ($B73, "IQ_PREF_EQUITY", IQ_FY, $D73, , , "USD", , M$1))</f>
        <v/>
      </c>
      <c r="N73" s="1">
        <f>IF(_xll.ciqfunctions.udf.CIQ($B73, "IQ_COMMON", IQ_FY, $D73, , , "USD", , N$1)=0,"na",_xll.ciqfunctions.udf.CIQ($B73, "IQ_COMMON", IQ_FY, $D73, , , "USD", , N$1))</f>
        <v>1281.7318399999999</v>
      </c>
      <c r="O73" s="1">
        <f>IF(_xll.ciqfunctions.udf.CIQ($B73, "IQ_APIC", IQ_FY, $D73, , , "USD", , O$1)=0,"",_xll.ciqfunctions.udf.CIQ($B73, "IQ_APIC", IQ_FY, $D73, , , "USD", , O$1))</f>
        <v>1334.0362</v>
      </c>
      <c r="P73" s="1">
        <f>_xll.ciqfunctions.udf.CIQ($B73, "IQ_TOTAL_ASSETS", IQ_FY, $D73, , , "USD", , P$1)</f>
        <v>18332.478070000001</v>
      </c>
      <c r="Q73" s="1">
        <f>_xll.ciqfunctions.udf.CIQ($B73, "IQ_RE", IQ_FY, $D73, , , "USD", , Q$1)</f>
        <v>5812.2677999999996</v>
      </c>
      <c r="R73" s="1">
        <f>_xll.ciqfunctions.udf.CIQ($B73, "IQ_TOTAL_EQUITY", IQ_FY, $D73, , , "USD", , R$1)</f>
        <v>8590.0410100000008</v>
      </c>
      <c r="S73" s="1">
        <f>_xll.ciqfunctions.udf.CIQ($B73, "IQ_TOTAL_OUTSTANDING_FILING_DATE", IQ_FY, $D73, , , "USD", , S$1)</f>
        <v>780.38199999999995</v>
      </c>
      <c r="T73" s="1">
        <f>_xll.ciqfunctions.udf.CIQ($B73, "IQ_TOTAL_DEBT", IQ_FY, $D73, , , "USD", , T$1)</f>
        <v>1760.0800400000001</v>
      </c>
      <c r="U73" s="1" t="str">
        <f>IF(_xll.ciqfunctions.udf.CIQ($B73, "IQ_PREF_DIV_OTHER", IQ_FY, $D73, , , "USD", , U$1)=0,"na",_xll.ciqfunctions.udf.CIQ($B73, "IQ_PREF_DIV_OTHER", IQ_FY, $D73, , , "USD", , U$1))</f>
        <v>na</v>
      </c>
      <c r="V73" s="1">
        <f>_xll.ciqfunctions.udf.CIQ($B73, "IQ_COGS", IQ_FY, $D73, , , "USD", , V$1)</f>
        <v>16813.818149999999</v>
      </c>
      <c r="W73" s="1">
        <f>_xll.ciqfunctions.udf.CIQ($B73, "IQ_CASH_EQUIV", IQ_FY, $D73, , , "USD", , W$1)</f>
        <v>1907.00062</v>
      </c>
      <c r="X73" s="1">
        <f>_xll.ciqfunctions.udf.CIQ($B73, "IQ_AR", IQ_FY, $D73, , , "USD", , X$1)</f>
        <v>1561.83852</v>
      </c>
      <c r="Y73" s="1">
        <f>_xll.ciqfunctions.udf.CIQ($B73, "IQ_INVENTORY", IQ_FY, $D73, , , "USD", , Y$1)</f>
        <v>2463.9553799999999</v>
      </c>
      <c r="Z73" t="s">
        <v>44</v>
      </c>
      <c r="AA73" s="1">
        <f>_xll.ciqfunctions.udf.CIQ($B73, "IQ_ST_INVEST", IQ_FY, $D73, , , "USD", , AA$1)</f>
        <v>3706.4506099999999</v>
      </c>
      <c r="AB73" s="1">
        <f>_xll.ciqfunctions.udf.CIQ($B73, "IQ_NPPE", IQ_FY, $D73, , , "USD", , AB$1)</f>
        <v>4289.4992099999999</v>
      </c>
      <c r="AC73" s="1">
        <f>_xll.ciqfunctions.udf.CIQ($B73, "IQ_LT_INVEST", IQ_FY, $D73, , , "USD", , AC$1)</f>
        <v>1515.0096100000001</v>
      </c>
      <c r="AD73" s="1">
        <f>_xll.ciqfunctions.udf.CIQ($B73, "IQ_AP", IQ_FY, $D73, , , "USD", , AD$1)</f>
        <v>3268.7808</v>
      </c>
      <c r="AE73" s="1">
        <f>_xll.ciqfunctions.udf.CIQ($B73, "IQ_NET_INTEREST_EXP", IQ_FY, $D73, , , "USD", , AE$1)</f>
        <v>10.200850000000001</v>
      </c>
      <c r="AF73" s="1">
        <f>_xll.ciqfunctions.udf.CIQ($B73, "IQ_INC_TAX", IQ_FY, $D73, , , "USD", , AF$1)</f>
        <v>1058.8966</v>
      </c>
      <c r="AG73" s="1">
        <f>_xll.ciqfunctions.udf.CIQ($B73, "IQ_INC_TAX", IQ_SGA, $D73, , , "USD", , AG$1)</f>
        <v>1476.7887700000001</v>
      </c>
      <c r="AH73" s="1">
        <f>_xll.ciqfunctions.udf.CIQ($B73, "IQ_COGS", IQ_FY, $D73, , , "USD", , AH$1)</f>
        <v>16813.818149999999</v>
      </c>
      <c r="AI73" s="1">
        <f>_xll.ciqfunctions.udf.CIQ($B73, "IQ_TOTAL_EQUITY", IQ_FY, $D73, , , "USD", , AI$1)</f>
        <v>8590.0410100000008</v>
      </c>
      <c r="AJ73" s="1">
        <f>_xll.ciqfunctions.udf.CIQ($B73, "IQ_INVENTORY", IQ_FY, $D73, , , "USD", , AJ$1)</f>
        <v>2463.9553799999999</v>
      </c>
    </row>
    <row r="74" spans="1:36" x14ac:dyDescent="0.25">
      <c r="A74" t="str">
        <f>_xll.ciqfunctions.udf.CIQ(B74,"IQ_COMPANY_NAME")</f>
        <v>Agilent Technologies, Inc.</v>
      </c>
      <c r="B74" t="s">
        <v>69</v>
      </c>
      <c r="C74" s="1" t="str">
        <f>_xll.ciqfunctions.udf.CIQ($B74, "IQ_INDUSTRY", IQ_FY, $D74, ,, "USD", , C$1)</f>
        <v>Life Sciences Tools and Services</v>
      </c>
      <c r="D74" s="2">
        <v>44197</v>
      </c>
      <c r="E74" s="1">
        <f>_xll.ciqfunctions.udf.CIQ($B74, "IQ_TOTAL_REV", IQ_FY, $D74, ,, "USD", , E$1)</f>
        <v>5339</v>
      </c>
      <c r="F74" s="1">
        <f>_xll.ciqfunctions.udf.CIQ($B74, "IQ_NI", IQ_FY, $D74, ,, "USD", , F$1)</f>
        <v>719</v>
      </c>
      <c r="G74" s="1">
        <f>_xll.ciqfunctions.udf.CIQ($B74, "IQ_CASH_EQUIV", IQ_FY, $D74, , , "USD", , G$1)</f>
        <v>1441</v>
      </c>
      <c r="H74" s="1">
        <f>_xll.ciqfunctions.udf.CIQ($B74, "IQ_CASH_ST_INVEST", IQ_FY, $D74, , , "USD", , H$1)</f>
        <v>1441</v>
      </c>
      <c r="I74" s="1">
        <f>_xll.ciqfunctions.udf.CIQ($B74, "IQ_TOTAL_CA", IQ_FY, $D74, , , "USD", , I$1)</f>
        <v>3415</v>
      </c>
      <c r="J74" s="1">
        <f>_xll.ciqfunctions.udf.CIQ($B74, "IQ_TOTAL_ASSETS", IQ_FY, $D74, , , "USD", , J$1)</f>
        <v>9627</v>
      </c>
      <c r="K74" s="1">
        <f>_xll.ciqfunctions.udf.CIQ($B74, "IQ_TOTAL_CL", IQ_FY, $D74, , , "USD", , K$1)</f>
        <v>1467</v>
      </c>
      <c r="L74" s="1">
        <f>_xll.ciqfunctions.udf.CIQ($B74, "IQ_TOTAL_LIAB", IQ_FY, $D74, ,, "USD", , L$1)</f>
        <v>4754</v>
      </c>
      <c r="M74" s="1" t="str">
        <f>IF(_xll.ciqfunctions.udf.CIQ($B74, "IQ_PREF_EQUITY", IQ_FY, $D74, , , "USD", , M$1)=0,"",_xll.ciqfunctions.udf.CIQ($B74, "IQ_PREF_EQUITY", IQ_FY, $D74, , , "USD", , M$1))</f>
        <v/>
      </c>
      <c r="N74" s="1">
        <f>IF(_xll.ciqfunctions.udf.CIQ($B74, "IQ_COMMON", IQ_FY, $D74, , , "USD", , N$1)=0,"na",_xll.ciqfunctions.udf.CIQ($B74, "IQ_COMMON", IQ_FY, $D74, , , "USD", , N$1))</f>
        <v>3</v>
      </c>
      <c r="O74" s="1">
        <f>IF(_xll.ciqfunctions.udf.CIQ($B74, "IQ_APIC", IQ_FY, $D74, , , "USD", , O$1)=0,"",_xll.ciqfunctions.udf.CIQ($B74, "IQ_APIC", IQ_FY, $D74, , , "USD", , O$1))</f>
        <v>5311</v>
      </c>
      <c r="P74" s="1">
        <f>_xll.ciqfunctions.udf.CIQ($B74, "IQ_TOTAL_ASSETS", IQ_FY, $D74, , , "USD", , P$1)</f>
        <v>9627</v>
      </c>
      <c r="Q74" s="1">
        <f>_xll.ciqfunctions.udf.CIQ($B74, "IQ_RE", IQ_FY, $D74, , , "USD", , Q$1)</f>
        <v>81</v>
      </c>
      <c r="R74" s="1">
        <f>_xll.ciqfunctions.udf.CIQ($B74, "IQ_TOTAL_EQUITY", IQ_FY, $D74, , , "USD", , R$1)</f>
        <v>4873</v>
      </c>
      <c r="S74" s="1">
        <f>_xll.ciqfunctions.udf.CIQ($B74, "IQ_TOTAL_OUTSTANDING_FILING_DATE", IQ_FY, $D74, , , "USD", , S$1)</f>
        <v>306.84953000000002</v>
      </c>
      <c r="T74" s="1">
        <f>_xll.ciqfunctions.udf.CIQ($B74, "IQ_TOTAL_DEBT", IQ_FY, $D74, , , "USD", , T$1)</f>
        <v>2537</v>
      </c>
      <c r="U74" s="1" t="str">
        <f>IF(_xll.ciqfunctions.udf.CIQ($B74, "IQ_PREF_DIV_OTHER", IQ_FY, $D74, , , "USD", , U$1)=0,"na",_xll.ciqfunctions.udf.CIQ($B74, "IQ_PREF_DIV_OTHER", IQ_FY, $D74, , , "USD", , U$1))</f>
        <v>na</v>
      </c>
      <c r="V74" s="1">
        <f>_xll.ciqfunctions.udf.CIQ($B74, "IQ_COGS", IQ_FY, $D74, , , "USD", , V$1)</f>
        <v>2502</v>
      </c>
      <c r="W74" s="1">
        <f>_xll.ciqfunctions.udf.CIQ($B74, "IQ_CASH_EQUIV", IQ_FY, $D74, , , "USD", , W$1)</f>
        <v>1441</v>
      </c>
      <c r="X74" s="1">
        <f>_xll.ciqfunctions.udf.CIQ($B74, "IQ_AR", IQ_FY, $D74, , , "USD", , X$1)</f>
        <v>1038</v>
      </c>
      <c r="Y74" s="1">
        <f>_xll.ciqfunctions.udf.CIQ($B74, "IQ_INVENTORY", IQ_FY, $D74, , , "USD", , Y$1)</f>
        <v>720</v>
      </c>
      <c r="Z74" t="s">
        <v>44</v>
      </c>
      <c r="AA74" s="1">
        <f>_xll.ciqfunctions.udf.CIQ($B74, "IQ_ST_INVEST", IQ_FY, $D74, , , "USD", , AA$1)</f>
        <v>0</v>
      </c>
      <c r="AB74" s="1">
        <f>_xll.ciqfunctions.udf.CIQ($B74, "IQ_NPPE", IQ_FY, $D74, , , "USD", , AB$1)</f>
        <v>1020</v>
      </c>
      <c r="AC74" s="1">
        <f>_xll.ciqfunctions.udf.CIQ($B74, "IQ_LT_INVEST", IQ_FY, $D74, , , "USD", , AC$1)</f>
        <v>158</v>
      </c>
      <c r="AD74" s="1">
        <f>_xll.ciqfunctions.udf.CIQ($B74, "IQ_AP", IQ_FY, $D74, , , "USD", , AD$1)</f>
        <v>354</v>
      </c>
      <c r="AE74" s="1">
        <f>_xll.ciqfunctions.udf.CIQ($B74, "IQ_NET_INTEREST_EXP", IQ_FY, $D74, , , "USD", , AE$1)</f>
        <v>-70</v>
      </c>
      <c r="AF74" s="1">
        <f>_xll.ciqfunctions.udf.CIQ($B74, "IQ_INC_TAX", IQ_FY, $D74, , , "USD", , AF$1)</f>
        <v>123</v>
      </c>
      <c r="AG74" s="1">
        <f>_xll.ciqfunctions.udf.CIQ($B74, "IQ_INC_TAX", IQ_SGA, $D74, , , "USD", , AG$1)</f>
        <v>123</v>
      </c>
      <c r="AH74" s="1">
        <f>_xll.ciqfunctions.udf.CIQ($B74, "IQ_COGS", IQ_FY, $D74, , , "USD", , AH$1)</f>
        <v>2502</v>
      </c>
      <c r="AI74" s="1">
        <f>_xll.ciqfunctions.udf.CIQ($B74, "IQ_TOTAL_EQUITY", IQ_FY, $D74, , , "USD", , AI$1)</f>
        <v>4873</v>
      </c>
      <c r="AJ74" s="1">
        <f>_xll.ciqfunctions.udf.CIQ($B74, "IQ_INVENTORY", IQ_FY, $D74, , , "USD", , AJ$1)</f>
        <v>720</v>
      </c>
    </row>
    <row r="75" spans="1:36" x14ac:dyDescent="0.25">
      <c r="A75" t="str">
        <f>_xll.ciqfunctions.udf.CIQ(B75,"IQ_COMPANY_NAME")</f>
        <v>Agilent Technologies, Inc.</v>
      </c>
      <c r="B75" t="s">
        <v>69</v>
      </c>
      <c r="C75" s="1" t="str">
        <f>_xll.ciqfunctions.udf.CIQ($B75, "IQ_INDUSTRY", IQ_FY, $D75, ,, "USD", , C$1)</f>
        <v>Life Sciences Tools and Services</v>
      </c>
      <c r="D75" s="2">
        <f>DATE(YEAR(D74) -1, MONTH(D74), DAY(D74))</f>
        <v>43831</v>
      </c>
      <c r="E75" s="1">
        <f>_xll.ciqfunctions.udf.CIQ($B75, "IQ_TOTAL_REV", IQ_FY, $D75, ,, "USD", , E$1)</f>
        <v>5163</v>
      </c>
      <c r="F75" s="1">
        <f>_xll.ciqfunctions.udf.CIQ($B75, "IQ_NI", IQ_FY, $D75, ,, "USD", , F$1)</f>
        <v>1071</v>
      </c>
      <c r="G75" s="1">
        <f>_xll.ciqfunctions.udf.CIQ($B75, "IQ_CASH_EQUIV", IQ_FY, $D75, , , "USD", , G$1)</f>
        <v>1382</v>
      </c>
      <c r="H75" s="1">
        <f>_xll.ciqfunctions.udf.CIQ($B75, "IQ_CASH_ST_INVEST", IQ_FY, $D75, , , "USD", , H$1)</f>
        <v>1382</v>
      </c>
      <c r="I75" s="1">
        <f>_xll.ciqfunctions.udf.CIQ($B75, "IQ_TOTAL_CA", IQ_FY, $D75, , , "USD", , I$1)</f>
        <v>3189</v>
      </c>
      <c r="J75" s="1">
        <f>_xll.ciqfunctions.udf.CIQ($B75, "IQ_TOTAL_ASSETS", IQ_FY, $D75, , , "USD", , J$1)</f>
        <v>9452</v>
      </c>
      <c r="K75" s="1">
        <f>_xll.ciqfunctions.udf.CIQ($B75, "IQ_TOTAL_CL", IQ_FY, $D75, , , "USD", , K$1)</f>
        <v>2080</v>
      </c>
      <c r="L75" s="1">
        <f>_xll.ciqfunctions.udf.CIQ($B75, "IQ_TOTAL_LIAB", IQ_FY, $D75, ,, "USD", , L$1)</f>
        <v>4704</v>
      </c>
      <c r="M75" s="1" t="str">
        <f>IF(_xll.ciqfunctions.udf.CIQ($B75, "IQ_PREF_EQUITY", IQ_FY, $D75, , , "USD", , M$1)=0,"",_xll.ciqfunctions.udf.CIQ($B75, "IQ_PREF_EQUITY", IQ_FY, $D75, , , "USD", , M$1))</f>
        <v/>
      </c>
      <c r="N75" s="1">
        <f>IF(_xll.ciqfunctions.udf.CIQ($B75, "IQ_COMMON", IQ_FY, $D75, , , "USD", , N$1)=0,"na",_xll.ciqfunctions.udf.CIQ($B75, "IQ_COMMON", IQ_FY, $D75, , , "USD", , N$1))</f>
        <v>3</v>
      </c>
      <c r="O75" s="1">
        <f>IF(_xll.ciqfunctions.udf.CIQ($B75, "IQ_APIC", IQ_FY, $D75, , , "USD", , O$1)=0,"",_xll.ciqfunctions.udf.CIQ($B75, "IQ_APIC", IQ_FY, $D75, , , "USD", , O$1))</f>
        <v>5277</v>
      </c>
      <c r="P75" s="1">
        <f>_xll.ciqfunctions.udf.CIQ($B75, "IQ_TOTAL_ASSETS", IQ_FY, $D75, , , "USD", , P$1)</f>
        <v>9452</v>
      </c>
      <c r="Q75" s="1">
        <f>_xll.ciqfunctions.udf.CIQ($B75, "IQ_RE", IQ_FY, $D75, , , "USD", , Q$1)</f>
        <v>-18</v>
      </c>
      <c r="R75" s="1">
        <f>_xll.ciqfunctions.udf.CIQ($B75, "IQ_TOTAL_EQUITY", IQ_FY, $D75, , , "USD", , R$1)</f>
        <v>4748</v>
      </c>
      <c r="S75" s="1">
        <f>_xll.ciqfunctions.udf.CIQ($B75, "IQ_TOTAL_OUTSTANDING_FILING_DATE", IQ_FY, $D75, , , "USD", , S$1)</f>
        <v>310.18342000000001</v>
      </c>
      <c r="T75" s="1">
        <f>_xll.ciqfunctions.udf.CIQ($B75, "IQ_TOTAL_DEBT", IQ_FY, $D75, , , "USD", , T$1)</f>
        <v>2407</v>
      </c>
      <c r="U75" s="1" t="str">
        <f>IF(_xll.ciqfunctions.udf.CIQ($B75, "IQ_PREF_DIV_OTHER", IQ_FY, $D75, , , "USD", , U$1)=0,"na",_xll.ciqfunctions.udf.CIQ($B75, "IQ_PREF_DIV_OTHER", IQ_FY, $D75, , , "USD", , U$1))</f>
        <v>na</v>
      </c>
      <c r="V75" s="1">
        <f>_xll.ciqfunctions.udf.CIQ($B75, "IQ_COGS", IQ_FY, $D75, , , "USD", , V$1)</f>
        <v>2358</v>
      </c>
      <c r="W75" s="1">
        <f>_xll.ciqfunctions.udf.CIQ($B75, "IQ_CASH_EQUIV", IQ_FY, $D75, , , "USD", , W$1)</f>
        <v>1382</v>
      </c>
      <c r="X75" s="1">
        <f>_xll.ciqfunctions.udf.CIQ($B75, "IQ_AR", IQ_FY, $D75, , , "USD", , X$1)</f>
        <v>930</v>
      </c>
      <c r="Y75" s="1">
        <f>_xll.ciqfunctions.udf.CIQ($B75, "IQ_INVENTORY", IQ_FY, $D75, , , "USD", , Y$1)</f>
        <v>679</v>
      </c>
      <c r="Z75" t="s">
        <v>44</v>
      </c>
      <c r="AA75" s="1">
        <f>_xll.ciqfunctions.udf.CIQ($B75, "IQ_ST_INVEST", IQ_FY, $D75, , , "USD", , AA$1)</f>
        <v>0</v>
      </c>
      <c r="AB75" s="1">
        <f>_xll.ciqfunctions.udf.CIQ($B75, "IQ_NPPE", IQ_FY, $D75, , , "USD", , AB$1)</f>
        <v>850</v>
      </c>
      <c r="AC75" s="1">
        <f>_xll.ciqfunctions.udf.CIQ($B75, "IQ_LT_INVEST", IQ_FY, $D75, , , "USD", , AC$1)</f>
        <v>102</v>
      </c>
      <c r="AD75" s="1">
        <f>_xll.ciqfunctions.udf.CIQ($B75, "IQ_AP", IQ_FY, $D75, , , "USD", , AD$1)</f>
        <v>354</v>
      </c>
      <c r="AE75" s="1">
        <f>_xll.ciqfunctions.udf.CIQ($B75, "IQ_NET_INTEREST_EXP", IQ_FY, $D75, , , "USD", , AE$1)</f>
        <v>-38</v>
      </c>
      <c r="AF75" s="1">
        <f>_xll.ciqfunctions.udf.CIQ($B75, "IQ_INC_TAX", IQ_FY, $D75, , , "USD", , AF$1)</f>
        <v>-152</v>
      </c>
      <c r="AG75" s="1">
        <f>_xll.ciqfunctions.udf.CIQ($B75, "IQ_INC_TAX", IQ_SGA, $D75, , , "USD", , AG$1)</f>
        <v>-152</v>
      </c>
      <c r="AH75" s="1">
        <f>_xll.ciqfunctions.udf.CIQ($B75, "IQ_COGS", IQ_FY, $D75, , , "USD", , AH$1)</f>
        <v>2358</v>
      </c>
      <c r="AI75" s="1">
        <f>_xll.ciqfunctions.udf.CIQ($B75, "IQ_TOTAL_EQUITY", IQ_FY, $D75, , , "USD", , AI$1)</f>
        <v>4748</v>
      </c>
      <c r="AJ75" s="1">
        <f>_xll.ciqfunctions.udf.CIQ($B75, "IQ_INVENTORY", IQ_FY, $D75, , , "USD", , AJ$1)</f>
        <v>679</v>
      </c>
    </row>
    <row r="76" spans="1:36" x14ac:dyDescent="0.25">
      <c r="A76" t="str">
        <f>_xll.ciqfunctions.udf.CIQ(B76,"IQ_COMPANY_NAME")</f>
        <v>Agilent Technologies, Inc.</v>
      </c>
      <c r="B76" t="s">
        <v>69</v>
      </c>
      <c r="C76" s="1" t="str">
        <f>_xll.ciqfunctions.udf.CIQ($B76, "IQ_INDUSTRY", IQ_FY, $D76, ,, "USD", , C$1)</f>
        <v>Life Sciences Tools and Services</v>
      </c>
      <c r="D76" s="2">
        <f>DATE(YEAR(D75) -1, MONTH(D75), DAY(D75))</f>
        <v>43466</v>
      </c>
      <c r="E76" s="1">
        <f>_xll.ciqfunctions.udf.CIQ($B76, "IQ_TOTAL_REV", IQ_FY, $D76, ,, "USD", , E$1)</f>
        <v>4914</v>
      </c>
      <c r="F76" s="1">
        <f>_xll.ciqfunctions.udf.CIQ($B76, "IQ_NI", IQ_FY, $D76, ,, "USD", , F$1)</f>
        <v>316</v>
      </c>
      <c r="G76" s="1">
        <f>_xll.ciqfunctions.udf.CIQ($B76, "IQ_CASH_EQUIV", IQ_FY, $D76, , , "USD", , G$1)</f>
        <v>2247</v>
      </c>
      <c r="H76" s="1">
        <f>_xll.ciqfunctions.udf.CIQ($B76, "IQ_CASH_ST_INVEST", IQ_FY, $D76, , , "USD", , H$1)</f>
        <v>2247</v>
      </c>
      <c r="I76" s="1">
        <f>_xll.ciqfunctions.udf.CIQ($B76, "IQ_TOTAL_CA", IQ_FY, $D76, , , "USD", , I$1)</f>
        <v>3848</v>
      </c>
      <c r="J76" s="1">
        <f>_xll.ciqfunctions.udf.CIQ($B76, "IQ_TOTAL_ASSETS", IQ_FY, $D76, , , "USD", , J$1)</f>
        <v>8541</v>
      </c>
      <c r="K76" s="1">
        <f>_xll.ciqfunctions.udf.CIQ($B76, "IQ_TOTAL_CL", IQ_FY, $D76, , , "USD", , K$1)</f>
        <v>1171</v>
      </c>
      <c r="L76" s="1">
        <f>_xll.ciqfunctions.udf.CIQ($B76, "IQ_TOTAL_LIAB", IQ_FY, $D76, ,, "USD", , L$1)</f>
        <v>3970</v>
      </c>
      <c r="M76" s="1" t="str">
        <f>IF(_xll.ciqfunctions.udf.CIQ($B76, "IQ_PREF_EQUITY", IQ_FY, $D76, , , "USD", , M$1)=0,"",_xll.ciqfunctions.udf.CIQ($B76, "IQ_PREF_EQUITY", IQ_FY, $D76, , , "USD", , M$1))</f>
        <v/>
      </c>
      <c r="N76" s="1">
        <f>IF(_xll.ciqfunctions.udf.CIQ($B76, "IQ_COMMON", IQ_FY, $D76, , , "USD", , N$1)=0,"na",_xll.ciqfunctions.udf.CIQ($B76, "IQ_COMMON", IQ_FY, $D76, , , "USD", , N$1))</f>
        <v>3</v>
      </c>
      <c r="O76" s="1">
        <f>IF(_xll.ciqfunctions.udf.CIQ($B76, "IQ_APIC", IQ_FY, $D76, , , "USD", , O$1)=0,"",_xll.ciqfunctions.udf.CIQ($B76, "IQ_APIC", IQ_FY, $D76, , , "USD", , O$1))</f>
        <v>5308</v>
      </c>
      <c r="P76" s="1">
        <f>_xll.ciqfunctions.udf.CIQ($B76, "IQ_TOTAL_ASSETS", IQ_FY, $D76, , , "USD", , P$1)</f>
        <v>8541</v>
      </c>
      <c r="Q76" s="1">
        <f>_xll.ciqfunctions.udf.CIQ($B76, "IQ_RE", IQ_FY, $D76, , , "USD", , Q$1)</f>
        <v>-336</v>
      </c>
      <c r="R76" s="1">
        <f>_xll.ciqfunctions.udf.CIQ($B76, "IQ_TOTAL_EQUITY", IQ_FY, $D76, , , "USD", , R$1)</f>
        <v>4571</v>
      </c>
      <c r="S76" s="1">
        <f>_xll.ciqfunctions.udf.CIQ($B76, "IQ_TOTAL_OUTSTANDING_FILING_DATE", IQ_FY, $D76, , , "USD", , S$1)</f>
        <v>318.53305</v>
      </c>
      <c r="T76" s="1">
        <f>_xll.ciqfunctions.udf.CIQ($B76, "IQ_TOTAL_DEBT", IQ_FY, $D76, , , "USD", , T$1)</f>
        <v>1799</v>
      </c>
      <c r="U76" s="1" t="str">
        <f>IF(_xll.ciqfunctions.udf.CIQ($B76, "IQ_PREF_DIV_OTHER", IQ_FY, $D76, , , "USD", , U$1)=0,"na",_xll.ciqfunctions.udf.CIQ($B76, "IQ_PREF_DIV_OTHER", IQ_FY, $D76, , , "USD", , U$1))</f>
        <v>na</v>
      </c>
      <c r="V76" s="1">
        <f>_xll.ciqfunctions.udf.CIQ($B76, "IQ_COGS", IQ_FY, $D76, , , "USD", , V$1)</f>
        <v>2234</v>
      </c>
      <c r="W76" s="1">
        <f>_xll.ciqfunctions.udf.CIQ($B76, "IQ_CASH_EQUIV", IQ_FY, $D76, , , "USD", , W$1)</f>
        <v>2247</v>
      </c>
      <c r="X76" s="1">
        <f>_xll.ciqfunctions.udf.CIQ($B76, "IQ_AR", IQ_FY, $D76, , , "USD", , X$1)</f>
        <v>776</v>
      </c>
      <c r="Y76" s="1">
        <f>_xll.ciqfunctions.udf.CIQ($B76, "IQ_INVENTORY", IQ_FY, $D76, , , "USD", , Y$1)</f>
        <v>638</v>
      </c>
      <c r="Z76" t="s">
        <v>44</v>
      </c>
      <c r="AA76" s="1">
        <f>_xll.ciqfunctions.udf.CIQ($B76, "IQ_ST_INVEST", IQ_FY, $D76, , , "USD", , AA$1)</f>
        <v>0</v>
      </c>
      <c r="AB76" s="1">
        <f>_xll.ciqfunctions.udf.CIQ($B76, "IQ_NPPE", IQ_FY, $D76, , , "USD", , AB$1)</f>
        <v>822</v>
      </c>
      <c r="AC76" s="1">
        <f>_xll.ciqfunctions.udf.CIQ($B76, "IQ_LT_INVEST", IQ_FY, $D76, , , "USD", , AC$1)</f>
        <v>68</v>
      </c>
      <c r="AD76" s="1">
        <f>_xll.ciqfunctions.udf.CIQ($B76, "IQ_AP", IQ_FY, $D76, , , "USD", , AD$1)</f>
        <v>340</v>
      </c>
      <c r="AE76" s="1">
        <f>_xll.ciqfunctions.udf.CIQ($B76, "IQ_NET_INTEREST_EXP", IQ_FY, $D76, , , "USD", , AE$1)</f>
        <v>-37</v>
      </c>
      <c r="AF76" s="1">
        <f>_xll.ciqfunctions.udf.CIQ($B76, "IQ_INC_TAX", IQ_FY, $D76, , , "USD", , AF$1)</f>
        <v>630</v>
      </c>
      <c r="AG76" s="1">
        <f>_xll.ciqfunctions.udf.CIQ($B76, "IQ_INC_TAX", IQ_SGA, $D76, , , "USD", , AG$1)</f>
        <v>630</v>
      </c>
      <c r="AH76" s="1">
        <f>_xll.ciqfunctions.udf.CIQ($B76, "IQ_COGS", IQ_FY, $D76, , , "USD", , AH$1)</f>
        <v>2234</v>
      </c>
      <c r="AI76" s="1">
        <f>_xll.ciqfunctions.udf.CIQ($B76, "IQ_TOTAL_EQUITY", IQ_FY, $D76, , , "USD", , AI$1)</f>
        <v>4571</v>
      </c>
      <c r="AJ76" s="1">
        <f>_xll.ciqfunctions.udf.CIQ($B76, "IQ_INVENTORY", IQ_FY, $D76, , , "USD", , AJ$1)</f>
        <v>638</v>
      </c>
    </row>
    <row r="77" spans="1:36" x14ac:dyDescent="0.25">
      <c r="A77" t="str">
        <f>_xll.ciqfunctions.udf.CIQ(B77,"IQ_COMPANY_NAME")</f>
        <v>Agilent Technologies, Inc.</v>
      </c>
      <c r="B77" t="s">
        <v>69</v>
      </c>
      <c r="C77" s="1" t="str">
        <f>_xll.ciqfunctions.udf.CIQ($B77, "IQ_INDUSTRY", IQ_FY, $D77, ,, "USD", , C$1)</f>
        <v>Life Sciences Tools and Services</v>
      </c>
      <c r="D77" s="2">
        <f>DATE(YEAR(D76) -1, MONTH(D76), DAY(D76))</f>
        <v>43101</v>
      </c>
      <c r="E77" s="1">
        <f>_xll.ciqfunctions.udf.CIQ($B77, "IQ_TOTAL_REV", IQ_FY, $D77, ,, "USD", , E$1)</f>
        <v>4472</v>
      </c>
      <c r="F77" s="1">
        <f>_xll.ciqfunctions.udf.CIQ($B77, "IQ_NI", IQ_FY, $D77, ,, "USD", , F$1)</f>
        <v>684</v>
      </c>
      <c r="G77" s="1">
        <f>_xll.ciqfunctions.udf.CIQ($B77, "IQ_CASH_EQUIV", IQ_FY, $D77, , , "USD", , G$1)</f>
        <v>2678</v>
      </c>
      <c r="H77" s="1">
        <f>_xll.ciqfunctions.udf.CIQ($B77, "IQ_CASH_ST_INVEST", IQ_FY, $D77, , , "USD", , H$1)</f>
        <v>2678</v>
      </c>
      <c r="I77" s="1">
        <f>_xll.ciqfunctions.udf.CIQ($B77, "IQ_TOTAL_CA", IQ_FY, $D77, , , "USD", , I$1)</f>
        <v>4169</v>
      </c>
      <c r="J77" s="1">
        <f>_xll.ciqfunctions.udf.CIQ($B77, "IQ_TOTAL_ASSETS", IQ_FY, $D77, , , "USD", , J$1)</f>
        <v>8426</v>
      </c>
      <c r="K77" s="1">
        <f>_xll.ciqfunctions.udf.CIQ($B77, "IQ_TOTAL_CL", IQ_FY, $D77, , , "USD", , K$1)</f>
        <v>1263</v>
      </c>
      <c r="L77" s="1">
        <f>_xll.ciqfunctions.udf.CIQ($B77, "IQ_TOTAL_LIAB", IQ_FY, $D77, ,, "USD", , L$1)</f>
        <v>3591</v>
      </c>
      <c r="M77" s="1" t="str">
        <f>IF(_xll.ciqfunctions.udf.CIQ($B77, "IQ_PREF_EQUITY", IQ_FY, $D77, , , "USD", , M$1)=0,"",_xll.ciqfunctions.udf.CIQ($B77, "IQ_PREF_EQUITY", IQ_FY, $D77, , , "USD", , M$1))</f>
        <v/>
      </c>
      <c r="N77" s="1">
        <f>IF(_xll.ciqfunctions.udf.CIQ($B77, "IQ_COMMON", IQ_FY, $D77, , , "USD", , N$1)=0,"na",_xll.ciqfunctions.udf.CIQ($B77, "IQ_COMMON", IQ_FY, $D77, , , "USD", , N$1))</f>
        <v>3</v>
      </c>
      <c r="O77" s="1">
        <f>IF(_xll.ciqfunctions.udf.CIQ($B77, "IQ_APIC", IQ_FY, $D77, , , "USD", , O$1)=0,"",_xll.ciqfunctions.udf.CIQ($B77, "IQ_APIC", IQ_FY, $D77, , , "USD", , O$1))</f>
        <v>5300</v>
      </c>
      <c r="P77" s="1">
        <f>_xll.ciqfunctions.udf.CIQ($B77, "IQ_TOTAL_ASSETS", IQ_FY, $D77, , , "USD", , P$1)</f>
        <v>8426</v>
      </c>
      <c r="Q77" s="1">
        <f>_xll.ciqfunctions.udf.CIQ($B77, "IQ_RE", IQ_FY, $D77, , , "USD", , Q$1)</f>
        <v>-126</v>
      </c>
      <c r="R77" s="1">
        <f>_xll.ciqfunctions.udf.CIQ($B77, "IQ_TOTAL_EQUITY", IQ_FY, $D77, , , "USD", , R$1)</f>
        <v>4835</v>
      </c>
      <c r="S77" s="1">
        <f>_xll.ciqfunctions.udf.CIQ($B77, "IQ_TOTAL_OUTSTANDING_FILING_DATE", IQ_FY, $D77, , , "USD", , S$1)</f>
        <v>323.01803000000001</v>
      </c>
      <c r="T77" s="1">
        <f>_xll.ciqfunctions.udf.CIQ($B77, "IQ_TOTAL_DEBT", IQ_FY, $D77, , , "USD", , T$1)</f>
        <v>2011</v>
      </c>
      <c r="U77" s="1" t="str">
        <f>IF(_xll.ciqfunctions.udf.CIQ($B77, "IQ_PREF_DIV_OTHER", IQ_FY, $D77, , , "USD", , U$1)=0,"na",_xll.ciqfunctions.udf.CIQ($B77, "IQ_PREF_DIV_OTHER", IQ_FY, $D77, , , "USD", , U$1))</f>
        <v>na</v>
      </c>
      <c r="V77" s="1">
        <f>_xll.ciqfunctions.udf.CIQ($B77, "IQ_COGS", IQ_FY, $D77, , , "USD", , V$1)</f>
        <v>2073</v>
      </c>
      <c r="W77" s="1">
        <f>_xll.ciqfunctions.udf.CIQ($B77, "IQ_CASH_EQUIV", IQ_FY, $D77, , , "USD", , W$1)</f>
        <v>2678</v>
      </c>
      <c r="X77" s="1">
        <f>_xll.ciqfunctions.udf.CIQ($B77, "IQ_AR", IQ_FY, $D77, , , "USD", , X$1)</f>
        <v>724</v>
      </c>
      <c r="Y77" s="1">
        <f>_xll.ciqfunctions.udf.CIQ($B77, "IQ_INVENTORY", IQ_FY, $D77, , , "USD", , Y$1)</f>
        <v>575</v>
      </c>
      <c r="Z77" t="s">
        <v>44</v>
      </c>
      <c r="AA77" s="1">
        <f>_xll.ciqfunctions.udf.CIQ($B77, "IQ_ST_INVEST", IQ_FY, $D77, , , "USD", , AA$1)</f>
        <v>0</v>
      </c>
      <c r="AB77" s="1">
        <f>_xll.ciqfunctions.udf.CIQ($B77, "IQ_NPPE", IQ_FY, $D77, , , "USD", , AB$1)</f>
        <v>757</v>
      </c>
      <c r="AC77" s="1">
        <f>_xll.ciqfunctions.udf.CIQ($B77, "IQ_LT_INVEST", IQ_FY, $D77, , , "USD", , AC$1)</f>
        <v>138</v>
      </c>
      <c r="AD77" s="1">
        <f>_xll.ciqfunctions.udf.CIQ($B77, "IQ_AP", IQ_FY, $D77, , , "USD", , AD$1)</f>
        <v>305</v>
      </c>
      <c r="AE77" s="1">
        <f>_xll.ciqfunctions.udf.CIQ($B77, "IQ_NET_INTEREST_EXP", IQ_FY, $D77, , , "USD", , AE$1)</f>
        <v>-57</v>
      </c>
      <c r="AF77" s="1">
        <f>_xll.ciqfunctions.udf.CIQ($B77, "IQ_INC_TAX", IQ_FY, $D77, , , "USD", , AF$1)</f>
        <v>119</v>
      </c>
      <c r="AG77" s="1">
        <f>_xll.ciqfunctions.udf.CIQ($B77, "IQ_INC_TAX", IQ_SGA, $D77, , , "USD", , AG$1)</f>
        <v>119</v>
      </c>
      <c r="AH77" s="1">
        <f>_xll.ciqfunctions.udf.CIQ($B77, "IQ_COGS", IQ_FY, $D77, , , "USD", , AH$1)</f>
        <v>2073</v>
      </c>
      <c r="AI77" s="1">
        <f>_xll.ciqfunctions.udf.CIQ($B77, "IQ_TOTAL_EQUITY", IQ_FY, $D77, , , "USD", , AI$1)</f>
        <v>4835</v>
      </c>
      <c r="AJ77" s="1">
        <f>_xll.ciqfunctions.udf.CIQ($B77, "IQ_INVENTORY", IQ_FY, $D77, , , "USD", , AJ$1)</f>
        <v>575</v>
      </c>
    </row>
    <row r="78" spans="1:36" x14ac:dyDescent="0.25">
      <c r="A78" t="str">
        <f>_xll.ciqfunctions.udf.CIQ(B78,"IQ_COMPANY_NAME")</f>
        <v>Agilent Technologies, Inc.</v>
      </c>
      <c r="B78" t="s">
        <v>69</v>
      </c>
      <c r="C78" s="1" t="str">
        <f>_xll.ciqfunctions.udf.CIQ($B78, "IQ_INDUSTRY", IQ_FY, $D78, ,, "USD", , C$1)</f>
        <v>Life Sciences Tools and Services</v>
      </c>
      <c r="D78" s="2">
        <f>DATE(YEAR(D77) -1, MONTH(D77), DAY(D77))</f>
        <v>42736</v>
      </c>
      <c r="E78" s="1">
        <f>_xll.ciqfunctions.udf.CIQ($B78, "IQ_TOTAL_REV", IQ_FY, $D78, ,, "USD", , E$1)</f>
        <v>4202</v>
      </c>
      <c r="F78" s="1">
        <f>_xll.ciqfunctions.udf.CIQ($B78, "IQ_NI", IQ_FY, $D78, ,, "USD", , F$1)</f>
        <v>462</v>
      </c>
      <c r="G78" s="1">
        <f>_xll.ciqfunctions.udf.CIQ($B78, "IQ_CASH_EQUIV", IQ_FY, $D78, , , "USD", , G$1)</f>
        <v>2289</v>
      </c>
      <c r="H78" s="1">
        <f>_xll.ciqfunctions.udf.CIQ($B78, "IQ_CASH_ST_INVEST", IQ_FY, $D78, , , "USD", , H$1)</f>
        <v>2289</v>
      </c>
      <c r="I78" s="1">
        <f>_xll.ciqfunctions.udf.CIQ($B78, "IQ_TOTAL_CA", IQ_FY, $D78, , , "USD", , I$1)</f>
        <v>3635</v>
      </c>
      <c r="J78" s="1">
        <f>_xll.ciqfunctions.udf.CIQ($B78, "IQ_TOTAL_ASSETS", IQ_FY, $D78, , , "USD", , J$1)</f>
        <v>7794</v>
      </c>
      <c r="K78" s="1">
        <f>_xll.ciqfunctions.udf.CIQ($B78, "IQ_TOTAL_CL", IQ_FY, $D78, , , "USD", , K$1)</f>
        <v>945</v>
      </c>
      <c r="L78" s="1">
        <f>_xll.ciqfunctions.udf.CIQ($B78, "IQ_TOTAL_LIAB", IQ_FY, $D78, ,, "USD", , L$1)</f>
        <v>3548</v>
      </c>
      <c r="M78" s="1" t="str">
        <f>IF(_xll.ciqfunctions.udf.CIQ($B78, "IQ_PREF_EQUITY", IQ_FY, $D78, , , "USD", , M$1)=0,"",_xll.ciqfunctions.udf.CIQ($B78, "IQ_PREF_EQUITY", IQ_FY, $D78, , , "USD", , M$1))</f>
        <v/>
      </c>
      <c r="N78" s="1">
        <f>IF(_xll.ciqfunctions.udf.CIQ($B78, "IQ_COMMON", IQ_FY, $D78, , , "USD", , N$1)=0,"na",_xll.ciqfunctions.udf.CIQ($B78, "IQ_COMMON", IQ_FY, $D78, , , "USD", , N$1))</f>
        <v>6</v>
      </c>
      <c r="O78" s="1">
        <f>IF(_xll.ciqfunctions.udf.CIQ($B78, "IQ_APIC", IQ_FY, $D78, , , "USD", , O$1)=0,"",_xll.ciqfunctions.udf.CIQ($B78, "IQ_APIC", IQ_FY, $D78, , , "USD", , O$1))</f>
        <v>9159</v>
      </c>
      <c r="P78" s="1">
        <f>_xll.ciqfunctions.udf.CIQ($B78, "IQ_TOTAL_ASSETS", IQ_FY, $D78, , , "USD", , P$1)</f>
        <v>7794</v>
      </c>
      <c r="Q78" s="1">
        <f>_xll.ciqfunctions.udf.CIQ($B78, "IQ_RE", IQ_FY, $D78, , , "USD", , Q$1)</f>
        <v>6089</v>
      </c>
      <c r="R78" s="1">
        <f>_xll.ciqfunctions.udf.CIQ($B78, "IQ_TOTAL_EQUITY", IQ_FY, $D78, , , "USD", , R$1)</f>
        <v>4246</v>
      </c>
      <c r="S78" s="1">
        <f>_xll.ciqfunctions.udf.CIQ($B78, "IQ_TOTAL_OUTSTANDING_FILING_DATE", IQ_FY, $D78, , , "USD", , S$1)</f>
        <v>321.74788000000001</v>
      </c>
      <c r="T78" s="1">
        <f>_xll.ciqfunctions.udf.CIQ($B78, "IQ_TOTAL_DEBT", IQ_FY, $D78, , , "USD", , T$1)</f>
        <v>1904</v>
      </c>
      <c r="U78" s="1" t="str">
        <f>IF(_xll.ciqfunctions.udf.CIQ($B78, "IQ_PREF_DIV_OTHER", IQ_FY, $D78, , , "USD", , U$1)=0,"na",_xll.ciqfunctions.udf.CIQ($B78, "IQ_PREF_DIV_OTHER", IQ_FY, $D78, , , "USD", , U$1))</f>
        <v>na</v>
      </c>
      <c r="V78" s="1">
        <f>_xll.ciqfunctions.udf.CIQ($B78, "IQ_COGS", IQ_FY, $D78, , , "USD", , V$1)</f>
        <v>2005</v>
      </c>
      <c r="W78" s="1">
        <f>_xll.ciqfunctions.udf.CIQ($B78, "IQ_CASH_EQUIV", IQ_FY, $D78, , , "USD", , W$1)</f>
        <v>2289</v>
      </c>
      <c r="X78" s="1">
        <f>_xll.ciqfunctions.udf.CIQ($B78, "IQ_AR", IQ_FY, $D78, , , "USD", , X$1)</f>
        <v>631</v>
      </c>
      <c r="Y78" s="1">
        <f>_xll.ciqfunctions.udf.CIQ($B78, "IQ_INVENTORY", IQ_FY, $D78, , , "USD", , Y$1)</f>
        <v>533</v>
      </c>
      <c r="Z78" t="s">
        <v>44</v>
      </c>
      <c r="AA78" s="1">
        <f>_xll.ciqfunctions.udf.CIQ($B78, "IQ_ST_INVEST", IQ_FY, $D78, , , "USD", , AA$1)</f>
        <v>0</v>
      </c>
      <c r="AB78" s="1">
        <f>_xll.ciqfunctions.udf.CIQ($B78, "IQ_NPPE", IQ_FY, $D78, , , "USD", , AB$1)</f>
        <v>639</v>
      </c>
      <c r="AC78" s="1">
        <f>_xll.ciqfunctions.udf.CIQ($B78, "IQ_LT_INVEST", IQ_FY, $D78, , , "USD", , AC$1)</f>
        <v>135</v>
      </c>
      <c r="AD78" s="1">
        <f>_xll.ciqfunctions.udf.CIQ($B78, "IQ_AP", IQ_FY, $D78, , , "USD", , AD$1)</f>
        <v>257</v>
      </c>
      <c r="AE78" s="1">
        <f>_xll.ciqfunctions.udf.CIQ($B78, "IQ_NET_INTEREST_EXP", IQ_FY, $D78, , , "USD", , AE$1)</f>
        <v>-61</v>
      </c>
      <c r="AF78" s="1">
        <f>_xll.ciqfunctions.udf.CIQ($B78, "IQ_INC_TAX", IQ_FY, $D78, , , "USD", , AF$1)</f>
        <v>82</v>
      </c>
      <c r="AG78" s="1">
        <f>_xll.ciqfunctions.udf.CIQ($B78, "IQ_INC_TAX", IQ_SGA, $D78, , , "USD", , AG$1)</f>
        <v>82</v>
      </c>
      <c r="AH78" s="1">
        <f>_xll.ciqfunctions.udf.CIQ($B78, "IQ_COGS", IQ_FY, $D78, , , "USD", , AH$1)</f>
        <v>2005</v>
      </c>
      <c r="AI78" s="1">
        <f>_xll.ciqfunctions.udf.CIQ($B78, "IQ_TOTAL_EQUITY", IQ_FY, $D78, , , "USD", , AI$1)</f>
        <v>4246</v>
      </c>
      <c r="AJ78" s="1">
        <f>_xll.ciqfunctions.udf.CIQ($B78, "IQ_INVENTORY", IQ_FY, $D78, , , "USD", , AJ$1)</f>
        <v>533</v>
      </c>
    </row>
    <row r="79" spans="1:36" x14ac:dyDescent="0.25">
      <c r="A79" t="str">
        <f>_xll.ciqfunctions.udf.CIQ(B79,"IQ_COMPANY_NAME")</f>
        <v>Agilent Technologies, Inc.</v>
      </c>
      <c r="B79" t="s">
        <v>69</v>
      </c>
      <c r="C79" s="1" t="str">
        <f>_xll.ciqfunctions.udf.CIQ($B79, "IQ_INDUSTRY", IQ_FY, $D79, ,, "USD", , C$1)</f>
        <v>Life Sciences Tools and Services</v>
      </c>
      <c r="D79" s="2">
        <f>DATE(YEAR(D78) -1, MONTH(D78), DAY(D78))</f>
        <v>42370</v>
      </c>
      <c r="E79" s="1">
        <f>_xll.ciqfunctions.udf.CIQ($B79, "IQ_TOTAL_REV", IQ_FY, $D79, ,, "USD", , E$1)</f>
        <v>4038</v>
      </c>
      <c r="F79" s="1">
        <f>_xll.ciqfunctions.udf.CIQ($B79, "IQ_NI", IQ_FY, $D79, ,, "USD", , F$1)</f>
        <v>401</v>
      </c>
      <c r="G79" s="1">
        <f>_xll.ciqfunctions.udf.CIQ($B79, "IQ_CASH_EQUIV", IQ_FY, $D79, , , "USD", , G$1)</f>
        <v>2003</v>
      </c>
      <c r="H79" s="1">
        <f>_xll.ciqfunctions.udf.CIQ($B79, "IQ_CASH_ST_INVEST", IQ_FY, $D79, , , "USD", , H$1)</f>
        <v>2003</v>
      </c>
      <c r="I79" s="1">
        <f>_xll.ciqfunctions.udf.CIQ($B79, "IQ_TOTAL_CA", IQ_FY, $D79, , , "USD", , I$1)</f>
        <v>3686</v>
      </c>
      <c r="J79" s="1">
        <f>_xll.ciqfunctions.udf.CIQ($B79, "IQ_TOTAL_ASSETS", IQ_FY, $D79, , , "USD", , J$1)</f>
        <v>7479</v>
      </c>
      <c r="K79" s="1">
        <f>_xll.ciqfunctions.udf.CIQ($B79, "IQ_TOTAL_CL", IQ_FY, $D79, , , "USD", , K$1)</f>
        <v>976</v>
      </c>
      <c r="L79" s="1">
        <f>_xll.ciqfunctions.udf.CIQ($B79, "IQ_TOTAL_LIAB", IQ_FY, $D79, ,, "USD", , L$1)</f>
        <v>3309</v>
      </c>
      <c r="M79" s="1" t="str">
        <f>IF(_xll.ciqfunctions.udf.CIQ($B79, "IQ_PREF_EQUITY", IQ_FY, $D79, , , "USD", , M$1)=0,"",_xll.ciqfunctions.udf.CIQ($B79, "IQ_PREF_EQUITY", IQ_FY, $D79, , , "USD", , M$1))</f>
        <v/>
      </c>
      <c r="N79" s="1">
        <f>IF(_xll.ciqfunctions.udf.CIQ($B79, "IQ_COMMON", IQ_FY, $D79, , , "USD", , N$1)=0,"na",_xll.ciqfunctions.udf.CIQ($B79, "IQ_COMMON", IQ_FY, $D79, , , "USD", , N$1))</f>
        <v>6</v>
      </c>
      <c r="O79" s="1">
        <f>IF(_xll.ciqfunctions.udf.CIQ($B79, "IQ_APIC", IQ_FY, $D79, , , "USD", , O$1)=0,"",_xll.ciqfunctions.udf.CIQ($B79, "IQ_APIC", IQ_FY, $D79, , , "USD", , O$1))</f>
        <v>9045</v>
      </c>
      <c r="P79" s="1">
        <f>_xll.ciqfunctions.udf.CIQ($B79, "IQ_TOTAL_ASSETS", IQ_FY, $D79, , , "USD", , P$1)</f>
        <v>7479</v>
      </c>
      <c r="Q79" s="1">
        <f>_xll.ciqfunctions.udf.CIQ($B79, "IQ_RE", IQ_FY, $D79, , , "USD", , Q$1)</f>
        <v>5581</v>
      </c>
      <c r="R79" s="1">
        <f>_xll.ciqfunctions.udf.CIQ($B79, "IQ_TOTAL_EQUITY", IQ_FY, $D79, , , "USD", , R$1)</f>
        <v>4170</v>
      </c>
      <c r="S79" s="1">
        <f>_xll.ciqfunctions.udf.CIQ($B79, "IQ_TOTAL_OUTSTANDING_FILING_DATE", IQ_FY, $D79, , , "USD", , S$1)</f>
        <v>332.17088999999999</v>
      </c>
      <c r="T79" s="1">
        <f>_xll.ciqfunctions.udf.CIQ($B79, "IQ_TOTAL_DEBT", IQ_FY, $D79, , , "USD", , T$1)</f>
        <v>1655</v>
      </c>
      <c r="U79" s="1" t="str">
        <f>IF(_xll.ciqfunctions.udf.CIQ($B79, "IQ_PREF_DIV_OTHER", IQ_FY, $D79, , , "USD", , U$1)=0,"na",_xll.ciqfunctions.udf.CIQ($B79, "IQ_PREF_DIV_OTHER", IQ_FY, $D79, , , "USD", , U$1))</f>
        <v>na</v>
      </c>
      <c r="V79" s="1">
        <f>_xll.ciqfunctions.udf.CIQ($B79, "IQ_COGS", IQ_FY, $D79, , , "USD", , V$1)</f>
        <v>1997</v>
      </c>
      <c r="W79" s="1">
        <f>_xll.ciqfunctions.udf.CIQ($B79, "IQ_CASH_EQUIV", IQ_FY, $D79, , , "USD", , W$1)</f>
        <v>2003</v>
      </c>
      <c r="X79" s="1">
        <f>_xll.ciqfunctions.udf.CIQ($B79, "IQ_AR", IQ_FY, $D79, , , "USD", , X$1)</f>
        <v>606</v>
      </c>
      <c r="Y79" s="1">
        <f>_xll.ciqfunctions.udf.CIQ($B79, "IQ_INVENTORY", IQ_FY, $D79, , , "USD", , Y$1)</f>
        <v>541</v>
      </c>
      <c r="Z79" t="s">
        <v>44</v>
      </c>
      <c r="AA79" s="1">
        <f>_xll.ciqfunctions.udf.CIQ($B79, "IQ_ST_INVEST", IQ_FY, $D79, , , "USD", , AA$1)</f>
        <v>0</v>
      </c>
      <c r="AB79" s="1">
        <f>_xll.ciqfunctions.udf.CIQ($B79, "IQ_NPPE", IQ_FY, $D79, , , "USD", , AB$1)</f>
        <v>604</v>
      </c>
      <c r="AC79" s="1">
        <f>_xll.ciqfunctions.udf.CIQ($B79, "IQ_LT_INVEST", IQ_FY, $D79, , , "USD", , AC$1)</f>
        <v>86</v>
      </c>
      <c r="AD79" s="1">
        <f>_xll.ciqfunctions.udf.CIQ($B79, "IQ_AP", IQ_FY, $D79, , , "USD", , AD$1)</f>
        <v>279</v>
      </c>
      <c r="AE79" s="1">
        <f>_xll.ciqfunctions.udf.CIQ($B79, "IQ_NET_INTEREST_EXP", IQ_FY, $D79, , , "USD", , AE$1)</f>
        <v>-59</v>
      </c>
      <c r="AF79" s="1">
        <f>_xll.ciqfunctions.udf.CIQ($B79, "IQ_INC_TAX", IQ_FY, $D79, , , "USD", , AF$1)</f>
        <v>42</v>
      </c>
      <c r="AG79" s="1">
        <f>_xll.ciqfunctions.udf.CIQ($B79, "IQ_INC_TAX", IQ_SGA, $D79, , , "USD", , AG$1)</f>
        <v>42</v>
      </c>
      <c r="AH79" s="1">
        <f>_xll.ciqfunctions.udf.CIQ($B79, "IQ_COGS", IQ_FY, $D79, , , "USD", , AH$1)</f>
        <v>1997</v>
      </c>
      <c r="AI79" s="1">
        <f>_xll.ciqfunctions.udf.CIQ($B79, "IQ_TOTAL_EQUITY", IQ_FY, $D79, , , "USD", , AI$1)</f>
        <v>4170</v>
      </c>
      <c r="AJ79" s="1">
        <f>_xll.ciqfunctions.udf.CIQ($B79, "IQ_INVENTORY", IQ_FY, $D79, , , "USD", , AJ$1)</f>
        <v>541</v>
      </c>
    </row>
    <row r="80" spans="1:36" x14ac:dyDescent="0.25">
      <c r="A80" t="str">
        <f>_xll.ciqfunctions.udf.CIQ(B80,"IQ_COMPANY_NAME")</f>
        <v>AB Volvo (publ)</v>
      </c>
      <c r="B80" t="s">
        <v>31</v>
      </c>
      <c r="C80" s="1" t="str">
        <f>_xll.ciqfunctions.udf.CIQ($B80, "IQ_INDUSTRY", IQ_FY, $D80, ,, "USD", , C$1)</f>
        <v>Machinery</v>
      </c>
      <c r="D80" s="2">
        <v>44197</v>
      </c>
      <c r="E80" s="1">
        <f>_xll.ciqfunctions.udf.CIQ($B80, "IQ_TOTAL_REV", IQ_FY, $D80, ,, "USD", , E$1)</f>
        <v>41209.976589999998</v>
      </c>
      <c r="F80" s="1">
        <f>_xll.ciqfunctions.udf.CIQ($B80, "IQ_NI", IQ_FY, $D80, ,, "USD", , F$1)</f>
        <v>2352.20487</v>
      </c>
      <c r="G80" s="1">
        <f>_xll.ciqfunctions.udf.CIQ($B80, "IQ_CASH_EQUIV", IQ_FY, $D80, , , "USD", , G$1)</f>
        <v>10374.88186</v>
      </c>
      <c r="H80" s="1">
        <f>_xll.ciqfunctions.udf.CIQ($B80, "IQ_CASH_ST_INVEST", IQ_FY, $D80, , , "USD", , H$1)</f>
        <v>10597.09813</v>
      </c>
      <c r="I80" s="1">
        <f>_xll.ciqfunctions.udf.CIQ($B80, "IQ_TOTAL_CA", IQ_FY, $D80, , , "USD", , I$1)</f>
        <v>34107.57935</v>
      </c>
      <c r="J80" s="1">
        <f>_xll.ciqfunctions.udf.CIQ($B80, "IQ_TOTAL_ASSETS", IQ_FY, $D80, , , "USD", , J$1)</f>
        <v>62198.759769999997</v>
      </c>
      <c r="K80" s="1">
        <f>_xll.ciqfunctions.udf.CIQ($B80, "IQ_TOTAL_CL", IQ_FY, $D80, , , "USD", , K$1)</f>
        <v>24775.71369</v>
      </c>
      <c r="L80" s="1">
        <f>_xll.ciqfunctions.udf.CIQ($B80, "IQ_TOTAL_LIAB", IQ_FY, $D80, ,, "USD", , L$1)</f>
        <v>44160.643349999998</v>
      </c>
      <c r="M80" s="1" t="str">
        <f>IF(_xll.ciqfunctions.udf.CIQ($B80, "IQ_PREF_EQUITY", IQ_FY, $D80, , , "USD", , M$1)=0,"",_xll.ciqfunctions.udf.CIQ($B80, "IQ_PREF_EQUITY", IQ_FY, $D80, , , "USD", , M$1))</f>
        <v/>
      </c>
      <c r="N80" s="1">
        <f>IF(_xll.ciqfunctions.udf.CIQ($B80, "IQ_COMMON", IQ_FY, $D80, , , "USD", , N$1)=0,"na",_xll.ciqfunctions.udf.CIQ($B80, "IQ_COMMON", IQ_FY, $D80, , , "USD", , N$1))</f>
        <v>311.95510999999999</v>
      </c>
      <c r="O80" s="1" t="str">
        <f>IF(_xll.ciqfunctions.udf.CIQ($B80, "IQ_APIC", IQ_FY, $D80, , , "USD", , O$1)=0,"",_xll.ciqfunctions.udf.CIQ($B80, "IQ_APIC", IQ_FY, $D80, , , "USD", , O$1))</f>
        <v/>
      </c>
      <c r="P80" s="1">
        <f>_xll.ciqfunctions.udf.CIQ($B80, "IQ_TOTAL_ASSETS", IQ_FY, $D80, , , "USD", , P$1)</f>
        <v>62198.759769999997</v>
      </c>
      <c r="Q80" s="1">
        <f>_xll.ciqfunctions.udf.CIQ($B80, "IQ_RE", IQ_FY, $D80, , , "USD", , Q$1)</f>
        <v>17690.972000000002</v>
      </c>
      <c r="R80" s="1">
        <f>_xll.ciqfunctions.udf.CIQ($B80, "IQ_TOTAL_EQUITY", IQ_FY, $D80, , , "USD", , R$1)</f>
        <v>18038.116419999998</v>
      </c>
      <c r="S80" s="1">
        <f>_xll.ciqfunctions.udf.CIQ($B80, "IQ_TOTAL_OUTSTANDING_FILING_DATE", IQ_FY, $D80, , , "USD", , S$1)</f>
        <v>2033.45208</v>
      </c>
      <c r="T80" s="1">
        <f>_xll.ciqfunctions.udf.CIQ($B80, "IQ_TOTAL_DEBT", IQ_FY, $D80, , , "USD", , T$1)</f>
        <v>18767.5946</v>
      </c>
      <c r="U80" s="1" t="str">
        <f>IF(_xll.ciqfunctions.udf.CIQ($B80, "IQ_PREF_DIV_OTHER", IQ_FY, $D80, , , "USD", , U$1)=0,"na",_xll.ciqfunctions.udf.CIQ($B80, "IQ_PREF_DIV_OTHER", IQ_FY, $D80, , , "USD", , U$1))</f>
        <v>na</v>
      </c>
      <c r="V80" s="1">
        <f>_xll.ciqfunctions.udf.CIQ($B80, "IQ_COGS", IQ_FY, $D80, , , "USD", , V$1)</f>
        <v>30555.528399999999</v>
      </c>
      <c r="W80" s="1">
        <f>_xll.ciqfunctions.udf.CIQ($B80, "IQ_CASH_EQUIV", IQ_FY, $D80, , , "USD", , W$1)</f>
        <v>10374.88186</v>
      </c>
      <c r="X80" s="1">
        <f>_xll.ciqfunctions.udf.CIQ($B80, "IQ_AR", IQ_FY, $D80, , , "USD", , X$1)</f>
        <v>4641.8238899999997</v>
      </c>
      <c r="Y80" s="1">
        <f>_xll.ciqfunctions.udf.CIQ($B80, "IQ_INVENTORY", IQ_FY, $D80, , , "USD", , Y$1)</f>
        <v>5756.0710499999996</v>
      </c>
      <c r="Z80" t="s">
        <v>44</v>
      </c>
      <c r="AA80" s="1">
        <f>_xll.ciqfunctions.udf.CIQ($B80, "IQ_ST_INVEST", IQ_FY, $D80, , , "USD", , AA$1)</f>
        <v>25.935379999999999</v>
      </c>
      <c r="AB80" s="1">
        <f>_xll.ciqfunctions.udf.CIQ($B80, "IQ_NPPE", IQ_FY, $D80, , , "USD", , AB$1)</f>
        <v>10594.17583</v>
      </c>
      <c r="AC80" s="1">
        <f>_xll.ciqfunctions.udf.CIQ($B80, "IQ_LT_INVEST", IQ_FY, $D80, , , "USD", , AC$1)</f>
        <v>2174.3100899999999</v>
      </c>
      <c r="AD80" s="1">
        <f>_xll.ciqfunctions.udf.CIQ($B80, "IQ_AP", IQ_FY, $D80, , , "USD", , AD$1)</f>
        <v>7185.5609100000001</v>
      </c>
      <c r="AE80" s="1">
        <f>_xll.ciqfunctions.udf.CIQ($B80, "IQ_NET_INTEREST_EXP", IQ_FY, $D80, , , "USD", , AE$1)</f>
        <v>-127.85046</v>
      </c>
      <c r="AF80" s="1">
        <f>_xll.ciqfunctions.udf.CIQ($B80, "IQ_INC_TAX", IQ_FY, $D80, , , "USD", , AF$1)</f>
        <v>711.45735000000002</v>
      </c>
      <c r="AG80" s="1">
        <f>_xll.ciqfunctions.udf.CIQ($B80, "IQ_INC_TAX", IQ_SGA, $D80, , , "USD", , AG$1)</f>
        <v>711.45735000000002</v>
      </c>
      <c r="AH80" s="1">
        <f>_xll.ciqfunctions.udf.CIQ($B80, "IQ_COGS", IQ_FY, $D80, , , "USD", , AH$1)</f>
        <v>30555.528399999999</v>
      </c>
      <c r="AI80" s="1">
        <f>_xll.ciqfunctions.udf.CIQ($B80, "IQ_TOTAL_EQUITY", IQ_FY, $D80, , , "USD", , AI$1)</f>
        <v>18038.116419999998</v>
      </c>
      <c r="AJ80" s="1">
        <f>_xll.ciqfunctions.udf.CIQ($B80, "IQ_INVENTORY", IQ_FY, $D80, , , "USD", , AJ$1)</f>
        <v>5756.0710499999996</v>
      </c>
    </row>
    <row r="81" spans="1:36" x14ac:dyDescent="0.25">
      <c r="A81" t="str">
        <f>_xll.ciqfunctions.udf.CIQ(B81,"IQ_COMPANY_NAME")</f>
        <v>AB Volvo (publ)</v>
      </c>
      <c r="B81" t="s">
        <v>31</v>
      </c>
      <c r="C81" s="1" t="str">
        <f>_xll.ciqfunctions.udf.CIQ($B81, "IQ_INDUSTRY", IQ_FY, $D81, ,, "USD", , C$1)</f>
        <v>Machinery</v>
      </c>
      <c r="D81" s="2">
        <f>DATE(YEAR(D80) -1, MONTH(D80), DAY(D80))</f>
        <v>43831</v>
      </c>
      <c r="E81" s="1">
        <f>_xll.ciqfunctions.udf.CIQ($B81, "IQ_TOTAL_REV", IQ_FY, $D81, ,, "USD", , E$1)</f>
        <v>46241.277069999996</v>
      </c>
      <c r="F81" s="1">
        <f>_xll.ciqfunctions.udf.CIQ($B81, "IQ_NI", IQ_FY, $D81, ,, "USD", , F$1)</f>
        <v>3838.7389199999998</v>
      </c>
      <c r="G81" s="1">
        <f>_xll.ciqfunctions.udf.CIQ($B81, "IQ_CASH_EQUIV", IQ_FY, $D81, , , "USD", , G$1)</f>
        <v>6579.08961</v>
      </c>
      <c r="H81" s="1">
        <f>_xll.ciqfunctions.udf.CIQ($B81, "IQ_CASH_ST_INVEST", IQ_FY, $D81, , , "USD", , H$1)</f>
        <v>6697.8024599999999</v>
      </c>
      <c r="I81" s="1">
        <f>_xll.ciqfunctions.udf.CIQ($B81, "IQ_TOTAL_CA", IQ_FY, $D81, , , "USD", , I$1)</f>
        <v>30206.693019999999</v>
      </c>
      <c r="J81" s="1">
        <f>_xll.ciqfunctions.udf.CIQ($B81, "IQ_TOTAL_ASSETS", IQ_FY, $D81, , , "USD", , J$1)</f>
        <v>56181.149899999997</v>
      </c>
      <c r="K81" s="1">
        <f>_xll.ciqfunctions.udf.CIQ($B81, "IQ_TOTAL_CL", IQ_FY, $D81, , , "USD", , K$1)</f>
        <v>22085.192739999999</v>
      </c>
      <c r="L81" s="1">
        <f>_xll.ciqfunctions.udf.CIQ($B81, "IQ_TOTAL_LIAB", IQ_FY, $D81, ,, "USD", , L$1)</f>
        <v>41015.235610000003</v>
      </c>
      <c r="M81" s="1" t="str">
        <f>IF(_xll.ciqfunctions.udf.CIQ($B81, "IQ_PREF_EQUITY", IQ_FY, $D81, , , "USD", , M$1)=0,"",_xll.ciqfunctions.udf.CIQ($B81, "IQ_PREF_EQUITY", IQ_FY, $D81, , , "USD", , M$1))</f>
        <v/>
      </c>
      <c r="N81" s="1">
        <f>IF(_xll.ciqfunctions.udf.CIQ($B81, "IQ_COMMON", IQ_FY, $D81, , , "USD", , N$1)=0,"na",_xll.ciqfunctions.udf.CIQ($B81, "IQ_COMMON", IQ_FY, $D81, , , "USD", , N$1))</f>
        <v>273.39280000000002</v>
      </c>
      <c r="O81" s="1" t="str">
        <f>IF(_xll.ciqfunctions.udf.CIQ($B81, "IQ_APIC", IQ_FY, $D81, , , "USD", , O$1)=0,"",_xll.ciqfunctions.udf.CIQ($B81, "IQ_APIC", IQ_FY, $D81, , , "USD", , O$1))</f>
        <v/>
      </c>
      <c r="P81" s="1">
        <f>_xll.ciqfunctions.udf.CIQ($B81, "IQ_TOTAL_ASSETS", IQ_FY, $D81, , , "USD", , P$1)</f>
        <v>56181.149899999997</v>
      </c>
      <c r="Q81" s="1">
        <f>_xll.ciqfunctions.udf.CIQ($B81, "IQ_RE", IQ_FY, $D81, , , "USD", , Q$1)</f>
        <v>13809.33365</v>
      </c>
      <c r="R81" s="1">
        <f>_xll.ciqfunctions.udf.CIQ($B81, "IQ_TOTAL_EQUITY", IQ_FY, $D81, , , "USD", , R$1)</f>
        <v>15165.914280000001</v>
      </c>
      <c r="S81" s="1">
        <f>_xll.ciqfunctions.udf.CIQ($B81, "IQ_TOTAL_OUTSTANDING_FILING_DATE", IQ_FY, $D81, , , "USD", , S$1)</f>
        <v>2033.45208</v>
      </c>
      <c r="T81" s="1">
        <f>_xll.ciqfunctions.udf.CIQ($B81, "IQ_TOTAL_DEBT", IQ_FY, $D81, , , "USD", , T$1)</f>
        <v>16948.640869999999</v>
      </c>
      <c r="U81" s="1" t="str">
        <f>IF(_xll.ciqfunctions.udf.CIQ($B81, "IQ_PREF_DIV_OTHER", IQ_FY, $D81, , , "USD", , U$1)=0,"na",_xll.ciqfunctions.udf.CIQ($B81, "IQ_PREF_DIV_OTHER", IQ_FY, $D81, , , "USD", , U$1))</f>
        <v>na</v>
      </c>
      <c r="V81" s="1">
        <f>_xll.ciqfunctions.udf.CIQ($B81, "IQ_COGS", IQ_FY, $D81, , , "USD", , V$1)</f>
        <v>33881.010900000001</v>
      </c>
      <c r="W81" s="1">
        <f>_xll.ciqfunctions.udf.CIQ($B81, "IQ_CASH_EQUIV", IQ_FY, $D81, , , "USD", , W$1)</f>
        <v>6579.08961</v>
      </c>
      <c r="X81" s="1">
        <f>_xll.ciqfunctions.udf.CIQ($B81, "IQ_AR", IQ_FY, $D81, , , "USD", , X$1)</f>
        <v>4326.3286600000001</v>
      </c>
      <c r="Y81" s="1">
        <f>_xll.ciqfunctions.udf.CIQ($B81, "IQ_INVENTORY", IQ_FY, $D81, , , "USD", , Y$1)</f>
        <v>6003.0807400000003</v>
      </c>
      <c r="Z81" t="s">
        <v>44</v>
      </c>
      <c r="AA81" s="1">
        <f>_xll.ciqfunctions.udf.CIQ($B81, "IQ_ST_INVEST", IQ_FY, $D81, , , "USD", , AA$1)</f>
        <v>21.408989999999999</v>
      </c>
      <c r="AB81" s="1">
        <f>_xll.ciqfunctions.udf.CIQ($B81, "IQ_NPPE", IQ_FY, $D81, , , "USD", , AB$1)</f>
        <v>10355.100189999999</v>
      </c>
      <c r="AC81" s="1">
        <f>_xll.ciqfunctions.udf.CIQ($B81, "IQ_LT_INVEST", IQ_FY, $D81, , , "USD", , AC$1)</f>
        <v>1520.03828</v>
      </c>
      <c r="AD81" s="1">
        <f>_xll.ciqfunctions.udf.CIQ($B81, "IQ_AP", IQ_FY, $D81, , , "USD", , AD$1)</f>
        <v>7128.1231500000004</v>
      </c>
      <c r="AE81" s="1">
        <f>_xll.ciqfunctions.udf.CIQ($B81, "IQ_NET_INTEREST_EXP", IQ_FY, $D81, , , "USD", , AE$1)</f>
        <v>-114.43105</v>
      </c>
      <c r="AF81" s="1">
        <f>_xll.ciqfunctions.udf.CIQ($B81, "IQ_INC_TAX", IQ_FY, $D81, , , "USD", , AF$1)</f>
        <v>1106.5236399999999</v>
      </c>
      <c r="AG81" s="1">
        <f>_xll.ciqfunctions.udf.CIQ($B81, "IQ_INC_TAX", IQ_SGA, $D81, , , "USD", , AG$1)</f>
        <v>1106.5236399999999</v>
      </c>
      <c r="AH81" s="1">
        <f>_xll.ciqfunctions.udf.CIQ($B81, "IQ_COGS", IQ_FY, $D81, , , "USD", , AH$1)</f>
        <v>33881.010900000001</v>
      </c>
      <c r="AI81" s="1">
        <f>_xll.ciqfunctions.udf.CIQ($B81, "IQ_TOTAL_EQUITY", IQ_FY, $D81, , , "USD", , AI$1)</f>
        <v>15165.914280000001</v>
      </c>
      <c r="AJ81" s="1">
        <f>_xll.ciqfunctions.udf.CIQ($B81, "IQ_INVENTORY", IQ_FY, $D81, , , "USD", , AJ$1)</f>
        <v>6003.0807400000003</v>
      </c>
    </row>
    <row r="82" spans="1:36" x14ac:dyDescent="0.25">
      <c r="A82" t="str">
        <f>_xll.ciqfunctions.udf.CIQ(B82,"IQ_COMPANY_NAME")</f>
        <v>AB Volvo (publ)</v>
      </c>
      <c r="B82" t="s">
        <v>31</v>
      </c>
      <c r="C82" s="1" t="str">
        <f>_xll.ciqfunctions.udf.CIQ($B82, "IQ_INDUSTRY", IQ_FY, $D82, ,, "USD", , C$1)</f>
        <v>Machinery</v>
      </c>
      <c r="D82" s="2">
        <f>DATE(YEAR(D81) -1, MONTH(D81), DAY(D81))</f>
        <v>43466</v>
      </c>
      <c r="E82" s="1">
        <f>_xll.ciqfunctions.udf.CIQ($B82, "IQ_TOTAL_REV", IQ_FY, $D82, ,, "USD", , E$1)</f>
        <v>43978.86318</v>
      </c>
      <c r="F82" s="1">
        <f>_xll.ciqfunctions.udf.CIQ($B82, "IQ_NI", IQ_FY, $D82, ,, "USD", , F$1)</f>
        <v>2801.5519599999998</v>
      </c>
      <c r="G82" s="1">
        <f>_xll.ciqfunctions.udf.CIQ($B82, "IQ_CASH_EQUIV", IQ_FY, $D82, , , "USD", , G$1)</f>
        <v>5281.1679299999996</v>
      </c>
      <c r="H82" s="1">
        <f>_xll.ciqfunctions.udf.CIQ($B82, "IQ_CASH_ST_INVEST", IQ_FY, $D82, , , "USD", , H$1)</f>
        <v>5544.9281300000002</v>
      </c>
      <c r="I82" s="1">
        <f>_xll.ciqfunctions.udf.CIQ($B82, "IQ_TOTAL_CA", IQ_FY, $D82, , , "USD", , I$1)</f>
        <v>26406.964889999999</v>
      </c>
      <c r="J82" s="1">
        <f>_xll.ciqfunctions.udf.CIQ($B82, "IQ_TOTAL_ASSETS", IQ_FY, $D82, , , "USD", , J$1)</f>
        <v>53411.778740000002</v>
      </c>
      <c r="K82" s="1">
        <f>_xll.ciqfunctions.udf.CIQ($B82, "IQ_TOTAL_CL", IQ_FY, $D82, , , "USD", , K$1)</f>
        <v>21770.56914</v>
      </c>
      <c r="L82" s="1">
        <f>_xll.ciqfunctions.udf.CIQ($B82, "IQ_TOTAL_LIAB", IQ_FY, $D82, ,, "USD", , L$1)</f>
        <v>39252.559399999998</v>
      </c>
      <c r="M82" s="1" t="str">
        <f>IF(_xll.ciqfunctions.udf.CIQ($B82, "IQ_PREF_EQUITY", IQ_FY, $D82, , , "USD", , M$1)=0,"",_xll.ciqfunctions.udf.CIQ($B82, "IQ_PREF_EQUITY", IQ_FY, $D82, , , "USD", , M$1))</f>
        <v/>
      </c>
      <c r="N82" s="1">
        <f>IF(_xll.ciqfunctions.udf.CIQ($B82, "IQ_COMMON", IQ_FY, $D82, , , "USD", , N$1)=0,"na",_xll.ciqfunctions.udf.CIQ($B82, "IQ_COMMON", IQ_FY, $D82, , , "USD", , N$1))</f>
        <v>287.39060000000001</v>
      </c>
      <c r="O82" s="1" t="str">
        <f>IF(_xll.ciqfunctions.udf.CIQ($B82, "IQ_APIC", IQ_FY, $D82, , , "USD", , O$1)=0,"",_xll.ciqfunctions.udf.CIQ($B82, "IQ_APIC", IQ_FY, $D82, , , "USD", , O$1))</f>
        <v/>
      </c>
      <c r="P82" s="1">
        <f>_xll.ciqfunctions.udf.CIQ($B82, "IQ_TOTAL_ASSETS", IQ_FY, $D82, , , "USD", , P$1)</f>
        <v>53411.778740000002</v>
      </c>
      <c r="Q82" s="1">
        <f>_xll.ciqfunctions.udf.CIQ($B82, "IQ_RE", IQ_FY, $D82, , , "USD", , Q$1)</f>
        <v>13093.15101</v>
      </c>
      <c r="R82" s="1">
        <f>_xll.ciqfunctions.udf.CIQ($B82, "IQ_TOTAL_EQUITY", IQ_FY, $D82, , , "USD", , R$1)</f>
        <v>14159.21934</v>
      </c>
      <c r="S82" s="1">
        <f>_xll.ciqfunctions.udf.CIQ($B82, "IQ_TOTAL_OUTSTANDING_FILING_DATE", IQ_FY, $D82, , , "USD", , S$1)</f>
        <v>2032.91436</v>
      </c>
      <c r="T82" s="1">
        <f>_xll.ciqfunctions.udf.CIQ($B82, "IQ_TOTAL_DEBT", IQ_FY, $D82, , , "USD", , T$1)</f>
        <v>15324.76038</v>
      </c>
      <c r="U82" s="1" t="str">
        <f>IF(_xll.ciqfunctions.udf.CIQ($B82, "IQ_PREF_DIV_OTHER", IQ_FY, $D82, , , "USD", , U$1)=0,"na",_xll.ciqfunctions.udf.CIQ($B82, "IQ_PREF_DIV_OTHER", IQ_FY, $D82, , , "USD", , U$1))</f>
        <v>na</v>
      </c>
      <c r="V82" s="1">
        <f>_xll.ciqfunctions.udf.CIQ($B82, "IQ_COGS", IQ_FY, $D82, , , "USD", , V$1)</f>
        <v>33257.416010000001</v>
      </c>
      <c r="W82" s="1">
        <f>_xll.ciqfunctions.udf.CIQ($B82, "IQ_CASH_EQUIV", IQ_FY, $D82, , , "USD", , W$1)</f>
        <v>5281.1679299999996</v>
      </c>
      <c r="X82" s="1">
        <f>_xll.ciqfunctions.udf.CIQ($B82, "IQ_AR", IQ_FY, $D82, , , "USD", , X$1)</f>
        <v>4662.1641399999999</v>
      </c>
      <c r="Y82" s="1">
        <f>_xll.ciqfunctions.udf.CIQ($B82, "IQ_INVENTORY", IQ_FY, $D82, , , "USD", , Y$1)</f>
        <v>7355.3538600000002</v>
      </c>
      <c r="Z82" t="s">
        <v>44</v>
      </c>
      <c r="AA82" s="1">
        <f>_xll.ciqfunctions.udf.CIQ($B82, "IQ_ST_INVEST", IQ_FY, $D82, , , "USD", , AA$1)</f>
        <v>18.004110000000001</v>
      </c>
      <c r="AB82" s="1">
        <f>_xll.ciqfunctions.udf.CIQ($B82, "IQ_NPPE", IQ_FY, $D82, , , "USD", , AB$1)</f>
        <v>11110.11088</v>
      </c>
      <c r="AC82" s="1">
        <f>_xll.ciqfunctions.udf.CIQ($B82, "IQ_LT_INVEST", IQ_FY, $D82, , , "USD", , AC$1)</f>
        <v>1518.0840000000001</v>
      </c>
      <c r="AD82" s="1">
        <f>_xll.ciqfunctions.udf.CIQ($B82, "IQ_AP", IQ_FY, $D82, , , "USD", , AD$1)</f>
        <v>8178.7042899999997</v>
      </c>
      <c r="AE82" s="1">
        <f>_xll.ciqfunctions.udf.CIQ($B82, "IQ_NET_INTEREST_EXP", IQ_FY, $D82, , , "USD", , AE$1)</f>
        <v>-160.46163000000001</v>
      </c>
      <c r="AF82" s="1">
        <f>_xll.ciqfunctions.udf.CIQ($B82, "IQ_INC_TAX", IQ_FY, $D82, , , "USD", , AF$1)</f>
        <v>763.48676999999998</v>
      </c>
      <c r="AG82" s="1">
        <f>_xll.ciqfunctions.udf.CIQ($B82, "IQ_INC_TAX", IQ_SGA, $D82, , , "USD", , AG$1)</f>
        <v>763.48676999999998</v>
      </c>
      <c r="AH82" s="1">
        <f>_xll.ciqfunctions.udf.CIQ($B82, "IQ_COGS", IQ_FY, $D82, , , "USD", , AH$1)</f>
        <v>33257.416010000001</v>
      </c>
      <c r="AI82" s="1">
        <f>_xll.ciqfunctions.udf.CIQ($B82, "IQ_TOTAL_EQUITY", IQ_FY, $D82, , , "USD", , AI$1)</f>
        <v>14159.21934</v>
      </c>
      <c r="AJ82" s="1">
        <f>_xll.ciqfunctions.udf.CIQ($B82, "IQ_INVENTORY", IQ_FY, $D82, , , "USD", , AJ$1)</f>
        <v>7355.3538600000002</v>
      </c>
    </row>
    <row r="83" spans="1:36" x14ac:dyDescent="0.25">
      <c r="A83" t="str">
        <f>_xll.ciqfunctions.udf.CIQ(B83,"IQ_COMPANY_NAME")</f>
        <v>AB Volvo (publ)</v>
      </c>
      <c r="B83" t="s">
        <v>31</v>
      </c>
      <c r="C83" s="1" t="str">
        <f>_xll.ciqfunctions.udf.CIQ($B83, "IQ_INDUSTRY", IQ_FY, $D83, ,, "USD", , C$1)</f>
        <v>Machinery</v>
      </c>
      <c r="D83" s="2">
        <f>DATE(YEAR(D82) -1, MONTH(D82), DAY(D82))</f>
        <v>43101</v>
      </c>
      <c r="E83" s="1">
        <f>_xll.ciqfunctions.udf.CIQ($B83, "IQ_TOTAL_REV", IQ_FY, $D83, ,, "USD", , E$1)</f>
        <v>40649.139080000001</v>
      </c>
      <c r="F83" s="1">
        <f>_xll.ciqfunctions.udf.CIQ($B83, "IQ_NI", IQ_FY, $D83, ,, "USD", , F$1)</f>
        <v>2502.4402500000001</v>
      </c>
      <c r="G83" s="1">
        <f>_xll.ciqfunctions.udf.CIQ($B83, "IQ_CASH_EQUIV", IQ_FY, $D83, , , "USD", , G$1)</f>
        <v>4409.2010200000004</v>
      </c>
      <c r="H83" s="1">
        <f>_xll.ciqfunctions.udf.CIQ($B83, "IQ_CASH_ST_INVEST", IQ_FY, $D83, , , "USD", , H$1)</f>
        <v>4567.8941400000003</v>
      </c>
      <c r="I83" s="1">
        <f>_xll.ciqfunctions.udf.CIQ($B83, "IQ_TOTAL_CA", IQ_FY, $D83, , , "USD", , I$1)</f>
        <v>24091.912469999999</v>
      </c>
      <c r="J83" s="1">
        <f>_xll.ciqfunctions.udf.CIQ($B83, "IQ_TOTAL_ASSETS", IQ_FY, $D83, , , "USD", , J$1)</f>
        <v>51188.61015</v>
      </c>
      <c r="K83" s="1">
        <f>_xll.ciqfunctions.udf.CIQ($B83, "IQ_TOTAL_CL", IQ_FY, $D83, , , "USD", , K$1)</f>
        <v>22050.769540000001</v>
      </c>
      <c r="L83" s="1">
        <f>_xll.ciqfunctions.udf.CIQ($B83, "IQ_TOTAL_LIAB", IQ_FY, $D83, ,, "USD", , L$1)</f>
        <v>38018.9136</v>
      </c>
      <c r="M83" s="1" t="str">
        <f>IF(_xll.ciqfunctions.udf.CIQ($B83, "IQ_PREF_EQUITY", IQ_FY, $D83, , , "USD", , M$1)=0,"",_xll.ciqfunctions.udf.CIQ($B83, "IQ_PREF_EQUITY", IQ_FY, $D83, , , "USD", , M$1))</f>
        <v/>
      </c>
      <c r="N83" s="1">
        <f>IF(_xll.ciqfunctions.udf.CIQ($B83, "IQ_COMMON", IQ_FY, $D83, , , "USD", , N$1)=0,"na",_xll.ciqfunctions.udf.CIQ($B83, "IQ_COMMON", IQ_FY, $D83, , , "USD", , N$1))</f>
        <v>312.01096000000001</v>
      </c>
      <c r="O83" s="1" t="str">
        <f>IF(_xll.ciqfunctions.udf.CIQ($B83, "IQ_APIC", IQ_FY, $D83, , , "USD", , O$1)=0,"",_xll.ciqfunctions.udf.CIQ($B83, "IQ_APIC", IQ_FY, $D83, , , "USD", , O$1))</f>
        <v/>
      </c>
      <c r="P83" s="1">
        <f>_xll.ciqfunctions.udf.CIQ($B83, "IQ_TOTAL_ASSETS", IQ_FY, $D83, , , "USD", , P$1)</f>
        <v>51188.61015</v>
      </c>
      <c r="Q83" s="1">
        <f>_xll.ciqfunctions.udf.CIQ($B83, "IQ_RE", IQ_FY, $D83, , , "USD", , Q$1)</f>
        <v>12345.689539999999</v>
      </c>
      <c r="R83" s="1">
        <f>_xll.ciqfunctions.udf.CIQ($B83, "IQ_TOTAL_EQUITY", IQ_FY, $D83, , , "USD", , R$1)</f>
        <v>13169.696550000001</v>
      </c>
      <c r="S83" s="1">
        <f>_xll.ciqfunctions.udf.CIQ($B83, "IQ_TOTAL_OUTSTANDING_FILING_DATE", IQ_FY, $D83, , , "USD", , S$1)</f>
        <v>2031.85428</v>
      </c>
      <c r="T83" s="1">
        <f>_xll.ciqfunctions.udf.CIQ($B83, "IQ_TOTAL_DEBT", IQ_FY, $D83, , , "USD", , T$1)</f>
        <v>15625.958199999999</v>
      </c>
      <c r="U83" s="1" t="str">
        <f>IF(_xll.ciqfunctions.udf.CIQ($B83, "IQ_PREF_DIV_OTHER", IQ_FY, $D83, , , "USD", , U$1)=0,"na",_xll.ciqfunctions.udf.CIQ($B83, "IQ_PREF_DIV_OTHER", IQ_FY, $D83, , , "USD", , U$1))</f>
        <v>na</v>
      </c>
      <c r="V83" s="1">
        <f>_xll.ciqfunctions.udf.CIQ($B83, "IQ_COGS", IQ_FY, $D83, , , "USD", , V$1)</f>
        <v>30070.819339999998</v>
      </c>
      <c r="W83" s="1">
        <f>_xll.ciqfunctions.udf.CIQ($B83, "IQ_CASH_EQUIV", IQ_FY, $D83, , , "USD", , W$1)</f>
        <v>4409.2010200000004</v>
      </c>
      <c r="X83" s="1">
        <f>_xll.ciqfunctions.udf.CIQ($B83, "IQ_AR", IQ_FY, $D83, , , "USD", , X$1)</f>
        <v>4626.7779600000003</v>
      </c>
      <c r="Y83" s="1">
        <f>_xll.ciqfunctions.udf.CIQ($B83, "IQ_INVENTORY", IQ_FY, $D83, , , "USD", , Y$1)</f>
        <v>6380.8317200000001</v>
      </c>
      <c r="Z83" t="s">
        <v>44</v>
      </c>
      <c r="AA83" s="1">
        <f>_xll.ciqfunctions.udf.CIQ($B83, "IQ_ST_INVEST", IQ_FY, $D83, , , "USD", , AA$1)</f>
        <v>21.745480000000001</v>
      </c>
      <c r="AB83" s="1">
        <f>_xll.ciqfunctions.udf.CIQ($B83, "IQ_NPPE", IQ_FY, $D83, , , "USD", , AB$1)</f>
        <v>11593.271580000001</v>
      </c>
      <c r="AC83" s="1">
        <f>_xll.ciqfunctions.udf.CIQ($B83, "IQ_LT_INVEST", IQ_FY, $D83, , , "USD", , AC$1)</f>
        <v>1708.11949</v>
      </c>
      <c r="AD83" s="1">
        <f>_xll.ciqfunctions.udf.CIQ($B83, "IQ_AP", IQ_FY, $D83, , , "USD", , AD$1)</f>
        <v>7928.66993</v>
      </c>
      <c r="AE83" s="1">
        <f>_xll.ciqfunctions.udf.CIQ($B83, "IQ_NET_INTEREST_EXP", IQ_FY, $D83, , , "USD", , AE$1)</f>
        <v>-189.72318999999999</v>
      </c>
      <c r="AF83" s="1">
        <f>_xll.ciqfunctions.udf.CIQ($B83, "IQ_INC_TAX", IQ_FY, $D83, , , "USD", , AF$1)</f>
        <v>832.92510000000004</v>
      </c>
      <c r="AG83" s="1">
        <f>_xll.ciqfunctions.udf.CIQ($B83, "IQ_INC_TAX", IQ_SGA, $D83, , , "USD", , AG$1)</f>
        <v>832.92510000000004</v>
      </c>
      <c r="AH83" s="1">
        <f>_xll.ciqfunctions.udf.CIQ($B83, "IQ_COGS", IQ_FY, $D83, , , "USD", , AH$1)</f>
        <v>30070.819339999998</v>
      </c>
      <c r="AI83" s="1">
        <f>_xll.ciqfunctions.udf.CIQ($B83, "IQ_TOTAL_EQUITY", IQ_FY, $D83, , , "USD", , AI$1)</f>
        <v>13169.696550000001</v>
      </c>
      <c r="AJ83" s="1">
        <f>_xll.ciqfunctions.udf.CIQ($B83, "IQ_INVENTORY", IQ_FY, $D83, , , "USD", , AJ$1)</f>
        <v>6380.8317200000001</v>
      </c>
    </row>
    <row r="84" spans="1:36" x14ac:dyDescent="0.25">
      <c r="A84" t="str">
        <f>_xll.ciqfunctions.udf.CIQ(B84,"IQ_COMPANY_NAME")</f>
        <v>AB Volvo (publ)</v>
      </c>
      <c r="B84" t="s">
        <v>31</v>
      </c>
      <c r="C84" s="1" t="str">
        <f>_xll.ciqfunctions.udf.CIQ($B84, "IQ_INDUSTRY", IQ_FY, $D84, ,, "USD", , C$1)</f>
        <v>Machinery</v>
      </c>
      <c r="D84" s="2">
        <f>DATE(YEAR(D83) -1, MONTH(D83), DAY(D83))</f>
        <v>42736</v>
      </c>
      <c r="E84" s="1">
        <f>_xll.ciqfunctions.udf.CIQ($B84, "IQ_TOTAL_REV", IQ_FY, $D84, ,, "USD", , E$1)</f>
        <v>33260.880239999999</v>
      </c>
      <c r="F84" s="1">
        <f>_xll.ciqfunctions.udf.CIQ($B84, "IQ_NI", IQ_FY, $D84, ,, "USD", , F$1)</f>
        <v>1448.3620900000001</v>
      </c>
      <c r="G84" s="1">
        <f>_xll.ciqfunctions.udf.CIQ($B84, "IQ_CASH_EQUIV", IQ_FY, $D84, , , "USD", , G$1)</f>
        <v>2638.3831799999998</v>
      </c>
      <c r="H84" s="1">
        <f>_xll.ciqfunctions.udf.CIQ($B84, "IQ_CASH_ST_INVEST", IQ_FY, $D84, , , "USD", , H$1)</f>
        <v>2924.8166999999999</v>
      </c>
      <c r="I84" s="1">
        <f>_xll.ciqfunctions.udf.CIQ($B84, "IQ_TOTAL_CA", IQ_FY, $D84, , , "USD", , I$1)</f>
        <v>19863.172849999999</v>
      </c>
      <c r="J84" s="1">
        <f>_xll.ciqfunctions.udf.CIQ($B84, "IQ_TOTAL_ASSETS", IQ_FY, $D84, , , "USD", , J$1)</f>
        <v>43947.274060000003</v>
      </c>
      <c r="K84" s="1">
        <f>_xll.ciqfunctions.udf.CIQ($B84, "IQ_TOTAL_CL", IQ_FY, $D84, , , "USD", , K$1)</f>
        <v>18346.617549999999</v>
      </c>
      <c r="L84" s="1">
        <f>_xll.ciqfunctions.udf.CIQ($B84, "IQ_TOTAL_LIAB", IQ_FY, $D84, ,, "USD", , L$1)</f>
        <v>33176.93318</v>
      </c>
      <c r="M84" s="1" t="str">
        <f>IF(_xll.ciqfunctions.udf.CIQ($B84, "IQ_PREF_EQUITY", IQ_FY, $D84, , , "USD", , M$1)=0,"",_xll.ciqfunctions.udf.CIQ($B84, "IQ_PREF_EQUITY", IQ_FY, $D84, , , "USD", , M$1))</f>
        <v/>
      </c>
      <c r="N84" s="1">
        <f>IF(_xll.ciqfunctions.udf.CIQ($B84, "IQ_COMMON", IQ_FY, $D84, , , "USD", , N$1)=0,"na",_xll.ciqfunctions.udf.CIQ($B84, "IQ_COMMON", IQ_FY, $D84, , , "USD", , N$1))</f>
        <v>281.36585000000002</v>
      </c>
      <c r="O84" s="1" t="str">
        <f>IF(_xll.ciqfunctions.udf.CIQ($B84, "IQ_APIC", IQ_FY, $D84, , , "USD", , O$1)=0,"",_xll.ciqfunctions.udf.CIQ($B84, "IQ_APIC", IQ_FY, $D84, , , "USD", , O$1))</f>
        <v/>
      </c>
      <c r="P84" s="1">
        <f>_xll.ciqfunctions.udf.CIQ($B84, "IQ_TOTAL_ASSETS", IQ_FY, $D84, , , "USD", , P$1)</f>
        <v>43947.274060000003</v>
      </c>
      <c r="Q84" s="1">
        <f>_xll.ciqfunctions.udf.CIQ($B84, "IQ_RE", IQ_FY, $D84, , , "USD", , Q$1)</f>
        <v>9769.3659000000007</v>
      </c>
      <c r="R84" s="1">
        <f>_xll.ciqfunctions.udf.CIQ($B84, "IQ_TOTAL_EQUITY", IQ_FY, $D84, , , "USD", , R$1)</f>
        <v>10770.34088</v>
      </c>
      <c r="S84" s="1">
        <f>_xll.ciqfunctions.udf.CIQ($B84, "IQ_TOTAL_OUTSTANDING_FILING_DATE", IQ_FY, $D84, , , "USD", , S$1)</f>
        <v>2031.4416900000001</v>
      </c>
      <c r="T84" s="1">
        <f>_xll.ciqfunctions.udf.CIQ($B84, "IQ_TOTAL_DEBT", IQ_FY, $D84, , , "USD", , T$1)</f>
        <v>15584.737450000001</v>
      </c>
      <c r="U84" s="1" t="str">
        <f>IF(_xll.ciqfunctions.udf.CIQ($B84, "IQ_PREF_DIV_OTHER", IQ_FY, $D84, , , "USD", , U$1)=0,"na",_xll.ciqfunctions.udf.CIQ($B84, "IQ_PREF_DIV_OTHER", IQ_FY, $D84, , , "USD", , U$1))</f>
        <v>na</v>
      </c>
      <c r="V84" s="1">
        <f>_xll.ciqfunctions.udf.CIQ($B84, "IQ_COGS", IQ_FY, $D84, , , "USD", , V$1)</f>
        <v>24788.72766</v>
      </c>
      <c r="W84" s="1">
        <f>_xll.ciqfunctions.udf.CIQ($B84, "IQ_CASH_EQUIV", IQ_FY, $D84, , , "USD", , W$1)</f>
        <v>2638.3831799999998</v>
      </c>
      <c r="X84" s="1">
        <f>_xll.ciqfunctions.udf.CIQ($B84, "IQ_AR", IQ_FY, $D84, , , "USD", , X$1)</f>
        <v>3700.8312000000001</v>
      </c>
      <c r="Y84" s="1">
        <f>_xll.ciqfunctions.udf.CIQ($B84, "IQ_INVENTORY", IQ_FY, $D84, , , "USD", , Y$1)</f>
        <v>5296.92688</v>
      </c>
      <c r="Z84" t="s">
        <v>44</v>
      </c>
      <c r="AA84" s="1">
        <f>_xll.ciqfunctions.udf.CIQ($B84, "IQ_ST_INVEST", IQ_FY, $D84, , , "USD", , AA$1)</f>
        <v>134.73392000000001</v>
      </c>
      <c r="AB84" s="1">
        <f>_xll.ciqfunctions.udf.CIQ($B84, "IQ_NPPE", IQ_FY, $D84, , , "USD", , AB$1)</f>
        <v>9970.5303700000004</v>
      </c>
      <c r="AC84" s="1">
        <f>_xll.ciqfunctions.udf.CIQ($B84, "IQ_LT_INVEST", IQ_FY, $D84, , , "USD", , AC$1)</f>
        <v>1548.61382</v>
      </c>
      <c r="AD84" s="1">
        <f>_xll.ciqfunctions.udf.CIQ($B84, "IQ_AP", IQ_FY, $D84, , , "USD", , AD$1)</f>
        <v>6036.0355200000004</v>
      </c>
      <c r="AE84" s="1">
        <f>_xll.ciqfunctions.udf.CIQ($B84, "IQ_NET_INTEREST_EXP", IQ_FY, $D84, , , "USD", , AE$1)</f>
        <v>-164.69927000000001</v>
      </c>
      <c r="AF84" s="1">
        <f>_xll.ciqfunctions.udf.CIQ($B84, "IQ_INC_TAX", IQ_FY, $D84, , , "USD", , AF$1)</f>
        <v>661.88175999999999</v>
      </c>
      <c r="AG84" s="1">
        <f>_xll.ciqfunctions.udf.CIQ($B84, "IQ_INC_TAX", IQ_SGA, $D84, , , "USD", , AG$1)</f>
        <v>661.88175999999999</v>
      </c>
      <c r="AH84" s="1">
        <f>_xll.ciqfunctions.udf.CIQ($B84, "IQ_COGS", IQ_FY, $D84, , , "USD", , AH$1)</f>
        <v>24788.72766</v>
      </c>
      <c r="AI84" s="1">
        <f>_xll.ciqfunctions.udf.CIQ($B84, "IQ_TOTAL_EQUITY", IQ_FY, $D84, , , "USD", , AI$1)</f>
        <v>10770.34088</v>
      </c>
      <c r="AJ84" s="1">
        <f>_xll.ciqfunctions.udf.CIQ($B84, "IQ_INVENTORY", IQ_FY, $D84, , , "USD", , AJ$1)</f>
        <v>5296.92688</v>
      </c>
    </row>
    <row r="85" spans="1:36" x14ac:dyDescent="0.25">
      <c r="A85" t="str">
        <f>_xll.ciqfunctions.udf.CIQ(B85,"IQ_COMPANY_NAME")</f>
        <v>AB Volvo (publ)</v>
      </c>
      <c r="B85" t="s">
        <v>31</v>
      </c>
      <c r="C85" s="1" t="str">
        <f>_xll.ciqfunctions.udf.CIQ($B85, "IQ_INDUSTRY", IQ_FY, $D85, ,, "USD", , C$1)</f>
        <v>Machinery</v>
      </c>
      <c r="D85" s="2">
        <f>DATE(YEAR(D84) -1, MONTH(D84), DAY(D84))</f>
        <v>42370</v>
      </c>
      <c r="E85" s="1">
        <f>_xll.ciqfunctions.udf.CIQ($B85, "IQ_TOTAL_REV", IQ_FY, $D85, ,, "USD", , E$1)</f>
        <v>37020.825349999999</v>
      </c>
      <c r="F85" s="1">
        <f>_xll.ciqfunctions.udf.CIQ($B85, "IQ_NI", IQ_FY, $D85, ,, "USD", , F$1)</f>
        <v>1783.7850599999999</v>
      </c>
      <c r="G85" s="1">
        <f>_xll.ciqfunctions.udf.CIQ($B85, "IQ_CASH_EQUIV", IQ_FY, $D85, , , "USD", , G$1)</f>
        <v>2493.36618</v>
      </c>
      <c r="H85" s="1">
        <f>_xll.ciqfunctions.udf.CIQ($B85, "IQ_CASH_ST_INVEST", IQ_FY, $D85, , , "USD", , H$1)</f>
        <v>3077.73407</v>
      </c>
      <c r="I85" s="1">
        <f>_xll.ciqfunctions.udf.CIQ($B85, "IQ_TOTAL_CA", IQ_FY, $D85, , , "USD", , I$1)</f>
        <v>20219.745029999998</v>
      </c>
      <c r="J85" s="1">
        <f>_xll.ciqfunctions.udf.CIQ($B85, "IQ_TOTAL_ASSETS", IQ_FY, $D85, , , "USD", , J$1)</f>
        <v>44323.943229999997</v>
      </c>
      <c r="K85" s="1">
        <f>_xll.ciqfunctions.udf.CIQ($B85, "IQ_TOTAL_CL", IQ_FY, $D85, , , "USD", , K$1)</f>
        <v>20142.626939999998</v>
      </c>
      <c r="L85" s="1">
        <f>_xll.ciqfunctions.udf.CIQ($B85, "IQ_TOTAL_LIAB", IQ_FY, $D85, ,, "USD", , L$1)</f>
        <v>34182.382409999998</v>
      </c>
      <c r="M85" s="1" t="str">
        <f>IF(_xll.ciqfunctions.udf.CIQ($B85, "IQ_PREF_EQUITY", IQ_FY, $D85, , , "USD", , M$1)=0,"",_xll.ciqfunctions.udf.CIQ($B85, "IQ_PREF_EQUITY", IQ_FY, $D85, , , "USD", , M$1))</f>
        <v/>
      </c>
      <c r="N85" s="1">
        <f>IF(_xll.ciqfunctions.udf.CIQ($B85, "IQ_COMMON", IQ_FY, $D85, , , "USD", , N$1)=0,"na",_xll.ciqfunctions.udf.CIQ($B85, "IQ_COMMON", IQ_FY, $D85, , , "USD", , N$1))</f>
        <v>302.54928000000001</v>
      </c>
      <c r="O85" s="1" t="str">
        <f>IF(_xll.ciqfunctions.udf.CIQ($B85, "IQ_APIC", IQ_FY, $D85, , , "USD", , O$1)=0,"",_xll.ciqfunctions.udf.CIQ($B85, "IQ_APIC", IQ_FY, $D85, , , "USD", , O$1))</f>
        <v/>
      </c>
      <c r="P85" s="1">
        <f>_xll.ciqfunctions.udf.CIQ($B85, "IQ_TOTAL_ASSETS", IQ_FY, $D85, , , "USD", , P$1)</f>
        <v>44323.943229999997</v>
      </c>
      <c r="Q85" s="1">
        <f>_xll.ciqfunctions.udf.CIQ($B85, "IQ_RE", IQ_FY, $D85, , , "USD", , Q$1)</f>
        <v>9705.5060400000002</v>
      </c>
      <c r="R85" s="1">
        <f>_xll.ciqfunctions.udf.CIQ($B85, "IQ_TOTAL_EQUITY", IQ_FY, $D85, , , "USD", , R$1)</f>
        <v>10141.560820000001</v>
      </c>
      <c r="S85" s="1">
        <f>_xll.ciqfunctions.udf.CIQ($B85, "IQ_TOTAL_OUTSTANDING_FILING_DATE", IQ_FY, $D85, , , "USD", , S$1)</f>
        <v>2030.71648</v>
      </c>
      <c r="T85" s="1">
        <f>_xll.ciqfunctions.udf.CIQ($B85, "IQ_TOTAL_DEBT", IQ_FY, $D85, , , "USD", , T$1)</f>
        <v>15746.067059999999</v>
      </c>
      <c r="U85" s="1" t="str">
        <f>IF(_xll.ciqfunctions.udf.CIQ($B85, "IQ_PREF_DIV_OTHER", IQ_FY, $D85, , , "USD", , U$1)=0,"na",_xll.ciqfunctions.udf.CIQ($B85, "IQ_PREF_DIV_OTHER", IQ_FY, $D85, , , "USD", , U$1))</f>
        <v>na</v>
      </c>
      <c r="V85" s="1">
        <f>_xll.ciqfunctions.udf.CIQ($B85, "IQ_COGS", IQ_FY, $D85, , , "USD", , V$1)</f>
        <v>27725.312669999999</v>
      </c>
      <c r="W85" s="1">
        <f>_xll.ciqfunctions.udf.CIQ($B85, "IQ_CASH_EQUIV", IQ_FY, $D85, , , "USD", , W$1)</f>
        <v>2493.36618</v>
      </c>
      <c r="X85" s="1">
        <f>_xll.ciqfunctions.udf.CIQ($B85, "IQ_AR", IQ_FY, $D85, , , "USD", , X$1)</f>
        <v>3385.1402499999999</v>
      </c>
      <c r="Y85" s="1">
        <f>_xll.ciqfunctions.udf.CIQ($B85, "IQ_INVENTORY", IQ_FY, $D85, , , "USD", , Y$1)</f>
        <v>5235.2634500000004</v>
      </c>
      <c r="Z85" t="s">
        <v>44</v>
      </c>
      <c r="AA85" s="1">
        <f>_xll.ciqfunctions.udf.CIQ($B85, "IQ_ST_INVEST", IQ_FY, $D85, , , "USD", , AA$1)</f>
        <v>396.13342999999998</v>
      </c>
      <c r="AB85" s="1">
        <f>_xll.ciqfunctions.udf.CIQ($B85, "IQ_NPPE", IQ_FY, $D85, , , "USD", , AB$1)</f>
        <v>10197.711310000001</v>
      </c>
      <c r="AC85" s="1">
        <f>_xll.ciqfunctions.udf.CIQ($B85, "IQ_LT_INVEST", IQ_FY, $D85, , , "USD", , AC$1)</f>
        <v>1549.11391</v>
      </c>
      <c r="AD85" s="1">
        <f>_xll.ciqfunctions.udf.CIQ($B85, "IQ_AP", IQ_FY, $D85, , , "USD", , AD$1)</f>
        <v>6544.9677600000005</v>
      </c>
      <c r="AE85" s="1">
        <f>_xll.ciqfunctions.udf.CIQ($B85, "IQ_NET_INTEREST_EXP", IQ_FY, $D85, , , "USD", , AE$1)</f>
        <v>296.38931000000002</v>
      </c>
      <c r="AF85" s="1">
        <f>_xll.ciqfunctions.udf.CIQ($B85, "IQ_INC_TAX", IQ_FY, $D85, , , "USD", , AF$1)</f>
        <v>630.21227999999996</v>
      </c>
      <c r="AG85" s="1">
        <f>_xll.ciqfunctions.udf.CIQ($B85, "IQ_INC_TAX", IQ_SGA, $D85, , , "USD", , AG$1)</f>
        <v>630.21227999999996</v>
      </c>
      <c r="AH85" s="1">
        <f>_xll.ciqfunctions.udf.CIQ($B85, "IQ_COGS", IQ_FY, $D85, , , "USD", , AH$1)</f>
        <v>27725.312669999999</v>
      </c>
      <c r="AI85" s="1">
        <f>_xll.ciqfunctions.udf.CIQ($B85, "IQ_TOTAL_EQUITY", IQ_FY, $D85, , , "USD", , AI$1)</f>
        <v>10141.560820000001</v>
      </c>
      <c r="AJ85" s="1">
        <f>_xll.ciqfunctions.udf.CIQ($B85, "IQ_INVENTORY", IQ_FY, $D85, , , "USD", , AJ$1)</f>
        <v>5235.2634500000004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paste_value</vt:lpstr>
      <vt:lpstr>formula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mcfarlanc0</dc:creator>
  <cp:lastModifiedBy>McFarland, Daniel J.</cp:lastModifiedBy>
  <dcterms:created xsi:type="dcterms:W3CDTF">2021-09-10T15:07:05Z</dcterms:created>
  <dcterms:modified xsi:type="dcterms:W3CDTF">2023-11-13T17:13:44Z</dcterms:modified>
</cp:coreProperties>
</file>