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xr:revisionPtr revIDLastSave="0" documentId="13_ncr:1_{33306EEF-E865-4613-9651-6D4E0E2A188F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paste_value" sheetId="5" r:id="rId1"/>
    <sheet name="_CIQHiddenCacheSheet" sheetId="8" state="veryHidden" r:id="rId2"/>
    <sheet name="formula" sheetId="1" r:id="rId3"/>
  </sheets>
  <externalReferences>
    <externalReference r:id="rId4"/>
    <externalReference r:id="rId5"/>
  </externalReferences>
  <definedNames>
    <definedName name="Ccy">'[1]Financial Statements'!$G$3</definedName>
    <definedName name="CIQWBGuid" hidden="1">"fc5f4c43-9f49-4b7a-8d21-66b22f88c7d2"</definedName>
    <definedName name="CIQWBInfo" hidden="1">"{ ""CIQVersion"":""9.50.2716.4594""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45206.3828935185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J2" i="1"/>
  <c r="AL2" i="1"/>
  <c r="AP2" i="1"/>
  <c r="AM2" i="1"/>
  <c r="AO2" i="1"/>
  <c r="AN2" i="1"/>
  <c r="AK2" i="1"/>
  <c r="AG2" i="1"/>
  <c r="AI2" i="1"/>
  <c r="AA27" i="1"/>
  <c r="AE29" i="1"/>
  <c r="AC16" i="1"/>
  <c r="AA19" i="1"/>
  <c r="AE21" i="1"/>
  <c r="AC24" i="1"/>
  <c r="AE5" i="1"/>
  <c r="AC8" i="1"/>
  <c r="AA11" i="1"/>
  <c r="AE13" i="1"/>
  <c r="AB80" i="1"/>
  <c r="AF82" i="1"/>
  <c r="AD85" i="1"/>
  <c r="AA3" i="1"/>
  <c r="AD69" i="1"/>
  <c r="AB72" i="1"/>
  <c r="AF74" i="1"/>
  <c r="AD77" i="1"/>
  <c r="AF58" i="1"/>
  <c r="AD61" i="1"/>
  <c r="AB64" i="1"/>
  <c r="AF66" i="1"/>
  <c r="AB48" i="1"/>
  <c r="AF50" i="1"/>
  <c r="AD53" i="1"/>
  <c r="AB56" i="1"/>
  <c r="AD37" i="1"/>
  <c r="AB40" i="1"/>
  <c r="AF42" i="1"/>
  <c r="AD45" i="1"/>
  <c r="AF26" i="1"/>
  <c r="AD29" i="1"/>
  <c r="AB32" i="1"/>
  <c r="AF34" i="1"/>
  <c r="AB16" i="1"/>
  <c r="AF18" i="1"/>
  <c r="AD21" i="1"/>
  <c r="AB24" i="1"/>
  <c r="AD5" i="1"/>
  <c r="AB8" i="1"/>
  <c r="AF10" i="1"/>
  <c r="AD13" i="1"/>
  <c r="AC77" i="1"/>
  <c r="AA80" i="1"/>
  <c r="AE82" i="1"/>
  <c r="AC85" i="1"/>
  <c r="AE66" i="1"/>
  <c r="AC69" i="1"/>
  <c r="AA72" i="1"/>
  <c r="AE74" i="1"/>
  <c r="AA56" i="1"/>
  <c r="AE58" i="1"/>
  <c r="AC61" i="1"/>
  <c r="AA64" i="1"/>
  <c r="AC45" i="1"/>
  <c r="AA48" i="1"/>
  <c r="AE50" i="1"/>
  <c r="AC53" i="1"/>
  <c r="AE34" i="1"/>
  <c r="AC37" i="1"/>
  <c r="AA40" i="1"/>
  <c r="AE42" i="1"/>
  <c r="AA24" i="1"/>
  <c r="AE26" i="1"/>
  <c r="AC29" i="1"/>
  <c r="AA32" i="1"/>
  <c r="AC13" i="1"/>
  <c r="AA16" i="1"/>
  <c r="AE18" i="1"/>
  <c r="AC21" i="1"/>
  <c r="AE85" i="1"/>
  <c r="AC5" i="1"/>
  <c r="AA8" i="1"/>
  <c r="AE10" i="1"/>
  <c r="AA35" i="1"/>
  <c r="AA51" i="1"/>
  <c r="AA67" i="1"/>
  <c r="AE77" i="1"/>
  <c r="AA29" i="1"/>
  <c r="AA45" i="1"/>
  <c r="AC58" i="1"/>
  <c r="AD82" i="1"/>
  <c r="AF60" i="1"/>
  <c r="AF68" i="1"/>
  <c r="AB82" i="1"/>
  <c r="AE15" i="1"/>
  <c r="AC55" i="1"/>
  <c r="AC63" i="1"/>
  <c r="AD31" i="1"/>
  <c r="AB42" i="1"/>
  <c r="AF65" i="1"/>
  <c r="AA10" i="1"/>
  <c r="AE28" i="1"/>
  <c r="AC39" i="1"/>
  <c r="AD4" i="1"/>
  <c r="AF17" i="1"/>
  <c r="AB31" i="1"/>
  <c r="AF49" i="1"/>
  <c r="AA31" i="1"/>
  <c r="AE41" i="1"/>
  <c r="AC60" i="1"/>
  <c r="AA71" i="1"/>
  <c r="AD57" i="1"/>
  <c r="AB68" i="1"/>
  <c r="AE9" i="1"/>
  <c r="AC20" i="1"/>
  <c r="AC57" i="1"/>
  <c r="AA60" i="1"/>
  <c r="AE62" i="1"/>
  <c r="AB44" i="1"/>
  <c r="AE46" i="1"/>
  <c r="AC49" i="1"/>
  <c r="AA52" i="1"/>
  <c r="AE54" i="1"/>
  <c r="AA36" i="1"/>
  <c r="AE38" i="1"/>
  <c r="AC41" i="1"/>
  <c r="AA44" i="1"/>
  <c r="AC25" i="1"/>
  <c r="AA28" i="1"/>
  <c r="AE30" i="1"/>
  <c r="AC33" i="1"/>
  <c r="AE14" i="1"/>
  <c r="AC17" i="1"/>
  <c r="AA20" i="1"/>
  <c r="AE22" i="1"/>
  <c r="AA4" i="1"/>
  <c r="AE6" i="1"/>
  <c r="AC9" i="1"/>
  <c r="AA12" i="1"/>
  <c r="AD66" i="1"/>
  <c r="AB85" i="1"/>
  <c r="AA43" i="1"/>
  <c r="AE69" i="1"/>
  <c r="AF31" i="1"/>
  <c r="AD42" i="1"/>
  <c r="AB53" i="1"/>
  <c r="AF63" i="1"/>
  <c r="AA77" i="1"/>
  <c r="AA85" i="1"/>
  <c r="AD10" i="1"/>
  <c r="AF23" i="1"/>
  <c r="AE23" i="1"/>
  <c r="AE39" i="1"/>
  <c r="AA53" i="1"/>
  <c r="AE63" i="1"/>
  <c r="AF44" i="1"/>
  <c r="AB58" i="1"/>
  <c r="AD71" i="1"/>
  <c r="AE7" i="1"/>
  <c r="AD7" i="1"/>
  <c r="AF20" i="1"/>
  <c r="AF28" i="1"/>
  <c r="AF36" i="1"/>
  <c r="AA58" i="1"/>
  <c r="AA66" i="1"/>
  <c r="AA74" i="1"/>
  <c r="AC79" i="1"/>
  <c r="AD60" i="1"/>
  <c r="AB79" i="1"/>
  <c r="AA18" i="1"/>
  <c r="AC23" i="1"/>
  <c r="AC84" i="1"/>
  <c r="AD12" i="1"/>
  <c r="AB23" i="1"/>
  <c r="AF33" i="1"/>
  <c r="AA55" i="1"/>
  <c r="AE65" i="1"/>
  <c r="AE73" i="1"/>
  <c r="AA79" i="1"/>
  <c r="AC12" i="1"/>
  <c r="AE25" i="1"/>
  <c r="AA39" i="1"/>
  <c r="AC44" i="1"/>
  <c r="AA68" i="1"/>
  <c r="AE70" i="1"/>
  <c r="AF46" i="1"/>
  <c r="AB76" i="1"/>
  <c r="AD54" i="1"/>
  <c r="AD62" i="1"/>
  <c r="AD70" i="1"/>
  <c r="AB73" i="1"/>
  <c r="AB25" i="1"/>
  <c r="AF27" i="1"/>
  <c r="AF43" i="1"/>
  <c r="AD46" i="1"/>
  <c r="AD14" i="1"/>
  <c r="AB17" i="1"/>
  <c r="AF19" i="1"/>
  <c r="AD22" i="1"/>
  <c r="AF3" i="1"/>
  <c r="AD6" i="1"/>
  <c r="AB9" i="1"/>
  <c r="AF11" i="1"/>
  <c r="AC56" i="1"/>
  <c r="AE61" i="1"/>
  <c r="AC72" i="1"/>
  <c r="AA83" i="1"/>
  <c r="AF55" i="1"/>
  <c r="AD58" i="1"/>
  <c r="AD74" i="1"/>
  <c r="AE45" i="1"/>
  <c r="AF15" i="1"/>
  <c r="AB21" i="1"/>
  <c r="AB37" i="1"/>
  <c r="AF47" i="1"/>
  <c r="AC34" i="1"/>
  <c r="AC50" i="1"/>
  <c r="AE71" i="1"/>
  <c r="AF7" i="1"/>
  <c r="AA5" i="1"/>
  <c r="AA13" i="1"/>
  <c r="AC18" i="1"/>
  <c r="AC26" i="1"/>
  <c r="AB34" i="1"/>
  <c r="AD47" i="1"/>
  <c r="AF52" i="1"/>
  <c r="AF76" i="1"/>
  <c r="AE60" i="1"/>
  <c r="AE68" i="1"/>
  <c r="AF4" i="1"/>
  <c r="AD15" i="1"/>
  <c r="AB71" i="1"/>
  <c r="AC7" i="1"/>
  <c r="AA34" i="1"/>
  <c r="AC47" i="1"/>
  <c r="AF25" i="1"/>
  <c r="AD36" i="1"/>
  <c r="AB55" i="1"/>
  <c r="AB63" i="1"/>
  <c r="AA47" i="1"/>
  <c r="AA63" i="1"/>
  <c r="AE81" i="1"/>
  <c r="AF9" i="1"/>
  <c r="AA7" i="1"/>
  <c r="AA23" i="1"/>
  <c r="AC28" i="1"/>
  <c r="AC36" i="1"/>
  <c r="AD49" i="1"/>
  <c r="AB60" i="1"/>
  <c r="AD73" i="1"/>
  <c r="AD81" i="1"/>
  <c r="AD17" i="1"/>
  <c r="AD25" i="1"/>
  <c r="AB36" i="1"/>
  <c r="AD41" i="1"/>
  <c r="AB4" i="1"/>
  <c r="AF6" i="1"/>
  <c r="AD9" i="1"/>
  <c r="AF14" i="1"/>
  <c r="AC73" i="1"/>
  <c r="AA76" i="1"/>
  <c r="AC81" i="1"/>
  <c r="AA84" i="1"/>
  <c r="AD78" i="1"/>
  <c r="AB81" i="1"/>
  <c r="AF83" i="1"/>
  <c r="AC65" i="1"/>
  <c r="AF59" i="1"/>
  <c r="AB65" i="1"/>
  <c r="AF67" i="1"/>
  <c r="AF75" i="1"/>
  <c r="AB41" i="1"/>
  <c r="AB49" i="1"/>
  <c r="AF51" i="1"/>
  <c r="AB57" i="1"/>
  <c r="AD30" i="1"/>
  <c r="AB33" i="1"/>
  <c r="AF35" i="1"/>
  <c r="AD38" i="1"/>
  <c r="AE75" i="1"/>
  <c r="AC78" i="1"/>
  <c r="AA81" i="1"/>
  <c r="AE83" i="1"/>
  <c r="AA65" i="1"/>
  <c r="AE67" i="1"/>
  <c r="AC70" i="1"/>
  <c r="AA73" i="1"/>
  <c r="AC54" i="1"/>
  <c r="AA57" i="1"/>
  <c r="AE59" i="1"/>
  <c r="AC62" i="1"/>
  <c r="AE43" i="1"/>
  <c r="AC46" i="1"/>
  <c r="AA49" i="1"/>
  <c r="AE51" i="1"/>
  <c r="AA33" i="1"/>
  <c r="AE35" i="1"/>
  <c r="AC38" i="1"/>
  <c r="AA41" i="1"/>
  <c r="AC22" i="1"/>
  <c r="AA25" i="1"/>
  <c r="AE27" i="1"/>
  <c r="AC30" i="1"/>
  <c r="AE11" i="1"/>
  <c r="AC14" i="1"/>
  <c r="AA17" i="1"/>
  <c r="AE19" i="1"/>
  <c r="AC80" i="1"/>
  <c r="AE3" i="1"/>
  <c r="AC6" i="1"/>
  <c r="AA9" i="1"/>
  <c r="AF71" i="1"/>
  <c r="AC32" i="1"/>
  <c r="AE37" i="1"/>
  <c r="AC48" i="1"/>
  <c r="AD18" i="1"/>
  <c r="AB29" i="1"/>
  <c r="AF39" i="1"/>
  <c r="AB45" i="1"/>
  <c r="AF84" i="1"/>
  <c r="AA37" i="1"/>
  <c r="AC42" i="1"/>
  <c r="AE79" i="1"/>
  <c r="AB26" i="1"/>
  <c r="AD39" i="1"/>
  <c r="AB50" i="1"/>
  <c r="AB74" i="1"/>
  <c r="AE76" i="1"/>
  <c r="AE84" i="1"/>
  <c r="AB10" i="1"/>
  <c r="AB18" i="1"/>
  <c r="AC31" i="1"/>
  <c r="AE36" i="1"/>
  <c r="AA42" i="1"/>
  <c r="AE52" i="1"/>
  <c r="AD68" i="1"/>
  <c r="AF81" i="1"/>
  <c r="AE4" i="1"/>
  <c r="AE20" i="1"/>
  <c r="AB78" i="1"/>
  <c r="AF80" i="1"/>
  <c r="AD83" i="1"/>
  <c r="AE78" i="1"/>
  <c r="AD67" i="1"/>
  <c r="AB70" i="1"/>
  <c r="AF72" i="1"/>
  <c r="AD75" i="1"/>
  <c r="AF56" i="1"/>
  <c r="AD59" i="1"/>
  <c r="AB62" i="1"/>
  <c r="AF64" i="1"/>
  <c r="AB46" i="1"/>
  <c r="AF48" i="1"/>
  <c r="AD51" i="1"/>
  <c r="AB54" i="1"/>
  <c r="AD35" i="1"/>
  <c r="AB38" i="1"/>
  <c r="AF40" i="1"/>
  <c r="AD43" i="1"/>
  <c r="AF24" i="1"/>
  <c r="AD27" i="1"/>
  <c r="AB30" i="1"/>
  <c r="AF32" i="1"/>
  <c r="AB14" i="1"/>
  <c r="AF16" i="1"/>
  <c r="AD19" i="1"/>
  <c r="AB22" i="1"/>
  <c r="AD3" i="1"/>
  <c r="AB6" i="1"/>
  <c r="AF8" i="1"/>
  <c r="AD11" i="1"/>
  <c r="AD79" i="1"/>
  <c r="AC10" i="1"/>
  <c r="AE55" i="1"/>
  <c r="AA69" i="1"/>
  <c r="AD23" i="1"/>
  <c r="AD55" i="1"/>
  <c r="AD63" i="1"/>
  <c r="AB66" i="1"/>
  <c r="AA50" i="1"/>
  <c r="AC71" i="1"/>
  <c r="AA82" i="1"/>
  <c r="AF12" i="1"/>
  <c r="AD76" i="1"/>
  <c r="AC15" i="1"/>
  <c r="AA26" i="1"/>
  <c r="AE44" i="1"/>
  <c r="AD28" i="1"/>
  <c r="AB39" i="1"/>
  <c r="AB47" i="1"/>
  <c r="AF57" i="1"/>
  <c r="AC52" i="1"/>
  <c r="AC68" i="1"/>
  <c r="AC76" i="1"/>
  <c r="AB15" i="1"/>
  <c r="AB84" i="1"/>
  <c r="AC4" i="1"/>
  <c r="AE17" i="1"/>
  <c r="AE33" i="1"/>
  <c r="AF38" i="1"/>
  <c r="AB52" i="1"/>
  <c r="AF62" i="1"/>
  <c r="AF78" i="1"/>
  <c r="AB20" i="1"/>
  <c r="AF22" i="1"/>
  <c r="AB28" i="1"/>
  <c r="AD33" i="1"/>
  <c r="AA78" i="1"/>
  <c r="AE80" i="1"/>
  <c r="AC83" i="1"/>
  <c r="AB12" i="1"/>
  <c r="AC67" i="1"/>
  <c r="AA70" i="1"/>
  <c r="AE72" i="1"/>
  <c r="AC75" i="1"/>
  <c r="AE56" i="1"/>
  <c r="AC59" i="1"/>
  <c r="AA62" i="1"/>
  <c r="AE64" i="1"/>
  <c r="AA46" i="1"/>
  <c r="AE48" i="1"/>
  <c r="AC51" i="1"/>
  <c r="AA54" i="1"/>
  <c r="AC35" i="1"/>
  <c r="AA38" i="1"/>
  <c r="AE40" i="1"/>
  <c r="AC43" i="1"/>
  <c r="AE24" i="1"/>
  <c r="AC27" i="1"/>
  <c r="AA30" i="1"/>
  <c r="AE32" i="1"/>
  <c r="AA14" i="1"/>
  <c r="AE16" i="1"/>
  <c r="AC19" i="1"/>
  <c r="AA22" i="1"/>
  <c r="AC3" i="1"/>
  <c r="AA6" i="1"/>
  <c r="AE8" i="1"/>
  <c r="AC11" i="1"/>
  <c r="AE53" i="1"/>
  <c r="AA59" i="1"/>
  <c r="AC64" i="1"/>
  <c r="AA75" i="1"/>
  <c r="AB69" i="1"/>
  <c r="AB77" i="1"/>
  <c r="AF79" i="1"/>
  <c r="AC40" i="1"/>
  <c r="AD26" i="1"/>
  <c r="AD34" i="1"/>
  <c r="AD50" i="1"/>
  <c r="AB61" i="1"/>
  <c r="AC74" i="1"/>
  <c r="AC82" i="1"/>
  <c r="AB5" i="1"/>
  <c r="AB13" i="1"/>
  <c r="AE31" i="1"/>
  <c r="AE47" i="1"/>
  <c r="AA61" i="1"/>
  <c r="AC66" i="1"/>
  <c r="AF73" i="1"/>
  <c r="AD84" i="1"/>
  <c r="AE12" i="1"/>
  <c r="AA21" i="1"/>
  <c r="AD20" i="1"/>
  <c r="AF41" i="1"/>
  <c r="AD44" i="1"/>
  <c r="AD52" i="1"/>
  <c r="AA15" i="1"/>
  <c r="AE49" i="1"/>
  <c r="AE57" i="1"/>
  <c r="AB7" i="1"/>
  <c r="AF30" i="1"/>
  <c r="AF54" i="1"/>
  <c r="AD65" i="1"/>
  <c r="AF70" i="1"/>
  <c r="AF77" i="1"/>
  <c r="AD80" i="1"/>
  <c r="AB83" i="1"/>
  <c r="AF85" i="1"/>
  <c r="AB67" i="1"/>
  <c r="AF69" i="1"/>
  <c r="AD72" i="1"/>
  <c r="AB75" i="1"/>
  <c r="AD56" i="1"/>
  <c r="AB59" i="1"/>
  <c r="AF61" i="1"/>
  <c r="AD64" i="1"/>
  <c r="AF45" i="1"/>
  <c r="AD48" i="1"/>
  <c r="AB51" i="1"/>
  <c r="AF53" i="1"/>
  <c r="AB35" i="1"/>
  <c r="AF37" i="1"/>
  <c r="AD40" i="1"/>
  <c r="AB43" i="1"/>
  <c r="AD24" i="1"/>
  <c r="AB27" i="1"/>
  <c r="AF29" i="1"/>
  <c r="AD32" i="1"/>
  <c r="AF13" i="1"/>
  <c r="AD16" i="1"/>
  <c r="AB19" i="1"/>
  <c r="AF21" i="1"/>
  <c r="AB3" i="1"/>
  <c r="AF5" i="1"/>
  <c r="AD8" i="1"/>
  <c r="AB11" i="1"/>
  <c r="AF2" i="1"/>
  <c r="AE2" i="1"/>
  <c r="C72" i="1"/>
  <c r="F69" i="1"/>
  <c r="X85" i="1"/>
  <c r="C83" i="1"/>
  <c r="Y71" i="1"/>
  <c r="M66" i="1"/>
  <c r="Q85" i="1"/>
  <c r="Y82" i="1"/>
  <c r="C69" i="1"/>
  <c r="L66" i="1"/>
  <c r="H85" i="1"/>
  <c r="L77" i="1"/>
  <c r="N71" i="1"/>
  <c r="N82" i="1"/>
  <c r="U79" i="1"/>
  <c r="W76" i="1"/>
  <c r="T57" i="1"/>
  <c r="V65" i="1"/>
  <c r="G83" i="1"/>
  <c r="W71" i="1"/>
  <c r="F52" i="1"/>
  <c r="F49" i="1"/>
  <c r="F63" i="1"/>
  <c r="M60" i="1"/>
  <c r="M46" i="1"/>
  <c r="S43" i="1"/>
  <c r="U40" i="1"/>
  <c r="T54" i="1"/>
  <c r="C51" i="1"/>
  <c r="K48" i="1"/>
  <c r="L79" i="1"/>
  <c r="P59" i="1"/>
  <c r="I60" i="1"/>
  <c r="V54" i="1"/>
  <c r="H49" i="1"/>
  <c r="Y53" i="1"/>
  <c r="F41" i="1"/>
  <c r="X37" i="1"/>
  <c r="J35" i="1"/>
  <c r="Q71" i="1"/>
  <c r="X15" i="1"/>
  <c r="X12" i="1"/>
  <c r="P29" i="1"/>
  <c r="I24" i="1"/>
  <c r="M54" i="1"/>
  <c r="S48" i="1"/>
  <c r="K21" i="1"/>
  <c r="P18" i="1"/>
  <c r="V60" i="1"/>
  <c r="U49" i="1"/>
  <c r="P43" i="1"/>
  <c r="E70" i="1"/>
  <c r="V27" i="1"/>
  <c r="C24" i="1"/>
  <c r="C35" i="1"/>
  <c r="O31" i="1"/>
  <c r="O16" i="1"/>
  <c r="Y9" i="1"/>
  <c r="J7" i="1"/>
  <c r="L4" i="1"/>
  <c r="V51" i="1"/>
  <c r="Q39" i="1"/>
  <c r="T77" i="1"/>
  <c r="O48" i="1"/>
  <c r="U24" i="1"/>
  <c r="L17" i="1"/>
  <c r="V35" i="1"/>
  <c r="L28" i="1"/>
  <c r="W37" i="1"/>
  <c r="N13" i="1"/>
  <c r="L10" i="1"/>
  <c r="Q7" i="1"/>
  <c r="S7" i="1"/>
  <c r="O29" i="1"/>
  <c r="G45" i="1"/>
  <c r="K83" i="1"/>
  <c r="M45" i="1"/>
  <c r="F25" i="1"/>
  <c r="W17" i="1"/>
  <c r="H23" i="1"/>
  <c r="Y18" i="1"/>
  <c r="L11" i="1"/>
  <c r="U10" i="1"/>
  <c r="G5" i="1"/>
  <c r="X82" i="1"/>
  <c r="W81" i="1"/>
  <c r="Q84" i="1"/>
  <c r="W85" i="1"/>
  <c r="P69" i="1"/>
  <c r="T66" i="1"/>
  <c r="T81" i="1"/>
  <c r="O78" i="1"/>
  <c r="T82" i="1"/>
  <c r="Q79" i="1"/>
  <c r="N75" i="1"/>
  <c r="Q72" i="1"/>
  <c r="T73" i="1"/>
  <c r="S70" i="1"/>
  <c r="W67" i="1"/>
  <c r="N85" i="1"/>
  <c r="H82" i="1"/>
  <c r="V64" i="1"/>
  <c r="W83" i="1"/>
  <c r="P76" i="1"/>
  <c r="X47" i="1"/>
  <c r="V71" i="1"/>
  <c r="E69" i="1"/>
  <c r="Y65" i="1"/>
  <c r="V59" i="1"/>
  <c r="C42" i="1"/>
  <c r="U82" i="1"/>
  <c r="U53" i="1"/>
  <c r="N58" i="1"/>
  <c r="Q52" i="1"/>
  <c r="V53" i="1"/>
  <c r="C71" i="1"/>
  <c r="Y42" i="1"/>
  <c r="L39" i="1"/>
  <c r="I36" i="1"/>
  <c r="Y47" i="1"/>
  <c r="H33" i="1"/>
  <c r="L30" i="1"/>
  <c r="K27" i="1"/>
  <c r="V46" i="1"/>
  <c r="P12" i="1"/>
  <c r="N64" i="1"/>
  <c r="M24" i="1"/>
  <c r="I18" i="1"/>
  <c r="H52" i="1"/>
  <c r="K76" i="1"/>
  <c r="H55" i="1"/>
  <c r="N15" i="1"/>
  <c r="K28" i="1"/>
  <c r="U45" i="1"/>
  <c r="N40" i="1"/>
  <c r="C58" i="1"/>
  <c r="O6" i="1"/>
  <c r="I16" i="1"/>
  <c r="L12" i="1"/>
  <c r="H36" i="1"/>
  <c r="P4" i="1"/>
  <c r="P60" i="1"/>
  <c r="H43" i="1"/>
  <c r="L9" i="1"/>
  <c r="Y55" i="1"/>
  <c r="W45" i="1"/>
  <c r="T40" i="1"/>
  <c r="N3" i="1"/>
  <c r="N9" i="1"/>
  <c r="N24" i="1"/>
  <c r="O36" i="1"/>
  <c r="F79" i="1"/>
  <c r="Y54" i="1"/>
  <c r="N84" i="1"/>
  <c r="P16" i="1"/>
  <c r="T12" i="1"/>
  <c r="L81" i="1"/>
  <c r="G78" i="1"/>
  <c r="M75" i="1"/>
  <c r="S5" i="1"/>
  <c r="L82" i="1"/>
  <c r="J72" i="1"/>
  <c r="N69" i="1"/>
  <c r="K66" i="1"/>
  <c r="O79" i="1"/>
  <c r="N76" i="1"/>
  <c r="Q73" i="1"/>
  <c r="M85" i="1"/>
  <c r="P70" i="1"/>
  <c r="T67" i="1"/>
  <c r="S64" i="1"/>
  <c r="T83" i="1"/>
  <c r="S81" i="1"/>
  <c r="Y69" i="1"/>
  <c r="P77" i="1"/>
  <c r="S71" i="1"/>
  <c r="U47" i="1"/>
  <c r="X41" i="1"/>
  <c r="O59" i="1"/>
  <c r="S65" i="1"/>
  <c r="S59" i="1"/>
  <c r="S53" i="1"/>
  <c r="C82" i="1"/>
  <c r="K70" i="1"/>
  <c r="K58" i="1"/>
  <c r="G52" i="1"/>
  <c r="T46" i="1"/>
  <c r="O47" i="1"/>
  <c r="H39" i="1"/>
  <c r="E36" i="1"/>
  <c r="C33" i="1"/>
  <c r="O64" i="1"/>
  <c r="H27" i="1"/>
  <c r="L24" i="1"/>
  <c r="H21" i="1"/>
  <c r="X42" i="1"/>
  <c r="E18" i="1"/>
  <c r="L15" i="1"/>
  <c r="I12" i="1"/>
  <c r="I30" i="1"/>
  <c r="F36" i="1"/>
  <c r="V57" i="1"/>
  <c r="Y51" i="1"/>
  <c r="O73" i="1"/>
  <c r="Y19" i="1"/>
  <c r="S54" i="1"/>
  <c r="J45" i="1"/>
  <c r="G40" i="1"/>
  <c r="J9" i="1"/>
  <c r="G6" i="1"/>
  <c r="I28" i="1"/>
  <c r="F24" i="1"/>
  <c r="M3" i="1"/>
  <c r="M4" i="1"/>
  <c r="F16" i="1"/>
  <c r="K12" i="1"/>
  <c r="J36" i="1"/>
  <c r="F59" i="1"/>
  <c r="H76" i="1"/>
  <c r="I55" i="1"/>
  <c r="J28" i="1"/>
  <c r="G24" i="1"/>
  <c r="O45" i="1"/>
  <c r="J40" i="1"/>
  <c r="I54" i="1"/>
  <c r="E39" i="1"/>
  <c r="J16" i="1"/>
  <c r="M12" i="1"/>
  <c r="W23" i="1"/>
  <c r="Y15" i="1"/>
  <c r="M9" i="1"/>
  <c r="I5" i="1"/>
  <c r="C9" i="1"/>
  <c r="H3" i="1"/>
  <c r="L21" i="1"/>
  <c r="T31" i="1"/>
  <c r="M30" i="1"/>
  <c r="M22" i="1"/>
  <c r="U4" i="1"/>
  <c r="Q40" i="1"/>
  <c r="M19" i="1"/>
  <c r="U28" i="1"/>
  <c r="G13" i="1"/>
  <c r="I37" i="1"/>
  <c r="N63" i="1"/>
  <c r="V17" i="1"/>
  <c r="K3" i="1"/>
  <c r="V33" i="1"/>
  <c r="E57" i="1"/>
  <c r="Y67" i="1"/>
  <c r="J53" i="1"/>
  <c r="I7" i="1"/>
  <c r="U11" i="1"/>
  <c r="P39" i="1"/>
  <c r="S35" i="1"/>
  <c r="N27" i="1"/>
  <c r="M84" i="1"/>
  <c r="J81" i="1"/>
  <c r="Q23" i="1"/>
  <c r="T19" i="1"/>
  <c r="J75" i="1"/>
  <c r="G72" i="1"/>
  <c r="G66" i="1"/>
  <c r="X5" i="1"/>
  <c r="K85" i="1"/>
  <c r="J82" i="1"/>
  <c r="G79" i="1"/>
  <c r="C78" i="1"/>
  <c r="L83" i="1"/>
  <c r="M76" i="1"/>
  <c r="J73" i="1"/>
  <c r="N70" i="1"/>
  <c r="Q65" i="1"/>
  <c r="N77" i="1"/>
  <c r="M67" i="1"/>
  <c r="Q64" i="1"/>
  <c r="K53" i="1"/>
  <c r="I69" i="1"/>
  <c r="H59" i="1"/>
  <c r="P71" i="1"/>
  <c r="I59" i="1"/>
  <c r="O41" i="1"/>
  <c r="P81" i="1"/>
  <c r="O69" i="1"/>
  <c r="U57" i="1"/>
  <c r="X51" i="1"/>
  <c r="L53" i="1"/>
  <c r="M47" i="1"/>
  <c r="F30" i="1"/>
  <c r="E27" i="1"/>
  <c r="P42" i="1"/>
  <c r="X63" i="1"/>
  <c r="E21" i="1"/>
  <c r="Y17" i="1"/>
  <c r="H15" i="1"/>
  <c r="Y35" i="1"/>
  <c r="I63" i="1"/>
  <c r="P57" i="1"/>
  <c r="S51" i="1"/>
  <c r="V23" i="1"/>
  <c r="X70" i="1"/>
  <c r="C45" i="1"/>
  <c r="W39" i="1"/>
  <c r="I85" i="1"/>
  <c r="U35" i="1"/>
  <c r="Y31" i="1"/>
  <c r="W27" i="1"/>
  <c r="Y23" i="1"/>
  <c r="W3" i="1"/>
  <c r="V19" i="1"/>
  <c r="U15" i="1"/>
  <c r="G12" i="1"/>
  <c r="M73" i="1"/>
  <c r="F9" i="1"/>
  <c r="C6" i="1"/>
  <c r="J3" i="1"/>
  <c r="N54" i="1"/>
  <c r="L45" i="1"/>
  <c r="H40" i="1"/>
  <c r="F42" i="1"/>
  <c r="G36" i="1"/>
  <c r="Y27" i="1"/>
  <c r="E24" i="1"/>
  <c r="H16" i="1"/>
  <c r="M31" i="1"/>
  <c r="C12" i="1"/>
  <c r="K9" i="1"/>
  <c r="T52" i="1"/>
  <c r="V3" i="1"/>
  <c r="M23" i="1"/>
  <c r="P15" i="1"/>
  <c r="K43" i="1"/>
  <c r="Y29" i="1"/>
  <c r="E22" i="1"/>
  <c r="I42" i="1"/>
  <c r="U19" i="1"/>
  <c r="V7" i="1"/>
  <c r="Q77" i="1"/>
  <c r="M36" i="1"/>
  <c r="I39" i="1"/>
  <c r="Q18" i="1"/>
  <c r="N41" i="1"/>
  <c r="N12" i="1"/>
  <c r="M28" i="1"/>
  <c r="J42" i="1"/>
  <c r="W35" i="1"/>
  <c r="O57" i="1"/>
  <c r="F46" i="1"/>
  <c r="X77" i="1"/>
  <c r="X71" i="1"/>
  <c r="S23" i="1"/>
  <c r="K84" i="1"/>
  <c r="C66" i="1"/>
  <c r="G85" i="1"/>
  <c r="F82" i="1"/>
  <c r="F81" i="1"/>
  <c r="C79" i="1"/>
  <c r="J76" i="1"/>
  <c r="G73" i="1"/>
  <c r="F70" i="1"/>
  <c r="F71" i="1"/>
  <c r="K67" i="1"/>
  <c r="J64" i="1"/>
  <c r="J83" i="1"/>
  <c r="K47" i="1"/>
  <c r="C59" i="1"/>
  <c r="J65" i="1"/>
  <c r="M77" i="1"/>
  <c r="I53" i="1"/>
  <c r="P85" i="1"/>
  <c r="E59" i="1"/>
  <c r="H53" i="1"/>
  <c r="Q3" i="1"/>
  <c r="G84" i="1"/>
  <c r="I51" i="1"/>
  <c r="P31" i="1"/>
  <c r="U71" i="1"/>
  <c r="X65" i="1"/>
  <c r="U77" i="1"/>
  <c r="S15" i="1"/>
  <c r="U84" i="1"/>
  <c r="X78" i="1"/>
  <c r="W75" i="1"/>
  <c r="C73" i="1"/>
  <c r="F65" i="1"/>
  <c r="G67" i="1"/>
  <c r="F64" i="1"/>
  <c r="F83" i="1"/>
  <c r="L41" i="1"/>
  <c r="S79" i="1"/>
  <c r="X58" i="1"/>
  <c r="J77" i="1"/>
  <c r="P67" i="1"/>
  <c r="Y58" i="1"/>
  <c r="E53" i="1"/>
  <c r="H47" i="1"/>
  <c r="C46" i="1"/>
  <c r="W55" i="1"/>
  <c r="F53" i="1"/>
  <c r="F84" i="1"/>
  <c r="T35" i="1"/>
  <c r="H63" i="1"/>
  <c r="C57" i="1"/>
  <c r="H51" i="1"/>
  <c r="S17" i="1"/>
  <c r="N29" i="1"/>
  <c r="P23" i="1"/>
  <c r="H42" i="1"/>
  <c r="M35" i="1"/>
  <c r="K65" i="1"/>
  <c r="O52" i="1"/>
  <c r="O82" i="1"/>
  <c r="G27" i="1"/>
  <c r="K23" i="1"/>
  <c r="I19" i="1"/>
  <c r="J39" i="1"/>
  <c r="V40" i="1"/>
  <c r="U5" i="1"/>
  <c r="M15" i="1"/>
  <c r="I31" i="1"/>
  <c r="L31" i="1"/>
  <c r="U67" i="1"/>
  <c r="C53" i="1"/>
  <c r="O3" i="1"/>
  <c r="P19" i="1"/>
  <c r="T15" i="1"/>
  <c r="K39" i="1"/>
  <c r="H35" i="1"/>
  <c r="U83" i="1"/>
  <c r="K77" i="1"/>
  <c r="V11" i="1"/>
  <c r="O27" i="1"/>
  <c r="X72" i="1"/>
  <c r="W69" i="1"/>
  <c r="O65" i="1"/>
  <c r="Q81" i="1"/>
  <c r="U85" i="1"/>
  <c r="X79" i="1"/>
  <c r="U78" i="1"/>
  <c r="T75" i="1"/>
  <c r="T76" i="1"/>
  <c r="X73" i="1"/>
  <c r="W70" i="1"/>
  <c r="C67" i="1"/>
  <c r="Y66" i="1"/>
  <c r="W61" i="1"/>
  <c r="V58" i="1"/>
  <c r="Y52" i="1"/>
  <c r="V49" i="1"/>
  <c r="E47" i="1"/>
  <c r="H41" i="1"/>
  <c r="P78" i="1"/>
  <c r="V66" i="1"/>
  <c r="Q61" i="1"/>
  <c r="W58" i="1"/>
  <c r="T55" i="1"/>
  <c r="M29" i="1"/>
  <c r="Y45" i="1"/>
  <c r="V41" i="1"/>
  <c r="W49" i="1"/>
  <c r="Q17" i="1"/>
  <c r="E81" i="1"/>
  <c r="N23" i="1"/>
  <c r="L35" i="1"/>
  <c r="Y34" i="1"/>
  <c r="W30" i="1"/>
  <c r="O63" i="1"/>
  <c r="U51" i="1"/>
  <c r="H77" i="1"/>
  <c r="K71" i="1"/>
  <c r="F27" i="1"/>
  <c r="G39" i="1"/>
  <c r="N81" i="1"/>
  <c r="Q75" i="1"/>
  <c r="N65" i="1"/>
  <c r="O84" i="1"/>
  <c r="Q76" i="1"/>
  <c r="U72" i="1"/>
  <c r="T69" i="1"/>
  <c r="X66" i="1"/>
  <c r="U73" i="1"/>
  <c r="T70" i="1"/>
  <c r="X67" i="1"/>
  <c r="Q82" i="1"/>
  <c r="W64" i="1"/>
  <c r="J78" i="1"/>
  <c r="J66" i="1"/>
  <c r="T61" i="1"/>
  <c r="S58" i="1"/>
  <c r="P55" i="1"/>
  <c r="V52" i="1"/>
  <c r="S49" i="1"/>
  <c r="T58" i="1"/>
  <c r="Y46" i="1"/>
  <c r="V43" i="1"/>
  <c r="W77" i="1"/>
  <c r="T49" i="1"/>
  <c r="I81" i="1"/>
  <c r="F66" i="1"/>
  <c r="N61" i="1"/>
  <c r="F35" i="1"/>
  <c r="Q45" i="1"/>
  <c r="Q55" i="1"/>
  <c r="P52" i="1"/>
  <c r="Y61" i="1"/>
  <c r="J29" i="1"/>
  <c r="F23" i="1"/>
  <c r="T41" i="1"/>
  <c r="E51" i="1"/>
  <c r="W43" i="1"/>
  <c r="J17" i="1"/>
  <c r="V79" i="1"/>
  <c r="C19" i="1"/>
  <c r="H11" i="1"/>
  <c r="U30" i="1"/>
  <c r="X22" i="1"/>
  <c r="K51" i="1"/>
  <c r="C40" i="1"/>
  <c r="P63" i="1"/>
  <c r="K5" i="1"/>
  <c r="X30" i="1"/>
  <c r="C23" i="1"/>
  <c r="F51" i="1"/>
  <c r="X43" i="1"/>
  <c r="G19" i="1"/>
  <c r="F15" i="1"/>
  <c r="P11" i="1"/>
  <c r="U34" i="1"/>
  <c r="J13" i="1"/>
  <c r="E7" i="1"/>
  <c r="G3" i="1"/>
  <c r="F29" i="1"/>
  <c r="W34" i="1"/>
  <c r="L69" i="1"/>
  <c r="F28" i="1"/>
  <c r="I21" i="1"/>
  <c r="H34" i="1"/>
  <c r="G18" i="1"/>
  <c r="J12" i="1"/>
  <c r="M6" i="1"/>
  <c r="G10" i="1"/>
  <c r="S55" i="1"/>
  <c r="I29" i="1"/>
  <c r="K15" i="1"/>
  <c r="E77" i="1"/>
  <c r="K4" i="1"/>
  <c r="K79" i="1"/>
  <c r="O76" i="1"/>
  <c r="H71" i="1"/>
  <c r="L65" i="1"/>
  <c r="H84" i="1"/>
  <c r="O83" i="1"/>
  <c r="O75" i="1"/>
  <c r="Q69" i="1"/>
  <c r="M81" i="1"/>
  <c r="K78" i="1"/>
  <c r="M82" i="1"/>
  <c r="Q70" i="1"/>
  <c r="O66" i="1"/>
  <c r="O85" i="1"/>
  <c r="P58" i="1"/>
  <c r="O67" i="1"/>
  <c r="T64" i="1"/>
  <c r="O77" i="1"/>
  <c r="P49" i="1"/>
  <c r="H83" i="1"/>
  <c r="T65" i="1"/>
  <c r="L61" i="1"/>
  <c r="E71" i="1"/>
  <c r="H65" i="1"/>
  <c r="N55" i="1"/>
  <c r="S52" i="1"/>
  <c r="H78" i="1"/>
  <c r="G75" i="1"/>
  <c r="Y76" i="1"/>
  <c r="V73" i="1"/>
  <c r="J69" i="1"/>
  <c r="N66" i="1"/>
  <c r="C84" i="1"/>
  <c r="K81" i="1"/>
  <c r="K82" i="1"/>
  <c r="H79" i="1"/>
  <c r="G76" i="1"/>
  <c r="K72" i="1"/>
  <c r="K73" i="1"/>
  <c r="J70" i="1"/>
  <c r="N67" i="1"/>
  <c r="C85" i="1"/>
  <c r="J61" i="1"/>
  <c r="I58" i="1"/>
  <c r="M64" i="1"/>
  <c r="U76" i="1"/>
  <c r="M55" i="1"/>
  <c r="L52" i="1"/>
  <c r="N49" i="1"/>
  <c r="C65" i="1"/>
  <c r="V76" i="1"/>
  <c r="L46" i="1"/>
  <c r="J43" i="1"/>
  <c r="I40" i="1"/>
  <c r="V67" i="1"/>
  <c r="X64" i="1"/>
  <c r="V82" i="1"/>
  <c r="P79" i="1"/>
  <c r="G81" i="1"/>
  <c r="E78" i="1"/>
  <c r="S73" i="1"/>
  <c r="Y70" i="1"/>
  <c r="G69" i="1"/>
  <c r="H66" i="1"/>
  <c r="U64" i="1"/>
  <c r="X83" i="1"/>
  <c r="E79" i="1"/>
  <c r="C76" i="1"/>
  <c r="C75" i="1"/>
  <c r="H72" i="1"/>
  <c r="L67" i="1"/>
  <c r="K64" i="1"/>
  <c r="X84" i="1"/>
  <c r="G82" i="1"/>
  <c r="F61" i="1"/>
  <c r="E58" i="1"/>
  <c r="H73" i="1"/>
  <c r="G70" i="1"/>
  <c r="I46" i="1"/>
  <c r="F43" i="1"/>
  <c r="E76" i="1"/>
  <c r="L64" i="1"/>
  <c r="H64" i="1"/>
  <c r="G61" i="1"/>
  <c r="J55" i="1"/>
  <c r="I52" i="1"/>
  <c r="J52" i="1"/>
  <c r="G49" i="1"/>
  <c r="E40" i="1"/>
  <c r="Y75" i="1"/>
  <c r="H61" i="1"/>
  <c r="K55" i="1"/>
  <c r="F58" i="1"/>
  <c r="C55" i="1"/>
  <c r="O37" i="1"/>
  <c r="N34" i="1"/>
  <c r="S40" i="1"/>
  <c r="C77" i="1"/>
  <c r="S76" i="1"/>
  <c r="Q28" i="1"/>
  <c r="U25" i="1"/>
  <c r="T22" i="1"/>
  <c r="O70" i="1"/>
  <c r="S67" i="1"/>
  <c r="S82" i="1"/>
  <c r="N79" i="1"/>
  <c r="Y77" i="1"/>
  <c r="E72" i="1"/>
  <c r="V83" i="1"/>
  <c r="P73" i="1"/>
  <c r="X75" i="1"/>
  <c r="E73" i="1"/>
  <c r="U65" i="1"/>
  <c r="V84" i="1"/>
  <c r="G64" i="1"/>
  <c r="L75" i="1"/>
  <c r="U81" i="1"/>
  <c r="Y78" i="1"/>
  <c r="W54" i="1"/>
  <c r="W48" i="1"/>
  <c r="C70" i="1"/>
  <c r="H67" i="1"/>
  <c r="I75" i="1"/>
  <c r="W63" i="1"/>
  <c r="V63" i="1"/>
  <c r="Y57" i="1"/>
  <c r="X54" i="1"/>
  <c r="W51" i="1"/>
  <c r="V45" i="1"/>
  <c r="Y39" i="1"/>
  <c r="V75" i="1"/>
  <c r="X60" i="1"/>
  <c r="E55" i="1"/>
  <c r="U60" i="1"/>
  <c r="H37" i="1"/>
  <c r="M34" i="1"/>
  <c r="Y48" i="1"/>
  <c r="C49" i="1"/>
  <c r="T16" i="1"/>
  <c r="K31" i="1"/>
  <c r="O28" i="1"/>
  <c r="M40" i="1"/>
  <c r="T60" i="1"/>
  <c r="P54" i="1"/>
  <c r="Q22" i="1"/>
  <c r="O19" i="1"/>
  <c r="T29" i="1"/>
  <c r="N48" i="1"/>
  <c r="L59" i="1"/>
  <c r="P47" i="1"/>
  <c r="S10" i="1"/>
  <c r="L42" i="1"/>
  <c r="Q37" i="1"/>
  <c r="W33" i="1"/>
  <c r="X6" i="1"/>
  <c r="F75" i="1"/>
  <c r="W25" i="1"/>
  <c r="V21" i="1"/>
  <c r="T85" i="1"/>
  <c r="P82" i="1"/>
  <c r="P7" i="1"/>
  <c r="V4" i="1"/>
  <c r="M79" i="1"/>
  <c r="L76" i="1"/>
  <c r="N73" i="1"/>
  <c r="S46" i="1"/>
  <c r="V77" i="1"/>
  <c r="M70" i="1"/>
  <c r="Q67" i="1"/>
  <c r="P64" i="1"/>
  <c r="Y72" i="1"/>
  <c r="S84" i="1"/>
  <c r="O71" i="1"/>
  <c r="S83" i="1"/>
  <c r="U66" i="1"/>
  <c r="C64" i="1"/>
  <c r="V78" i="1"/>
  <c r="U75" i="1"/>
  <c r="S63" i="1"/>
  <c r="Q60" i="1"/>
  <c r="W57" i="1"/>
  <c r="X69" i="1"/>
  <c r="Q54" i="1"/>
  <c r="P51" i="1"/>
  <c r="T48" i="1"/>
  <c r="S45" i="1"/>
  <c r="T63" i="1"/>
  <c r="Q57" i="1"/>
  <c r="W42" i="1"/>
  <c r="V39" i="1"/>
  <c r="L54" i="1"/>
  <c r="U54" i="1"/>
  <c r="T51" i="1"/>
  <c r="X48" i="1"/>
  <c r="M48" i="1"/>
  <c r="L40" i="1"/>
  <c r="C37" i="1"/>
  <c r="S60" i="1"/>
  <c r="K34" i="1"/>
  <c r="H31" i="1"/>
  <c r="G28" i="1"/>
  <c r="K25" i="1"/>
  <c r="O13" i="1"/>
  <c r="S72" i="1"/>
  <c r="J22" i="1"/>
  <c r="N19" i="1"/>
  <c r="W53" i="1"/>
  <c r="Q58" i="1"/>
  <c r="F47" i="1"/>
  <c r="M16" i="1"/>
  <c r="I82" i="1"/>
  <c r="J79" i="1"/>
  <c r="I76" i="1"/>
  <c r="J60" i="1"/>
  <c r="L70" i="1"/>
  <c r="J67" i="1"/>
  <c r="I64" i="1"/>
  <c r="L85" i="1"/>
  <c r="M71" i="1"/>
  <c r="P83" i="1"/>
  <c r="S77" i="1"/>
  <c r="F73" i="1"/>
  <c r="O72" i="1"/>
  <c r="P65" i="1"/>
  <c r="P84" i="1"/>
  <c r="O81" i="1"/>
  <c r="N60" i="1"/>
  <c r="U69" i="1"/>
  <c r="V85" i="1"/>
  <c r="S78" i="1"/>
  <c r="T42" i="1"/>
  <c r="L57" i="1"/>
  <c r="O54" i="1"/>
  <c r="Q63" i="1"/>
  <c r="M63" i="1"/>
  <c r="N51" i="1"/>
  <c r="Q48" i="1"/>
  <c r="P45" i="1"/>
  <c r="O60" i="1"/>
  <c r="N57" i="1"/>
  <c r="S85" i="1"/>
  <c r="Y73" i="1"/>
  <c r="F54" i="1"/>
  <c r="I48" i="1"/>
  <c r="Q51" i="1"/>
  <c r="U48" i="1"/>
  <c r="G34" i="1"/>
  <c r="E31" i="1"/>
  <c r="V72" i="1"/>
  <c r="Y59" i="1"/>
  <c r="H25" i="1"/>
  <c r="G22" i="1"/>
  <c r="L19" i="1"/>
  <c r="X36" i="1"/>
  <c r="K16" i="1"/>
  <c r="H13" i="1"/>
  <c r="J71" i="1"/>
  <c r="C28" i="1"/>
  <c r="N59" i="1"/>
  <c r="Q53" i="1"/>
  <c r="T47" i="1"/>
  <c r="G58" i="1"/>
  <c r="W46" i="1"/>
  <c r="S41" i="1"/>
  <c r="J37" i="1"/>
  <c r="I33" i="1"/>
  <c r="T13" i="1"/>
  <c r="I10" i="1"/>
  <c r="L29" i="1"/>
  <c r="N25" i="1"/>
  <c r="I4" i="1"/>
  <c r="Y5" i="1"/>
  <c r="M21" i="1"/>
  <c r="P17" i="1"/>
  <c r="U41" i="1"/>
  <c r="L37" i="1"/>
  <c r="S66" i="1"/>
  <c r="M7" i="1"/>
  <c r="S29" i="1"/>
  <c r="J85" i="1"/>
  <c r="E82" i="1"/>
  <c r="I47" i="1"/>
  <c r="F76" i="1"/>
  <c r="I70" i="1"/>
  <c r="F67" i="1"/>
  <c r="P33" i="1"/>
  <c r="E64" i="1"/>
  <c r="I83" i="1"/>
  <c r="I77" i="1"/>
  <c r="W78" i="1"/>
  <c r="L78" i="1"/>
  <c r="K75" i="1"/>
  <c r="L71" i="1"/>
  <c r="I65" i="1"/>
  <c r="M72" i="1"/>
  <c r="P66" i="1"/>
  <c r="I84" i="1"/>
  <c r="H81" i="1"/>
  <c r="E85" i="1"/>
  <c r="L73" i="1"/>
  <c r="J63" i="1"/>
  <c r="K60" i="1"/>
  <c r="N45" i="1"/>
  <c r="J57" i="1"/>
  <c r="G54" i="1"/>
  <c r="M51" i="1"/>
  <c r="Y84" i="1"/>
  <c r="I73" i="1"/>
  <c r="K63" i="1"/>
  <c r="J48" i="1"/>
  <c r="H60" i="1"/>
  <c r="M57" i="1"/>
  <c r="K54" i="1"/>
  <c r="M42" i="1"/>
  <c r="P53" i="1"/>
  <c r="S47" i="1"/>
  <c r="O51" i="1"/>
  <c r="H70" i="1"/>
  <c r="X39" i="1"/>
  <c r="V36" i="1"/>
  <c r="U33" i="1"/>
  <c r="T59" i="1"/>
  <c r="Y30" i="1"/>
  <c r="X27" i="1"/>
  <c r="E25" i="1"/>
  <c r="C22" i="1"/>
  <c r="H57" i="1"/>
  <c r="H19" i="1"/>
  <c r="G16" i="1"/>
  <c r="C13" i="1"/>
  <c r="F33" i="1"/>
  <c r="K59" i="1"/>
  <c r="G53" i="1"/>
  <c r="W84" i="1"/>
  <c r="K17" i="1"/>
  <c r="P46" i="1"/>
  <c r="J41" i="1"/>
  <c r="G37" i="1"/>
  <c r="W6" i="1"/>
  <c r="C29" i="1"/>
  <c r="G25" i="1"/>
  <c r="F21" i="1"/>
  <c r="V5" i="1"/>
  <c r="K36" i="1"/>
  <c r="M13" i="1"/>
  <c r="E10" i="1"/>
  <c r="X46" i="1"/>
  <c r="P41" i="1"/>
  <c r="K37" i="1"/>
  <c r="F4" i="1"/>
  <c r="J33" i="1"/>
  <c r="G29" i="1"/>
  <c r="J25" i="1"/>
  <c r="X57" i="1"/>
  <c r="W59" i="1"/>
  <c r="N21" i="1"/>
  <c r="M17" i="1"/>
  <c r="I13" i="1"/>
  <c r="S33" i="1"/>
  <c r="S25" i="1"/>
  <c r="F10" i="1"/>
  <c r="U6" i="1"/>
  <c r="U17" i="1"/>
  <c r="N10" i="1"/>
  <c r="W41" i="1"/>
  <c r="E52" i="1"/>
  <c r="P9" i="1"/>
  <c r="U46" i="1"/>
  <c r="Q4" i="1"/>
  <c r="U3" i="1"/>
  <c r="M41" i="1"/>
  <c r="Q30" i="1"/>
  <c r="K24" i="1"/>
  <c r="N16" i="1"/>
  <c r="Q46" i="1"/>
  <c r="S22" i="1"/>
  <c r="Y37" i="1"/>
  <c r="S3" i="1"/>
  <c r="Y81" i="1"/>
  <c r="O23" i="1"/>
  <c r="H10" i="1"/>
  <c r="I57" i="1"/>
  <c r="Y63" i="1"/>
  <c r="E29" i="1"/>
  <c r="I25" i="1"/>
  <c r="F85" i="1"/>
  <c r="F77" i="1"/>
  <c r="T78" i="1"/>
  <c r="W72" i="1"/>
  <c r="V69" i="1"/>
  <c r="E65" i="1"/>
  <c r="E84" i="1"/>
  <c r="E83" i="1"/>
  <c r="W79" i="1"/>
  <c r="I78" i="1"/>
  <c r="H75" i="1"/>
  <c r="L72" i="1"/>
  <c r="I71" i="1"/>
  <c r="I66" i="1"/>
  <c r="L84" i="1"/>
  <c r="P72" i="1"/>
  <c r="C81" i="1"/>
  <c r="F57" i="1"/>
  <c r="C54" i="1"/>
  <c r="J51" i="1"/>
  <c r="K69" i="1"/>
  <c r="F45" i="1"/>
  <c r="K42" i="1"/>
  <c r="J84" i="1"/>
  <c r="G60" i="1"/>
  <c r="N72" i="1"/>
  <c r="G63" i="1"/>
  <c r="C60" i="1"/>
  <c r="G48" i="1"/>
  <c r="K57" i="1"/>
  <c r="H54" i="1"/>
  <c r="G51" i="1"/>
  <c r="H48" i="1"/>
  <c r="N47" i="1"/>
  <c r="M43" i="1"/>
  <c r="J59" i="1"/>
  <c r="M53" i="1"/>
  <c r="U27" i="1"/>
  <c r="Y24" i="1"/>
  <c r="O39" i="1"/>
  <c r="S36" i="1"/>
  <c r="X21" i="1"/>
  <c r="U18" i="1"/>
  <c r="C16" i="1"/>
  <c r="V30" i="1"/>
  <c r="K46" i="1"/>
  <c r="V12" i="1"/>
  <c r="E67" i="1"/>
  <c r="U58" i="1"/>
  <c r="Y40" i="1"/>
  <c r="W36" i="1"/>
  <c r="X52" i="1"/>
  <c r="X81" i="1"/>
  <c r="Y28" i="1"/>
  <c r="V24" i="1"/>
  <c r="C21" i="1"/>
  <c r="H17" i="1"/>
  <c r="E13" i="1"/>
  <c r="W9" i="1"/>
  <c r="T6" i="1"/>
  <c r="L5" i="1"/>
  <c r="G21" i="1"/>
  <c r="Y16" i="1"/>
  <c r="T84" i="1"/>
  <c r="K41" i="1"/>
  <c r="K6" i="1"/>
  <c r="Q43" i="1"/>
  <c r="Y36" i="1"/>
  <c r="G33" i="1"/>
  <c r="E30" i="1"/>
  <c r="E54" i="1"/>
  <c r="U31" i="1"/>
  <c r="F13" i="1"/>
  <c r="K52" i="1"/>
  <c r="M18" i="1"/>
  <c r="L55" i="1"/>
  <c r="U42" i="1"/>
  <c r="T23" i="1"/>
  <c r="W10" i="1"/>
  <c r="H6" i="1"/>
  <c r="K40" i="1"/>
  <c r="X7" i="1"/>
  <c r="N42" i="1"/>
  <c r="Y41" i="1"/>
  <c r="J31" i="1"/>
  <c r="X34" i="1"/>
  <c r="S24" i="1"/>
  <c r="E28" i="1"/>
  <c r="J18" i="1"/>
  <c r="S42" i="1"/>
  <c r="E17" i="1"/>
  <c r="T27" i="1"/>
  <c r="F3" i="1"/>
  <c r="I6" i="1"/>
  <c r="N31" i="1"/>
  <c r="S13" i="1"/>
  <c r="Q5" i="1"/>
  <c r="O34" i="1"/>
  <c r="E41" i="1"/>
  <c r="Q27" i="1"/>
  <c r="N17" i="1"/>
  <c r="X4" i="1"/>
  <c r="L27" i="1"/>
  <c r="J5" i="1"/>
  <c r="U7" i="1"/>
  <c r="T30" i="1"/>
  <c r="L33" i="1"/>
  <c r="J23" i="1"/>
  <c r="X23" i="1"/>
  <c r="U52" i="1"/>
  <c r="Y7" i="1"/>
  <c r="O4" i="1"/>
  <c r="F12" i="1"/>
  <c r="I27" i="1"/>
  <c r="W7" i="1"/>
  <c r="H12" i="1"/>
  <c r="E19" i="1"/>
  <c r="N28" i="1"/>
  <c r="N22" i="1"/>
  <c r="L34" i="1"/>
  <c r="E12" i="1"/>
  <c r="C5" i="1"/>
  <c r="O33" i="1"/>
  <c r="U12" i="1"/>
  <c r="Q11" i="1"/>
  <c r="P25" i="1"/>
  <c r="C47" i="1"/>
  <c r="T36" i="1"/>
  <c r="F17" i="1"/>
  <c r="G30" i="1"/>
  <c r="Q41" i="1"/>
  <c r="I43" i="1"/>
  <c r="V28" i="1"/>
  <c r="S30" i="1"/>
  <c r="U43" i="1"/>
  <c r="F78" i="1"/>
  <c r="G42" i="1"/>
  <c r="F55" i="1"/>
  <c r="O42" i="1"/>
  <c r="N52" i="1"/>
  <c r="X49" i="1"/>
  <c r="M39" i="1"/>
  <c r="L18" i="1"/>
  <c r="F5" i="1"/>
  <c r="W16" i="1"/>
  <c r="T10" i="1"/>
  <c r="W40" i="1"/>
  <c r="P30" i="1"/>
  <c r="L23" i="1"/>
  <c r="F40" i="1"/>
  <c r="H7" i="1"/>
  <c r="M25" i="1"/>
  <c r="X16" i="1"/>
  <c r="F34" i="1"/>
  <c r="Q12" i="1"/>
  <c r="F39" i="1"/>
  <c r="K13" i="1"/>
  <c r="L16" i="1"/>
  <c r="Q29" i="1"/>
  <c r="S9" i="1"/>
  <c r="Y12" i="1"/>
  <c r="X28" i="1"/>
  <c r="E9" i="1"/>
  <c r="C25" i="1"/>
  <c r="Y43" i="1"/>
  <c r="L22" i="1"/>
  <c r="J34" i="1"/>
  <c r="L13" i="1"/>
  <c r="K29" i="1"/>
  <c r="Q10" i="1"/>
  <c r="P6" i="1"/>
  <c r="G7" i="1"/>
  <c r="F19" i="1"/>
  <c r="E16" i="1"/>
  <c r="T9" i="1"/>
  <c r="Q31" i="1"/>
  <c r="E11" i="1"/>
  <c r="T25" i="1"/>
  <c r="I34" i="1"/>
  <c r="Q78" i="1"/>
  <c r="O18" i="1"/>
  <c r="E75" i="1"/>
  <c r="P40" i="1"/>
  <c r="M52" i="1"/>
  <c r="T3" i="1"/>
  <c r="X17" i="1"/>
  <c r="G47" i="1"/>
  <c r="W28" i="1"/>
  <c r="O15" i="1"/>
  <c r="Y22" i="1"/>
  <c r="C3" i="1"/>
  <c r="O49" i="1"/>
  <c r="P28" i="1"/>
  <c r="C17" i="1"/>
  <c r="V15" i="1"/>
  <c r="J10" i="1"/>
  <c r="O30" i="1"/>
  <c r="F18" i="1"/>
  <c r="O40" i="1"/>
  <c r="T39" i="1"/>
  <c r="J27" i="1"/>
  <c r="N6" i="1"/>
  <c r="G55" i="1"/>
  <c r="K7" i="1"/>
  <c r="S6" i="1"/>
  <c r="T53" i="1"/>
  <c r="C18" i="1"/>
  <c r="P75" i="1"/>
  <c r="I72" i="1"/>
  <c r="Y49" i="1"/>
  <c r="X40" i="1"/>
  <c r="N83" i="1"/>
  <c r="K45" i="1"/>
  <c r="H30" i="1"/>
  <c r="P22" i="1"/>
  <c r="V16" i="1"/>
  <c r="T28" i="1"/>
  <c r="Q9" i="1"/>
  <c r="F72" i="1"/>
  <c r="S39" i="1"/>
  <c r="V48" i="1"/>
  <c r="F22" i="1"/>
  <c r="U36" i="1"/>
  <c r="Q16" i="1"/>
  <c r="I15" i="1"/>
  <c r="V22" i="1"/>
  <c r="H4" i="1"/>
  <c r="V6" i="1"/>
  <c r="N5" i="1"/>
  <c r="Q25" i="1"/>
  <c r="W15" i="1"/>
  <c r="C4" i="1"/>
  <c r="T33" i="1"/>
  <c r="Y3" i="1"/>
  <c r="H28" i="1"/>
  <c r="M11" i="1"/>
  <c r="E33" i="1"/>
  <c r="E61" i="1"/>
  <c r="C10" i="1"/>
  <c r="Q21" i="1"/>
  <c r="N11" i="1"/>
  <c r="Y13" i="1"/>
  <c r="W4" i="1"/>
  <c r="Q35" i="1"/>
  <c r="G11" i="1"/>
  <c r="Y11" i="1"/>
  <c r="O12" i="1"/>
  <c r="P13" i="1"/>
  <c r="G65" i="1"/>
  <c r="F11" i="1"/>
  <c r="L60" i="1"/>
  <c r="G59" i="1"/>
  <c r="G23" i="1"/>
  <c r="Y21" i="1"/>
  <c r="M10" i="1"/>
  <c r="C39" i="1"/>
  <c r="X18" i="1"/>
  <c r="I45" i="1"/>
  <c r="O58" i="1"/>
  <c r="J4" i="1"/>
  <c r="T72" i="1"/>
  <c r="M49" i="1"/>
  <c r="H69" i="1"/>
  <c r="G77" i="1"/>
  <c r="Q49" i="1"/>
  <c r="W29" i="1"/>
  <c r="E15" i="1"/>
  <c r="N7" i="1"/>
  <c r="X13" i="1"/>
  <c r="G9" i="1"/>
  <c r="L63" i="1"/>
  <c r="T37" i="1"/>
  <c r="F48" i="1"/>
  <c r="X35" i="1"/>
  <c r="G15" i="1"/>
  <c r="K22" i="1"/>
  <c r="C15" i="1"/>
  <c r="L6" i="1"/>
  <c r="T4" i="1"/>
  <c r="Q59" i="1"/>
  <c r="J15" i="1"/>
  <c r="K19" i="1"/>
  <c r="S19" i="1"/>
  <c r="E5" i="1"/>
  <c r="M27" i="1"/>
  <c r="V29" i="1"/>
  <c r="U39" i="1"/>
  <c r="Q66" i="1"/>
  <c r="L47" i="1"/>
  <c r="S18" i="1"/>
  <c r="H29" i="1"/>
  <c r="U9" i="1"/>
  <c r="Q15" i="1"/>
  <c r="E66" i="1"/>
  <c r="T71" i="1"/>
  <c r="J49" i="1"/>
  <c r="Y83" i="1"/>
  <c r="Q6" i="1"/>
  <c r="L43" i="1"/>
  <c r="U13" i="1"/>
  <c r="S69" i="1"/>
  <c r="M83" i="1"/>
  <c r="E37" i="1"/>
  <c r="Q47" i="1"/>
  <c r="I49" i="1"/>
  <c r="V37" i="1"/>
  <c r="S37" i="1"/>
  <c r="U29" i="1"/>
  <c r="I22" i="1"/>
  <c r="H18" i="1"/>
  <c r="O35" i="1"/>
  <c r="L25" i="1"/>
  <c r="C61" i="1"/>
  <c r="I3" i="1"/>
  <c r="I35" i="1"/>
  <c r="F6" i="1"/>
  <c r="E3" i="1"/>
  <c r="E34" i="1"/>
  <c r="P48" i="1"/>
  <c r="V31" i="1"/>
  <c r="K11" i="1"/>
  <c r="Q24" i="1"/>
  <c r="G4" i="1"/>
  <c r="P24" i="1"/>
  <c r="V13" i="1"/>
  <c r="S21" i="1"/>
  <c r="U22" i="1"/>
  <c r="S4" i="1"/>
  <c r="G43" i="1"/>
  <c r="T43" i="1"/>
  <c r="O7" i="1"/>
  <c r="P21" i="1"/>
  <c r="K18" i="1"/>
  <c r="M65" i="1"/>
  <c r="T45" i="1"/>
  <c r="O5" i="1"/>
  <c r="Y6" i="1"/>
  <c r="X25" i="1"/>
  <c r="S12" i="1"/>
  <c r="W66" i="1"/>
  <c r="Q83" i="1"/>
  <c r="I79" i="1"/>
  <c r="O25" i="1"/>
  <c r="E48" i="1"/>
  <c r="I41" i="1"/>
  <c r="Q36" i="1"/>
  <c r="W21" i="1"/>
  <c r="M69" i="1"/>
  <c r="V81" i="1"/>
  <c r="G35" i="1"/>
  <c r="X24" i="1"/>
  <c r="M58" i="1"/>
  <c r="G46" i="1"/>
  <c r="Q13" i="1"/>
  <c r="P5" i="1"/>
  <c r="G17" i="1"/>
  <c r="M37" i="1"/>
  <c r="H24" i="1"/>
  <c r="H58" i="1"/>
  <c r="J54" i="1"/>
  <c r="G31" i="1"/>
  <c r="I9" i="1"/>
  <c r="M5" i="1"/>
  <c r="O10" i="1"/>
  <c r="V34" i="1"/>
  <c r="C52" i="1"/>
  <c r="U63" i="1"/>
  <c r="L51" i="1"/>
  <c r="V25" i="1"/>
  <c r="J6" i="1"/>
  <c r="F37" i="1"/>
  <c r="U23" i="1"/>
  <c r="E35" i="1"/>
  <c r="T5" i="1"/>
  <c r="O11" i="1"/>
  <c r="E23" i="1"/>
  <c r="V9" i="1"/>
  <c r="J19" i="1"/>
  <c r="V47" i="1"/>
  <c r="T11" i="1"/>
  <c r="V61" i="1"/>
  <c r="C43" i="1"/>
  <c r="O43" i="1"/>
  <c r="L3" i="1"/>
  <c r="P61" i="1"/>
  <c r="C63" i="1"/>
  <c r="P10" i="1"/>
  <c r="H45" i="1"/>
  <c r="X31" i="1"/>
  <c r="O24" i="1"/>
  <c r="T17" i="1"/>
  <c r="Y85" i="1"/>
  <c r="G71" i="1"/>
  <c r="M78" i="1"/>
  <c r="P37" i="1"/>
  <c r="Y79" i="1"/>
  <c r="C41" i="1"/>
  <c r="U70" i="1"/>
  <c r="E45" i="1"/>
  <c r="T24" i="1"/>
  <c r="H5" i="1"/>
  <c r="O21" i="1"/>
  <c r="N35" i="1"/>
  <c r="P27" i="1"/>
  <c r="U61" i="1"/>
  <c r="L36" i="1"/>
  <c r="T34" i="1"/>
  <c r="J24" i="1"/>
  <c r="W12" i="1"/>
  <c r="N39" i="1"/>
  <c r="W82" i="1"/>
  <c r="M61" i="1"/>
  <c r="S28" i="1"/>
  <c r="T79" i="1"/>
  <c r="X76" i="1"/>
  <c r="O61" i="1"/>
  <c r="N78" i="1"/>
  <c r="K61" i="1"/>
  <c r="I67" i="1"/>
  <c r="N36" i="1"/>
  <c r="I23" i="1"/>
  <c r="W22" i="1"/>
  <c r="S75" i="1"/>
  <c r="E60" i="1"/>
  <c r="U59" i="1"/>
  <c r="N53" i="1"/>
  <c r="P34" i="1"/>
  <c r="O22" i="1"/>
  <c r="U37" i="1"/>
  <c r="T7" i="1"/>
  <c r="N43" i="1"/>
  <c r="S34" i="1"/>
  <c r="Y4" i="1"/>
  <c r="K33" i="1"/>
  <c r="X3" i="1"/>
  <c r="W19" i="1"/>
  <c r="W13" i="1"/>
  <c r="U21" i="1"/>
  <c r="E46" i="1"/>
  <c r="X59" i="1"/>
  <c r="E63" i="1"/>
  <c r="X55" i="1"/>
  <c r="W73" i="1"/>
  <c r="X53" i="1"/>
  <c r="X61" i="1"/>
  <c r="H22" i="1"/>
  <c r="L58" i="1"/>
  <c r="P36" i="1"/>
  <c r="W65" i="1"/>
  <c r="K49" i="1"/>
  <c r="W60" i="1"/>
  <c r="S61" i="1"/>
  <c r="X33" i="1"/>
  <c r="C34" i="1"/>
  <c r="V18" i="1"/>
  <c r="C11" i="1"/>
  <c r="P3" i="1"/>
  <c r="X11" i="1"/>
  <c r="C7" i="1"/>
  <c r="N46" i="1"/>
  <c r="V42" i="1"/>
  <c r="I17" i="1"/>
  <c r="J11" i="1"/>
  <c r="M33" i="1"/>
  <c r="S57" i="1"/>
  <c r="G41" i="1"/>
  <c r="O53" i="1"/>
  <c r="S31" i="1"/>
  <c r="S27" i="1"/>
  <c r="Q42" i="1"/>
  <c r="Y33" i="1"/>
  <c r="J21" i="1"/>
  <c r="H9" i="1"/>
  <c r="S11" i="1"/>
  <c r="E6" i="1"/>
  <c r="E4" i="1"/>
  <c r="F60" i="1"/>
  <c r="U16" i="1"/>
  <c r="X29" i="1"/>
  <c r="K35" i="1"/>
  <c r="X9" i="1"/>
  <c r="J58" i="1"/>
  <c r="V55" i="1"/>
  <c r="O9" i="1"/>
  <c r="P35" i="1"/>
  <c r="I61" i="1"/>
  <c r="E49" i="1"/>
  <c r="N33" i="1"/>
  <c r="V70" i="1"/>
  <c r="W31" i="1"/>
  <c r="T21" i="1"/>
  <c r="X10" i="1"/>
  <c r="J47" i="1"/>
  <c r="W47" i="1"/>
  <c r="C31" i="1"/>
  <c r="T18" i="1"/>
  <c r="X45" i="1"/>
  <c r="W18" i="1"/>
  <c r="O17" i="1"/>
  <c r="C27" i="1"/>
  <c r="L7" i="1"/>
  <c r="G57" i="1"/>
  <c r="N30" i="1"/>
  <c r="E43" i="1"/>
  <c r="Y10" i="1"/>
  <c r="X19" i="1"/>
  <c r="Y60" i="1"/>
  <c r="W5" i="1"/>
  <c r="C48" i="1"/>
  <c r="M59" i="1"/>
  <c r="L48" i="1"/>
  <c r="V10" i="1"/>
  <c r="Q34" i="1"/>
  <c r="E42" i="1"/>
  <c r="Q33" i="1"/>
  <c r="Y25" i="1"/>
  <c r="H46" i="1"/>
  <c r="K30" i="1"/>
  <c r="N18" i="1"/>
  <c r="I11" i="1"/>
  <c r="N4" i="1"/>
  <c r="K10" i="1"/>
  <c r="W11" i="1"/>
  <c r="F31" i="1"/>
  <c r="L49" i="1"/>
  <c r="J30" i="1"/>
  <c r="Q19" i="1"/>
  <c r="N37" i="1"/>
  <c r="F7" i="1"/>
  <c r="C36" i="1"/>
  <c r="S16" i="1"/>
  <c r="Y64" i="1"/>
  <c r="J46" i="1"/>
  <c r="U55" i="1"/>
  <c r="C30" i="1"/>
  <c r="O46" i="1"/>
  <c r="O55" i="1"/>
  <c r="R10" i="1"/>
  <c r="R41" i="1"/>
  <c r="W52" i="1"/>
  <c r="W24" i="1"/>
  <c r="R37" i="1"/>
  <c r="R12" i="1"/>
  <c r="R7" i="1"/>
  <c r="R19" i="1"/>
  <c r="R18" i="1"/>
  <c r="R35" i="1"/>
  <c r="R3" i="1"/>
  <c r="R61" i="1"/>
  <c r="R27" i="1"/>
  <c r="R52" i="1"/>
  <c r="R39" i="1"/>
  <c r="R5" i="1"/>
  <c r="R33" i="1"/>
  <c r="R16" i="1"/>
  <c r="R29" i="1"/>
  <c r="R22" i="1"/>
  <c r="R45" i="1"/>
  <c r="R30" i="1"/>
  <c r="R4" i="1"/>
  <c r="R17" i="1"/>
  <c r="R66" i="1"/>
  <c r="R43" i="1"/>
  <c r="R48" i="1"/>
  <c r="R69" i="1"/>
  <c r="R65" i="1"/>
  <c r="R36" i="1"/>
  <c r="R58" i="1"/>
  <c r="R54" i="1"/>
  <c r="R13" i="1"/>
  <c r="R25" i="1"/>
  <c r="R75" i="1"/>
  <c r="R60" i="1"/>
  <c r="R31" i="1"/>
  <c r="R49" i="1"/>
  <c r="R76" i="1"/>
  <c r="R81" i="1"/>
  <c r="R72" i="1"/>
  <c r="R15" i="1"/>
  <c r="R9" i="1"/>
  <c r="R64" i="1"/>
  <c r="R40" i="1"/>
  <c r="R85" i="1"/>
  <c r="R79" i="1"/>
  <c r="R73" i="1"/>
  <c r="R78" i="1"/>
  <c r="R83" i="1"/>
  <c r="R82" i="1"/>
  <c r="R34" i="1"/>
  <c r="R84" i="1"/>
  <c r="R71" i="1"/>
  <c r="R23" i="1"/>
  <c r="R55" i="1"/>
  <c r="R47" i="1"/>
  <c r="R11" i="1"/>
  <c r="R67" i="1"/>
  <c r="R51" i="1"/>
  <c r="R42" i="1"/>
  <c r="R63" i="1"/>
  <c r="R57" i="1"/>
  <c r="R46" i="1"/>
  <c r="R59" i="1"/>
  <c r="R53" i="1"/>
  <c r="R28" i="1"/>
  <c r="R24" i="1"/>
  <c r="R6" i="1"/>
  <c r="R77" i="1"/>
  <c r="R21" i="1"/>
  <c r="R70" i="1"/>
  <c r="R56" i="1"/>
  <c r="R74" i="1"/>
  <c r="R32" i="1"/>
  <c r="R20" i="1"/>
  <c r="R44" i="1"/>
  <c r="R50" i="1"/>
  <c r="R38" i="1"/>
  <c r="R14" i="1"/>
  <c r="R62" i="1"/>
  <c r="R80" i="1"/>
  <c r="R68" i="1"/>
  <c r="R2" i="1"/>
  <c r="R8" i="1"/>
  <c r="R26" i="1"/>
  <c r="AD2" i="1"/>
  <c r="AC2" i="1"/>
  <c r="AB2" i="1"/>
  <c r="AA2" i="1"/>
  <c r="X8" i="1"/>
  <c r="C44" i="1"/>
  <c r="P2" i="1"/>
  <c r="I8" i="1"/>
  <c r="Q26" i="1"/>
  <c r="J8" i="1"/>
  <c r="P44" i="1"/>
  <c r="G2" i="1"/>
  <c r="T32" i="1"/>
  <c r="S20" i="1"/>
  <c r="E56" i="1"/>
  <c r="C68" i="1"/>
  <c r="S8" i="1"/>
  <c r="C26" i="1"/>
  <c r="Q2" i="1"/>
  <c r="W50" i="1"/>
  <c r="E20" i="1"/>
  <c r="C20" i="1"/>
  <c r="M38" i="1"/>
  <c r="G20" i="1"/>
  <c r="I2" i="1"/>
  <c r="X20" i="1"/>
  <c r="L8" i="1"/>
  <c r="J32" i="1"/>
  <c r="U20" i="1"/>
  <c r="G26" i="1"/>
  <c r="L50" i="1"/>
  <c r="I20" i="1"/>
  <c r="G32" i="1"/>
  <c r="W32" i="1"/>
  <c r="E50" i="1"/>
  <c r="U26" i="1"/>
  <c r="F62" i="1"/>
  <c r="W62" i="1"/>
  <c r="T56" i="1"/>
  <c r="Y14" i="1"/>
  <c r="L14" i="1"/>
  <c r="C8" i="1"/>
  <c r="I56" i="1"/>
  <c r="K14" i="1"/>
  <c r="E62" i="1"/>
  <c r="J26" i="1"/>
  <c r="W14" i="1"/>
  <c r="P20" i="1"/>
  <c r="L2" i="1"/>
  <c r="M14" i="1"/>
  <c r="H8" i="1"/>
  <c r="Q14" i="1"/>
  <c r="Y32" i="1"/>
  <c r="F44" i="1"/>
  <c r="Y56" i="1"/>
  <c r="F14" i="1"/>
  <c r="S14" i="1"/>
  <c r="F38" i="1"/>
  <c r="X14" i="1"/>
  <c r="E26" i="1"/>
  <c r="J14" i="1"/>
  <c r="T20" i="1"/>
  <c r="N14" i="1"/>
  <c r="K38" i="1"/>
  <c r="H26" i="1"/>
  <c r="C38" i="1"/>
  <c r="H2" i="1"/>
  <c r="N38" i="1"/>
  <c r="M26" i="1"/>
  <c r="L38" i="1"/>
  <c r="Q62" i="1"/>
  <c r="P26" i="1"/>
  <c r="G38" i="1"/>
  <c r="K2" i="1"/>
  <c r="H38" i="1"/>
  <c r="E14" i="1"/>
  <c r="X50" i="1"/>
  <c r="F2" i="1"/>
  <c r="L80" i="1"/>
  <c r="C2" i="1"/>
  <c r="J38" i="1"/>
  <c r="Q38" i="1"/>
  <c r="G8" i="1"/>
  <c r="N26" i="1"/>
  <c r="Q32" i="1"/>
  <c r="V50" i="1"/>
  <c r="N2" i="1"/>
  <c r="X26" i="1"/>
  <c r="M2" i="1"/>
  <c r="O38" i="1"/>
  <c r="M50" i="1"/>
  <c r="K8" i="1"/>
  <c r="W8" i="1"/>
  <c r="O32" i="1"/>
  <c r="X56" i="1"/>
  <c r="C14" i="1"/>
  <c r="E8" i="1"/>
  <c r="X2" i="1"/>
  <c r="Y38" i="1"/>
  <c r="N8" i="1"/>
  <c r="I50" i="1"/>
  <c r="X80" i="1"/>
  <c r="P62" i="1"/>
  <c r="L44" i="1"/>
  <c r="U32" i="1"/>
  <c r="S56" i="1"/>
  <c r="S68" i="1"/>
  <c r="H68" i="1"/>
  <c r="C74" i="1"/>
  <c r="V14" i="1"/>
  <c r="Y8" i="1"/>
  <c r="K32" i="1"/>
  <c r="K26" i="1"/>
  <c r="V44" i="1"/>
  <c r="P68" i="1"/>
  <c r="H74" i="1"/>
  <c r="K68" i="1"/>
  <c r="H80" i="1"/>
  <c r="E44" i="1"/>
  <c r="F74" i="1"/>
  <c r="K74" i="1"/>
  <c r="O80" i="1"/>
  <c r="H44" i="1"/>
  <c r="M74" i="1"/>
  <c r="N74" i="1"/>
  <c r="P74" i="1"/>
  <c r="U68" i="1"/>
  <c r="U74" i="1"/>
  <c r="H14" i="1"/>
  <c r="J74" i="1"/>
  <c r="N44" i="1"/>
  <c r="X74" i="1"/>
  <c r="X68" i="1"/>
  <c r="U80" i="1"/>
  <c r="O44" i="1"/>
  <c r="G68" i="1"/>
  <c r="G80" i="1"/>
  <c r="J56" i="1"/>
  <c r="F26" i="1"/>
  <c r="H20" i="1"/>
  <c r="O8" i="1"/>
  <c r="S38" i="1"/>
  <c r="W26" i="1"/>
  <c r="W38" i="1"/>
  <c r="U2" i="1"/>
  <c r="O2" i="1"/>
  <c r="M8" i="1"/>
  <c r="T26" i="1"/>
  <c r="T38" i="1"/>
  <c r="F56" i="1"/>
  <c r="J50" i="1"/>
  <c r="U62" i="1"/>
  <c r="I14" i="1"/>
  <c r="I26" i="1"/>
  <c r="L20" i="1"/>
  <c r="E38" i="1"/>
  <c r="E32" i="1"/>
  <c r="I62" i="1"/>
  <c r="P56" i="1"/>
  <c r="S50" i="1"/>
  <c r="G74" i="1"/>
  <c r="J68" i="1"/>
  <c r="N80" i="1"/>
  <c r="I44" i="1"/>
  <c r="J62" i="1"/>
  <c r="L56" i="1"/>
  <c r="N50" i="1"/>
  <c r="M20" i="1"/>
  <c r="P14" i="1"/>
  <c r="L26" i="1"/>
  <c r="I32" i="1"/>
  <c r="Y50" i="1"/>
  <c r="I38" i="1"/>
  <c r="V56" i="1"/>
  <c r="E68" i="1"/>
  <c r="O74" i="1"/>
  <c r="Q68" i="1"/>
  <c r="Q80" i="1"/>
  <c r="U8" i="1"/>
  <c r="U44" i="1"/>
  <c r="T2" i="1"/>
  <c r="Q8" i="1"/>
  <c r="M44" i="1"/>
  <c r="S62" i="1"/>
  <c r="W56" i="1"/>
  <c r="O20" i="1"/>
  <c r="S26" i="1"/>
  <c r="P38" i="1"/>
  <c r="S32" i="1"/>
  <c r="C50" i="1"/>
  <c r="F80" i="1"/>
  <c r="C62" i="1"/>
  <c r="G44" i="1"/>
  <c r="G56" i="1"/>
  <c r="E74" i="1"/>
  <c r="I68" i="1"/>
  <c r="E80" i="1"/>
  <c r="T68" i="1"/>
  <c r="Q74" i="1"/>
  <c r="W2" i="1"/>
  <c r="Y20" i="1"/>
  <c r="Y62" i="1"/>
  <c r="W80" i="1"/>
  <c r="V68" i="1"/>
  <c r="H62" i="1"/>
  <c r="G50" i="1"/>
  <c r="J44" i="1"/>
  <c r="N68" i="1"/>
  <c r="G62" i="1"/>
  <c r="K56" i="1"/>
  <c r="L68" i="1"/>
  <c r="J80" i="1"/>
  <c r="L74" i="1"/>
  <c r="I80" i="1"/>
  <c r="W68" i="1"/>
  <c r="W74" i="1"/>
  <c r="U14" i="1"/>
  <c r="V32" i="1"/>
  <c r="V26" i="1"/>
  <c r="H50" i="1"/>
  <c r="C56" i="1"/>
  <c r="V2" i="1"/>
  <c r="L32" i="1"/>
  <c r="N20" i="1"/>
  <c r="G14" i="1"/>
  <c r="V8" i="1"/>
  <c r="S2" i="1"/>
  <c r="X38" i="1"/>
  <c r="X32" i="1"/>
  <c r="U38" i="1"/>
  <c r="K50" i="1"/>
  <c r="N62" i="1"/>
  <c r="H56" i="1"/>
  <c r="O50" i="1"/>
  <c r="Q44" i="1"/>
  <c r="M56" i="1"/>
  <c r="Y80" i="1"/>
  <c r="K62" i="1"/>
  <c r="M68" i="1"/>
  <c r="P80" i="1"/>
  <c r="S74" i="1"/>
  <c r="S44" i="1"/>
  <c r="W20" i="1"/>
  <c r="O14" i="1"/>
  <c r="F8" i="1"/>
  <c r="J2" i="1"/>
  <c r="Y44" i="1"/>
  <c r="H32" i="1"/>
  <c r="F20" i="1"/>
  <c r="C32" i="1"/>
  <c r="O56" i="1"/>
  <c r="O62" i="1"/>
  <c r="T44" i="1"/>
  <c r="N56" i="1"/>
  <c r="Q50" i="1"/>
  <c r="M62" i="1"/>
  <c r="Y68" i="1"/>
  <c r="S80" i="1"/>
  <c r="V74" i="1"/>
  <c r="N32" i="1"/>
  <c r="Q20" i="1"/>
  <c r="M32" i="1"/>
  <c r="U56" i="1"/>
  <c r="U50" i="1"/>
  <c r="X62" i="1"/>
  <c r="W44" i="1"/>
  <c r="T50" i="1"/>
  <c r="T62" i="1"/>
  <c r="Q56" i="1"/>
  <c r="V80" i="1"/>
  <c r="Y74" i="1"/>
  <c r="K80" i="1"/>
  <c r="E2" i="1"/>
  <c r="J20" i="1"/>
  <c r="T8" i="1"/>
  <c r="O26" i="1"/>
  <c r="P50" i="1"/>
  <c r="F50" i="1"/>
  <c r="T14" i="1"/>
  <c r="P8" i="1"/>
  <c r="Y2" i="1"/>
  <c r="T80" i="1"/>
  <c r="V20" i="1"/>
  <c r="F32" i="1"/>
  <c r="V62" i="1"/>
  <c r="K44" i="1"/>
  <c r="K20" i="1"/>
  <c r="V38" i="1"/>
  <c r="P32" i="1"/>
  <c r="Y26" i="1"/>
  <c r="X44" i="1"/>
  <c r="F68" i="1"/>
  <c r="L62" i="1"/>
  <c r="O68" i="1"/>
  <c r="I74" i="1"/>
  <c r="C80" i="1"/>
  <c r="T74" i="1"/>
  <c r="M80" i="1"/>
  <c r="A16" i="1"/>
  <c r="A31" i="1"/>
  <c r="A11" i="1"/>
  <c r="A59" i="1"/>
  <c r="A35" i="1"/>
  <c r="A55" i="1"/>
  <c r="A57" i="1"/>
  <c r="A77" i="1"/>
  <c r="A23" i="1"/>
  <c r="A14" i="1"/>
  <c r="A3" i="1"/>
  <c r="A29" i="1"/>
  <c r="A38" i="1"/>
  <c r="A21" i="1"/>
  <c r="A26" i="1"/>
  <c r="A19" i="1"/>
  <c r="A25" i="1"/>
  <c r="A72" i="1"/>
  <c r="A27" i="1"/>
  <c r="A75" i="1"/>
  <c r="A12" i="1"/>
  <c r="A8" i="1"/>
  <c r="A2" i="1"/>
  <c r="A24" i="1"/>
  <c r="A42" i="1"/>
  <c r="A45" i="1"/>
  <c r="A41" i="1"/>
  <c r="A46" i="1"/>
  <c r="A28" i="1"/>
  <c r="A17" i="1"/>
  <c r="A10" i="1"/>
  <c r="A4" i="1"/>
  <c r="A63" i="1"/>
  <c r="A67" i="1"/>
  <c r="A76" i="1"/>
  <c r="A6" i="1"/>
  <c r="A64" i="1"/>
  <c r="A73" i="1"/>
  <c r="A40" i="1"/>
  <c r="A48" i="1"/>
  <c r="A18" i="1"/>
  <c r="A58" i="1"/>
  <c r="A43" i="1"/>
  <c r="A61" i="1"/>
  <c r="A52" i="1"/>
  <c r="A49" i="1"/>
  <c r="A68" i="1"/>
  <c r="A80" i="1"/>
  <c r="A74" i="1"/>
  <c r="A36" i="1"/>
  <c r="A47" i="1"/>
  <c r="A37" i="1"/>
  <c r="A15" i="1"/>
  <c r="A53" i="1"/>
  <c r="A44" i="1"/>
  <c r="A56" i="1"/>
  <c r="A65" i="1"/>
  <c r="A79" i="1"/>
  <c r="A83" i="1"/>
  <c r="A51" i="1"/>
  <c r="A50" i="1"/>
  <c r="A62" i="1"/>
  <c r="A71" i="1"/>
  <c r="A70" i="1"/>
  <c r="A82" i="1"/>
  <c r="A81" i="1"/>
  <c r="A9" i="1"/>
  <c r="A30" i="1"/>
  <c r="A7" i="1"/>
  <c r="A5" i="1"/>
  <c r="A20" i="1"/>
  <c r="A32" i="1"/>
  <c r="A54" i="1"/>
  <c r="A69" i="1"/>
  <c r="A84" i="1"/>
  <c r="A66" i="1"/>
  <c r="A78" i="1"/>
  <c r="A85" i="1"/>
  <c r="A33" i="1"/>
  <c r="A34" i="1"/>
  <c r="A22" i="1"/>
  <c r="A39" i="1"/>
  <c r="A13" i="1"/>
  <c r="A60" i="1"/>
  <c r="D3" i="1"/>
  <c r="D9" i="1"/>
  <c r="D15" i="1"/>
  <c r="D21" i="1"/>
  <c r="D27" i="1"/>
  <c r="D33" i="1"/>
  <c r="D39" i="1"/>
  <c r="D45" i="1"/>
  <c r="D51" i="1"/>
  <c r="D52" i="1"/>
  <c r="D53" i="1"/>
  <c r="D57" i="1"/>
  <c r="D63" i="1"/>
  <c r="D69" i="1"/>
  <c r="D75" i="1"/>
  <c r="D81" i="1"/>
  <c r="D46" i="1" l="1"/>
  <c r="D40" i="1"/>
  <c r="D34" i="1"/>
  <c r="D28" i="1"/>
  <c r="D22" i="1"/>
  <c r="D16" i="1"/>
  <c r="D10" i="1"/>
  <c r="D4" i="1"/>
  <c r="D82" i="1"/>
  <c r="D76" i="1"/>
  <c r="D70" i="1"/>
  <c r="D64" i="1"/>
  <c r="D58" i="1"/>
  <c r="D54" i="1"/>
  <c r="D5" i="1" l="1"/>
  <c r="D11" i="1"/>
  <c r="D17" i="1"/>
  <c r="D23" i="1"/>
  <c r="D29" i="1"/>
  <c r="D35" i="1"/>
  <c r="D41" i="1"/>
  <c r="D47" i="1"/>
  <c r="D55" i="1"/>
  <c r="D59" i="1"/>
  <c r="D65" i="1"/>
  <c r="D71" i="1"/>
  <c r="D77" i="1"/>
  <c r="D83" i="1"/>
  <c r="D48" i="1" l="1"/>
  <c r="D42" i="1"/>
  <c r="D36" i="1"/>
  <c r="D30" i="1"/>
  <c r="D24" i="1"/>
  <c r="D18" i="1"/>
  <c r="D12" i="1"/>
  <c r="D6" i="1"/>
  <c r="D84" i="1"/>
  <c r="D78" i="1"/>
  <c r="D72" i="1"/>
  <c r="D66" i="1"/>
  <c r="D60" i="1"/>
  <c r="D7" i="1" l="1"/>
  <c r="D13" i="1"/>
  <c r="D19" i="1"/>
  <c r="D25" i="1"/>
  <c r="D31" i="1"/>
  <c r="D37" i="1"/>
  <c r="D43" i="1"/>
  <c r="D49" i="1"/>
  <c r="D61" i="1"/>
  <c r="D67" i="1"/>
  <c r="D73" i="1"/>
  <c r="D79" i="1"/>
  <c r="D85" i="1"/>
</calcChain>
</file>

<file path=xl/sharedStrings.xml><?xml version="1.0" encoding="utf-8"?>
<sst xmlns="http://schemas.openxmlformats.org/spreadsheetml/2006/main" count="998" uniqueCount="337">
  <si>
    <t>XTRA:DAI</t>
  </si>
  <si>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</si>
  <si>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</si>
  <si>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</si>
  <si>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</si>
  <si>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</si>
  <si>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</si>
  <si>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</si>
  <si>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</si>
  <si>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</si>
  <si>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</si>
  <si>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</si>
  <si>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</si>
  <si>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</si>
  <si>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</si>
  <si>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</si>
  <si>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Total Owner Equity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</si>
  <si>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</si>
  <si>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</si>
  <si>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</si>
  <si>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</si>
  <si>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</si>
  <si>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</si>
  <si>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</si>
  <si>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</si>
  <si>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</si>
  <si>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</si>
  <si>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</si>
  <si>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</si>
  <si>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</si>
  <si>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</si>
  <si>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</si>
  <si>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</si>
  <si>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OM:VOLV B</t>
  </si>
  <si>
    <t>Ford Motor Company</t>
  </si>
  <si>
    <t>General Motors Company</t>
  </si>
  <si>
    <t>Toyota Motor Corporation</t>
  </si>
  <si>
    <t>Tesla, Inc.</t>
  </si>
  <si>
    <t>Mitsubishi Corporation</t>
  </si>
  <si>
    <t>Hyundai Motor Company</t>
  </si>
  <si>
    <t>Kia Corporation</t>
  </si>
  <si>
    <t>Honda Motor Co., Ltd.</t>
  </si>
  <si>
    <t>Suzuki Motor Corporation</t>
  </si>
  <si>
    <t>Subaru Corporation</t>
  </si>
  <si>
    <t>Daimler AG</t>
  </si>
  <si>
    <t>AB Volvo (publ)</t>
  </si>
  <si>
    <t>CIQ_Custom1</t>
  </si>
  <si>
    <t>CIQ_Custom2</t>
  </si>
  <si>
    <t>None</t>
  </si>
  <si>
    <t>Cash &amp; Equiv</t>
  </si>
  <si>
    <t>Assets</t>
  </si>
  <si>
    <t>na</t>
  </si>
  <si>
    <t/>
  </si>
  <si>
    <t>NYSE:HD</t>
  </si>
  <si>
    <t>NasdaqGS:AAPL</t>
  </si>
  <si>
    <t>Industry</t>
  </si>
  <si>
    <t>Automobiles</t>
  </si>
  <si>
    <t>Apple Inc.</t>
  </si>
  <si>
    <t>Technology Hardware, Storage and Peripherals</t>
  </si>
  <si>
    <t>Trading Companies and Distributors</t>
  </si>
  <si>
    <t>The Home Depot, Inc.</t>
  </si>
  <si>
    <t>Specialty Retail</t>
  </si>
  <si>
    <t>Machinery</t>
  </si>
  <si>
    <t>ST Investments</t>
  </si>
  <si>
    <t>PPE (net)</t>
  </si>
  <si>
    <t>LT_investments</t>
  </si>
  <si>
    <t>AP</t>
  </si>
  <si>
    <t>Total Equity</t>
  </si>
  <si>
    <t>Interest Exp (net)</t>
  </si>
  <si>
    <t xml:space="preserve">Inc Tax </t>
  </si>
  <si>
    <t>SGA</t>
  </si>
  <si>
    <t>COGS</t>
  </si>
  <si>
    <t>BAABTAVMT0NBTAFI/////wFQIAQAADtDSVEuTkFTREFRR1M6QUFQTC5JUV9JTkRVU1RSWS4xMDAwLjEvMS8yMDE5Li4uVVNELi5JTkRVU1RSWQEAAABpYQAAAwAAACxUZWNobm9sb2d5IEhhcmR3YXJlLCBTdG9yYWdlIGFuZCBQZXJpcGhlcmFscwAUv2uus+PbCLi0xxy149sIOkNJUS5LT1NFOkEwMDUzODAuSVFfSU5EVVNUUlkuMTAwMC4xLzEvMjAyMC4uLlVTRC4uSU5EVVNUUlkBAAAATFkNAAMAAAALQXV0b21vYmlsZXMAFL9rrrPj2wir28cctePbCDVDSVEuTllTRTpHTS5JUV9JTkRVU1RSWS4xMDAwLjEvMS8yMDIwLi4uVVNELi5JTkRVU1RSWQEAAABU7qUDAwAAAAtBdXRvbW9iaWxlcwAUv2uus+PbCMcCyBy149sINkNJUS5OWVNFOkhNQy5JUV9JTkRVU1RSWS4xMDAwLjEvMS8yMDE2Li4uVVNELi5JTkRVU1RSWQEAAACVQQQAAwAAAAtBdXRvbW9iaWxlcwAUv2uus+PbCOxQyBy149sINUNJUS5OWVNFOkhELklRX0lORFVTVFJZLjEwMDAuMS8xLzIwMTkuLi5VU0QuLklORFVTVFJZAQAAAJdABAADAAAAEFNwZWNpYWx0eSBSZXRhaWwAo6UTrrPj2wj0xcgctePbCDpDSVEuS09TRTpBMDA1MzgwLklRX0lORFVTVFJZLjEwMDAuMS8xLzIwMTYuLi5VU0QuLklORFVTVFJZAQAAAExZDQADAAAAC0F1dG9tb2JpbGVzAKOlE66z49sI9MXIHLXj2wg2Q0lRLlRTRTo3MjY5LklRX0lORFVTVFJZLjEwMDAuMS8x</t>
  </si>
  <si>
    <t>LzIwMjAuLi5VU0QuLklORFVTVFJZAQAAAA8uCgADAAAAC0F1dG9tb2JpbGVzAKOlE66z49sII+3IHLXj2wg6Q0lRLktPU0U6QTAwNTM4MC5JUV9JTkRVU1RSWS4xMDAwLjEvMS8yMDE4Li4uVVNELi5JTkRVU1RSWQEAAABMWQ0AAwAAAAtBdXRvbW9iaWxlcwCjpROus+PbCCPtyBy149sIO0NJUS5OQVNEQVFHUzpBQVBMLklRX0lORFVTVFJZLjEwMDAuMS8xLzIwMTguLi5VU0QuLklORFVTVFJZAQAAAGlhAAADAAAALFRlY2hub2xvZ3kgSGFyZHdhcmUsIFN0b3JhZ2UgYW5kIFBlcmlwaGVyYWxzAKOlE66z49sIdGLJHLXj2wg2Q0lRLlRTRTo4MDU4LklRX0lORFVTVFJZLjEwMDAuMS8xLzIwMTkuLi5VU0QuLklORFVTVFJZAQAAAIH/BwADAAAAIlRyYWRpbmcgQ29tcGFuaWVzIGFuZCBEaXN0cmlidXRvcnMAo6UTrrPj2wh0YskctePbCDRDSVEuTllTRTpGLklRX0lORFVTVFJZLjEwMDAuMS8xLzIwMTYuLi5VU0QuLklORFVTVFJZAQAAAF+fAQADAAAAC0F1dG9tb2JpbGVzAKOlE66z49sIYInJHLXj2wg7Q0lRLk5BU0RBUUdTOlRTTEEuSVFfSU5EVVNUUlkuMTAwMC4xLzEvMjAyMC4uLlVTRC4uSU5EVVNUUlkBAAAAEMaiAQMAAAALQXV0b21vYmlsZXMAo6UTrrPj2whZ18kctePbCDtDSVEuTkFTREFRR1M6VFNMQS5JUV9JTkRVU1RSWS4xMDAwLjEvMS8yMDE2Li4uVVNELi5JTkRVU1RSWQEAAAAQxqIBAwAA</t>
  </si>
  <si>
    <t>AAtBdXRvbW9iaWxlcwCjpROus+PbCFnXyRy149sIOkNJUS5LT1NFOkEwMDAyNzAuSVFfSU5EVVNUUlkuMTAwMC4xLzEvMjAxNy4uLlVTRC4uSU5EVVNUUlkBAAAAttwlAAMAAAALQXV0b21vYmlsZXMAo6UTrrPj2whZ18kctePbCDZDSVEuVFNFOjgwNTguSVFfSU5EVVNUUlkuMTAwMC4xLzEvMjAxNy4uLlVTRC4uSU5EVVNUUlkBAAAAgf8HAAMAAAAiVHJhZGluZyBDb21wYW5pZXMgYW5kIERpc3RyaWJ1dG9ycwCjpROus+PbCKj+yRy149sIO0NJUS5OQVNEQVFHUzpUU0xBLklRX0lORFVTVFJZLjEwMDAuMS8xLzIwMTcuLi5VU0QuLklORFVTVFJZAQAAABDGogEDAAAAC0F1dG9tb2JpbGVzAKOlE66z49sI5SXKHLXj2wg5Q0lRLlRTRTo3MjAzLklRX1JFLjEwMDAuMS8xLzIwMjAuLi5VU0QuLlJFVEFJTkVEIEVBUk5JTkdTAQAAALzgBAACAAAADTE5ODQyNS4zNjE2NjcBCAAAAAUAAAABMQEAAAAKMjA0MjMyMjQyOAMAAAADMTYwAgAAAAQxMjIyBAAAAAEwBwAAAAgxLzEvMjAyMAgAAAAJMy8zMS8yMDE5CQAAAAEwuDltrrPj2wi4tMcctePbCERDSVEuTkFTREFRR1M6QUFQTC5JUV9DT01NT04uMTAwMC4xLzEvMjAxOC4uLlVTRC4uQ09NTU9OIFNUT0NLIEVRVUlUWQEAAABpYQAAAgAAAAUzNTg2NwEIAAAABQAAAAExAQAAAAoxOTg5OTA5ODE0AwAAAAMxNjACAAAABDExMDMEAAAAATAHAAAACDEvMS8yMDE4</t>
  </si>
  <si>
    <t>CAAAAAk5LzMwLzIwMTcJAAAAATC4OW2us+PbCLi0xxy149sINkNJUS5OWVNFOkYuSVFfSU5WRU5UT1JZLjEwMDAuMS8xLzIwMjAuLi5VU0QuLklOVkVOVE9SWQEAAABfnwEAAgAAAAUxMDc4NgEIAAAABQAAAAExAQAAAAstMjExMzY5MjQ2MQMAAAADMTYwAgAAAAQxMDQzBAAAAAEwBwAAAAgxLzEvMjAyMAgAAAAKMTIvMzEvMjAxOQkAAAABMLg5ba6z49sIoI3HHLXj2wg5Q0lRLlRTRTo4MDU4LklRX1JFLjEwMDAuMS8xLzIwMTguLi5VU0QuLlJFVEFJTkVEIEVBUk5JTkdTAQAAAIH/BwACAAAADDMyNTEzLjM5OTU5MQEIAAAABQAAAAExAQAAAAoxODkzOTk3OTU0AwAAAAMxNjACAAAABDEyMjIEAAAAATAHAAAACDEvMS8yMDE4CAAAAAkzLzMxLzIwMTcJAAAAATC4OW2us+PbCKvbxxy149sISUNJUS5OQVNEQVFHUzpBQVBMLklRX0NBU0hfRVFVSVYuMTAwMC4xLzEvMjAxOC4uLlVTRC4uQ0FTSCBBTkQgRVFVSVZBTEVOVFMBAAAAaWEAAAIAAAAFMjAyODkBCAAAAAUAAAABMQEAAAAKMTk4OTkwOTgxNAMAAAADMTYwAgAAAAQxMDk2BAAAAAEwBwAAAAgxLzEvMjAxOAgAAAAJOS8zMC8yMDE3CQAAAAEwuDltrrPj2wir28cctePbCDxDSVEuTllTRTpITUMuSVFfVE9UQUxfUkVWLjEwMDAuMS8xLzIwMTYuLi5VU0QuLlRPVEFMIFJFVkVOVUUBAAAAlUEEAAIAAAANMTExMDc2Ljc1MDI1MwEIAAAABQAAAAExAQAA</t>
  </si>
  <si>
    <t>AAoxODQ3NzcyNTA2AwAAAAMxNjACAAAAAjI4BAAAAAEwBwAAAAgxLzEvMjAxNggAAAAJMy8zMS8yMDE1CQAAAAEwuDltrrPj2wi4tMcctePbCD1DSVEuTkFTREFRR1M6QUFQTC5JUV9UT1RBTF9BU1NFVFMuMTAwMC4xLzEvMjAxNi4uLlVTRC4uQVNTRVRTAQAAAGlhAAACAAAABjI5MDM0NQEIAAAABQAAAAExAQAAAAoxODYzOTk2Njg0AwAAAAMxNjACAAAABDEwMDcEAAAAATAHAAAACDEvMS8yMDE2CAAAAAk5LzI2LzIwMTUJAAAAATC4OW2us+PbCKvbxxy149sIRENJUS5UU0U6NzI2OS5JUV9DQVNIX0VRVUlWLjEwMDAuMS8xLzIwMTguLi5VU0QuLkNBU0ggQU5EIEVRVUlWQUxFTlRTAQAAAA8uCgACAAAACzYyMjMuNzg0ODQ3AQgAAAAFAAAAATEBAAAACjE4NDkwMjY3MjcDAAAAAzE2MAIAAAAEMTA5NgQAAAABMAcAAAAIMS8xLzIwMTgIAAAACTMvMzEvMjAxNwkAAAABMLg5ba6z49sIq9vHHLXj2wg9Q0lRLk5BU0RBUUdTOkFBUEwuSVFfSU5WRU5UT1JZLjEwMDAuMS8xLzIwMTYuLi5VU0QuLklOVkVOVE9SWQEAAABpYQAAAgAAAAQyMzQ5AQgAAAAFAAAAATEBAAAACjE4NjM5OTY2ODQDAAAAAzE2MAIAAAAEMTA0MwQAAAABMAcAAAAIMS8xLzIwMTYIAAAACTkvMjYvMjAxNQkAAAABMLg5ba6z49sIuLTHHLXj2wg6Q0lRLk5ZU0U6Ri5JUV9DQVNIX0VRVUlWLjEwMDAuMS8xLzIwMTkuLi5VU0QuLkNBU0gg</t>
  </si>
  <si>
    <t>JiBFUVVJVgEAAABfnwEAAgAAAAQ3MTExAQgAAAAFAAAAATEBAAAACjIwNzg4NTgyNDADAAAAAzE2MAIAAAAEMTA5NgQAAAABMAcAAAAIMS8xLzIwMTkIAAAACjEyLzMxLzIwMTgJAAAAATC4OW2us+PbCLi0xxy149sIRENJUS5UU0U6NzIwMy5JUV9DQVNIX0VRVUlWLjEwMDAuMS8xLzIwMTguLi5VU0QuLkNBU0ggQU5EIEVRVUlWQUxFTlRTAQAAALzgBAACAAAADDIwMjQyLjcyNjc2MQEIAAAABQAAAAExAQAAAAoxOTY5MDQ3NzczAwAAAAMxNjACAAAABDEwOTYEAAAAATAHAAAACDEvMS8yMDE4CAAAAAkzLzMxLzIwMTcJAAAAATC4OW2us+PbCKvbxxy149sIPUNJUS5OQVNEQVFHUzpBQVBMLklRX0lOVkVOVE9SWS4xMDAwLjEvMS8yMDE4Li4uVVNELi5JTlZFTlRPUlkBAAAAaWEAAAIAAAAENDg1NQEIAAAABQAAAAExAQAAAAoxOTg5OTA5ODE0AwAAAAMxNjACAAAABDEwNDMEAAAAATAHAAAACDEvMS8yMDE4CAAAAAk5LzMwLzIwMTcJAAAAATC4OW2us+PbCKvbxxy149sIQ0NJUS5OQVNEQVFHUzpBQVBMLklRX0FQSUMuMTAwMC4xLzEvMjAxNy4uLlVTRC4uUEQgSU4gQ0FQSVRBTCBDT01NT04BAAAAaWEAAAMAAAAAALg5ba6z49sIq9vHHLXj2wg6Q0lRLk5ZU0U6R00uSVFfQVIuMTAwMC4xLzEvMjAxNy4uLlVTRC4uQUNDT1VOVFMgUkVDRUlWQUJMRQEAAABU7qUDAgAAAAQ4NzAwAQgAAAAFAAAAATEBAAAA</t>
  </si>
  <si>
    <t>CjE5NDM5MjI3ODQDAAAAAzE2MAIAAAAEMTAyMQQAAAABMAcAAAAIMS8xLzIwMTcIAAAACjEyLzMxLzIwMTYJAAAAATC4OW2us+PbCKvbxxy149sIN0NJUS5OQVNEQVFHUzpBQVBMLklRX05JLjEwMDAuMS8xLzIwMTguLi5VU0QuLk5FVCBJTkNPTUUBAAAAaWEAAAIAAAAFNDgzNTEBCAAAAAUAAAABMQEAAAAKMTk4OTkwOTgxNAMAAAADMTYwAgAAAAIxNQQAAAABMAcAAAAIMS8xLzIwMTgIAAAACTkvMzAvMjAxNwkAAAABMLg5ba6z49sIq9vHHLXj2whBQ0lRLk5ZU0U6SE1DLklRX1RPVEFMX0xJQUIuMTAwMC4xLzEvMjAxNy4uLlVTRC4uVE9UQUwgTElBQklMSVRJRVMBAAAAlUEEAAIAAAALOTk2NTcuNDAwMjkBCAAAAAUAAAABMQEAAAAKMTg5Mzg0Nzc3MgMAAAADMTYwAgAAAAQxMjc2BAAAAAEwBwAAAAgxLzEvMjAxNwgAAAAJMy8zMS8yMDE2CQAAAAEwuDltrrPj2wir28cctePbCERDSVEuTllTRTpITUMuSVFfQ0FTSF9FUVVJVi4xMDAwLjEvMS8yMDE4Li4uVVNELi5DQVNIIEFORCBFUVVJVkFMRU5UUwEAAACVQQQAAgAAAAwxODg4Ny42Nzc0MTMBCAAAAAUAAAABMQEAAAAKMTk2ODc5NzUyMgMAAAADMTYwAgAAAAQxMDk2BAAAAAEwBwAAAAgxLzEvMjAxOAgAAAAJMy8zMS8yMDE3CQAAAAEwuDltrrPj2wir28cctePbCDhDSVEuVFNFOjcyMDMuSVFfSU5WRU5UT1JZLjEwMDAuMS8xLzIwMjAuLi5VU0Qu</t>
  </si>
  <si>
    <t>LklOVkVOVE9SWQEAAAC84AQAAgAAAAwyMzk3Mi41Mjg4MjEBCAAAAAUAAAABMQEAAAAKMjA0MjMyMjQyOAMAAAADMTYwAgAAAAQxMDQzBAAAAAEwBwAAAAgxLzEvMjAyMAgAAAAJMy8zMS8yMDE5CQAAAAEwuDltrrPj2wir28cctePbCEdDSVEuTkFTREFRR1M6QUFQTC5JUV9QUkVGX0VRVUlUWS4xMDAwLjEvMS8yMDE5Li4uVVNELi5QUkVGIFNUT0NLIEVRVUlUWQEAAABpYQAAAwAAAAAAuDltrrPj2wir28cctePbCD5DSVEuTllTRTpITUMuSVFfQVBJQy4xMDAwLjEvMS8yMDE5Li4uVVNELi5QRCBJTiBDQVBJVEFMIENPTU1PTgEAAACVQQQAAgAAAAsxNjExLjIwNDgyMgEIAAAABQAAAAExAQAAAAoyMDQxODc4NDk4AwAAAAMxNjACAAAABDEwODQEAAAAATAHAAAACDEvMS8yMDE5CAAAAAkzLzMxLzIwMTgJAAAAATC4OW2us+PbCKvbxxy149sIPENJUS5OWVNFOkYuSVFfVE9UQUxfQVNTRVRTLjEwMDAuMS8xLzIwMTkuLi5VU0QuLlRPVEFMIEFTU0VUUwEAAABfnwEAAgAAAAYyNTY1NDABCAAAAAUAAAABMQEAAAAKMjA3ODg1ODI0MAMAAAADMTYwAgAAAAQxMDA3BAAAAAEwBwAAAAgxLzEvMjAxOQgAAAAKMTIvMzEvMjAxOAkAAAABMLg5ba6z49sIq9vHHLXj2wg6Q0lRLlRTRTo3MjcwLklRX1RPVEFMX0RFQlQuMTAwMC4xLzEvMjAxNy4uLlVTRC4uVE9UQUwgREVCVAEAAABSVw0AAgAAAAsxNTEyLjc2MjQ4</t>
  </si>
  <si>
    <t>MQEIAAAABQAAAAExAQAAAAoxODYwNDExNjY5AwAAAAMxNjACAAAABDQxNzMEAAAAATAHAAAACDEvMS8yMDE3CAAAAAkzLzMxLzIwMTYJAAAAATC4OW2us+PbCKvbxxy149sITUNJUS5UU0U6NzI3MC5JUV9DQVNIX1NUX0lOVkVTVC4xMDAwLjEvMS8yMDIwLi4uVVNELi5UT1QgQ0FTSCAmIFNUIElOVkVTVE1FTlRTAQAAAFJXDQACAAAACjg1ODguMjQwODcBCAAAAAUAAAABMQEAAAAKMTk2OTQ0NzQzOQMAAAADMTYwAgAAAAQxMDAyBAAAAAEwBwAAAAgxLzEvMjAyMAgAAAAJMy8zMS8yMDE5CQAAAAEwuDltrrPj2wir28cctePbCERDSVEuWFRSQTpEQUkuSVFfQ0FTSF9FUVVJVi4xMDAwLjEvMS8yMDE4Li4uVVNELi5DQVNIIEFORCBFUVVJVkFMRU5UUwUAAAAAAAAACAAAABQoSW52YWxpZCBJZGVudGlmaWVyKbg5ba6z49sIxwLIHLXj2wg9Q0lRLktPU0U6QTAwMDI3MC5JUV9SRS4xMDAwLjEvMS8yMDE2Li4uVVNELi5SRVRBSU5FRCBFQVJOSU5HUwEAAAC23CUAAgAAAAwxNzg3OC45NjgxMDYBCAAAAAUAAAABMQEAAAAKMTgzMTY0NDExNAMAAAADMTYwAgAAAAQxMjIyBAAAAAEwBwAAAAgxLzEvMjAxNggAAAAKMTIvMzEvMjAxNQkAAAABMLg5ba6z49sIxwLIHLXj2whGQ0lRLktPU0U6QTAwMDI3MC5JUV9UT1RBTF9DQS4xMDAwLjEvMS8yMDIwLi4uVVNELi5UT1RBTCBDVVJSRU5UIEFTU0VUUwEAAAC23CUA</t>
  </si>
  <si>
    <t>AgAAAAwxODY3MC45MzQ4OTcBCAAAAAUAAAABMQEAAAAKMjA4MzY4NTIyOQMAAAADMTYwAgAAAAQxMDA4BAAAAAEwBwAAAAgxLzEvMjAyMAgAAAAKMTIvMzEvMjAxOQkAAAABMLg5ba6z49sIq9vHHLXj2whAQ0lRLk5BU0RBUUdTOkFBUEwuSVFfQVIuMTAwMC4xLzEvMjAxNi4uLlVTRC4uQUNDT1VOVFMgUkVDRUlWQUJMRQEAAABpYQAAAgAAAAUxNjg0OQEIAAAABQAAAAExAQAAAAoxODYzOTk2Njg0AwAAAAMxNjACAAAABDEwMjEEAAAAATAHAAAACDEvMS8yMDE2CAAAAAk5LzI2LzIwMTUJAAAAATC4OW2us+PbCMcCyBy149sIRkNJUS5LT1NFOkEwMDAyNzAuSVFfUFJFRl9FUVVJVFkuMTAwMC4xLzEvMjAxNi4uLlVTRC4uUFJFRiBTVE9DSyBFUVVJVFkBAAAAttwlAAMAAAAAALg5ba6z49sIq9vHHLXj2wg7Q0lRLk5ZU0U6R00uSVFfVE9UQUxfUkVWLjEwMDAuMS8xLzIwMjAuLi5VU0QuLlRPVEFMIFJFVkVOVUUBAAAAVO6lAwIAAAAGMTM3MjM3AQgAAAAFAAAAATEBAAAACy0yMTEzODgwMjMzAwAAAAMxNjACAAAAAjI4BAAAAAEwBwAAAAgxLzEvMjAyMAgAAAAKMTIvMzEvMjAxOQkAAAABMLg5ba6z49sIxwLIHLXj2wg9Q0lRLk5ZU0U6Ri5JUV9DT01NT04uMTAwMC4xLzEvMjAxNi4uLlVTRC4uQ09NTU9OIFNUT0NLIEVRVUlUWQEAAABfnwEAAgAAAAI0MQEIAAAABQAAAAExAQAAAAoxODczNDQ5NzgwAwAA</t>
  </si>
  <si>
    <t>AAMxNjACAAAABDExMDMEAAAAATAHAAAACDEvMS8yMDE2CAAAAAoxMi8zMS8yMDE1CQAAAAEwuDltrrPj2wjHAsgctePbCDpDSVEuVFNFOjgwNTguSVFfVE9UQUxfREVCVC4xMDAwLjEvMS8yMDE2Li4uVVNELi5UT1RBTCBERUJUAQAAAIH/BwACAAAADDUzMzYwLjczMTExMwEIAAAABQAAAAExAQAAAAoxNzk3NDc0MDQ1AwAAAAMxNjACAAAABDQxNzMEAAAAATAHAAAACDEvMS8yMDE2CAAAAAkzLzMxLzIwMTUJAAAAATC4OW2us+PbCMcCyBy149sINkNJUS5LT1NFOkEwMDAyNzAuSVFfTkkuMTAwMC4xLzEvMjAxNy4uLlVTRC4uTkVUIElOQ09NRQEAAAC23CUAAgAAAAsyMjg4LjExNjkyNAEIAAAABQAAAAExAQAAAAoxODc1ODc1MTc1AwAAAAMxNjACAAAAAjE1BAAAAAEwBwAAAAgxLzEvMjAxNwgAAAAKMTIvMzEvMjAxNgkAAAABMLg5ba6z49sIxwLIHLXj2whBQ0lRLk5BU0RBUUdTOlRTTEEuSVFfQ0FTSF9FUVVJVi4xMDAwLjEvMS8yMDE4Li4uVVNELi5DQVNIICYgRVFVSVYBAAAAEMaiAQIAAAAIMzM2Ny45MTQBCAAAAAUAAAABMQEAAAAKMjAxMzkwNzQ3MAMAAAADMTYwAgAAAAQxMDk2BAAAAAEwBwAAAAgxLzEvMjAxOAgAAAAKMTIvMzEvMjAxNwkAAAABMLg5ba6z49sIxwLIHLXj2whHQ0lRLlRTRTo3MjAzLklRX1RPVEFMX0NMLjEwMDAuMS8xLzIwMTkuLi5VU0QuLlRPVEFMIENVUlJFTlQgTElBQklM</t>
  </si>
  <si>
    <t>SVRJRVMBAAAAvOAEAAIAAAANMTY3NTcxLjEyOTgyNAEIAAAABQAAAAExAQAAAAoyMDQyMzIyNDI3AwAAAAMxNjACAAAABDEwMDkEAAAAATAHAAAACDEvMS8yMDE5CAAAAAkzLzMxLzIwMTgJAAAAATC4OW2us+PbCMcCyBy149sISUNJUS5OQVNEQVFHUzpBQVBMLklRX0NBU0hfRVFVSVYuMTAwMC4xLzEvMjAyMC4uLlVTRC4uQ0FTSCBBTkQgRVFVSVZBTEVOVFMBAAAAaWEAAAIAAAAFNDg4NDQBCAAAAAUAAAABMQEAAAALLTIxMjQ2NTk3NDMDAAAAAzE2MAIAAAAEMTA5NgQAAAABMAcAAAAIMS8xLzIwMjAIAAAACTkvMjgvMjAxOQkAAAABMLg5ba6z49sIxwLIHLXj2whBQ0lRLlRTRTo3MjY5LklRX1RPVEFMX0xJQUIuMTAwMC4xLzEvMjAyMC4uLlVTRC4uVE9UQUwgTElBQklMSVRJRVMBAAAADy4KAAIAAAAMMTUyMTUuNzM4MTg2AQgAAAAFAAAAATEBAAAACjE5NzAyMTMwMDkDAAAAAzE2MAIAAAAEMTI3NgQAAAABMAcAAAAIMS8xLzIwMjAIAAAACTMvMzEvMjAxOQkAAAABMLg5ba6z49sIxwLIHLXj2wg7Q0lRLlRTRTo4MDU4LklRX0FSLjEwMDAuMS8xLzIwMTguLi5VU0QuLkFDQ09VTlRTIFJFQ0VJVkFCTEUBAAAAgf8HAAIAAAAMMjcwMTUuMjkxODg1AQgAAAAFAAAAATEBAAAACjE4OTM5OTc5NTQDAAAAAzE2MAIAAAAEMTAyMQQAAAABMAcAAAAIMS8xLzIwMTgIAAAACTMvMzEvMjAxNwkAAAABMLg5ba6z</t>
  </si>
  <si>
    <t>49sIxwLIHLXj2whDQ0lRLk5ZU0U6R00uSVFfQ0FTSF9FUVVJVi4xMDAwLjEvMS8yMDIwLi4uVVNELi5DQVNIIEFORCBFUVVJVkFMRU5UUwEAAABU7qUDAgAAAAUxNTc2OQEIAAAABQAAAAExAQAAAAstMjExMzg4MDIzMwMAAAADMTYwAgAAAAQxMDk2BAAAAAEwBwAAAAgxLzEvMjAyMAgAAAAKMTIvMzEvMjAxOQkAAAABMLg5ba6z49sIxwLIHLXj2wg/Q0lRLk5ZU0U6Ri5JUV9UT1RBTF9MSUFCLjEwMDAuMS8xLzIwMTcuLi5VU0QuLlRPVEFMIExJQUJJTElUSUVTAQAAAF+fAQACAAAABjIwODY2OAEIAAAABQAAAAExAQAAAAoxOTQ2NDI0MDMzAwAAAAMxNjACAAAABDEyNzYEAAAAATAHAAAACDEvMS8yMDE3CAAAAAoxMi8zMS8yMDE2CQAAAAEwuDltrrPj2wjHAsgctePbCDhDSVEuTllTRTpGLklRX1RPVEFMX0RFQlQuMTAwMC4xLzEvMjAxOS4uLlVTRC4uVE9UQUwgREVCVAEAAABfnwEAAgAAAAYxNTQyMTMBCAAAAAUAAAABMQEAAAAKMjA3ODg1ODI0MAMAAAADMTYwAgAAAAQ0MTczBAAAAAEwBwAAAAgxLzEvMjAxOQgAAAAKMTIvMzEvMjAxOAkAAAABMLg5ba6z49sIxwLIHLXj2wg5Q0lRLk5ZU0U6SE1DLklRX1JFLjEwMDAuMS8xLzIwMTguLi5VU0QuLlJFVEFJTkVEIEVBUk5JTkdTAQAAAJVBBAACAAAADDYwMjA1LjMyODI1NwEIAAAABQAAAAExAQAAAAoxOTY4Nzk3NTIyAwAAAAMxNjACAAAABDEyMjIE</t>
  </si>
  <si>
    <t>AAAAATAHAAAACDEvMS8yMDE4CAAAAAkzLzMxLzIwMTcJAAAAATC4OW2us+PbCMcCyBy149sIPUNJUS5OWVNFOkdNLklRX1RPVEFMX0FTU0VUUy4xMDAwLjEvMS8yMDIwLi4uVVNELi5UT1RBTCBBU1NFVFMBAAAAVO6lAwIAAAAGMjI4MDM3AQgAAAAFAAAAATEBAAAACy0yMTEzODgwMjMzAwAAAAMxNjACAAAABDEwMDcEAAAAATAHAAAACDEvMS8yMDIwCAAAAAoxMi8zMS8yMDE5CQAAAAEwuDltrrPj2wjHAsgctePbCEdDSVEuTkFTREFRR1M6VFNMQS5JUV9QUkVGX0VRVUlUWS4xMDAwLjEvMS8yMDIwLi4uVVNELi5QUkVGIFNUT0NLIEVRVUlUWQEAAAAQxqIBAwAAAAAAuDltrrPj2wigKcgctePbCE9DSVEuTllTRTpHTS5JUV9UT1RBTF9PVVRTVEFORElOR19GSUxJTkdfREFURS4xMDAwLjEvMS8yMDE2Li4uVVNELi5UT1RBTCBPVVQgU0hSAQAAAFTupQMCAAAACzE1NDQuNDkyNjA4AQQAAAAFAAAAATUBAAAACjE4NzMzMDIzNzcCAAAABTI0MTUzBgAAAAEwuDltrrPj2wjHAsgctePbCDpDSVEuTllTRTpGLklRX1RPVEFMX1JFVi4xMDAwLjEvMS8yMDE4Li4uVVNELi5UT1RBTCBSRVZFTlVFAQAAAF+fAQACAAAABjE1Njc3NgEIAAAABQAAAAExAQAAAAoyMDA4MDc2Mzc5AwAAAAMxNjACAAAAAjI4BAAAAAEwBwAAAAgxLzEvMjAxOAgAAAAKMTIvMzEvMjAxNwkAAAABMLg5ba6z49sIoCnIHLXj2whGQ0lRLktP</t>
  </si>
  <si>
    <t>U0U6QTAwNTM4MC5JUV9QUkVGX0RJVl9PVEhFUi4xMDAwLjEvMS8yMDIwLi4uVVNELi5QUkVGIERJVklERU5EUwEAAABMWQ0AAgAAAAozNzQuNTM1Nzk3AQgAAAAFAAAAATEBAAAACjIwODM3OTczNTUDAAAAAzE2MAIAAAACOTcEAAAAATAHAAAACDEvMS8yMDIwCAAAAAoxMi8zMS8yMDE5CQAAAAEwuDltrrPj2wigKcgctePbCDlDSVEuVFNFOjcyNjkuSVFfUkUuMTAwMC4xLzEvMjAxNy4uLlVTRC4uUkVUQUlORUQgRUFSTklOR1MBAAAADy4KAAIAAAALODEzMS41MDU1MDgBCAAAAAUAAAABMQEAAAAKMTc5OTI0MzQ4MgMAAAADMTYwAgAAAAQxMjIyBAAAAAEwBwAAAAgxLzEvMjAxNwgAAAAJMy8zMS8yMDE2CQAAAAEwuDltrrPj2wigKcgctePbCEVDSVEuS09TRTpBMDAwMjcwLklRX1RPVEFMX0xJQUIuMTAwMC4xLzEvMjAxOC4uLlVTRC4uVE9UQUwgTElBQklMSVRJRVMBAAAAttwlAAIAAAAMMjM4MDguMTI2NDg5AQgAAAAFAAAAATEBAAAACjE5NDgyMjY0MjADAAAAAzE2MAIAAAAEMTI3NgQAAAABMAcAAAAIMS8xLzIwMTgIAAAACjEyLzMxLzIwMTcJAAAAATC4OW2us+PbCKApyBy149sIRkNJUS5OWVNFOkdNLklRX1RPVEFMX0NMLjEwMDAuMS8xLzIwMTYuLi5VU0QuLlRPVEFMIENVUlJFTlQgTElBQklMSVRJRVMBAAAAVO6lAwIAAAAFNzEyMTcBCAAAAAUAAAABMQEAAAAKMTg3MzMwMjM3NwMAAAADMTYw</t>
  </si>
  <si>
    <t>AgAAAAQxMDA5BAAAAAEwBwAAAAgxLzEvMjAxNggAAAAKMTIvMzEvMjAxNQkAAAABMLg5ba6z49sIxwLIHLXj2whHQ0lRLk5BU0RBUUdTOkFBUEwuSVFfUFJFRl9ESVZfT1RIRVIuMTAwMC4xLzEvMjAyMC4uLlVTRC4uUFJFRiBESVZJREVORFMBAAAAaWEAAAMAAAAAALg5ba6z49sIoCnIHLXj2wg4Q0lRLk5ZU0U6R00uSVFfUkUuMTAwMC4xLzEvMjAyMC4uLlVTRC4uUkVUQUlORUQgRUFSTklOR1MBAAAAVO6lAwIAAAAFMjY4NjABCAAAAAUAAAABMQEAAAALLTIxMTM4ODAyMzMDAAAAAzE2MAIAAAAEMTIyMgQAAAABMAcAAAAIMS8xLzIwMjAIAAAACjEyLzMxLzIwMTkJAAAAATC4OW2us+PbCKApyBy149sIQUNJUS5OQVNEQVFHUzpUU0xBLklRX0NPR1MuMTAwMC4xLzEvMjAxOC4uLlVTRC4uQ09TVCBPRiBHT09EUyBTT0xEAQAAABDGogECAAAABDk1MzYBCAAAAAUAAAABMQEAAAAKMjAxMzkwNzQ3MAMAAAADMTYwAgAAAAIzNAQAAAABMAcAAAAIMS8xLzIwMTgIAAAACjEyLzMxLzIwMTcJAAAAATC4OW2us+PbCKApyBy149sIOUNJUS5PTTpWT0xWIEIuSVFfSU5WRU5UT1JZLjEwMDAuMS8xLzIwMTguLi5VU0QuLklOVkVOVE9SWQEAAAA3xAQAAgAAAAs2MzgwLjgzMTcxNQEIAAAABQAAAAExAQAAAAoxOTQ5NDk1NzkyAwAAAAMxNjACAAAABDEwNDMEAAAAATAHAAAACDEvMS8yMDE4CAAAAAoxMi8zMS8yMDE3</t>
  </si>
  <si>
    <t>CQAAAAEwuDltrrPj2wigKcgctePbCE9DSVEuTllTRTpHTS5JUV9UT1RBTF9PVVRTVEFORElOR19GSUxJTkdfREFURS4xMDAwLjEvMS8yMDE3Li4uVVNELi5UT1RBTCBPVVQgU0hSAQAAAFTupQMCAAAACzE0OTcuOTY0NTU3AQQAAAAFAAAAATUBAAAACjE5NDM5MjI3ODQCAAAABTI0MTUzBgAAAAEwuDltrrPj2wigKcgctePbCFJDSVEuTkFTREFRR1M6VFNMQS5JUV9DQVNIX1NUX0lOVkVTVC4xMDAwLjEvMS8yMDE4Li4uVVNELi5UT1QgQ0FTSCAmIFNUIElOVkVTVE1FTlRTAQAAABDGogECAAAACDMzNjcuOTE0AQgAAAAFAAAAATEBAAAACjIwMTM5MDc0NzADAAAAAzE2MAIAAAAEMTAwMgQAAAABMAcAAAAIMS8xLzIwMTgIAAAACjEyLzMxLzIwMTcJAAAAATC4OW2us+PbCKApyBy149sIUENJUS5UU0U6NzI3MC5JUV9UT1RBTF9PVVRTVEFORElOR19GSUxJTkdfREFURS4xMDAwLjEvMS8yMDIwLi4uVVNELi5UT1RBTCBPVVQgU0hSAQAAAFJXDQACAAAACjc2Ny4xNjA2MDUBBAAAAAUAAAABNQEAAAAKMTk2OTQ0NzQzOQIAAAAFMjQxNTMGAAAAATC4OW2us+PbCKApyBy149sIPENJUS5UU0U6NzI2OS5JUV9UT1RBTF9SRVYuMTAwMC4xLzEvMjAxNy4uLlVTRC4uVE9UQUwgUkVWRU5VRQEAAAAPLgoAAgAAAAwyODMwNy43NTA1OTYBCAAAAAUAAAABMQEAAAAKMTc5OTI0MzQ4MgMAAAADMTYwAgAAAAIyOAQAAAAB</t>
  </si>
  <si>
    <t>MAcAAAAIMS8xLzIwMTcIAAAACTMvMzEvMjAxNgkAAAABMLg5ba6z49sIoCnIHLXj2wg6Q0lRLlRTRTo3MjcwLklRX1RPVEFMX0RFQlQuMTAwMC4xLzEvMjAxOC4uLlVTRC4uVE9UQUwgREVCVAEAAABSVw0AAgAAAAsxMzI5LjY4NjExOQEIAAAABQAAAAExAQAAAAoxODYwNDExNTg5AwAAAAMxNjACAAAABDQxNzMEAAAAATAHAAAACDEvMS8yMDE4CAAAAAkzLzMxLzIwMTcJAAAAATC4OW2us+PbCKApyBy149sIQkNJUS5LT1NFOkEwMDAyNzAuSVFfVE9UQUxfQVNTRVRTLjEwMDAuMS8xLzIwMTYuLi5VU0QuLlRPVEFMIEFTU0VUUwEAAAC23CUAAgAAAAwzOTA3My44MDgwNjcBCAAAAAUAAAABMQEAAAAKMTgzMTY0NDExNAMAAAADMTYwAgAAAAQxMDA3BAAAAAEwBwAAAAgxLzEvMjAxNggAAAAKMTIvMzEvMjAxNQkAAAABMLg5ba6z49sIoCnIHLXj2whFQ0lRLktPU0U6QTAwNTM4MC5JUV9UT1RBTF9MSUFCLjEwMDAuMS8xLzIwMTYuLi5VU0QuLlRPVEFMIExJQUJJTElUSUVTAQAAAExZDQACAAAADDgzNjkzLjY2ODk2OAEIAAAABQAAAAExAQAAAAoxODMwMzgxNjc5AwAAAAMxNjACAAAABDEyNzYEAAAAATAHAAAACDEvMS8yMDE2CAAAAAoxMi8zMS8yMDE1CQAAAAEwuDltrrPj2wigKcgctePbCEdDSVEuTkFTREFRR1M6QUFQTC5JUV9QUkVGX0RJVl9PVEhFUi4xMDAwLjEvMS8yMDE2Li4uVVNELi5QUkVGIERJ</t>
  </si>
  <si>
    <t>VklERU5EUwEAAABpYQAAAwAAAAAAuDltrrPj2wigKcgctePbCEZDSVEuS09TRTpBMDAwMjcwLklRX1RPVEFMX0NBLjEwMDAuMS8xLzIwMTYuLi5VU0QuLlRPVEFMIENVUlJFTlQgQVNTRVRTAQAAALbcJQACAAAADDE1NDkxLjQwMTEzOQEIAAAABQAAAAExAQAAAAoxODMxNjQ0MTE0AwAAAAMxNjACAAAABDEwMDgEAAAAATAHAAAACDEvMS8yMDE2CAAAAAoxMi8zMS8yMDE1CQAAAAEwuDltrrPj2wjsUMgctePbCDdDSVEuTllTRTpGLklRX1JFLjEwMDAuMS8xLzIwMTcuLi5VU0QuLlJFVEFJTkVEIEVBUk5JTkdTAQAAAF+fAQACAAAABTE1NjM0AQgAAAAFAAAAATEBAAAACjE5NDY0MjQwMzMDAAAAAzE2MAIAAAAEMTIyMgQAAAABMAcAAAAIMS8xLzIwMTcIAAAACjEyLzMxLzIwMTYJAAAAATC4OW2us+PbCKApyBy149sIQ0NJUS5PTTpWT0xWIEIuSVFfUFJFRl9FUVVJVFkuMTAwMC4xLzEvMjAxOC4uLlVTRC4uUFJFRiBTVE9DSyBFUVVJVFkBAAAAN8QEAAMAAAAAALg5ba6z49sIoCnIHLXj2wg8Q0lRLlRTRTo4MDU4LklRX1RPVEFMX1JFVi4xMDAwLjEvMS8yMDE2Li4uVVNELi5UT1RBTCBSRVZFTlVFAQAAAIH/BwACAAAADDYzOTE3LjczNjA3MgEIAAAABQAAAAExAQAAAAoxNzk3NDc0MDQ1AwAAAAMxNjACAAAAAjI4BAAAAAEwBwAAAAgxLzEvMjAxNggAAAAJMy8zMS8yMDE1CQAAAAEwuDltrrPj2wigKcgc</t>
  </si>
  <si>
    <t>tePbCD1DSVEuS09TRTpBMDAwMjcwLklRX1JFLjEwMDAuMS8xLzIwMTguLi5VU0QuLlJFVEFJTkVEIEVBUk5JTkdTAQAAALbcJQACAAAADDIyNTM2LjAyMDk3MwEIAAAABQAAAAExAQAAAAoxOTQ4MjI2NDIwAwAAAAMxNjACAAAABDEyMjIEAAAAATAHAAAACDEvMS8yMDE4CAAAAAoxMi8zMS8yMDE3CQAAAAEwuDltrrPj2wjsUMgctePbCFBDSVEuVFNFOjgwNTguSVFfVE9UQUxfT1VUU1RBTkRJTkdfRklMSU5HX0RBVEUuMTAwMC4xLzEvMjAxNi4uLlVTRC4uVE9UQUwgT1VUIFNIUgEAAACB/wcAAgAAAAsxNjIwLjM4MzYyNwEEAAAABQAAAAE1AQAAAAoxNzk3NDc0MDQ1AgAAAAUyNDE1MwYAAAABMLg5ba6z49sI7FDIHLXj2whHQ0lRLk5BU0RBUUdTOlRTTEEuSVFfUFJFRl9ESVZfT1RIRVIuMTAwMC4xLzEvMjAxOC4uLlVTRC4uUFJFRiBESVZJREVORFMBAAAAEMaiAQMAAAAAALg5ba6z49sI7FDIHLXj2whCQ0lRLlRTRTo3MjAzLklRX1RPVEFMX0NBLjEwMDAuMS8xLzIwMTkuLi5VU0QuLlRPVEFMIENVUlJFTlQgQVNTRVRTAQAAALzgBAACAAAADDE3MDkyMC45MjUxOQEIAAAABQAAAAExAQAAAAoyMDQyMzIyNDI3AwAAAAMxNjACAAAABDEwMDgEAAAAATAHAAAACDEvMS8yMDE5CAAAAAkzLzMxLzIwMTgJAAAAATC4OW2us+PbCOxQyBy149sIPENJUS5UU0U6ODA1OC5JUV9DT0dTLjEwMDAuMS8xLzIwMTYu</t>
  </si>
  <si>
    <t>Li5VU0QuLkNPU1QgT0YgR09PRFMgU09MRAEAAACB/wcAAgAAAAw1Mzg1Ni43MDU3ODcBCAAAAAUAAAABMQEAAAAKMTc5NzQ3NDA0NQMAAAADMTYwAgAAAAIzNAQAAAABMAcAAAAIMS8xLzIwMTYIAAAACTMvMzEvMjAxNQkAAAABMLg5ba6z49sI7FDIHLXj2wg+Q0lRLlRTRTo4MDU4LklRX0FQSUMuMTAwMC4xLzEvMjAxOC4uLlVTRC4uUEQgSU4gQ0FQSVRBTCBDT01NT04BAAAAgf8HAAIAAAALMTk3OS45MTkzMTIBCAAAAAUAAAABMQEAAAAKMTg5Mzk5Nzk1NAMAAAADMTYwAgAAAAQxMDg0BAAAAAEwBwAAAAgxLzEvMjAxOAgAAAAJMy8zMS8yMDE3CQAAAAEwuDltrrPj2wjsUMgctePbCEFDSVEuVFNFOjcyMDMuSVFfVE9UQUxfTElBQi4xMDAwLjEvMS8yMDE2Li4uVVNELi5UT1RBTCBMSUFCSUxJVElFUwEAAAC84AQAAgAAAA0yNTA3MDguNDA1NjQ0AQgAAAAFAAAAATEBAAAACjE4NDc4MjUxMjADAAAAAzE2MAIAAAAEMTI3NgQAAAABMAcAAAAIMS8xLzIwMTYIAAAACTMvMzEvMjAxNQkAAAABMLg5ba6z49sI7FDIHLXj2wgwQ0lRLk5ZU0U6Ri5JUV9OSS4xMDAwLjEvMS8yMDE3Li4uVVNELi5ORVQgSU5DT01FAQAAAF+fAQACAAAABDQ1ODkBCAAAAAUAAAABMQEAAAAKMTk0NjQyNDAzMwMAAAADMTYwAgAAAAIxNQQAAAABMAcAAAAIMS8xLzIwMTcIAAAACjEyLzMxLzIwMTYJAAAAATC4OW2us+PbCOxQyBy1</t>
  </si>
  <si>
    <t>49sIOkNJUS5OWVNFOkYuSVFfVE9UQUxfUkVWLjEwMDAuMS8xLzIwMjAuLi5VU0QuLlRPVEFMIFJFVkVOVUUBAAAAX58BAAIAAAAGMTU1OTAwAQgAAAAFAAAAATEBAAAACy0yMTEzNjkyNDYxAwAAAAMxNjACAAAAAjI4BAAAAAEwBwAAAAgxLzEvMjAyMAgAAAAKMTIvMzEvMjAxOQkAAAABMLg5ba6z49sI7FDIHLXj2whMQ0lRLk5ZU0U6R00uSVFfQ0FTSF9TVF9JTlZFU1QuMTAwMC4xLzEvMjAxNy4uLlVTRC4uVE9UIENBU0ggJiBTVCBJTlZFU1RNRU5UUwEAAABU7qUDAgAAAAUyMTYxNQEIAAAABQAAAAExAQAAAAoxOTQzOTIyNzg0AwAAAAMxNjACAAAABDEwMDIEAAAAATAHAAAACDEvMS8yMDE3CAAAAAoxMi8zMS8yMDE2CQAAAAEwuDltrrPj2wjsUMgctePbCEFDSVEuTkFTREFRR1M6VFNMQS5JUV9DT0dTLjEwMDAuMS8xLzIwMTYuLi5VU0QuLkNPU1QgT0YgR09PRFMgU09MRAEAAAAQxqIBAgAAAAgzMTIyLjUyMgEIAAAABQAAAAExAQAAAAoxODc1NzY5MDgyAwAAAAMxNjACAAAAAjM0BAAAAAEwBwAAAAgxLzEvMjAxNggAAAAKMTIvMzEvMjAxNQkAAAABMLg5ba6z49sI7FDIHLXj2whMQ0lRLk5BU0RBUUdTOkFBUEwuSVFfVE9UQUxfQ0wuMTAwMC4xLzEvMjAxOC4uLlVTRC4uVE9UQUwgQ1VSUkVOVCBMSUFCSUxJVElFUwEAAABpYQAAAgAAAAYxMDA4MTQBCAAAAAUAAAABMQEAAAAKMTk4OTkwOTgxNAMA</t>
  </si>
  <si>
    <t>AAADMTYwAgAAAAQxMDA5BAAAAAEwBwAAAAgxLzEvMjAxOAgAAAAJOS8zMC8yMDE3CQAAAAEwuDltrrPj2wjsUMgctePbCEBDSVEuTllTRTpGLklRX1RPVEFMX0NBLjEwMDAuMS8xLzIwMjAuLi5VU0QuLlRPVEFMIENVUlJFTlQgQVNTRVRTAQAAAF+fAQACAAAABjExNDA0NwEIAAAABQAAAAExAQAAAAstMjExMzY5MjQ2MQMAAAADMTYwAgAAAAQxMDA4BAAAAAEwBwAAAAgxLzEvMjAyMAgAAAAKMTIvMzEvMjAxOQkAAAABMLg5ba6z49sI7FDIHLXj2whCQ0lRLlRTRTo4MDU4LklRX1RPVEFMX0NBLjEwMDAuMS8xLzIwMTguLi5VU0QuLlRPVEFMIENVUlJFTlQgQVNTRVRTAQAAAIH/BwACAAAADDU4MDAyLjM3NzU1MgEIAAAABQAAAAExAQAAAAoxODkzOTk3OTU0AwAAAAMxNjACAAAABDEwMDgEAAAAATAHAAAACDEvMS8yMDE4CAAAAAkzLzMxLzIwMTcJAAAAATC4OW2us+PbCOxQyBy149sIOENJUS5UU0U6NzIwMy5JUV9UT1RBTF9BU1NFVFMuMTAwMC4xLzEvMjAxNy4uLlVTRC4uQVNTRVRTAQAAALzgBAACAAAADTQyMjEwMy45MDU5MDcBCAAAAAUAAAABMQEAAAAKMTg5NDE1MDEzNgMAAAADMTYwAgAAAAQxMDA3BAAAAAEwBwAAAAgxLzEvMjAxNwgAAAAJMy8zMS8yMDE2CQAAAAEwuDltrrPj2wjUd8gctePbCEFDSVEuTkFTREFRR1M6QUFQTC5JUV9DT0dTLjEwMDAuMS8xLzIwMTYuLi5VU0QuLkNPU1QgT0Yg</t>
  </si>
  <si>
    <t>R09PRFMgU09MRAEAAABpYQAAAgAAAAYxNDAwODkBCAAAAAUAAAABMQEAAAAKMTg2Mzk5NjY4NAMAAAADMTYwAgAAAAIzNAQAAAABMAcAAAAIMS8xLzIwMTYIAAAACTkvMjYvMjAxNQkAAAABMLg5ba6z49sI1HfIHLXj2wg8Q0lRLlRTRTo4MDU4LklRX1RPVEFMX1JFVi4xMDAwLjEvMS8yMDE5Li4uVVNELi5UT1RBTCBSRVZFTlVFAQAAAIH/BwACAAAADDcxMjUyLjcxMjc1OAEIAAAABQAAAAExAQAAAAoxOTY5MDkzMTg0AwAAAAMxNjACAAAAAjI4BAAAAAEwBwAAAAgxLzEvMjAxOQgAAAAJMy8zMS8yMDE4CQAAAAEwuDltrrPj2wjsUMgctePbCDxDSVEuS09TRTpBMDAwMjcwLklRX1RPVEFMX0FTU0VUUy4xMDAwLjEvMS8yMDE3Li4uVVNELi5BU1NFVFMBAAAAttwlAAIAAAAMNDIyNzAuNzA1ODE2AQgAAAAFAAAAATEBAAAACjE4NzU4NzUxNzUDAAAAAzE2MAIAAAAEMTAwNwQAAAABMAcAAAAIMS8xLzIwMTcIAAAACjEyLzMxLzIwMTYJAAAAATC4OW2us+PbCOxQyBy149sIOUNJUS5UU0U6NzIwMy5JUV9SRS4xMDAwLjEvMS8yMDE3Li4uVVNELi5SRVRBSU5FRCBFQVJOSU5HUwEAAAC84AQAAgAAAA0xNDk0NjguMTMxNDA3AQgAAAAFAAAAATEBAAAACjE4OTQxNTAxMzYDAAAAAzE2MAIAAAAEMTIyMgQAAAABMAcAAAAIMS8xLzIwMTcIAAAACTMvMzEvMjAxNgkAAAABMLg5ba6z49sI7FDIHLXj2whCQ0lRLk5Z</t>
  </si>
  <si>
    <t>U0U6Ri5JUV9DQVNIX0VRVUlWLjEwMDAuMS8xLzIwMTkuLi5VU0QuLkNBU0ggQU5EIEVRVUlWQUxFTlRTAQAAAF+fAQACAAAABDcxMTEBCAAAAAUAAAABMQEAAAAKMjA3ODg1ODI0MAMAAAADMTYwAgAAAAQxMDk2BAAAAAEwBwAAAAgxLzEvMjAxOQgAAAAKMTIvMzEvMjAxOAkAAAABMLg5ba6z49sI7FDIHLXj2whCQ0lRLlRTRTo3MjAzLklRX1BSRUZfRElWX09USEVSLjEwMDAuMS8xLzIwMTkuLi5VU0QuLlBSRUYgRElWSURFTkRTAQAAALzgBAACAAAACTExNS43MjkwMgEIAAAABQAAAAExAQAAAAoyMDQyMzIyNDI3AwAAAAMxNjACAAAAAjk3BAAAAAEwBwAAAAgxLzEvMjAxOQgAAAAJMy8zMS8yMDE4CQAAAAEwuDltrrPj2wjUd8gctePbCE5DSVEuTllTRTpGLklRX1RPVEFMX09VVFNUQU5ESU5HX0ZJTElOR19EQVRFLjEwMDAuMS8xLzIwMTkuLi5VU0QuLlRPVEFMIE9VVCBTSFIBAAAAX58BAAIAAAALMzk3OC41NTE3MzcBBAAAAAUAAAABNQEAAAAKMjA3ODg1ODI0MAIAAAAFMjQxNTMGAAAAATC4OW2us+PbCNR3yBy149sISENJUS5LT1NFOkEwMDUzODAuSVFfQ0FTSF9FUVVJVi4xMDAwLjEvMS8yMDE2Li4uVVNELi5DQVNIIEFORCBFUVVJVkFMRU5UUwEAAABMWQ0AAgAAAAs2MjMwLjI2MjU5NAEIAAAABQAAAAExAQAAAAoxODMwMzgxNjc5AwAAAAMxNjACAAAABDEwOTYEAAAAATAHAAAACDEvMS8yMDE2</t>
  </si>
  <si>
    <t>CAAAAAoxMi8zMS8yMDE1CQAAAAEwuDltrrPj2wjUd8gctePbCDhDSVEuVFNFOjcyMDMuSVFfVE9UQUxfQVNTRVRTLjEwMDAuMS8xLzIwMjAuLi5VU0QuLkFTU0VUUwEAAAC84AQAAgAAAA00Njg3MDIuNzExMDI1AQgAAAAFAAAAATEBAAAACjIwNDIzMjI0MjgDAAAAAzE2MAIAAAAEMTAwNwQAAAABMAcAAAAIMS8xLzIwMjAIAAAACTMvMzEvMjAxOQkAAAABMLg5ba6z49sI1HfIHLXj2whGQ0lRLk5ZU0U6R00uSVFfVE9UQUxfQ0wuMTAwMC4xLzEvMjAxNy4uLlVTRC4uVE9UQUwgQ1VSUkVOVCBMSUFCSUxJVElFUwEAAABU7qUDAgAAAAU4NTE4MQEIAAAABQAAAAExAQAAAAoxOTQzOTIyNzg0AwAAAAMxNjACAAAABDEwMDkEAAAAATAHAAAACDEvMS8yMDE3CAAAAAoxMi8zMS8yMDE2CQAAAAEwuDltrrPj2wjUd8gctePbCFBDSVEuVFNFOjcyMDMuSVFfVE9UQUxfT1VUU1RBTkRJTkdfRklMSU5HX0RBVEUuMTAwMC4xLzEvMjAyMC4uLlVTRC4uVE9UQUwgT1VUIFNIUgEAAAC84AQAAgAAAAwxNDE2Mi4xOTU4MzUBBAAAAAUAAAABNQEAAAAKMjA0MjMyMjQyOAIAAAAFMjQxNTMGAAAAATC4OW2us+PbCNR3yBy149sIPkNJUS5LT1NFOkEwMDUzODAuSVFfVE9UQUxfREVCVC4xMDAwLjEvMS8yMDE2Li4uVVNELi5UT1RBTCBERUJUAQAAAExZDQACAAAADDU1MTc5Ljk3OTQyMwEIAAAABQAAAAExAQAAAAoxODMwMzgx</t>
  </si>
  <si>
    <t>Njc5AwAAAAMxNjACAAAABDQxNzMEAAAAATAHAAAACDEvMS8yMDE2CAAAAAoxMi8zMS8yMDE1CQAAAAEwuDltrrPj2wjUd8gctePbCDxDSVEuTllTRTpGLklRX0FQSUMuMTAwMC4xLzEvMjAxNi4uLlVTRC4uUEQgSU4gQ0FQSVRBTCBDT01NT04BAAAAX58BAAIAAAAFMjE0MjEBCAAAAAUAAAABMQEAAAAKMTg3MzQ0OTc4MAMAAAADMTYwAgAAAAQxMDg0BAAAAAEwBwAAAAgxLzEvMjAxNggAAAAKMTIvMzEvMjAxNQkAAAABMLg5ba6z49sI1HfIHLXj2wg+Q0lRLktPU0U6QTAwMDI3MC5JUV9UT1RBTF9ERUJULjEwMDAuMS8xLzIwMjAuLi5VU0QuLlRPVEFMIERFQlQBAAAAttwlAAIAAAALNTgwMi45NTIyOTgBCAAAAAUAAAABMQEAAAAKMjA4MzY4NTIyOQMAAAADMTYwAgAAAAQ0MTczBAAAAAEwBwAAAAgxLzEvMjAyMAgAAAAKMTIvMzEvMjAxOQkAAAABMLg5ba6z49sI1HfIHLXj2wg8Q0lRLk5ZU0U6Ri5JUV9BUElDLjEwMDAuMS8xLzIwMTguLi5VU0QuLlBEIElOIENBUElUQUwgQ09NTU9OAQAAAF+fAQACAAAABTIxODQzAQgAAAAFAAAAATEBAAAACjIwMDgwNzYzNzkDAAAAAzE2MAIAAAAEMTA4NAQAAAABMAcAAAAIMS8xLzIwMTgIAAAACjEyLzMxLzIwMTcJAAAAATC4OW2us+PbCNR3yBy149sINkNJUS5OWVNFOkYuSVFfSU5WRU5UT1JZLjEwMDAuMS8xLzIwMTcuLi5VU0QuLklOVkVOVE9SWQEAAABfnwEA</t>
  </si>
  <si>
    <t>AgAAAAQ4ODk4AQgAAAAFAAAAATEBAAAACjE5NDY0MjQwMzMDAAAAAzE2MAIAAAAEMTA0MwQAAAABMAcAAAAIMS8xLzIwMTcIAAAACjEyLzMxLzIwMTYJAAAAATC4OW2us+PbCNR3yBy149sIPENJUS5UU0U6NzI2OS5JUV9DQVNIX0VRVUlWLjEwMDAuMS8xLzIwMTcuLi5VU0QuLkNBU0ggJiBFUVVJVgEAAAAPLgoAAgAAAAs0NDI0Ljk0NjQwMQEIAAAABQAAAAExAQAAAAoxNzk5MjQzNDgyAwAAAAMxNjACAAAABDEwOTYEAAAAATAHAAAACDEvMS8yMDE3CAAAAAkzLzMxLzIwMTYJAAAAATC4OW2us+PbCNR3yBy149sIOkNJUS5PTTpWT0xWIEIuSVFfUkUuMTAwMC4xLzEvMjAxOC4uLlVTRC4uUkVUQUlORUQgRUFSTklOR1MBAAAAN8QEAAIAAAAMMTIzNDUuNjg5NTQ0AQgAAAAFAAAAATEBAAAACjE5NDk0OTU3OTIDAAAAAzE2MAIAAAAEMTIyMgQAAAABMAcAAAAIMS8xLzIwMTgIAAAACjEyLzMxLzIwMTcJAAAAATC4OW2us+PbCNR3yBy149sIQkNJUS5UU0U6NzI2OS5JUV9QUkVGX0VRVUlUWS4xMDAwLjEvMS8yMDE4Li4uVVNELi5QUkVGIFNUT0NLIEVRVUlUWQEAAAAPLgoAAwAAAAAAuDltrrPj2wjUd8gctePbCEBDSVEuS09TRTpBMDAwMjcwLklRX1RPVEFMX1JFVi4xMDAwLjEvMS8yMDE3Li4uVVNELi5UT1RBTCBSRVZFTlVFAQAAALbcJQACAAAADDQzNzg1LjUwMDk1MwEIAAAABQAAAAExAQAAAAoxODc1</t>
  </si>
  <si>
    <t>ODc1MTc1AwAAAAMxNjACAAAAAjI4BAAAAAEwBwAAAAgxLzEvMjAxNwgAAAAKMTIvMzEvMjAxNgkAAAABMLg5ba6z49sI5Z7IHLXj2whGQ0lRLktPU0U6QTAwNTM4MC5JUV9UT1RBTF9DQS4xMDAwLjEvMS8yMDE4Li4uVVNELi5UT1RBTCBDVVJSRU5UIEFTU0VUUwEAAABMWQ0AAgAAAAw2OTI0OS4wMDEwNDcBCAAAAAUAAAABMQEAAAAKMTk0ODcxMDU4NgMAAAADMTYwAgAAAAQxMDA4BAAAAAEwBwAAAAgxLzEvMjAxOAgAAAAKMTIvMzEvMjAxNwkAAAABMLg5ba6z49sI5Z7IHLXj2wg7Q0lRLlRTRTo3MjAzLklRX0FSLjEwMDAuMS8xLzIwMTYuLi5VU0QuLkFDQ09VTlRTIFJFQ0VJVkFCTEUBAAAAvOAEAAIAAAAMMTc1NzMuNjMxNDgyAQgAAAAFAAAAATEBAAAACjE4NDc4MjUxMjADAAAAAzE2MAIAAAAEMTAyMQQAAAABMAcAAAAIMS8xLzIwMTYIAAAACTMvMzEvMjAxNQkAAAABMLg5ba6z49sI1HfIHLXj2whVQ0lRLk5BU0RBUUdTOkFBUEwuSVFfVE9UQUxfT1VUU1RBTkRJTkdfRklMSU5HX0RBVEUuMTAwMC4xLzEvMjAxNy4uLlVTRC4uVE9UQUwgT1VUIFNIUgEAAABpYQAAAgAAAAkyMTMyOS4yNTIBBAAAAAUAAAABNQEAAAAKMTkxOTMzNDQ4NAIAAAAFMjQxNTMGAAAAATC4OW2us+PbCNR3yBy149sIQkNJUS5YVFJBOkRBSS5JUV9UT1RBTF9DQS4xMDAwLjEvMS8yMDE2Li4uVVNELi5UT1RBTCBDVVJSRU5U</t>
  </si>
  <si>
    <t>IEFTU0VUUwUAAAAAAAAACAAAABQoSW52YWxpZCBJZGVudGlmaWVyKbg5ba6z49sI1HfIHLXj2wg+Q0lRLlRTRTo3MjAzLklRX0FQSUMuMTAwMC4xLzEvMjAxNi4uLlVTRC4uUEQgSU4gQ0FQSVRBTCBDT01NT04BAAAAvOAEAAIAAAALNDU1OS4xNjMzNTQBCAAAAAUAAAABMQEAAAAKMTg0NzgyNTEyMAMAAAADMTYwAgAAAAQxMDg0BAAAAAEwBwAAAAgxLzEvMjAxNggAAAAJMy8zMS8yMDE1CQAAAAEwuDltrrPj2wjlnsgctePbCEJDSVEuVFNFOjcyNzAuSVFfUFJFRl9FUVVJVFkuMTAwMC4xLzEvMjAyMC4uLlVTRC4uUFJFRiBTVE9DSyBFUVVJVFkBAAAAUlcNAAMAAAAAALg5ba6z49sI5Z7IHLXj2wg9Q0lRLk9NOlZPTFYgQi5JUV9DT0dTLjEwMDAuMS8xLzIwMjAuLi5VU0QuLkNPU1QgT0YgR09PRFMgU09MRAEAAAA3xAQAAgAAAAwzMzg4MS4wMTA4OTgBCAAAAAUAAAABMQEAAAAKMjA4MjQxNTYwMgMAAAADMTYwAgAAAAIzNAQAAAABMAcAAAAIMS8xLzIwMjAIAAAACjEyLzMxLzIwMTkJAAAAATC4OW2us+PbCOWeyBy149sISENJUS5LT1NFOkEwMDAyNzAuSVFfQ0FTSF9FUVVJVi4xMDAwLjEvMS8yMDE5Li4uVVNELi5DQVNIIEFORCBFUVVJVkFMRU5UUwEAAAC23CUAAgAAAAsyMDU5LjQyOTA5MwEIAAAABQAAAAExAQAAAAoyMDIxNTMwNjIzAwAAAAMxNjACAAAABDEwOTYEAAAAATAHAAAACDEvMS8yMDE5</t>
  </si>
  <si>
    <t>CAAAAAoxMi8zMS8yMDE4CQAAAAEwuDltrrPj2wjlnsgctePbCDlDSVEuVFNFOjgwNTguSVFfUkUuMTAwMC4xLzEvMjAxNy4uLlVTRC4uUkVUQUlORUQgRUFSTklOR1MBAAAAgf8HAAIAAAAMMjg3MTAuNDAyNzY4AQgAAAAFAAAAATEBAAAACjE4NTExMTAxMzQDAAAAAzE2MAIAAAAEMTIyMgQAAAABMAcAAAAIMS8xLzIwMTcIAAAACTMvMzEvMjAxNgkAAAABMLg5ba6z49sI5Z7IHLXj2wg8Q0lRLlRTRTo3MjAzLklRX0NBU0hfRVFVSVYuMTAwMC4xLzEvMjAyMC4uLlVTRC4uQ0FTSCAmIEVRVUlWAQAAALzgBAACAAAADDI1MTgwLjE0NTQyNQEIAAAABQAAAAExAQAAAAoyMDQyMzIyNDI4AwAAAAMxNjACAAAABDEwOTYEAAAAATAHAAAACDEvMS8yMDIwCAAAAAkzLzMxLzIwMTkJAAAAATC4OW2us+PbCOWeyBy149sIQkNJUS5OWVNFOkhNQy5JUV9QUkVGX0VRVUlUWS4xMDAwLjEvMS8yMDE5Li4uVVNELi5QUkVGIFNUT0NLIEVRVUlUWQEAAACVQQQAAwAAAAAAuDltrrPj2wjlnsgctePbCEJDSVEuVFNFOjgwNTguSVFfUFJFRl9FUVVJVFkuMTAwMC4xLzEvMjAxNi4uLlVTRC4uUFJFRiBTVE9DSyBFUVVJVFkBAAAAgf8HAAMAAAAAALg5ba6z49sI5Z7IHLXj2whEQ0lRLlRTRTo4MDU4LklRX0NBU0hfRVFVSVYuMTAwMC4xLzEvMjAxOC4uLlVTRC4uQ0FTSCBBTkQgRVFVSVZBTEVOVFMBAAAAgf8HAAIAAAAMMTAy</t>
  </si>
  <si>
    <t>NzMuNjY4MzE2AQgAAAAFAAAAATEBAAAACjE4OTM5OTc5NTQDAAAAAzE2MAIAAAAEMTA5NgQAAAABMAcAAAAIMS8xLzIwMTgIAAAACTMvMzEvMjAxNwkAAAABMLg5ba6z49sI5Z7IHLXj2wg7Q0lRLlRTRTo3MjAzLklRX0FSLjEwMDAuMS8xLzIwMTcuLi5VU0QuLkFDQ09VTlRTIFJFQ0VJVkFCTEUBAAAAvOAEAAIAAAAMMTc4MDEuMjU0MDk1AQgAAAAFAAAAATEBAAAACjE4OTQxNTAxMzYDAAAAAzE2MAIAAAAEMTAyMQQAAAABMAcAAAAIMS8xLzIwMTcIAAAACTMvMzEvMjAxNgkAAAABMLg5ba6z49sI5Z7IHLXj2wg+Q0lRLk5BU0RBUUdTOkFBUEwuSVFfUkUuMTAwMC4xLzEvMjAxNi4uLlVTRC4uUkVUQUlORUQgRUFSTklOR1MBAAAAaWEAAAIAAAAFOTIyODQBCAAAAAUAAAABMQEAAAAKMTg2Mzk5NjY4NAMAAAADMTYwAgAAAAQxMjIyBAAAAAEwBwAAAAgxLzEvMjAxNggAAAAJOS8yNi8yMDE1CQAAAAEwuDltrrPj2wjlnsgctePbCDZDSVEuTllTRTpGLklRX1RPVEFMX0FTU0VUUy4xMDAwLjEvMS8yMDE4Li4uVVNELi5BU1NFVFMBAAAAX58BAAIAAAAGMjU4NDk2AQgAAAAFAAAAATEBAAAACjIwMDgwNzYzNzkDAAAAAzE2MAIAAAAEMTAwNwQAAAABMAcAAAAIMS8xLzIwMTgIAAAACjEyLzMxLzIwMTcJAAAAATC4OW2us+PbCOWeyBy149sIQ0NJUS5OWVNFOkdNLklRX0NBU0hfRVFVSVYuMTAwMC4xLzEvMjAx</t>
  </si>
  <si>
    <t>OC4uLlVTRC4uQ0FTSCBBTkQgRVFVSVZBTEVOVFMBAAAAVO6lAwIAAAAFMTEyMTIBCAAAAAUAAAABMQEAAAAKMjAwODA3MDEzNwMAAAADMTYwAgAAAAQxMDk2BAAAAAEwBwAAAAgxLzEvMjAxOAgAAAAKMTIvMzEvMjAxNwkAAAABMLg5ba6z49sI5Z7IHLXj2wg9Q0lRLk5ZU0U6SEQuSVFfVE9UQUxfQVNTRVRTLjEwMDAuMS8xLzIwMTcuLi5VU0QuLlRPVEFMIEFTU0VUUwEAAACXQAQAAgAAAAU0MTk3MwEIAAAABQAAAAExAQAAAAoxODc5NTU1NTczAwAAAAMxNjACAAAABDEwMDcEAAAAATAHAAAACDEvMS8yMDE3CAAAAAkxLzMxLzIwMTYJAAAAATC4OW2us+PbCOWeyBy149sISUNJUS5OQVNEQVFHUzpUU0xBLklRX0NBU0hfRVFVSVYuMTAwMC4xLzEvMjAxNi4uLlVTRC4uQ0FTSCBBTkQgRVFVSVZBTEVOVFMBAAAAEMaiAQIAAAAIMTE5Ni45MDgBCAAAAAUAAAABMQEAAAAKMTg3NTc2OTA4MgMAAAADMTYwAgAAAAQxMDk2BAAAAAEwBwAAAAgxLzEvMjAxNggAAAAKMTIvMzEvMjAxNQkAAAABMLg5ba6z49sI5Z7IHLXj2whDQ0lRLk5BU0RBUUdTOkFBUEwuSVFfQVBJQy4xMDAwLjEvMS8yMDE5Li4uVVNELi5QRCBJTiBDQVBJVEFMIENPTU1PTgEAAABpYQAAAwAAAAAAuDltrrPj2wj0xcgctePbCDxDSVEuVFNFOjgwNTguSVFfQ09HUy4xMDAwLjEvMS8yMDE5Li4uVVNELi5DT1NUIE9GIEdPT0RTIFNPTEQBAAAA</t>
  </si>
  <si>
    <t>gf8HAAIAAAALNTM0NjYuMjIzNTIBCAAAAAUAAAABMQEAAAAKMTk2OTA5MzE4NAMAAAADMTYwAgAAAAIzNAQAAAABMAcAAAAIMS8xLzIwMTkIAAAACTMvMzEvMjAxOAkAAAABMLg5ba6z49sI9MXIHLXj2whNQ0lRLlRTRTo3MjAzLklRX0NBU0hfU1RfSU5WRVNULjEwMDAuMS8xLzIwMTcuLi5VU0QuLlRPVCBDQVNIICYgU1QgSU5WRVNUTUVOVFMBAAAAvOAEAAIAAAAMNDE0NTIuNTUyNDI2AQgAAAAFAAAAATEBAAAACjE4OTQxNTAxMzYDAAAAAzE2MAIAAAAEMTAwMgQAAAABMAcAAAAIMS8xLzIwMTcIAAAACTMvMzEvMjAxNgkAAAABMLg5ba6z49sI5Z7IHLXj2whNQ0lRLk5ZU0U6SE1DLklRX0NBU0hfU1RfSU5WRVNULjEwMDAuMS8xLzIwMTkuLi5VU0QuLlRPVCBDQVNIICYgU1QgSU5WRVNUTUVOVFMBAAAAlUEEAAIAAAAMMjMyNTMuNzU1NjMzAQgAAAAFAAAAATEBAAAACjIwNDE4Nzg0OTgDAAAAAzE2MAIAAAAEMTAwMgQAAAABMAcAAAAIMS8xLzIwMTkIAAAACTMvMzEvMjAxOAkAAAABMLg5ba6z49sI5Z7IHLXj2wg8Q0lRLlRTRTo3MjAzLklRX0NPR1MuMTAwMC4xLzEvMjAxNi4uLlVTRC4uQ09TVCBPRiBHT09EUyBTT0xEAQAAALzgBAACAAAADTE3NDMxNy41NDY1NjYBCAAAAAUAAAABMQEAAAAKMTg0NzgyNTEyMAMAAAADMTYwAgAAAAIzNAQAAAABMAcAAAAIMS8xLzIwMTYIAAAACTMvMzEvMjAxNQkA</t>
  </si>
  <si>
    <t>AAABMLg5ba6z49sI9MXIHLXj2whHQ0lRLk5BU0RBUUdTOkFBUEwuSVFfVE9UQUxfQ0EuMTAwMC4xLzEvMjAyMC4uLlVTRC4uVE9UQUwgQ1VSUkVOVCBBU1NFVFMBAAAAaWEAAAIAAAAGMTYyODE5AQgAAAAFAAAAATEBAAAACy0yMTI0NjU5NzQzAwAAAAMxNjACAAAABDEwMDgEAAAAATAHAAAACDEvMS8yMDIwCAAAAAk5LzI4LzIwMTkJAAAAATC4OW2us+PbCOWeyBy149sIQENJUS5OWVNFOkYuSVFfUFJFRl9FUVVJVFkuMTAwMC4xLzEvMjAxOC4uLlVTRC4uUFJFRiBTVE9DSyBFUVVJVFkBAAAAX58BAAMAAAAAALg5ba6z49sI9MXIHLXj2whCQ0lRLlRTRTo3MjY5LklRX1BSRUZfRElWX09USEVSLjEwMDAuMS8xLzIwMjAuLi5VU0QuLlBSRUYgRElWSURFTkRTAQAAAA8uCgADAAAAAAC4OW2us+PbCPTFyBy149sIQENJUS5OWVNFOkhELklRX1RPVEFMX0xJQUIuMTAwMC4xLzEvMjAyMC4uLlVTRC4uVE9UQUwgTElBQklMSVRJRVMBAAAAl0AEAAIAAAAFNDU4ODEBCAAAAAUAAAABMQEAAAAKMjA4NTczOTg2MgMAAAADMTYwAgAAAAQxMjc2BAAAAAEwBwAAAAgxLzEvMjAyMAgAAAAIMi8zLzIwMTkJAAAAATC4OW2us+PbCPTFyBy149sIQkNJUS5UU0U6NzIwMy5JUV9QUkVGX0RJVl9PVEhFUi4xMDAwLjEvMS8yMDE4Li4uVVNELi5QUkVGIERJVklERU5EUwEAAAC84AQAAgAAAAk4Ny44NDc1MzUBCAAAAAUAAAAB</t>
  </si>
  <si>
    <t>MQEAAAAKMTk2OTA0Nzc3MwMAAAADMTYwAgAAAAI5NwQAAAABMAcAAAAIMS8xLzIwMTgIAAAACTMvMzEvMjAxNwkAAAABMLg5ba6z49sI9MXIHLXj2wg8Q0lRLlRTRTo4MDU4LklRX1RPVEFMX1JFVi4xMDAwLjEvMS8yMDE4Li4uVVNELi5UT1RBTCBSRVZFTlVFAQAAAIH/BwACAAAADDU3NjMwLjE0NDM2MgEIAAAABQAAAAExAQAAAAoxODkzOTk3OTU0AwAAAAMxNjACAAAAAjI4BAAAAAEwBwAAAAgxLzEvMjAxOAgAAAAJMy8zMS8yMDE3CQAAAAEwuDltrrPj2wj0xcgctePbCDxDSVEuVFNFOjcyMDMuSVFfVE9UQUxfUkVWLjEwMDAuMS8xLzIwMTguLi5VU0QuLlRPVEFMIFJFVkVOVUUBAAAAvOAEAAIAAAANMjQ3NTA4LjQ2MTExMgEIAAAABQAAAAExAQAAAAoxOTY5MDQ3NzczAwAAAAMxNjACAAAAAjI4BAAAAAEwBwAAAAgxLzEvMjAxOAgAAAAJMy8zMS8yMDE3CQAAAAEwo6UTrrPj2wj0xcgctePbCEFDSVEuTkFTREFRR1M6QUFQTC5JUV9DT0dTLjEwMDAuMS8xLzIwMjAuLi5VU0QuLkNPU1QgT0YgR09PRFMgU09MRAEAAABpYQAAAgAAAAYxNjE3ODIBCAAAAAUAAAABMQEAAAALLTIxMjQ2NTk3NDMDAAAAAzE2MAIAAAACMzQEAAAAATAHAAAACDEvMS8yMDIwCAAAAAk5LzI4LzIwMTkJAAAAATCjpROus+PbCPTFyBy149sIPENJUS5OWVNFOkYuSVFfVE9UQUxfQVNTRVRTLjEwMDAuMS8xLzIwMTcuLi5VU0Qu</t>
  </si>
  <si>
    <t>LlRPVEFMIEFTU0VUUwEAAABfnwEAAgAAAAYyMzc5NTEBCAAAAAUAAAABMQEAAAAKMTk0NjQyNDAzMwMAAAADMTYwAgAAAAQxMDA3BAAAAAEwBwAAAAgxLzEvMjAxNwgAAAAKMTIvMzEvMjAxNgkAAAABMKOlE66z49sI9MXIHLXj2wgyQ0lRLlRTRTo4MDU4LklRX05JLjEwMDAuMS8xLzIwMTYuLi5VU0QuLk5FVCBJTkNPTUUBAAAAgf8HAAIAAAALMzMzOC4zOTQ5MzIBCAAAAAUAAAABMQEAAAAKMTc5NzQ3NDA0NQMAAAADMTYwAgAAAAIxNQQAAAABMAcAAAAIMS8xLzIwMTYIAAAACTMvMzEvMjAxNQkAAAABMKOlE66z49sI9MXIHLXj2wg8Q0lRLk5ZU0U6SE1DLklRX0NPR1MuMTAwMC4xLzEvMjAxNi4uLlVTRC4uQ09TVCBPRiBHT09EUyBTT0xEAQAAAJVBBAACAAAADDg2MDk3LjA0MzExOAEIAAAABQAAAAExAQAAAAoxODQ3NzcyNTA2AwAAAAMxNjACAAAAAjM0BAAAAAEwBwAAAAgxLzEvMjAxNggAAAAJMy8zMS8yMDE1CQAAAAEwo6UTrrPj2wj0xcgctePbCDhDSVEuTllTRTpGLklRX1RPVEFMX0RFQlQuMTAwMC4xLzEvMjAxOC4uLlVTRC4uVE9UQUwgREVCVAEAAABfnwEAAgAAAAYxNTQyODcBCAAAAAUAAAABMQEAAAAKMjAwODA3NjM3OQMAAAADMTYwAgAAAAQ0MTczBAAAAAEwBwAAAAgxLzEvMjAxOAgAAAAKMTIvMzEvMjAxNwkAAAABMKOlE66z49sI9MXIHLXj2whDQ0lRLk5BU0RBUUdTOkFBUEwuSVFf</t>
  </si>
  <si>
    <t>QVBJQy4xMDAwLjEvMS8yMDE4Li4uVVNELi5QRCBJTiBDQVBJVEFMIENPTU1PTgEAAABpYQAAAwAAAAAAo6UTrrPj2wj0xcgctePbCDhDSVEuTllTRTpITUMuSVFfVE9UQUxfQVNTRVRTLjEwMDAuMS8xLzIwMTYuLi5VU0QuLkFTU0VUUwEAAACVQQQAAgAAAA0xNTM1NjEuNDQxNDgxAQgAAAAFAAAAATEBAAAACjE4NDc3NzI1MDYDAAAAAzE2MAIAAAAEMTAwNwQAAAABMAcAAAAIMS8xLzIwMTYIAAAACTMvMzEvMjAxNQkAAAABMKOlE66z49sII+3IHLXj2wg9Q0lRLk5ZU0U6R00uSVFfVE9UQUxfQVNTRVRTLjEwMDAuMS8xLzIwMTYuLi5VU0QuLlRPVEFMIEFTU0VUUwEAAABU7qUDAgAAAAYxOTQzMzgBCAAAAAUAAAABMQEAAAAKMTg3MzMwMjM3NwMAAAADMTYwAgAAAAQxMDA3BAAAAAEwBwAAAAgxLzEvMjAxNggAAAAKMTIvMzEvMjAxNQkAAAABMKOlE66z49sI9MXIHLXj2whAQ0lRLktPU0U6QTAwMDI3MC5JUV9DT0dTLjEwMDAuMS8xLzIwMTguLi5VU0QuLkNPU1QgT0YgR09PRFMgU09MRAEAAAC23CUAAgAAAAw0MTgxOS44NTg4NDQBCAAAAAUAAAABMQEAAAAKMTk0ODIyNjQyMAMAAAADMTYwAgAAAAIzNAQAAAABMAcAAAAIMS8xLzIwMTgIAAAACjEyLzMxLzIwMTcJAAAAATCjpROus+PbCPTFyBy149sIP0NJUS5OQVNEQVFHUzpBQVBMLklRX1RPVEFMX0RFQlQuMTAwMC4xLzEvMjAxOC4uLlVTRC4uVE9U</t>
  </si>
  <si>
    <t>QUwgREVCVAEAAABpYQAAAgAAAAYxMTU2ODABCAAAAAUAAAABMQEAAAAKMTk4OTkwOTgxNAMAAAADMTYwAgAAAAQ0MTczBAAAAAEwBwAAAAgxLzEvMjAxOAgAAAAJOS8zMC8yMDE3CQAAAAEwo6UTrrPj2wj0xcgctePbCEJDSVEuS09TRTpBMDA1MzgwLklRX0FQSUMuMTAwMC4xLzEvMjAxNi4uLlVTRC4uUEQgSU4gQ0FQSVRBTCBDT01NT04BAAAATFkNAAIAAAAKMjk5MS42MjQ2MwEIAAAABQAAAAExAQAAAAoxODMwMzgxNjc5AwAAAAMxNjACAAAABDEwODQEAAAAATAHAAAACDEvMS8yMDE2CAAAAAoxMi8zMS8yMDE1CQAAAAEwo6UTrrPj2wgj7cgctePbCD9DSVEuTllTRTpGLklRX1RPVEFMX0xJQUIuMTAwMC4xLzEvMjAyMC4uLlVTRC4uVE9UQUwgTElBQklMSVRJRVMBAAAAX58BAAIAAAAGMjI1MzA3AQgAAAAFAAAAATEBAAAACy0yMTEzNjkyNDYxAwAAAAMxNjACAAAABDEyNzYEAAAAATAHAAAACDEvMS8yMDIwCAAAAAoxMi8zMS8yMDE5CQAAAAEwo6UTrrPj2wgj7cgctePbCD1DSVEuTkFTREFRR1M6QUFQTC5JUV9UT1RBTF9BU1NFVFMuMTAwMC4xLzEvMjAxOS4uLlVTRC4uQVNTRVRTAQAAAGlhAAACAAAABjM2NTcyNQEIAAAABQAAAAExAQAAAAoyMDY3MjA5NjI2AwAAAAMxNjACAAAABDEwMDcEAAAAATAHAAAACDEvMS8yMDE5CAAAAAk5LzI5LzIwMTgJAAAAATCjpROus+PbCCPtyBy149sIUUNJUS5L</t>
  </si>
  <si>
    <t>T1NFOkEwMDAyNzAuSVFfQ0FTSF9TVF9JTlZFU1QuMTAwMC4xLzEvMjAyMC4uLlVTRC4uVE9UIENBU0ggJiBTVCBJTlZFU1RNRU5UUwEAAAC23CUAAgAAAAs3OTAyLjA2NjI0MwEIAAAABQAAAAExAQAAAAoyMDgzNjg1MjI5AwAAAAMxNjACAAAABDEwMDIEAAAAATAHAAAACDEvMS8yMDIwCAAAAAoxMi8zMS8yMDE5CQAAAAEwo6UTrrPj2wgj7cgctePbCEBDSVEuTkFTREFRR1M6VFNMQS5JUV9BUi4xMDAwLjEvMS8yMDE2Li4uVVNELi5BQ0NPVU5UUyBSRUNFSVZBQkxFAQAAABDGogECAAAABzE2OC45NjUBCAAAAAUAAAABMQEAAAAKMTg3NTc2OTA4MgMAAAADMTYwAgAAAAQxMDIxBAAAAAEwBwAAAAgxLzEvMjAxNggAAAAKMTIvMzEvMjAxNQkAAAABMKOlE66z49sII+3IHLXj2wg5Q0lRLk5ZU0U6R00uSVFfVE9UQUxfREVCVC4xMDAwLjEvMS8yMDE4Li4uVVNELi5UT1RBTCBERUJUAQAAAFTupQMCAAAABTk0MjE5AQgAAAAFAAAAATEBAAAACjIwMDgwNzAxMzcDAAAAAzE2MAIAAAAENDE3MwQAAAABMAcAAAAIMS8xLzIwMTgIAAAACjEyLzMxLzIwMTcJAAAAATCjpROus+PbCCPtyBy149sIOUNJUS5PTTpWT0xWIEIuSVFfSU5WRU5UT1JZLjEwMDAuMS8xLzIwMTYuLi5VU0QuLklOVkVOVE9SWQEAAAA3xAQAAgAAAAs1MjM1LjI2MzQ0NQEIAAAABQAAAAExAQAAAAoxODMzNDc2ODg4AwAAAAMxNjACAAAABDEw</t>
  </si>
  <si>
    <t>NDMEAAAAATAHAAAACDEvMS8yMDE2CAAAAAoxMi8zMS8yMDE1CQAAAAEwo6UTrrPj2wgj7cgctePbCERDSVEuVFNFOjcyNzAuSVFfQ0FTSF9FUVVJVi4xMDAwLjEvMS8yMDE4Li4uVVNELi5DQVNIIEFORCBFUVVJVkFMRU5UUwEAAABSVw0AAgAAAAs1OTA4LjcxNzU3NwEIAAAABQAAAAExAQAAAAoxODYwNDExNTg5AwAAAAMxNjACAAAABDEwOTYEAAAAATAHAAAACDEvMS8yMDE4CAAAAAkzLzMxLzIwMTcJAAAAATCjpROus+PbCCPtyBy149sIOENJUS5YVFJBOkRBSS5JUV9JTlZFTlRPUlkuMTAwMC4xLzEvMjAxNi4uLlVTRC4uSU5WRU5UT1JZBQAAAAAAAAAIAAAAFChJbnZhbGlkIElkZW50aWZpZXIpo6UTrrPj2wgj7cgctePbCD5DSVEuVFNFOjcyMDMuSVFfQVBJQy4xMDAwLjEvMS8yMDE3Li4uVVNELi5QRCBJTiBDQVBJVEFMIENPTU1PTgEAAAC84AQAAgAAAAs0ODc4LjYxMzE2NgEIAAAABQAAAAExAQAAAAoxODk0MTUwMTM2AwAAAAMxNjACAAAABDEwODQEAAAAATAHAAAACDEvMS8yMDE3CAAAAAkzLzMxLzIwMTYJAAAAATCjpROus+PbCCPtyBy149sIQkNJUS5YVFJBOkRBSS5JUV9QUkVGX0VRVUlUWS4xMDAwLjEvMS8yMDE3Li4uVVNELi5QUkVGIFNUT0NLIEVRVUlUWQUAAAAAAAAACAAAABQoSW52YWxpZCBJZGVudGlmaWVyKaOlE66z49sII+3IHLXj2wg4Q0lRLlRTRTo4MDU4LklRX1RPVEFMX0FT</t>
  </si>
  <si>
    <t>U0VUUy4xMDAwLjEvMS8yMDE2Li4uVVNELi5BU1NFVFMBAAAAgf8HAAIAAAANMTM5Nzk4LjAzNTkyNgEIAAAABQAAAAExAQAAAAoxNzk3NDc0MDQ1AwAAAAMxNjACAAAABDEwMDcEAAAAATAHAAAACDEvMS8yMDE2CAAAAAkzLzMxLzIwMTUJAAAAATCjpROus+PbCCPtyBy149sIOkNJUS5UU0U6NzIwMy5JUV9UT1RBTF9ERUJULjEwMDAuMS8xLzIwMTcuLi5VU0QuLlRPVEFMIERFQlQBAAAAvOAEAAIAAAANMTY0Nzk0LjE2MzExNAEIAAAABQAAAAExAQAAAAoxODk0MTUwMTM2AwAAAAMxNjACAAAABDQxNzMEAAAAATAHAAAACDEvMS8yMDE3CAAAAAkzLzMxLzIwMTYJAAAAATCjpROus+PbCCPtyBy149sIS0NJUS5OWVNFOkYuSVFfQ0FTSF9TVF9JTlZFU1QuMTAwMC4xLzEvMjAxOC4uLlVTRC4uVE9UIENBU0ggJiBTVCBJTlZFU1RNRU5UUwEAAABfnwEAAgAAAAUyNjQ4OAEIAAAABQAAAAExAQAAAAoyMDA4MDc2Mzc5AwAAAAMxNjACAAAABDEwMDIEAAAAATAHAAAACDEvMS8yMDE4CAAAAAoxMi8zMS8yMDE3CQAAAAEwo6UTrrPj2wgj7cgctePbCEJDSVEuTllTRTpITUMuSVFfUFJFRl9ESVZfT1RIRVIuMTAwMC4xLzEvMjAxNi4uLlVTRC4uUFJFRiBESVZJREVORFMBAAAAlUEEAAMAAAAAAKOlE66z49sICBTJHLXj2whCQ0lRLlRTRTo3MjcwLklRX1BSRUZfRElWX09USEVSLjEwMDAuMS8xLzIwMTkuLi5VU0Qu</t>
  </si>
  <si>
    <t>LlBSRUYgRElWSURFTkRTAQAAAFJXDQADAAAAAACjpROus+PbCCPtyBy149sIQENJUS5LT1NFOkEwMDAyNzAuSVFfVE9UQUxfUkVWLjEwMDAuMS8xLzIwMjAuLi5VU0QuLlRPVEFMIFJFVkVOVUUBAAAAttwlAAIAAAAMNTAzNjUuMDQxMjA0AQgAAAAFAAAAATEBAAAACjIwODM2ODUyMjkDAAAAAzE2MAIAAAACMjgEAAAAATAHAAAACDEvMS8yMDIwCAAAAAoxMi8zMS8yMDE5CQAAAAEwo6UTrrPj2wgj7cgctePbCD9DSVEuVFNFOjgwNTguSVFfQ09NTU9OLjEwMDAuMS8xLzIwMTguLi5VU0QuLkNPTU1PTiBTVE9DSyBFUVVJVFkBAAAAgf8HAAIAAAALMTgzMy42MDU0MDkBCAAAAAUAAAABMQEAAAAKMTg5Mzk5Nzk1NAMAAAADMTYwAgAAAAQxMTAzBAAAAAEwBwAAAAgxLzEvMjAxOAgAAAAJMy8zMS8yMDE3CQAAAAEwo6UTrrPj2wgIFMkctePbCD1DSVEuTkFTREFRR1M6VFNMQS5JUV9UT1RBTF9BU1NFVFMuMTAwMC4xLzEvMjAyMC4uLlVTRC4uQVNTRVRTAQAAABDGogECAAAABTM0MzA5AQgAAAAFAAAAATEBAAAACy0yMTEzNTc4OTE4AwAAAAMxNjACAAAABDEwMDcEAAAAATAHAAAACDEvMS8yMDIwCAAAAAoxMi8zMS8yMDE5CQAAAAEwo6UTrrPj2wgIFMkctePbCD5DSVEuVFNFOjcyMDMuSVFfQVBJQy4xMDAwLjEvMS8yMDIwLi4uVVNELi5QRCBJTiBDQVBJVEFMIENPTU1PTgEAAAC84AQAAgAAAAs0Mzk2LjM3</t>
  </si>
  <si>
    <t>MjAzNAEIAAAABQAAAAExAQAAAAoyMDQyMzIyNDI4AwAAAAMxNjACAAAABDEwODQEAAAAATAHAAAACDEvMS8yMDIwCAAAAAkzLzMxLzIwMTkJAAAAATCjpROus+PbCAgUyRy149sIQUNJUS5UU0U6ODA1OC5JUV9UT1RBTF9MSUFCLjEwMDAuMS8xLzIwMTcuLi5VU0QuLlRPVEFMIExJQUJJTElUSUVTAQAAAIH/BwACAAAADDg4MDk4LjM3NjI0NgEIAAAABQAAAAExAQAAAAoxODUxMTEwMTM0AwAAAAMxNjACAAAABDEyNzYEAAAAATAHAAAACDEvMS8yMDE3CAAAAAkzLzMxLzIwMTYJAAAAATCjpROus+PbCAgUyRy149sIOkNJUS5UU0U6ODA1OC5JUV9UT1RBTF9ERUJULjEwMDAuMS8xLzIwMTkuLi5VU0QuLlRPVEFMIERFQlQBAAAAgf8HAAIAAAAMNDg0ODUuMjkwMTgzAQgAAAAFAAAAATEBAAAACjE5NjkwOTMxODQDAAAAAzE2MAIAAAAENDE3MwQAAAABMAcAAAAIMS8xLzIwMTkIAAAACTMvMzEvMjAxOAkAAAABMKOlE66z49sICBTJHLXj2wg+Q0lRLlRTRTo3MjAzLklRX1RPVEFMX0FTU0VUUy4xMDAwLjEvMS8yMDE3Li4uVVNELi5UT1RBTCBBU1NFVFMBAAAAvOAEAAIAAAANNDIyMTAzLjkwNTkwNwEIAAAABQAAAAExAQAAAAoxODk0MTUwMTM2AwAAAAMxNjACAAAABDEwMDcEAAAAATAHAAAACDEvMS8yMDE3CAAAAAkzLzMxLzIwMTYJAAAAATCjpROus+PbCAgUyRy149sIQUNJUS5OQVNEQVFHUzpBQVBMLklR</t>
  </si>
  <si>
    <t>X0NBU0hfRVFVSVYuMTAwMC4xLzEvMjAxNy4uLlVTRC4uQ0FTSCAmIEVRVUlWAQAAAGlhAAACAAAABTIwNDg0AQgAAAAFAAAAATEBAAAACjE5MTkzMzQ0ODQDAAAAAzE2MAIAAAAEMTA5NgQAAAABMAcAAAAIMS8xLzIwMTcIAAAACTkvMjQvMjAxNgkAAAABMKOlE66z49sICBTJHLXj2whVQ0lRLk5BU0RBUUdTOlRTTEEuSVFfVE9UQUxfT1VUU1RBTkRJTkdfRklMSU5HX0RBVEUuMTAwMC4xLzEvMjAxOS4uLlVTRC4uVE9UQUwgT1VUIFNIUgEAAAAQxqIBAgAAAAsyNTkwLjgyMjMwNQEEAAAABQAAAAE1AQAAAAoyMDc5MTI4NjI1AgAAAAUyNDE1MwYAAAABMKOlE66z49sICBTJHLXj2wg9Q0lRLk9NOlZPTFYgQi5JUV9DQVNIX0VRVUlWLjEwMDAuMS8xLzIwMTkuLi5VU0QuLkNBU0ggJiBFUVVJVgEAAAA3xAQAAgAAAAs1MjgxLjE2NzkyNwEIAAAABQAAAAExAQAAAAoyMDE3NTAzNzk5AwAAAAMxNjACAAAABDEwOTYEAAAAATAHAAAACDEvMS8yMDE5CAAAAAoxMi8zMS8yMDE4CQAAAAEwo6UTrrPj2wgIFMkctePbCEJDSVEuTllTRTpITUMuSVFfUFJFRl9FUVVJVFkuMTAwMC4xLzEvMjAxNi4uLlVTRC4uUFJFRiBTVE9DSyBFUVVJVFkBAAAAlUEEAAMAAAAAAKOlE66z49sICBTJHLXj2wg/Q0lRLlhUUkE6REFJLklRX0NPTU1PTi4xMDAwLjEvMS8yMDE3Li4uVVNELi5DT01NT04gU1RPQ0sgRVFVSVRZBQAAAAAA</t>
  </si>
  <si>
    <t>AAAIAAAAFChJbnZhbGlkIElkZW50aWZpZXIpo6UTrrPj2wgIFMkctePbCENDSVEuS09TRTpBMDA1MzgwLklRX0NPTU1PTi4xMDAwLjEvMS8yMDIwLi4uVVNELi5DT01NT04gU1RPQ0sgRVFVSVRZAQAAAExZDQACAAAACzExMTEuNzczNTk4AQgAAAAFAAAAATEBAAAACjIwODM3OTczNTUDAAAAAzE2MAIAAAAEMTEwMwQAAAABMAcAAAAIMS8xLzIwMjAIAAAACjEyLzMxLzIwMTkJAAAAATCjpROus+PbCAgUyRy149sIO0NJUS5YVFJBOkRBSS5JUV9BUi4xMDAwLjEvMS8yMDE5Li4uVVNELi5BQ0NPVU5UUyBSRUNFSVZBQkxFBQAAAAAAAAAIAAAAFChJbnZhbGlkIElkZW50aWZpZXIpo6UTrrPj2wgIFMkctePbCD5DSVEuTllTRTpITUMuSVFfQVBJQy4xMDAwLjEvMS8yMDE2Li4uVVNELi5QRCBJTiBDQVBJVEFMIENPTU1PTgEAAACVQQQAAgAAAAsxNDI2LjEwMjIwMwEIAAAABQAAAAExAQAAAAoxODQ3NzcyNTA2AwAAAAMxNjACAAAABDEwODQEAAAAATAHAAAACDEvMS8yMDE2CAAAAAkzLzMxLzIwMTUJAAAAATCjpROus+PbCAgUyRy149sIP0NJUS5UU0U6ODA1OC5JUV9DT01NT04uMTAwMC4xLzEvMjAxNy4uLlVTRC4uQ09NTU9OIFNUT0NLIEVRVUlUWQEAAACB/wcAAgAAAAoxODE5LjU3MDk0AQgAAAAFAAAAATEBAAAACjE4NTExMTAxMzQDAAAAAzE2MAIAAAAEMTEwMwQAAAABMAcAAAAIMS8xLzIwMTcIAAAA</t>
  </si>
  <si>
    <t>CTMvMzEvMjAxNgkAAAABMKOlE66z49sIBzvJHLXj2whCQ0lRLlRTRTo3MjAzLklRX1RPVEFMX0NBLjEwMDAuMS8xLzIwMTguLi5VU0QuLlRPVEFMIENVUlJFTlQgQVNTRVRTAQAAALzgBAACAAAADTE1OTk0My40NTUzMTQBCAAAAAUAAAABMQEAAAAKMTk2OTA0Nzc3MwMAAAADMTYwAgAAAAQxMDA4BAAAAAEwBwAAAAgxLzEvMjAxOAgAAAAJMy8zMS8yMDE3CQAAAAEwo6UTrrPj2wgHO8kctePbCDpDSVEuWFRSQTpEQUkuSVFfVE9UQUxfREVCVC4xMDAwLjEvMS8yMDE2Li4uVVNELi5UT1RBTCBERUJUBQAAAAAAAAAIAAAAFChJbnZhbGlkIElkZW50aWZpZXIpo6UTrrPj2wgIFMkctePbCEJDSVEuTllTRTpITUMuSVFfUFJFRl9ESVZfT1RIRVIuMTAwMC4xLzEvMjAxOC4uLlVTRC4uUFJFRiBESVZJREVORFMBAAAAlUEEAAMAAAAAAKOlE66z49sIBzvJHLXj2whHQ0lRLk5ZU0U6SE1DLklRX1RPVEFMX0NMLjEwMDAuMS8xLzIwMTYuLi5VU0QuLlRPVEFMIENVUlJFTlQgTElBQklMSVRJRVMBAAAAlUEEAAIAAAAMNDQxNzkuMTMyNDY2AQgAAAAFAAAAATEBAAAACjE4NDc3NzI1MDYDAAAAAzE2MAIAAAAEMTAwOQQAAAABMAcAAAAIMS8xLzIwMTYIAAAACTMvMzEvMjAxNQkAAAABMKOlE66z49sICBTJHLXj2whCQ0lRLlRTRTo3MjY5LklRX1RPVEFMX0NBLjEwMDAuMS8xLzIwMTYuLi5VU0QuLlRPVEFMIENVUlJF</t>
  </si>
  <si>
    <t>TlQgQVNTRVRTAQAAAA8uCgACAAAACzE2NzQwLjgwMzczAQgAAAAFAAAAATEBAAAACjE3NDU1MjgwMDQDAAAAAzE2MAIAAAAEMTAwOAQAAAABMAcAAAAIMS8xLzIwMTYIAAAACTMvMzEvMjAxNQkAAAABMKOlE66z49sIBzvJHLXj2whCQ0lRLlRTRTo4MDU4LklRX1BSRUZfRElWX09USEVSLjEwMDAuMS8xLzIwMTYuLi5VU0QuLlBSRUYgRElWSURFTkRTAQAAAIH/BwADAAAAAACjpROus+PbCAc7yRy149sIPENJUS5UU0U6NzIwMy5JUV9DQVNIX0VRVUlWLjEwMDAuMS8xLzIwMTkuLi5VU0QuLkNBU0ggJiBFUVVJVgEAAAC84AQAAgAAAAwyMjUwOC41ODM1MjUBCAAAAAUAAAABMQEAAAAKMjA0MjMyMjQyNwMAAAADMTYwAgAAAAQxMDk2BAAAAAEwBwAAAAgxLzEvMjAxOQgAAAAJMy8zMS8yMDE4CQAAAAEwo6UTrrPj2wgHO8kctePbCFBDSVEuWFRSQTpEQUkuSVFfVE9UQUxfT1VUU1RBTkRJTkdfRklMSU5HX0RBVEUuMTAwMC4xLzEvMjAyMC4uLlVTRC4uVE9UQUwgT1VUIFNIUgUAAAAAAAAACAAAABQoSW52YWxpZCBJZGVudGlmaWVyKaOlE66z49sIBzvJHLXj2wg8Q0lRLk5ZU0U6SE1DLklRX1RPVEFMX1JFVi4xMDAwLjEvMS8yMDE3Li4uVVNELi5UT1RBTCBSRVZFTlVFAQAAAJVBBAACAAAADTEyOTk0OS43MTgyNTkBCAAAAAUAAAABMQEAAAAKMTg5Mzg0Nzc3MgMAAAADMTYwAgAAAAIyOAQAAAABMAcAAAAI</t>
  </si>
  <si>
    <t>MS8xLzIwMTcIAAAACTMvMzEvMjAxNgkAAAABMKOlE66z49sIBzvJHLXj2wg4Q0lRLlRTRTo4MDU4LklRX1RPVEFMX0FTU0VUUy4xMDAwLjEvMS8yMDE5Li4uVVNELi5BU1NFVFMBAAAAgf8HAAIAAAANMTUxMDAwLjMyNzI4OAEIAAAABQAAAAExAQAAAAoxOTY5MDkzMTg0AwAAAAMxNjACAAAABDEwMDcEAAAAATAHAAAACDEvMS8yMDE5CAAAAAkzLzMxLzIwMTgJAAAAATCjpROus+PbCAc7yRy149sIPkNJUS5UU0U6NzIwMy5JUV9BUElDLjEwMDAuMS8xLzIwMTkuLi5VU0QuLlBEIElOIENBUElUQUwgQ09NTU9OAQAAALzgBAACAAAACzQ1OTAuMTk4NDE5AQgAAAAFAAAAATEBAAAACjIwNDIzMjI0MjcDAAAAAzE2MAIAAAAEMTA4NAQAAAABMAcAAAAIMS8xLzIwMTkIAAAACTMvMzEvMjAxOAkAAAABMKOlE66z49sIBzvJHLXj2wg2Q0lRLk5ZU0U6Ri5JUV9JTlZFTlRPUlkuMTAwMC4xLzEvMjAxOS4uLlVTRC4uSU5WRU5UT1JZAQAAAF+fAQACAAAABTExMjIwAQgAAAAFAAAAATEBAAAACjIwNzg4NTgyNDADAAAAAzE2MAIAAAAEMTA0MwQAAAABMAcAAAAIMS8xLzIwMTkIAAAACjEyLzMxLzIwMTgJAAAAATCjpROus+PbCAc7yRy149sIPkNJUS5OWVNFOkhELklRX0NPTU1PTi4xMDAwLjEvMS8yMDE4Li4uVVNELi5DT01NT04gU1RPQ0sgRVFVSVRZAQAAAJdABAACAAAAAjg4AQgAAAAFAAAAATEBAAAACjE5NTE1</t>
  </si>
  <si>
    <t>NDIxMjgDAAAAAzE2MAIAAAAEMTEwMwQAAAABMAcAAAAIMS8xLzIwMTgIAAAACTEvMjkvMjAxNwkAAAABMKOlE66z49sIBzvJHLXj2whDQ0lRLktPU0U6QTAwNTM4MC5JUV9DT01NT04uMTAwMC4xLzEvMjAxNi4uLlVTRC4uQ09NTU9OIFNUT0NLIEVRVUlUWQEAAABMWQ0AAgAAAAsxMDkwLjc0MjkyNwEIAAAABQAAAAExAQAAAAoxODMwMzgxNjc5AwAAAAMxNjACAAAABDExMDMEAAAAATAHAAAACDEvMS8yMDE2CAAAAAoxMi8zMS8yMDE1CQAAAAEwo6UTrrPj2wgHO8kctePbCFBDSVEuVFNFOjgwNTguSVFfVE9UQUxfT1VUU1RBTkRJTkdfRklMSU5HX0RBVEUuMTAwMC4xLzEvMjAxOS4uLlVTRC4uVE9UQUwgT1VUIFNIUgEAAACB/wcAAgAAAAsxNTg1LjkyOTI0OQEEAAAABQAAAAE1AQAAAAoxOTY5MDkzMTg0AgAAAAUyNDE1MwYAAAABMKOlE66z49sIBzvJHLXj2wg7Q0lRLk5ZU0U6R00uSVFfQ0FTSF9FUVVJVi4xMDAwLjEvMS8yMDE2Li4uVVNELi5DQVNIICYgRVFVSVYBAAAAVO6lAwIAAAAFMTIxMzgBCAAAAAUAAAABMQEAAAAKMTg3MzMwMjM3NwMAAAADMTYwAgAAAAQxMDk2BAAAAAEwBwAAAAgxLzEvMjAxNggAAAAKMTIvMzEvMjAxNQkAAAABMKOlE66z49sIdGLJHLXj2whBQ0lRLk5BU0RBUUdTOkFBUEwuSVFfQ0FTSF9FUVVJVi4xMDAwLjEvMS8yMDE2Li4uVVNELi5DQVNIICYgRVFVSVYBAAAAaWEA</t>
  </si>
  <si>
    <t>AAIAAAAFMjExMjABCAAAAAUAAAABMQEAAAAKMTg2Mzk5NjY4NAMAAAADMTYwAgAAAAQxMDk2BAAAAAEwBwAAAAgxLzEvMjAxNggAAAAJOS8yNi8yMDE1CQAAAAEwo6UTrrPj2wh0YskctePbCDhDSVEuTllTRTpGLklRX1RPVEFMX0RFQlQuMTAwMC4xLzEvMjAxNi4uLlVTRC4uVE9UQUwgREVCVAEAAABfnwEAAgAAAAYxMzI4NTQBCAAAAAUAAAABMQEAAAAKMTg3MzQ0OTc4MAMAAAADMTYwAgAAAAQ0MTczBAAAAAEwBwAAAAgxLzEvMjAxNggAAAAKMTIvMzEvMjAxNQkAAAABMKOlE66z49sIBzvJHLXj2wg8Q0lRLlRTRTo3MjY5LklRX1RPVEFMX1JFVi4xMDAwLjEvMS8yMDIwLi4uVVNELi5UT1RBTCBSRVZFTlVFAQAAAA8uCgACAAAADDM0OTM4LjE0NTMwNgEIAAAABQAAAAExAQAAAAoxOTcwMjEzMDA5AwAAAAMxNjACAAAAAjI4BAAAAAEwBwAAAAgxLzEvMjAyMAgAAAAJMy8zMS8yMDE5CQAAAAEwo6UTrrPj2wh0YskctePbCEdDSVEuVFNFOjgwNTguSVFfVE9UQUxfQ0wuMTAwMC4xLzEvMjAyMC4uLlVTRC4uVE9UQUwgQ1VSUkVOVCBMSUFCSUxJVElFUwEAAACB/wcAAgAAAAw0NjUwOS4xNzY0NDcBCAAAAAUAAAABMQEAAAAKMjA0MTk0MzM4MAMAAAADMTYwAgAAAAQxMDA5BAAAAAEwBwAAAAgxLzEvMjAyMAgAAAAJMy8zMS8yMDE5CQAAAAEwo6UTrrPj2wgHO8kctePbCDlDSVEuTllTRTpGLklRX0FSLjEw</t>
  </si>
  <si>
    <t>MDAuMS8xLzIwMjAuLi5VU0QuLkFDQ09VTlRTIFJFQ0VJVkFCTEUBAAAAX58BAAIAAAAEOTIzNwEIAAAABQAAAAExAQAAAAstMjExMzY5MjQ2MQMAAAADMTYwAgAAAAQxMDIxBAAAAAEwBwAAAAgxLzEvMjAyMAgAAAAKMTIvMzEvMjAxOQkAAAABMKOlE66z49sIBzvJHLXj2whAQ0lRLktPU0U6QTAwMDI3MC5JUV9UT1RBTF9SRVYuMTAwMC4xLzEvMjAxOS4uLlVTRC4uVE9UQUwgUkVWRU5VRQEAAAC23CUAAgAAAAw0ODY1OS4xNzIwOTMBCAAAAAUAAAABMQEAAAAKMjAyMTUzMDYyMwMAAAADMTYwAgAAAAIyOAQAAAABMAcAAAAIMS8xLzIwMTkIAAAACjEyLzMxLzIwMTgJAAAAATCjpROus+PbCHRiyRy149sIO0NJUS5OWVNFOkhNQy5JUV9BUi4xMDAwLjEvMS8yMDE4Li4uVVNELi5BQ0NPVU5UUyBSRUNFSVZBQkxFAQAAAJVBBAACAAAACzY4NTIuMjUxMjI0AQgAAAAFAAAAATEBAAAACjE5Njg3OTc1MjIDAAAAAzE2MAIAAAAEMTAyMQQAAAABMAcAAAAIMS8xLzIwMTgIAAAACTMvMzEvMjAxNwkAAAABMKOlE66z49sIdGLJHLXj2wg7Q0lRLk5ZU0U6SE1DLklRX0FSLjEwMDAuMS8xLzIwMTYuLi5VU0QuLkFDQ09VTlRTIFJFQ0VJVkFCTEUBAAAAlUEEAAIAAAALNjgzOS41Nzg0MzMBCAAAAAUAAAABMQEAAAAKMTg0Nzc3MjUwNgMAAAADMTYwAgAAAAQxMDIxBAAAAAEwBwAAAAgxLzEvMjAxNggAAAAJMy8zMS8y</t>
  </si>
  <si>
    <t>MDE1CQAAAAEwo6UTrrPj2wh0YskctePbCEJDSVEuVFNFOjcyMDMuSVFfUFJFRl9ESVZfT1RIRVIuMTAwMC4xLzEvMjAyMC4uLlVTRC4uUFJFRiBESVZJREVORFMBAAAAvOAEAAIAAAAKMTMzLjQ1MzY1NQEIAAAABQAAAAExAQAAAAoyMDQyMzIyNDI4AwAAAAMxNjACAAAAAjk3BAAAAAEwBwAAAAgxLzEvMjAyMAgAAAAJMy8zMS8yMDE5CQAAAAEwo6UTrrPj2wh0YskctePbCDxDSVEuVFNFOjcyNjkuSVFfQ0FTSF9FUVVJVi4xMDAwLjEvMS8yMDE4Li4uVVNELi5DQVNIICYgRVFVSVYBAAAADy4KAAIAAAALNjIyMy43ODQ4NDcBCAAAAAUAAAABMQEAAAAKMTg0OTAyNjcyNwMAAAADMTYwAgAAAAQxMDk2BAAAAAEwBwAAAAgxLzEvMjAxOAgAAAAJMy8zMS8yMDE3CQAAAAEwo6UTrrPj2wh0YskctePbCDpDSVEuTllTRTpIRC5JUV9BUi4xMDAwLjEvMS8yMDE2Li4uVVNELi5BQ0NPVU5UUyBSRUNFSVZBQkxFAQAAAJdABAACAAAABDE0ODQBCAAAAAUAAAABMQEAAAAKMTgzMzE2OTk0NQMAAAADMTYwAgAAAAQxMDIxBAAAAAEwBwAAAAgxLzEvMjAxNggAAAAIMi8xLzIwMTUJAAAAATCjpROus+PbCHRiyRy149sIPENJUS5UU0U6NzI3MC5JUV9DQVNIX0VRVUlWLjEwMDAuMS8xLzIwMTYuLi5VU0QuLkNBU0ggJiBFUVVJVgEAAABSVw0AAgAAAAsxOTA3LjAwMDYyMQEIAAAABQAAAAExAQAAAAoxNzQ0OTQ2MzE4AwAA</t>
  </si>
  <si>
    <t>AAMxNjACAAAABDEwOTYEAAAAATAHAAAACDEvMS8yMDE2CAAAAAkzLzMxLzIwMTUJAAAAATCjpROus+PbCHRiyRy149sIOkNJUS5OWVNFOkhELklRX0FSLjEwMDAuMS8xLzIwMTguLi5VU0QuLkFDQ09VTlRTIFJFQ0VJVkFCTEUBAAAAl0AEAAIAAAAEMTU3MAEIAAAABQAAAAExAQAAAAoxOTUxNTQyMTI4AwAAAAMxNjACAAAABDEwMjEEAAAAATAHAAAACDEvMS8yMDE4CAAAAAkxLzI5LzIwMTcJAAAAATCjpROus+PbCHRiyRy149sIQUNJUS5OWVNFOkhNQy5JUV9UT1RBTF9MSUFCLjEwMDAuMS8xLzIwMTkuLi5VU0QuLlRPVEFMIExJQUJJTElUSUVTAQAAAJVBBAACAAAADTEwNDY1Ni43NDQyODIBCAAAAAUAAAABMQEAAAAKMjA0MTg3ODQ5OAMAAAADMTYwAgAAAAQxMjc2BAAAAAEwBwAAAAgxLzEvMjAxOQgAAAAJMy8zMS8yMDE4CQAAAAEwo6UTrrPj2wh0YskctePbCDhDSVEuVFNFOjgwNTguSVFfVE9UQUxfQVNTRVRTLjEwMDAuMS8xLzIwMTcuLi5VU0QuLkFTU0VUUwEAAACB/wcAAgAAAA0xMzI3NTQuMTQxNDE1AQgAAAAFAAAAATEBAAAACjE4NTExMTAxMzQDAAAAAzE2MAIAAAAEMTAwNwQAAAABMAcAAAAIMS8xLzIwMTcIAAAACTMvMzEvMjAxNgkAAAABMKOlE66z49sIdGLJHLXj2whQQ0lRLk5ZU0U6SE1DLklRX1RPVEFMX09VVFNUQU5ESU5HX0ZJTElOR19EQVRFLjEwMDAuMS8xLzIwMTYuLi5VU0Qu</t>
  </si>
  <si>
    <t>LlRPVEFMIE9VVCBTSFIBAAAAlUEEAAIAAAALNTQwNi44NjA3NzgBBAAAAAUAAAABNQEAAAAKMTg0Nzc3MjUwNgIAAAAFMjQxNTMGAAAAATCjpROus+PbCHRiyRy149sIO0NJUS5UU0U6ODA1OC5JUV9BUi4xMDAwLjEvMS8yMDIwLi4uVVNELi5BQ0NPVU5UUyBSRUNFSVZBQkxFAQAAAIH/BwACAAAADDMxOTQyLjMyMzcyMQEIAAAABQAAAAExAQAAAAoyMDQxOTQzMzgwAwAAAAMxNjACAAAABDEwMjEEAAAAATAHAAAACDEvMS8yMDIwCAAAAAkzLzMxLzIwMTkJAAAAATCjpROus+PbCHRiyRy149sITUNJUS5UU0U6NzIwMy5JUV9DQVNIX1NUX0lOVkVTVC4xMDAwLjEvMS8yMDE5Li4uVVNELi5UT1QgQ0FTSCAmIFNUIElOVkVTVE1FTlRTAQAAALzgBAACAAAADDQ1OTk0LjEyNjc0OQEIAAAABQAAAAExAQAAAAoyMDQyMzIyNDI3AwAAAAMxNjACAAAABDEwMDIEAAAAATAHAAAACDEvMS8yMDE5CAAAAAkzLzMxLzIwMTgJAAAAATCjpROus+PbCHRiyRy149sINkNJUS5OWVNFOkYuSVFfVE9UQUxfQVNTRVRTLjEwMDAuMS8xLzIwMjAuLi5VU0QuLkFTU0VUUwEAAABfnwEAAgAAAAYyNTg1MzcBCAAAAAUAAAABMQEAAAALLTIxMTM2OTI0NjEDAAAAAzE2MAIAAAAEMTAwNwQAAAABMAcAAAAIMS8xLzIwMjAIAAAACjEyLzMxLzIwMTkJAAAAATCjpROus+PbCGCJyRy149sIS0NJUS5LT1NFOkEwMDAyNzAuSVFfVE9UQUxf</t>
  </si>
  <si>
    <t>Q0wuMTAwMC4xLzEvMjAxNi4uLlVTRC4uVE9UQUwgQ1VSUkVOVCBMSUFCSUxJVElFUwEAAAC23CUAAgAAAAwxMjM4OS42MTcxOTQBCAAAAAUAAAABMQEAAAAKMTgzMTY0NDExNAMAAAADMTYwAgAAAAQxMDA5BAAAAAEwBwAAAAgxLzEvMjAxNggAAAAKMTIvMzEvMjAxNQkAAAABMKOlE66z49sIdGLJHLXj2wg8Q0lRLk5ZU0U6SE1DLklRX0NBU0hfRVFVSVYuMTAwMC4xLzEvMjAxNy4uLlVTRC4uQ0FTSCAmIEVRVUlWAQAAAJVBBAACAAAADDE1NjQxLjI5NTEzMgEIAAAABQAAAAExAQAAAAoxODkzODQ3NzcyAwAAAAMxNjACAAAABDEwOTYEAAAAATAHAAAACDEvMS8yMDE3CAAAAAkzLzMxLzIwMTYJAAAAATCjpROus+PbCHRiyRy149sIQENJUS5LT1NFOkEwMDUzODAuSVFfQ09HUy4xMDAwLjEvMS8yMDE3Li4uVVNELi5DT1NUIE9GIEdPT0RTIFNPTEQBAAAATFkNAAIAAAAMNjMwOTUuMjU3NzgxAQgAAAAFAAAAATEBAAAACy0yMDU2OTQ1MzI5AwAAAAMxNjACAAAAAjM0BAAAAAEwBwAAAAgxLzEvMjAxNwgAAAAKMTIvMzEvMjAxNgkAAAABMKOlE66z49sIYInJHLXj2wg7Q0lRLk5ZU0U6R00uSVFfQ09HUy4xMDAwLjEvMS8yMDE3Li4uVVNELi5DT1NUIE9GIEdPT0RTIFNPTEQBAAAAVO6lAwIAAAAGMTIxNTg0AQgAAAAFAAAAATEBAAAACjE5NDM5MjI3ODQDAAAAAzE2MAIAAAACMzQEAAAAATAHAAAACDEvMS8y</t>
  </si>
  <si>
    <t>MDE3CAAAAAoxMi8zMS8yMDE2CQAAAAEwo6UTrrPj2wh0YskctePbCEBDSVEuTkFTREFRR1M6QUFQTC5JUV9BUi4xMDAwLjEvMS8yMDE4Li4uVVNELi5BQ0NPVU5UUyBSRUNFSVZBQkxFAQAAAGlhAAACAAAABTE3ODc0AQgAAAAFAAAAATEBAAAACjE5ODk5MDk4MTQDAAAAAzE2MAIAAAAEMTAyMQQAAAABMAcAAAAIMS8xLzIwMTgIAAAACTkvMzAvMjAxNwkAAAABMKOlE66z49sIYInJHLXj2whDQ0lRLktPU0U6QTAwMDI3MC5JUV9DT01NT04uMTAwMC4xLzEvMjAxOS4uLlVTRC4uQ09NTU9OIFNUT0NLIEVRVUlUWQEAAAC23CUAAgAAAAsxOTIxLjY4NjQyMQEIAAAABQAAAAExAQAAAAoyMDIxNTMwNjIzAwAAAAMxNjACAAAABDExMDMEAAAAATAHAAAACDEvMS8yMDE5CAAAAAoxMi8zMS8yMDE4CQAAAAEwo6UTrrPj2whgickctePbCFBDSVEuTllTRTpITUMuSVFfVE9UQUxfT1VUU1RBTkRJTkdfRklMSU5HX0RBVEUuMTAwMC4xLzEvMjAyMC4uLlVTRC4uVE9UQUwgT1VUIFNIUgEAAACVQQQAAgAAAAs1Mjc4LjY4NDE1NQEEAAAABQAAAAE1AQAAAAstMjE0NTMxMTU0NQIAAAAFMjQxNTMGAAAAATCjpROus+PbCGCJyRy149sIQ0NJUS5OQVNEQVFHUzpBQVBMLklRX1RPVEFMX0FTU0VUUy4xMDAwLjEvMS8yMDE4Li4uVVNELi5UT1RBTCBBU1NFVFMBAAAAaWEAAAIAAAAGMzc1MzE5AQgAAAAFAAAAATEBAAAACjE5</t>
  </si>
  <si>
    <t>ODk5MDk4MTQDAAAAAzE2MAIAAAAEMTAwNwQAAAABMAcAAAAIMS8xLzIwMTgIAAAACTkvMzAvMjAxNwkAAAABMKOlE66z49sIYInJHLXj2whCQ0lRLlRTRTo4MDU4LklRX1BSRUZfRVFVSVRZLjEwMDAuMS8xLzIwMjAuLi5VU0QuLlBSRUYgU1RPQ0sgRVFVSVRZAQAAAIH/BwADAAAAAACjpROus+PbCGCJyRy149sIVUNJUS5OQVNEQVFHUzpUU0xBLklRX1RPVEFMX09VVFNUQU5ESU5HX0ZJTElOR19EQVRFLjEwMDAuMS8xLzIwMjAuLi5VU0QuLlRPVEFMIE9VVCBTSFIBAAAAEMaiAQIAAAAKMjcyMC4xMjM3OQEEAAAABQAAAAE1AQAAAAstMjExMzU3ODkxOAIAAAAFMjQxNTMGAAAAATCjpROus+PbCGCJyRy149sIQUNJUS5OWVNFOkdNLklRX1RPVEFMX0NBLjEwMDAuMS8xLzIwMTguLi5VU0QuLlRPVEFMIENVUlJFTlQgQVNTRVRTAQAAAFTupQMCAAAABTY4NzQ0AQgAAAAFAAAAATEBAAAACjIwMDgwNzAxMzcDAAAAAzE2MAIAAAAEMTAwOAQAAAABMAcAAAAIMS8xLzIwMTgIAAAACjEyLzMxLzIwMTcJAAAAATCjpROus+PbCGCJyRy149sIPUNJUS5OWVNFOkhELklRX0FQSUMuMTAwMC4xLzEvMjAxOC4uLlVTRC4uUEQgSU4gQ0FQSVRBTCBDT01NT04BAAAAl0AEAAIAAAAEOTc4NwEIAAAABQAAAAExAQAAAAoxOTUxNTQyMTI4AwAAAAMxNjACAAAABDEwODQEAAAAATAHAAAACDEvMS8yMDE4CAAAAAkxLzI5LzIw</t>
  </si>
  <si>
    <t>MTcJAAAAATCjpROus+PbCGCJyRy149sIVUNJUS5OQVNEQVFHUzpUU0xBLklRX1RPVEFMX09VVFNUQU5ESU5HX0ZJTElOR19EQVRFLjEwMDAuMS8xLzIwMTYuLi5VU0QuLlRPVEFMIE9VVCBTSFIBAAAAEMaiAQIAAAAKMTk4MC44NDUwNwEEAAAABQAAAAE1AQAAAAoxODc1NzY5MDgyAgAAAAUyNDE1MwYAAAABMKOlE66z49sIYInJHLXj2wg+Q0lRLlRTRTo3MjAzLklRX1RPVEFMX0FTU0VUUy4xMDAwLjEvMS8yMDIwLi4uVVNELi5UT1RBTCBBU1NFVFMBAAAAvOAEAAIAAAANNDY4NzAyLjcxMTAyNQEIAAAABQAAAAExAQAAAAoyMDQyMzIyNDI4AwAAAAMxNjACAAAABDEwMDcEAAAAATAHAAAACDEvMS8yMDIwCAAAAAkzLzMxLzIwMTkJAAAAATCjpROus+PbCGCJyRy149sIUkNJUS5OQVNEQVFHUzpBQVBMLklRX0NBU0hfU1RfSU5WRVNULjEwMDAuMS8xLzIwMjAuLi5VU0QuLlRPVCBDQVNIICYgU1QgSU5WRVNUTUVOVFMBAAAAaWEAAAIAAAAGMTAwNTU3AQgAAAAFAAAAATEBAAAACy0yMTI0NjU5NzQzAwAAAAMxNjACAAAABDEwMDIEAAAAATAHAAAACDEvMS8yMDIwCAAAAAk5LzI4LzIwMTkJAAAAATCjpROus+PbCGCJyRy149sISENJUS5LT1NFOkEwMDUzODAuSVFfQ0FTSF9FUVVJVi4xMDAwLjEvMS8yMDE4Li4uVVNELi5DQVNIIEFORCBFUVVJVkFMRU5UUwEAAABMWQ0AAgAAAAo4MjU3Ljg1MDk0AQgAAAAF</t>
  </si>
  <si>
    <t>AAAAATEBAAAACjE5NDg3MTA1ODYDAAAAAzE2MAIAAAAEMTA5NgQAAAABMAcAAAAIMS8xLzIwMTgIAAAACjEyLzMxLzIwMTcJAAAAATCjpROus+PbCGCJyRy149sIOkNJUS5OWVNFOkYuSVFfVE9UQUxfUkVWLjEwMDAuMS8xLzIwMTkuLi5VU0QuLlRPVEFMIFJFVkVOVUUBAAAAX58BAAIAAAAGMTYwMzM4AQgAAAAFAAAAATEBAAAACjIwNzg4NTgyNDADAAAAAzE2MAIAAAACMjgEAAAAATAHAAAACDEvMS8yMDE5CAAAAAoxMi8zMS8yMDE4CQAAAAEwo6UTrrPj2wiGsMkctePbCDJDSVEuTllTRTpITUMuSVFfTkkuMTAwMC4xLzEvMjAxNy4uLlVTRC4uTkVUIElOQ09NRQEAAACVQQQAAgAAAAszMDY2LjMxMzQ5NwEIAAAABQAAAAExAQAAAAoxODkzODQ3NzcyAwAAAAMxNjACAAAAAjE1BAAAAAEwBwAAAAgxLzEvMjAxNwgAAAAJMy8zMS8yMDE2CQAAAAEwo6UTrrPj2wiGsMkctePbCD1DSVEuS09TRTpBMDA1MzgwLklRX1JFLjEwMDAuMS8xLzIwMTcuLi5VU0QuLlJFVEFJTkVEIEVBUk5JTkdTAQAAAExZDQACAAAADDUzNDYxLjIyNDMwMwEIAAAABQAAAAExAQAAAAstMjA1Njk0NTMyOQMAAAADMTYwAgAAAAQxMjIyBAAAAAEwBwAAAAgxLzEvMjAxNwgAAAAKMTIvMzEvMjAxNgkAAAABMKOlE66z49sIYInJHLXj2wg4Q0lRLlRTRTo4MDU4LklRX0lOVkVOVE9SWS4xMDAwLjEvMS8yMDIwLi4uVVNELi5JTlZFTlRP</t>
  </si>
  <si>
    <t>UlkBAAAAgf8HAAIAAAAMMTA5NTMuMzYxMjc0AQgAAAAFAAAAATEBAAAACjIwNDE5NDMzODADAAAAAzE2MAIAAAAEMTA0MwQAAAABMAcAAAAIMS8xLzIwMjAIAAAACTMvMzEvMjAxOQkAAAABMKOlE66z49sIYInJHLXj2whVQ0lRLk5BU0RBUUdTOkFBUEwuSVFfVE9UQUxfT1VUU1RBTkRJTkdfRklMSU5HX0RBVEUuMTAwMC4xLzEvMjAxOC4uLlVTRC4uVE9UQUwgT1VUIFNIUgEAAABpYQAAAgAAAAkyMDUzNy4yNDgBBAAAAAUAAAABNQEAAAAKMTk4OTkwOTgxNAIAAAAFMjQxNTMGAAAAATCjpROus+PbCGCJyRy149sIOkNJUS5OWVNFOkYuSVFfVE9UQUxfUkVWLjEwMDAuMS8xLzIwMTcuLi5VU0QuLlRPVEFMIFJFVkVOVUUBAAAAX58BAAIAAAAGMTUxODAwAQgAAAAFAAAAATEBAAAACjE5NDY0MjQwMzMDAAAAAzE2MAIAAAACMjgEAAAAATAHAAAACDEvMS8yMDE3CAAAAAoxMi8zMS8yMDE2CQAAAAEwo6UTrrPj2whgickctePbCEBDSVEuTkFTREFRR1M6QUFQTC5JUV9BUi4xMDAwLjEvMS8yMDIwLi4uVVNELi5BQ0NPVU5UUyBSRUNFSVZBQkxFAQAAAGlhAAACAAAABTIyOTI2AQgAAAAFAAAAATEBAAAACy0yMTI0NjU5NzQzAwAAAAMxNjACAAAABDEwMjEEAAAAATAHAAAACDEvMS8yMDIwCAAAAAk5LzI4LzIwMTkJAAAAATCjpROus+PbCIawyRy149sIQUNJUS5OWVNFOkdNLklRX1BSRUZfRElWX09USEVSLjEw</t>
  </si>
  <si>
    <t>MDAuMS8xLzIwMTkuLi5VU0QuLlBSRUYgRElWSURFTkRTAQAAAFTupQMCAAAAAjk4AQgAAAAFAAAAATEBAAAACjIwNzk1MjUwMDMDAAAAAzE2MAIAAAACOTcEAAAAATAHAAAACDEvMS8yMDE5CAAAAAoxMi8zMS8yMDE4CQAAAAEwo6UTrrPj2wiGsMkctePbCEBDSVEuTkFTREFRR1M6VFNMQS5JUV9BUi4xMDAwLjEvMS8yMDE4Li4uVVNELi5BQ0NPVU5UUyBSRUNFSVZBQkxFAQAAABDGogECAAAABzUxNS4zODEBCAAAAAUAAAABMQEAAAAKMjAxMzkwNzQ3MAMAAAADMTYwAgAAAAQxMDIxBAAAAAEwBwAAAAgxLzEvMjAxOAgAAAAKMTIvMzEvMjAxNwkAAAABMKOlE66z49sIhrDJHLXj2whHQ0lRLlRTRTo4MDU4LklRX1RPVEFMX0NMLjEwMDAuMS8xLzIwMTguLi5VU0QuLlRPVEFMIENVUlJFTlQgTElBQklMSVRJRVMBAAAAgf8HAAIAAAALNDE5NTMuNzQwNTQBCAAAAAUAAAABMQEAAAAKMTg5Mzk5Nzk1NAMAAAADMTYwAgAAAAQxMDA5BAAAAAEwBwAAAAgxLzEvMjAxOAgAAAAJMy8zMS8yMDE3CQAAAAEwo6UTrrPj2wiGsMkctePbCDtDSVEuTllTRTpIRC5JUV9DT0dTLjEwMDAuMS8xLzIwMTYuLi5VU0QuLkNPU1QgT0YgR09PRFMgU09MRAEAAACXQAQAAgAAAAU1NDc4NwEIAAAABQAAAAExAQAAAAoxODMzMTY5OTQ1AwAAAAMxNjACAAAAAjM0BAAAAAEwBwAAAAgxLzEvMjAxNggAAAAIMi8xLzIwMTUJAAAAATCj</t>
  </si>
  <si>
    <t>pROus+PbCIawyRy149sIQ0NJUS5OQVNEQVFHUzpBQVBMLklRX0FQSUMuMTAwMC4xLzEvMjAyMC4uLlVTRC4uUEQgSU4gQ0FQSVRBTCBDT01NT04BAAAAaWEAAAMAAAAAAKOlE66z49sIhrDJHLXj2wg4Q0lRLlRTRTo4MDU4LklRX1RPVEFMX0FTU0VUUy4xMDAwLjEvMS8yMDE4Li4uVVNELi5BU1NFVFMBAAAAgf8HAAIAAAANMTQxMjg3LjUwODg0NgEIAAAABQAAAAExAQAAAAoxODkzOTk3OTU0AwAAAAMxNjACAAAABDEwMDcEAAAAATAHAAAACDEvMS8yMDE4CAAAAAkzLzMxLzIwMTcJAAAAATCjpROus+PbCIawyRy149sIPENJUS5UU0U6NzI3MC5JUV9DT0dTLjEwMDAuMS8xLzIwMTkuLi5VU0QuLkNPU1QgT0YgR09PRFMgU09MRAEAAABSVw0AAgAAAAwyMjk5OS45MTYzNDgBCAAAAAUAAAABMQEAAAAKMTg5NDU2Nzc1MgMAAAADMTYwAgAAAAIzNAQAAAABMAcAAAAIMS8xLzIwMTkIAAAACTMvMzEvMjAxOAkAAAABMKOlE66z49sIhrDJHLXj2wg+Q0lRLk5ZU0U6SE1DLklRX1RPVEFMX0FTU0VUUy4xMDAwLjEvMS8yMDE5Li4uVVNELi5UT1RBTCBBU1NFVFMBAAAAlUEEAAIAAAAMMTgyMTg2Ljk0ODk4AQgAAAAFAAAAATEBAAAACjIwNDE4Nzg0OTgDAAAAAzE2MAIAAAAEMTAwNwQAAAABMAcAAAAIMS8xLzIwMTkIAAAACTMvMzEvMjAxOAkAAAABMKOlE66z49sIhrDJHLXj2whCQ0lRLk5ZU0U6SE1DLklRX1RP</t>
  </si>
  <si>
    <t>VEFMX0NBLjEwMDAuMS8xLzIwMTYuLi5VU0QuLlRPVEFMIENVUlJFTlQgQVNTRVRTAQAAAJVBBAACAAAADDUyNDcyLjIwNzA1MgEIAAAABQAAAAExAQAAAAoxODQ3NzcyNTA2AwAAAAMxNjACAAAABDEwMDgEAAAAATAHAAAACDEvMS8yMDE2CAAAAAkzLzMxLzIwMTUJAAAAATCjpROus+PbCIawyRy149sIQENJUS5LT1NFOkEwMDAyNzAuSVFfVE9UQUxfUkVWLjEwMDAuMS8xLzIwMTYuLi5VU0QuLlRPVEFMIFJFVkVOVUUBAAAAttwlAAIAAAAMNDIwODMuMjI2NjE4AQgAAAAFAAAAATEBAAAACjE4MzE2NDQxMTQDAAAAAzE2MAIAAAACMjgEAAAAATAHAAAACDEvMS8yMDE2CAAAAAoxMi8zMS8yMDE1CQAAAAEwo6UTrrPj2wiGsMkctePbCD9DSVEuVFNFOjgwNTguSVFfQ09NTU9OLjEwMDAuMS8xLzIwMjAuLi5VU0QuLkNPTU1PTiBTVE9DSyBFUVVJVFkBAAAAgf8HAAIAAAALMTg0NS4wMjI5NTYBCAAAAAUAAAABMQEAAAAKMjA0MTk0MzM4MAMAAAADMTYwAgAAAAQxMTAzBAAAAAEwBwAAAAgxLzEvMjAyMAgAAAAJMy8zMS8yMDE5CQAAAAEwo6UTrrPj2wiGsMkctePbCDpDSVEuVFNFOjcyMDMuSVFfVE9UQUxfREVCVC4xMDAwLjEvMS8yMDIwLi4uVVNELi5UT1RBTCBERUJUAQAAALzgBAACAAAADTE4MzgxMi4zMzk4MjQBCAAAAAUAAAABMQEAAAAKMjA0MjMyMjQyOAMAAAADMTYwAgAAAAQ0MTczBAAAAAEwBwAA</t>
  </si>
  <si>
    <t>AAgxLzEvMjAyMAgAAAAJMy8zMS8yMDE5CQAAAAEwo6UTrrPj2wiGsMkctePbCEBDSVEuTkFTREFRR1M6QUFQTC5JUV9BUi4xMDAwLjEvMS8yMDE5Li4uVVNELi5BQ0NPVU5UUyBSRUNFSVZBQkxFAQAAAGlhAAACAAAABTIzMTg2AQgAAAAFAAAAATEBAAAACjIwNjcyMDk2MjYDAAAAAzE2MAIAAAAEMTAyMQQAAAABMAcAAAAIMS8xLzIwMTkIAAAACTkvMjkvMjAxOAkAAAABMKOlE66z49sIhrDJHLXj2whCQ0lRLktPU0U6QTAwMDI3MC5JUV9UT1RBTF9BU1NFVFMuMTAwMC4xLzEvMjAxOC4uLlVTRC4uVE9UQUwgQVNTRVRTAQAAALbcJQACAAAADDQ4OTUyLjkyODAwMQEIAAAABQAAAAExAQAAAAoxOTQ4MjI2NDIwAwAAAAMxNjACAAAABDEwMDcEAAAAATAHAAAACDEvMS8yMDE4CAAAAAoxMi8zMS8yMDE3CQAAAAEwo6UTrrPj2wiGsMkctePbCDlDSVEuTllTRTpHTS5JUV9UT1RBTF9ERUJULjEwMDAuMS8xLzIwMTcuLi5VU0QuLlRPVEFMIERFQlQBAAAAVO6lAwIAAAAFNzUxMjMBCAAAAAUAAAABMQEAAAAKMTk0MzkyMjc4NAMAAAADMTYwAgAAAAQ0MTczBAAAAAEwBwAAAAgxLzEvMjAxNwgAAAAKMTIvMzEvMjAxNgkAAAABMKOlE66z49sIWdfJHLXj2wg/Q0lRLktPU0U6QTAwMDI3MC5JUV9BUi4xMDAwLjEvMS8yMDIwLi4uVVNELi5BQ0NPVU5UUyBSRUNFSVZBQkxFAQAAALbcJQACAAAACzE4NjYuMzYwMTc5</t>
  </si>
  <si>
    <t>AQgAAAAFAAAAATEBAAAACjIwODM2ODUyMjkDAAAAAzE2MAIAAAAEMTAyMQQAAAABMAcAAAAIMS8xLzIwMjAIAAAACjEyLzMxLzIwMTkJAAAAATCjpROus+PbCFnXyRy149sIQUNJUS5OQVNEQVFHUzpUU0xBLklRX0NBU0hfRVFVSVYuMTAwMC4xLzEvMjAxNi4uLlVTRC4uQ0FTSCAmIEVRVUlWAQAAABDGogECAAAACDExOTYuOTA4AQgAAAAFAAAAATEBAAAACjE4NzU3NjkwODIDAAAAAzE2MAIAAAAEMTA5NgQAAAABMAcAAAAIMS8xLzIwMTYIAAAACjEyLzMxLzIwMTUJAAAAATCjpROus+PbCIawyRy149sIP0NJUS5OWVNFOkYuSVFfVE9UQUxfTElBQi4xMDAwLjEvMS8yMDE2Li4uVVNELi5UT1RBTCBMSUFCSUxJVElFUwEAAABfnwEAAgAAAAYxOTYxNzQBCAAAAAUAAAABMQEAAAAKMTg3MzQ0OTc4MAMAAAADMTYwAgAAAAQxMjc2BAAAAAEwBwAAAAgxLzEvMjAxNggAAAAKMTIvMzEvMjAxNQkAAAABMKOlE66z49sIWdfJHLXj2whAQ0lRLktPU0U6QTAwMDI3MC5JUV9DQVNIX0VRVUlWLjEwMDAuMS8xLzIwMTguLi5VU0QuLkNBU0ggJiBFUVVJVgEAAAC23CUAAgAAAAsxNDYxLjk0NjA2NQEIAAAABQAAAAExAQAAAAoxOTQ4MjI2NDIwAwAAAAMxNjACAAAABDEwOTYEAAAAATAHAAAACDEvMS8yMDE4CAAAAAoxMi8zMS8yMDE3CQAAAAEwo6UTrrPj2wiGsMkctePbCD1DSVEuTllTRTpHTS5JUV9BUElDLjEwMDAu</t>
  </si>
  <si>
    <t>MS8xLzIwMTguLi5VU0QuLlBEIElOIENBUElUQUwgQ09NTU9OAQAAAFTupQMCAAAABTI1MzcxAQgAAAAFAAAAATEBAAAACjIwMDgwNzAxMzcDAAAAAzE2MAIAAAAEMTA4NAQAAAABMAcAAAAIMS8xLzIwMTgIAAAACjEyLzMxLzIwMTcJAAAAATCjpROus+PbCFnXyRy149sIRENJUS5OQVNEQVFHUzpUU0xBLklRX0NPTU1PTi4xMDAwLjEvMS8yMDE3Li4uVVNELi5DT01NT04gU1RPQ0sgRVFVSVRZAQAAABDGogECAAAABTAuMTYxAQgAAAAFAAAAATEBAAAACjE5NDU4NzM1NTEDAAAAAzE2MAIAAAAEMTEwMwQAAAABMAcAAAAIMS8xLzIwMTcIAAAACjEyLzMxLzIwMTYJAAAAATCjpROus+PbCFnXyRy149sIQENJUS5LT1NFOkEwMDUzODAuSVFfVE9UQUxfUkVWLjEwMDAuMS8xLzIwMTYuLi5VU0QuLlRPVEFMIFJFVkVOVUUBAAAATFkNAAIAAAAMNzgxNDYuMzQ5OTM1AQgAAAAFAAAAATEBAAAACjE4MzAzODE2NzkDAAAAAzE2MAIAAAACMjgEAAAAATAHAAAACDEvMS8yMDE2CAAAAAoxMi8zMS8yMDE1CQAAAAEwo6UTrrPj2whZ18kctePbCD1DSVEuTkFTREFRR1M6QUFQTC5JUV9JTlZFTlRPUlkuMTAwMC4xLzEvMjAxOS4uLlVTRC4uSU5WRU5UT1JZAQAAAGlhAAACAAAABDM5NTYBCAAAAAUAAAABMQEAAAAKMjA2NzIwOTYyNgMAAAADMTYwAgAAAAQxMDQzBAAAAAEwBwAAAAgxLzEvMjAxOQgAAAAJOS8yOS8yMDE4</t>
  </si>
  <si>
    <t>CQAAAAEwo6UTrrPj2whZ18kctePbCDtDSVEuTllTRTpHTS5JUV9DQVNIX0VRVUlWLjEwMDAuMS8xLzIwMTcuLi5VU0QuLkNBU0ggJiBFUVVJVgEAAABU7qUDAgAAAAQ5Nzc0AQgAAAAFAAAAATEBAAAACjE5NDM5MjI3ODQDAAAAAzE2MAIAAAAEMTA5NgQAAAABMAcAAAAIMS8xLzIwMTcIAAAACjEyLzMxLzIwMTYJAAAAATCjpROus+PbCFnXyRy149sIOkNJUS5OWVNFOkYuSVFfQ0FTSF9FUVVJVi4xMDAwLjEvMS8yMDE4Li4uVVNELi5DQVNIICYgRVFVSVYBAAAAX58BAAIAAAAEODkzNAEIAAAABQAAAAExAQAAAAoyMDA4MDc2Mzc5AwAAAAMxNjACAAAABDEwOTYEAAAAATAHAAAACDEvMS8yMDE4CAAAAAoxMi8zMS8yMDE3CQAAAAEwo6UTrrPj2whZ18kctePbCERDSVEuTllTRTpITUMuSVFfQ0FTSF9FUVVJVi4xMDAwLjEvMS8yMDIwLi4uVVNELi5DQVNIIEFORCBFUVVJVkFMRU5UUwEAAACVQQQAAgAAAAwyMjUwOC4wODUyMjMBCAAAAAUAAAABMQEAAAALLTIxNDUzMTE1NDUDAAAAAzE2MAIAAAAEMTA5NgQAAAABMAcAAAAIMS8xLzIwMjAIAAAACTMvMzEvMjAxOQkAAAABMKOlE66z49sIWdfJHLXj2wg5Q0lRLlRTRTo4MDU4LklRX1JFLjEwMDAuMS8xLzIwMTkuLi5VU0QuLlJFVEFJTkVEIEVBUk5JTkdTAQAAAIH/BwACAAAADDM3NTExLjU2OTAyOQEIAAAABQAAAAExAQAAAAoxOTY5MDkzMTg0AwAAAAMx</t>
  </si>
  <si>
    <t>NjACAAAABDEyMjIEAAAAATAHAAAACDEvMS8yMDE5CAAAAAkzLzMxLzIwMTgJAAAAATCjpROus+PbCFnXyRy149sIOkNJUS5OWVNFOkdNLklRX0FSLjEwMDAuMS8xLzIwMTYuLi5VU0QuLkFDQ09VTlRTIFJFQ0VJVkFCTEUBAAAAVO6lAwIAAAAEODMzNwEIAAAABQAAAAExAQAAAAoxODczMzAyMzc3AwAAAAMxNjACAAAABDEwMjEEAAAAATAHAAAACDEvMS8yMDE2CAAAAAoxMi8zMS8yMDE1CQAAAAEwo6UTrrPj2whZ18kctePbCDhDSVEuTllTRTpITUMuSVFfSU5WRU5UT1JZLjEwMDAuMS8xLzIwMTcuLi5VU0QuLklOVkVOVE9SWQEAAACVQQQAAgAAAAwxMTY4OC4yNTE1MjEBCAAAAAUAAAABMQEAAAAKMTg5Mzg0Nzc3MgMAAAADMTYwAgAAAAQxMDQzBAAAAAEwBwAAAAgxLzEvMjAxNwgAAAAJMy8zMS8yMDE2CQAAAAEwo6UTrrPj2whZ18kctePbCEVDSVEuS09TRTpBMDAwMjcwLklRX1RPVEFMX0xJQUIuMTAwMC4xLzEvMjAxNy4uLlVTRC4uVE9UQUwgTElBQklMSVRJRVMBAAAAttwlAAIAAAAMMjAxOTIuNzQ2NDg1AQgAAAAFAAAAATEBAAAACjE4NzU4NzUxNzUDAAAAAzE2MAIAAAAEMTI3NgQAAAABMAcAAAAIMS8xLzIwMTcIAAAACjEyLzMxLzIwMTYJAAAAATCjpROus+PbCFnXyRy149sIQUNJUS5OQVNEQVFHUzpBQVBMLklRX0NPR1MuMTAwMC4xLzEvMjAxOS4uLlVTRC4uQ09TVCBPRiBHT09EUyBTT0xE</t>
  </si>
  <si>
    <t>AQAAAGlhAAACAAAABjE2Mzc1NgEIAAAABQAAAAExAQAAAAoyMDY3MjA5NjI2AwAAAAMxNjACAAAAAjM0BAAAAAEwBwAAAAgxLzEvMjAxOQgAAAAJOS8yOS8yMDE4CQAAAAEwo6UTrrPj2whZ18kctePbCFFDSVEuS09TRTpBMDAwMjcwLklRX0NBU0hfU1RfSU5WRVNULjEwMDAuMS8xLzIwMTkuLi5VU0QuLlRPVCBDQVNIICYgU1QgSU5WRVNUTUVOVFMBAAAAttwlAAIAAAALNzY0NS45MzcyMzIBCAAAAAUAAAABMQEAAAAKMjAyMTUzMDYyMwMAAAADMTYwAgAAAAQxMDAyBAAAAAEwBwAAAAgxLzEvMjAxOQgAAAAKMTIvMzEvMjAxOAkAAAABMKOlE66z49sIqP7JHLXj2whCQ0lRLk5ZU0U6SE1DLklRX1BSRUZfRVFVSVRZLjEwMDAuMS8xLzIwMTguLi5VU0QuLlBSRUYgU1RPQ0sgRVFVSVRZAQAAAJVBBAADAAAAAACjpROus+PbCFnXyRy149sIQENJUS5LT1NFOkEwMDUzODAuSVFfVE9UQUxfUkVWLjEwMDAuMS8xLzIwMTcuLi5VU0QuLlRPVEFMIFJFVkVOVUUBAAAATFkNAAIAAAAMNzc3ODguNzE4OTQ0AQgAAAAFAAAAATEBAAAACy0yMDU2OTQ1MzI5AwAAAAMxNjACAAAAAjI4BAAAAAEwBwAAAAgxLzEvMjAxNwgAAAAKMTIvMzEvMjAxNgkAAAABMKOlE66z49sIWdfJHLXj2wg5Q0lRLlRTRTo4MDU4LklRX1JFLjEwMDAuMS8xLzIwMjAuLi5VU0QuLlJFVEFJTkVEIEVBUk5JTkdTAQAAAIH/BwACAAAADDM5MzE4</t>
  </si>
  <si>
    <t>LjkzMjEwNQEIAAAABQAAAAExAQAAAAoyMDQxOTQzMzgwAwAAAAMxNjACAAAABDEyMjIEAAAAATAHAAAACDEvMS8yMDIwCAAAAAkzLzMxLzIwMTkJAAAAATCjpROus+PbCKj+yRy149sIOENJUS5UU0U6NzIwMy5JUV9JTlZFTlRPUlkuMTAwMC4xLzEvMjAxNi4uLlVTRC4uSU5WRU5UT1JZAQAAALzgBAACAAAADDE3ODE0Ljk2ODI2NQEIAAAABQAAAAExAQAAAAoxODQ3ODI1MTIwAwAAAAMxNjACAAAABDEwNDMEAAAAATAHAAAACDEvMS8yMDE2CAAAAAkzLzMxLzIwMTUJAAAAATCjpROus+PbCKj+yRy149sIPkNJUS5OWVNFOkdNLklRX0NPTU1PTi4xMDAwLjEvMS8yMDE3Li4uVVNELi5DT01NT04gU1RPQ0sgRVFVSVRZAQAAAFTupQMCAAAAAjE1AQgAAAAFAAAAATEBAAAACjE5NDM5MjI3ODQDAAAAAzE2MAIAAAAEMTEwMwQAAAABMAcAAAAIMS8xLzIwMTcIAAAACjEyLzMxLzIwMTYJAAAAATCjpROus+PbCKj+yRy149sIR0NJUS5OQVNEQVFHUzpBQVBMLklRX1RPVEFMX0NBLjEwMDAuMS8xLzIwMTguLi5VU0QuLlRPVEFMIENVUlJFTlQgQVNTRVRTAQAAAGlhAAACAAAABjEyODY0NQEIAAAABQAAAAExAQAAAAoxOTg5OTA5ODE0AwAAAAMxNjACAAAABDEwMDgEAAAAATAHAAAACDEvMS8yMDE4CAAAAAk5LzMwLzIwMTcJAAAAATCjpROus+PbCKj+yRy149sIPUNJUS5OWVNFOkYuSVFfQ09NTU9OLjEwMDAuMS8x</t>
  </si>
  <si>
    <t>LzIwMTkuLi5VU0QuLkNPTU1PTiBTVE9DSyBFUVVJVFkBAAAAX58BAAIAAAACNDEBCAAAAAUAAAABMQEAAAAKMjA3ODg1ODI0MAMAAAADMTYwAgAAAAQxMTAzBAAAAAEwBwAAAAgxLzEvMjAxOQgAAAAKMTIvMzEvMjAxOAkAAAABMKOlE66z49sIqP7JHLXj2whFQ0lRLktPU0U6QTAwMDI3MC5JUV9UT1RBTF9MSUFCLjEwMDAuMS8xLzIwMTYuLi5VU0QuLlRPVEFMIExJQUJJTElUSUVTAQAAALbcJQACAAAADDE4NTA1LjI3MDkzMQEIAAAABQAAAAExAQAAAAoxODMxNjQ0MTE0AwAAAAMxNjACAAAABDEyNzYEAAAAATAHAAAACDEvMS8yMDE2CAAAAAoxMi8zMS8yMDE1CQAAAAEwo6UTrrPj2wio/skctePbCExDSVEuTkFTREFRR1M6VFNMQS5JUV9UT1RBTF9DTC4xMDAwLjEvMS8yMDE3Li4uVVNELi5UT1RBTCBDVVJSRU5UIExJQUJJTElUSUVTAQAAABDGogECAAAACDU4MzUuNzg5AQgAAAAFAAAAATEBAAAACjE5NDU4NzM1NTEDAAAAAzE2MAIAAAAEMTAwOQQAAAABMAcAAAAIMS8xLzIwMTcIAAAACjEyLzMxLzIwMTYJAAAAATCjpROus+PbCKj+yRy149sITENJUS5OQVNEQVFHUzpBQVBMLklRX1RPVEFMX0NMLjEwMDAuMS8xLzIwMTkuLi5VU0QuLlRPVEFMIENVUlJFTlQgTElBQklMSVRJRVMBAAAAaWEAAAIAAAAGMTE1OTI5AQgAAAAFAAAAATEBAAAACjIwNjcyMDk2MjYDAAAAAzE2MAIAAAAEMTAwOQQAAAAB</t>
  </si>
  <si>
    <t>MAcAAAAIMS8xLzIwMTkIAAAACTkvMjkvMjAxOAkAAAABMKOlE66z49sIqP7JHLXj2whBQ0lRLk5BU0RBUUdTOkFBUEwuSVFfQ0FTSF9FUVVJVi4xMDAwLjEvMS8yMDE4Li4uVVNELi5DQVNIICYgRVFVSVYBAAAAaWEAAAIAAAAFMjAyODkBCAAAAAUAAAABMQEAAAAKMTk4OTkwOTgxNAMAAAADMTYwAgAAAAQxMDk2BAAAAAEwBwAAAAgxLzEvMjAxOAgAAAAJOS8zMC8yMDE3CQAAAAEwo6UTrrPj2wio/skctePbCDdDSVEuTkFTREFRR1M6VFNMQS5JUV9OSS4xMDAwLjEvMS8yMDE2Li4uVVNELi5ORVQgSU5DT01FAQAAABDGogECAAAACC04ODguNjYzAQgAAAAFAAAAATEBAAAACjE4NzU3NjkwODIDAAAAAzE2MAIAAAACMTUEAAAAATAHAAAACDEvMS8yMDE2CAAAAAoxMi8zMS8yMDE1CQAAAAEwo6UTrrPj2wio/skctePbCD9DSVEuVFNFOjgwNTguSVFfQ09NTU9OLjEwMDAuMS8xLzIwMTYuLi5VU0QuLkNPTU1PTiBTVE9DSyBFUVVJVFkBAAAAgf8HAAIAAAALMTcwMy44NjcwMjMBCAAAAAUAAAABMQEAAAAKMTc5NzQ3NDA0NQMAAAADMTYwAgAAAAQxMTAzBAAAAAEwBwAAAAgxLzEvMjAxNggAAAAJMy8zMS8yMDE1CQAAAAEwo6UTrrPj2wio/skctePbCDBDSVEuTllTRTpGLklRX05JLjEwMDAuMS8xLzIwMTYuLi5VU0QuLk5FVCBJTkNPTUUBAAAAX58BAAIAAAAENzM3MwEIAAAABQAAAAExAQAAAAoxODczNDQ5</t>
  </si>
  <si>
    <t>NzgwAwAAAAMxNjACAAAAAjE1BAAAAAEwBwAAAAgxLzEvMjAxNggAAAAKMTIvMzEvMjAxNQkAAAABMKOlE66z49sIqP7JHLXj2whCQ0lRLktPU0U6QTAwMDI3MC5JUV9UT1RBTF9BU1NFVFMuMTAwMC4xLzEvMjAxOS4uLlVTRC4uVE9UQUwgQVNTRVRTAQAAALbcJQACAAAACzQ2NTE4LjQwNTQ2AQgAAAAFAAAAATEBAAAACjIwMjE1MzA2MjMDAAAAAzE2MAIAAAAEMTAwNwQAAAABMAcAAAAIMS8xLzIwMTkIAAAACjEyLzMxLzIwMTgJAAAAATCjpROus+PbCOUlyhy149sIQ0NJUS5OQVNEQVFHUzpUU0xBLklRX1RPVEFMX0FTU0VUUy4xMDAwLjEvMS8yMDE3Li4uVVNELi5UT1RBTCBBU1NFVFMBAAAAEMaiAQIAAAAJMjI2NjQuMDc2AQgAAAAFAAAAATEBAAAACjE5NDU4NzM1NTEDAAAAAzE2MAIAAAAEMTAwNwQAAAABMAcAAAAIMS8xLzIwMTcIAAAACjEyLzMxLzIwMTYJAAAAATCjpROus+PbCKj+yRy149sIOENJUS5OWVNFOkdNLklRX1JFLjEwMDAuMS8xLzIwMTYuLi5VU0QuLlJFVEFJTkVEIEVBUk5JTkdTAQAAAFTupQMCAAAABTIwMjg1AQgAAAAFAAAAATEBAAAACjE4NzMzMDIzNzcDAAAAAzE2MAIAAAAEMTIyMgQAAAABMAcAAAAIMS8xLzIwMTYIAAAACjEyLzMxLzIwMTUJAAAAATCjpROus+PbCKj+yRy149sIT0NJUS5OWVNFOkdNLklRX1RPVEFMX09VVFNUQU5ESU5HX0ZJTElOR19EQVRFLjEwMDAuMS8x</t>
  </si>
  <si>
    <t>LzIwMTkuLi5VU0QuLlRPVEFMIE9VVCBTSFIBAAAAVO6lAwIAAAALMTQwOS40Nzg5MjYBBAAAAAUAAAABNQEAAAAKMjA3OTUyNTAwMwIAAAAFMjQxNTMGAAAAATCjpROus+PbCKj+yRy149sIOENJUS5UU0U6NzI2OS5JUV9JTlZFTlRPUlkuMTAwMC4xLzEvMjAxOS4uLlVTRC4uSU5WRU5UT1JZAQAAAA8uCgACAAAACjMzMjIuOTYwNDcBCAAAAAUAAAABMQEAAAAKMTg5NTAwMjQxOAMAAAADMTYwAgAAAAQxMDQzBAAAAAEwBwAAAAgxLzEvMjAxOQgAAAAJMy8zMS8yMDE4CQAAAAEwo6UTrrPj2wio/skctePbCEJDSVEuS09TRTpBMDAwMjcwLklRX0FQSUMuMTAwMC4xLzEvMjAxOS4uLlVTRC4uUEQgSU4gQ0FQSVRBTCBDT01NT04BAAAAttwlAAIAAAALMTU0MS4yMjE5NDIBCAAAAAUAAAABMQEAAAAKMjAyMTUzMDYyMwMAAAADMTYwAgAAAAQxMDg0BAAAAAEwBwAAAAgxLzEvMjAxOQgAAAAKMTIvMzEvMjAxOAkAAAABMKOlE66z49sI5SXKHLXj2wg9Q0lRLk5ZU0U6SEQuSVFfQVBJQy4xMDAwLjEvMS8yMDE2Li4uVVNELi5QRCBJTiBDQVBJVEFMIENPTU1PTgEAAACXQAQAAgAAAAQ4ODg1AQgAAAAFAAAAATEBAAAACjE4MzMxNjk5NDUDAAAAAzE2MAIAAAAEMTA4NAQAAAABMAcAAAAIMS8xLzIwMTYIAAAACDIvMS8yMDE1CQAAAAEwo6UTrrPj2wjlJcoctePbCEFDSVEuTllTRTpIRC5JUV9QUkVGX0RJVl9PVEhF</t>
  </si>
  <si>
    <t>Ui4xMDAwLjEvMS8yMDE2Li4uVVNELi5QUkVGIERJVklERU5EUwEAAACXQAQAAwAAAAAAo6UTrrPj2wjlJcoctePbCDtDSVEuTllTRTpIRC5JUV9DQVNIX0VRVUlWLjEwMDAuMS8xLzIwMTkuLi5VU0QuLkNBU0ggJiBFUVVJVgEAAACXQAQAAgAAAAQzNTk1AQgAAAAFAAAAATEBAAAACjIwMjM3NTc0NTYDAAAAAzE2MAIAAAAEMTA5NgQAAAABMAcAAAAIMS8xLzIwMTkIAAAACTEvMjgvMjAxOAkAAAABMKOlE66z49sI5SXKHLXj2wg8Q0lRLlRTRTo3MjAzLklRX0NBU0hfRVFVSVYuMTAwMC4xLzEvMjAxNy4uLlVTRC4uQ0FTSCAmIEVRVUlWAQAAALzgBAACAAAADDIwNjMxLjQ2OTM0NwEIAAAABQAAAAExAQAAAAoxODk0MTUwMTM2AwAAAAMxNjACAAAABDEwOTYEAAAAATAHAAAACDEvMS8yMDE3CAAAAAkzLzMxLzIwMTYJAAAAATCjpROus+PbCOUlyhy149sINkNJUS5OWVNFOkYuSVFfSU5WRU5UT1JZLjEwMDAuMS8xLzIwMjEuLi5VU0QuLklOVkVOVE9SWQEAAABfnwEAAgAAAAUxMDgwOAEIAAAABQAAAAExAQAAAAstMjA2MjM4MjYwNAMAAAADMTYwAgAAAAQxMDQzBAAAAAEwBwAAAAgxLzEvMjAyMQgAAAAKMTIvMzEvMjAyMAkAAAABMBKWrK6z49sIKYh3NgPk2wg0Q0lRLk5ZU0U6Ri5JUV9JTkRVU1RSWS4xMDAwLjEvMS8yMDE4Li4uVVNELi5JTkRVU1RSWQEAAABfnwEAAwAAAAtBdXRvbW9iaWxlcwAUv2uu</t>
  </si>
  <si>
    <t>s+PbCJDKxhy149sIOkNJUS5LT1NFOkEwMDAyNzAuSVFfSU5EVVNUUlkuMTAwMC4xLzEvMjAxOC4uLlVTRC4uSU5EVVNUUlkBAAAAttwlAAMAAAALQXV0b21vYmlsZXMAFL9rrrPj2wiQysYctePbCDZDSVEuVFNFOjcyMDMuSVFfSU5EVVNUUlkuMTAwMC4xLzEvMjAxNi4uLlVTRC4uSU5EVVNUUlkBAAAAvOAEAAMAAAALQXV0b21vYmlsZXMAFL9rrrPj2wgwGMcctePbCDRDSVEuTllTRTpGLklRX0lORFVTVFJZLjEwMDAuMS8xLzIwMjAuLi5VU0QuLklORFVTVFJZAQAAAF+fAQADAAAAC0F1dG9tb2JpbGVzABS/a66z49sIVT/HHLXj2wg1Q0lRLk5ZU0U6R00uSVFfSU5EVVNUUlkuMTAwMC4xLzEvMjAxOC4uLlVTRC4uSU5EVVNUUlkBAAAAVO6lAwMAAAALQXV0b21vYmlsZXMAFL9rrrPj2whVP8cctePbCDVDSVEuTllTRTpHTS5JUV9JTkRVU1RSWS4xMDAwLjEvMS8yMDE3Li4uVVNELi5JTkRVU1RSWQEAAABU7qUDAwAAAAtBdXRvbW9iaWxlcwAUv2uus+PbCLZmxxy149sINENJUS5OWVNFOkYuSVFfSU5EVVNUUlkuMTAwMC4xLzEvMjAxOS4uLlVTRC4uSU5EVVNUUlkBAAAAX58BAAMAAAALQXV0b21vYmlsZXMAFL9rrrPj2wigjccctePbCDhDSVEuVFNFOjgwNTguSVFfSU5WRU5UT1JZLjEwMDAuMS8xLzIwMTcuLi5VU0QuLklOVkVOVE9SWQEAAACB/wcAAgAAAAs5MjAwLjM1NTU4NQEIAAAABQAAAAExAQAA</t>
  </si>
  <si>
    <t>AAoxODUxMTEwMTM0AwAAAAMxNjACAAAABDEwNDMEAAAAATAHAAAACDEvMS8yMDE3CAAAAAkzLzMxLzIwMTYJAAAAATAUv2uus+PbCCNVxhy149sIRENJUS5UU0U6ODA1OC5JUV9DQVNIX0VRVUlWLjEwMDAuMS8xLzIwMjAuLi5VU0QuLkNBU0ggQU5EIEVRVUlWQUxFTlRTAQAAAIH/BwACAAAADDEwNDczLjYyMTE5MwEIAAAABQAAAAExAQAAAAoyMDQxOTQzMzgwAwAAAAMxNjACAAAABDEwOTYEAAAAATAHAAAACDEvMS8yMDIwCAAAAAkzLzMxLzIwMTkJAAAAATAUv2uus+PbCCNVxhy149sIN0NJUS5OQVNEQVFHUzpBQVBMLklRX05JLjEwMDAuMS8xLzIwMTYuLi5VU0QuLk5FVCBJTkNPTUUBAAAAaWEAAAIAAAAFNTMzOTQBCAAAAAUAAAABMQEAAAAKMTg2Mzk5NjY4NAMAAAADMTYwAgAAAAIxNQQAAAABMAcAAAAIMS8xLzIwMTYIAAAACTkvMjYvMjAxNQkAAAABMBS/a66z49sII1XGHLXj2wg7Q0lRLk5ZU0U6SEQuSVFfVE9UQUxfUkVWLjEwMDAuMS8xLzIwMTcuLi5VU0QuLlRPVEFMIFJFVkVOVUUBAAAAl0AEAAIAAAAFODg1MTkBCAAAAAUAAAABMQEAAAAKMTg3OTU1NTU3MwMAAAADMTYwAgAAAAIyOAQAAAABMAcAAAAIMS8xLzIwMTcIAAAACTEvMzEvMjAxNgkAAAABMBS/a66z49sII1XGHLXj2whHQ0lRLk5BU0RBUUdTOlRTTEEuSVFfUFJFRl9ESVZfT1RIRVIuMTAwMC4xLzEvMjAxNi4uLlVTRC4uUFJF</t>
  </si>
  <si>
    <t>RiBESVZJREVORFMBAAAAEMaiAQMAAAAAABS/a66z49sII1XGHLXj2whAQ0lRLk5ZU0U6SEQuSVFfVE9UQUxfTElBQi4xMDAwLjEvMS8yMDE2Li4uVVNELi5UT1RBTCBMSUFCSUxJVElFUwEAAACXQAQAAgAAAAUzMDYyNAEIAAAABQAAAAExAQAAAAoxODMzMTY5OTQ1AwAAAAMxNjACAAAABDEyNzYEAAAAATAHAAAACDEvMS8yMDE2CAAAAAgyLzEvMjAxNQkAAAABMBS/a66z49sII1XGHLXj2whGQ0lRLktPU0U6QTAwNTM4MC5JUV9QUkVGX0RJVl9PVEhFUi4xMDAwLjEvMS8yMDE3Li4uVVNELi5QUkVGIERJVklERU5EUwEAAABMWQ0AAgAAAAo2NDkuMjg5NjQyAQgAAAAFAAAAATEBAAAACy0yMDU2OTQ1MzI5AwAAAAMxNjACAAAAAjk3BAAAAAEwBwAAAAgxLzEvMjAxNwgAAAAKMTIvMzEvMjAxNgkAAAABMBS/a66z49sII1XGHLXj2whBQ0lRLk5BU0RBUUdTOlRTTEEuSVFfVE9UQUxfUkVWLjEwMDAuMS8xLzIwMTcuLi5VU0QuLlRPVEFMIFJFVkVOVUUBAAAAEMaiAQIAAAAINzAwMC4xMzIBCAAAAAUAAAABMQEAAAAKMTk0NTg3MzU1MQMAAAADMTYwAgAAAAIyOAQAAAABMAcAAAAIMS8xLzIwMTcIAAAACjEyLzMxLzIwMTYJAAAAATAUv2uus+PbCCNVxhy149sIQUNJUS5OWVNFOkdNLklRX1BSRUZfRVFVSVRZLjEwMDAuMS8xLzIwMTcuLi5VU0QuLlBSRUYgU1RPQ0sgRVFVSVRZAQAAAFTupQMDAAAAAAAUv2uu</t>
  </si>
  <si>
    <t>s+PbCCNVxhy149sIS0NJUS5OWVNFOkYuSVFfQ0FTSF9TVF9JTlZFU1QuMTAwMC4xLzEvMjAxNy4uLlVTRC4uVE9UIENBU0ggJiBTVCBJTlZFU1RNRU5UUwEAAABfnwEAAgAAAAUyNzQ3MAEIAAAABQAAAAExAQAAAAoxOTQ2NDI0MDMzAwAAAAMxNjACAAAABDEwMDIEAAAAATAHAAAACDEvMS8yMDE3CAAAAAoxMi8zMS8yMDE2CQAAAAEwFL9rrrPj2wgjVcYctePbCEtDSVEuS09TRTpBMDA1MzgwLklRX1RPVEFMX0NMLjEwMDAuMS8xLzIwMTkuLi5VU0QuLlRPVEFMIENVUlJFTlQgTElBQklMSVRJRVMBAAAATFkNAAIAAAAMNDQ0MDkuMDkzNTgyAQgAAAAFAAAAATEBAAAACjIwMTk2NzQ5OTEDAAAAAzE2MAIAAAAEMTAwOQQAAAABMAcAAAAIMS8xLzIwMTkIAAAACjEyLzMxLzIwMTgJAAAAATAUv2uus+PbCCNVxhy149sIRkNJUS5OWVNFOkhELklRX1RPVEFMX0NMLjEwMDAuMS8xLzIwMTkuLi5VU0QuLlRPVEFMIENVUlJFTlQgTElBQklMSVRJRVMBAAAAl0AEAAIAAAAFMTYxOTQBCAAAAAUAAAABMQEAAAAKMjAyMzc1NzQ1NgMAAAADMTYwAgAAAAQxMDA5BAAAAAEwBwAAAAgxLzEvMjAxOQgAAAAJMS8yOC8yMDE4CQAAAAEwFL9rrrPj2wgjVcYctePbCENDSVEuTkFTREFRR1M6VFNMQS5JUV9UT1RBTF9BU1NFVFMuMTAwMC4xLzEvMjAxNi4uLlVTRC4uVE9UQUwgQVNTRVRTAQAAABDGogECAAAACDgwNjcuOTM5</t>
  </si>
  <si>
    <t>AQgAAAAFAAAAATEBAAAACjE4NzU3NjkwODIDAAAAAzE2MAIAAAAEMTAwNwQAAAABMAcAAAAIMS8xLzIwMTYIAAAACjEyLzMxLzIwMTUJAAAAATAUv2uus+PbCCNVxhy149sIOkNJUS5UU0U6NzIwMy5JUV9UT1RBTF9ERUJULjEwMDAuMS8xLzIwMTguLi5VU0QuLlRPVEFMIERFQlQBAAAAvOAEAAIAAAANMTczODIzLjAwNzA5MgEIAAAABQAAAAExAQAAAAoxOTY5MDQ3NzczAwAAAAMxNjACAAAABDQxNzMEAAAAATAHAAAACDEvMS8yMDE4CAAAAAkzLzMxLzIwMTcJAAAAATAUv2uus+PbCCNVxhy149sIQUNJUS5OQVNEQVFHUzpBQVBMLklRX0NBU0hfRVFVSVYuMTAwMC4xLzEvMjAxOS4uLlVTRC4uQ0FTSCAmIEVRVUlWAQAAAGlhAAACAAAABTI1OTEzAQgAAAAFAAAAATEBAAAACjIwNjcyMDk2MjYDAAAAAzE2MAIAAAAEMTA5NgQAAAABMAcAAAAIMS8xLzIwMTkIAAAACTkvMjkvMjAxOAkAAAABMBS/a66z49sII1XGHLXj2whDQ0lRLktPU0U6QTAwNTM4MC5JUV9DT01NT04uMTAwMC4xLzEvMjAxNy4uLlVTRC4uQ09NTU9OIFNUT0NLIEVRVUlUWQEAAABMWQ0AAgAAAAsxMDY2LjE1NDMwNAEIAAAABQAAAAExAQAAAAstMjA1Njk0NTMyOQMAAAADMTYwAgAAAAQxMTAzBAAAAAEwBwAAAAgxLzEvMjAxNwgAAAAKMTIvMzEvMjAxNgkAAAABMBS/a66z49sII1XGHLXj2wg8Q0lRLktPU0U6QTAwNTM4MC5JUV9JTlZF</t>
  </si>
  <si>
    <t>TlRPUlkuMTAwMC4xLzEvMjAxOC4uLlVTRC4uSU5WRU5UT1JZAQAAAExZDQACAAAACzk2MjMuMDM4Njk0AQgAAAAFAAAAATEBAAAACjE5NDg3MTA1ODYDAAAAAzE2MAIAAAAEMTA0MwQAAAABMAcAAAAIMS8xLzIwMTgIAAAACjEyLzMxLzIwMTcJAAAAATAUv2uus+PbCCNVxhy149sIQUNJUS5OQVNEQVFHUzpUU0xBLklRX1RPVEFMX1JFVi4xMDAwLjEvMS8yMDE5Li4uVVNELi5UT1RBTCBSRVZFTlVFAQAAABDGogECAAAABTIxNDYxAQgAAAAFAAAAATEBAAAACjIwNzkxMjg2MjUDAAAAAzE2MAIAAAACMjgEAAAAATAHAAAACDEvMS8yMDE5CAAAAAoxMi8zMS8yMDE4CQAAAAEwFL9rrrPj2wgufMYctePbCD1DSVEuTllTRTpHTS5JUV9UT1RBTF9BU1NFVFMuMTAwMC4xLzEvMjAxNy4uLlVTRC4uVE9UQUwgQVNTRVRTAQAAAFTupQMCAAAABjIyMTY5MAEIAAAABQAAAAExAQAAAAoxOTQzOTIyNzg0AwAAAAMxNjACAAAABDEwMDcEAAAAATAHAAAACDEvMS8yMDE3CAAAAAoxMi8zMS8yMDE2CQAAAAEwFL9rrrPj2wgufMYctePbCDlDSVEuTllTRTpGLklRX0FSLjEwMDAuMS8xLzIwMTYuLi5VU0QuLkFDQ09VTlRTIFJFQ0VJVkFCTEUBAAAAX58BAAIAAAAFMTEwNDIBCAAAAAUAAAABMQEAAAAKMTg3MzQ0OTc4MAMAAAADMTYwAgAAAAQxMDIxBAAAAAEwBwAAAAgxLzEvMjAxNggAAAAKMTIvMzEvMjAxNQkAAAABMBS/</t>
  </si>
  <si>
    <t>a66z49sII1XGHLXj2wg/Q0lRLk5BU0RBUUdTOlRTTEEuSVFfVE9UQUxfREVCVC4xMDAwLjEvMS8yMDIwLi4uVVNELi5UT1RBTCBERUJUAQAAABDGogECAAAABTE0NTc2AQgAAAAFAAAAATEBAAAACy0yMTEzNTc4OTE4AwAAAAMxNjACAAAABDQxNzMEAAAAATAHAAAACDEvMS8yMDIwCAAAAAoxMi8zMS8yMDE5CQAAAAEwRjltrrPj2wgufMYctePbCDBDSVEuTllTRTpGLklRX05JLjEwMDAuMS8xLzIwMjAuLi5VU0QuLk5FVCBJTkNPTUUBAAAAX58BAAIAAAACNDcBCAAAAAUAAAABMQEAAAALLTIxMTM2OTI0NjEDAAAAAzE2MAIAAAACMTUEAAAAATAHAAAACDEvMS8yMDIwCAAAAAoxMi8zMS8yMDE5CQAAAAEwuDltrrPj2wgufMYctePbCDtDSVEuVFNFOjgwNTguSVFfQVIuMTAwMC4xLzEvMjAxOS4uLlVTRC4uQUNDT1VOVFMgUkVDRUlWQUJMRQEAAACB/wcAAgAAAAwzMTcwNS41ODAzMzUBCAAAAAUAAAABMQEAAAAKMTk2OTA5MzE4NAMAAAADMTYwAgAAAAQxMDIxBAAAAAEwBwAAAAgxLzEvMjAxOQgAAAAJMy8zMS8yMDE4CQAAAAEwuDltrrPj2wgufMYctePbCFBDSVEuVFNFOjcyMDMuSVFfVE9UQUxfT1VUU1RBTkRJTkdfRklMSU5HX0RBVEUuMTAwMC4xLzEvMjAxNy4uLlVTRC4uVE9UQUwgT1VUIFNIUgEAAAC84AQAAgAAAAsxNTE4OC4zNzkzNQEEAAAABQAAAAE1AQAAAAoxODk0MTUwMTM2AgAAAAUyNDE1</t>
  </si>
  <si>
    <t>MwYAAAABMLg5ba6z49sILnzGHLXj2whVQ0lRLk5BU0RBUUdTOkFBUEwuSVFfVE9UQUxfT1VUU1RBTkRJTkdfRklMSU5HX0RBVEUuMTAwMC4xLzEvMjAxNi4uLlVTRC4uVE9UQUwgT1VUIFNIUgEAAABpYQAAAgAAAAkyMjMwMS4zMjQBBAAAAAUAAAABNQEAAAAKMTg2Mzk5NjY4NAIAAAAFMjQxNTMGAAAAATC4OW2us+PbCC58xhy149sIN0NJUS5OWVNFOkYuSVFfUkUuMTAwMC4xLzEvMjAxOC4uLlVTRC4uUkVUQUlORUQgRUFSTklOR1MBAAAAX58BAAIAAAAFMjE5MDYBCAAAAAUAAAABMQEAAAAKMjAwODA3NjM3OQMAAAADMTYwAgAAAAQxMjIyBAAAAAEwBwAAAAgxLzEvMjAxOAgAAAAKMTIvMzEvMjAxNwkAAAABMLg5ba6z49sILnzGHLXj2whUQ0lRLktPU0U6QTAwNTM4MC5JUV9UT1RBTF9PVVRTVEFORElOR19GSUxJTkdfREFURS4xMDAwLjEvMS8yMDE3Li4uVVNELi5UT1RBTCBPVVQgU0hSAQAAAExZDQACAAAACjIyOS45NjE4ODgBBAAAAAUAAAABNQEAAAALLTIwNTY5NDUzMjkCAAAABTI0MTUzBgAAAAEwuDltrrPj2wgufMYctePbCDtDSVEuTllTRTpHTS5JUV9UT1RBTF9SRVYuMTAwMC4xLzEvMjAxOC4uLlVTRC4uVE9UQUwgUkVWRU5VRQEAAABU7qUDAgAAAAYxNDU1ODgBCAAAAAUAAAABMQEAAAAKMjAwODA3MDEzNwMAAAADMTYwAgAAAAIyOAQAAAABMAcAAAAIMS8xLzIwMTgIAAAACjEyLzMxLzIw</t>
  </si>
  <si>
    <t>MTcJAAAAATC4OW2us+PbCC58xhy149sIQENJUS5OWVNFOkYuSVFfVE9UQUxfQ0EuMTAwMC4xLzEvMjAxNy4uLlVTRC4uVE9UQUwgQ1VSUkVOVCBBU1NFVFMBAAAAX58BAAIAAAAGMTA4NDYxAQgAAAAFAAAAATEBAAAACjE5NDY0MjQwMzMDAAAAAzE2MAIAAAAEMTAwOAQAAAABMAcAAAAIMS8xLzIwMTcIAAAACjEyLzMxLzIwMTYJAAAAATC4OW2us+PbCC58xhy149sIRENJUS5OQVNEQVFHUzpUU0xBLklRX0NPTU1PTi4xMDAwLjEvMS8yMDE2Li4uVVNELi5DT01NT04gU1RPQ0sgRVFVSVRZAQAAABDGogECAAAABTAuMTMxAQgAAAAFAAAAATEBAAAACjE4NzU3NjkwODIDAAAAAzE2MAIAAAAEMTEwMwQAAAABMAcAAAAIMS8xLzIwMTYIAAAACjEyLzMxLzIwMTUJAAAAATC4OW2us+PbCC58xhy149sIQENJUS5LT1NFOkEwMDUzODAuSVFfVE9UQUxfUkVWLjEwMDAuMS8xLzIwMTguLi5VU0QuLlRPVEFMIFJFVkVOVUUBAAAATFkNAAIAAAAMOTAyMTcuODQwMzA0AQgAAAAFAAAAATEBAAAACjE5NDg3MTA1ODYDAAAAAzE2MAIAAAACMjgEAAAAATAHAAAACDEvMS8yMDE4CAAAAAoxMi8zMS8yMDE3CQAAAAEwuDltrrPj2wgufMYctePbCD5DSVEuTkFTREFRR1M6VFNMQS5JUV9SRS4xMDAwLjEvMS8yMDIwLi4uVVNELi5SRVRBSU5FRCBFQVJOSU5HUwEAAAAQxqIBAgAAAAUtNjA4MwEIAAAABQAAAAExAQAAAAstMjEx</t>
  </si>
  <si>
    <t>MzU3ODkxOAMAAAADMTYwAgAAAAQxMjIyBAAAAAEwBwAAAAgxLzEvMjAyMAgAAAAKMTIvMzEvMjAxOQkAAAABMLg5ba6z49sILnzGHLXj2wg+Q0lRLk5ZU0U6R00uSVFfQ09NTU9OLjEwMDAuMS8xLzIwMTguLi5VU0QuLkNPTU1PTiBTVE9DSyBFUVVJVFkBAAAAVO6lAwIAAAACMTQBCAAAAAUAAAABMQEAAAAKMjAwODA3MDEzNwMAAAADMTYwAgAAAAQxMTAzBAAAAAEwBwAAAAgxLzEvMjAxOAgAAAAKMTIvMzEvMjAxNwkAAAABMLg5ba6z49sILnzGHLXj2whAQ0lRLk5ZU0U6Ri5JUV9QUkVGX0RJVl9PVEhFUi4xMDAwLjEvMS8yMDE2Li4uVVNELi5QUkVGIERJVklERU5EUwEAAABfnwEAAwAAAAAAuDltrrPj2wh6o8YctePbCD5DSVEuVFNFOjgwNTguSVFfQVBJQy4xMDAwLjEvMS8yMDE5Li4uVVNELi5QRCBJTiBDQVBJVEFMIENPTU1PTgEAAACB/wcAAgAAAAsyMTYwLjE5MDMwMQEIAAAABQAAAAExAQAAAAoxOTY5MDkzMTg0AwAAAAMxNjACAAAABDEwODQEAAAAATAHAAAACDEvMS8yMDE5CAAAAAkzLzMxLzIwMTgJAAAAATC4OW2us+PbCC58xhy149sIO0NJUS5UU0U6NzIwMy5JUV9BUi4xMDAwLjEvMS8yMDE4Li4uVVNELi5BQ0NPVU5UUyBSRUNFSVZBQkxFAQAAALzgBAACAAAADDE4OTc3LjAyMjcwNgEIAAAABQAAAAExAQAAAAoxOTY5MDQ3NzczAwAAAAMxNjACAAAABDEwMjEEAAAAATAHAAAACDEvMS8y</t>
  </si>
  <si>
    <t>MDE4CAAAAAkzLzMxLzIwMTcJAAAAATC4OW2us+PbCHqjxhy149sIOUNJUS5OWVNFOkYuSVFfQVIuMTAwMC4xLzEvMjAxOS4uLlVTRC4uQUNDT1VOVFMgUkVDRUlWQUJMRQEAAABfnwEAAgAAAAUxMTE5NQEIAAAABQAAAAExAQAAAAoyMDc4ODU4MjQwAwAAAAMxNjACAAAABDEwMjEEAAAAATAHAAAACDEvMS8yMDE5CAAAAAoxMi8zMS8yMDE4CQAAAAEwuDltrrPj2wh6o8YctePbCEZDSVEuTkFTREFRR1M6VFNMQS5JUV9UT1RBTF9MSUFCLjEwMDAuMS8xLzIwMjAuLi5VU0QuLlRPVEFMIExJQUJJTElUSUVTAQAAABDGogECAAAABTI2MTk5AQgAAAAFAAAAATEBAAAACy0yMTEzNTc4OTE4AwAAAAMxNjACAAAABDEyNzYEAAAAATAHAAAACDEvMS8yMDIwCAAAAAoxMi8zMS8yMDE5CQAAAAEwuDltrrPj2wh6o8YctePbCDxDSVEuTllTRTpGLklRX1RPVEFMX0FTU0VUUy4xMDAwLjEvMS8yMDE4Li4uVVNELi5UT1RBTCBBU1NFVFMBAAAAX58BAAIAAAAGMjU4NDk2AQgAAAAFAAAAATEBAAAACjIwMDgwNzYzNzkDAAAAAzE2MAIAAAAEMTAwNwQAAAABMAcAAAAIMS8xLzIwMTgIAAAACjEyLzMxLzIwMTcJAAAAATC4OW2us+PbCHqjxhy149sIPkNJUS5UU0U6NzIwMy5JUV9UT1RBTF9BU1NFVFMuMTAwMC4xLzEvMjAxOC4uLlVTRC4uVE9UQUwgQVNTRVRTAQAAALzgBAACAAAADTQzNzIyMS40MDU2NjEBCAAAAAUAAAAB</t>
  </si>
  <si>
    <t>MQEAAAAKMTk2OTA0Nzc3MwMAAAADMTYwAgAAAAQxMDA3BAAAAAEwBwAAAAgxLzEvMjAxOAgAAAAJMy8zMS8yMDE3CQAAAAEwuDltrrPj2wh6o8YctePbCDxDSVEuTllTRTpGLklRX0FQSUMuMTAwMC4xLzEvMjAxOS4uLlVTRC4uUEQgSU4gQ0FQSVRBTCBDT01NT04BAAAAX58BAAIAAAAFMjIwMDYBCAAAAAUAAAABMQEAAAAKMjA3ODg1ODI0MAMAAAADMTYwAgAAAAQxMDg0BAAAAAEwBwAAAAgxLzEvMjAxOQgAAAAKMTIvMzEvMjAxOAkAAAABMLg5ba6z49sIeqPGHLXj2wg3Q0lRLk5BU0RBUUdTOkFBUEwuSVFfTkkuMTAwMC4xLzEvMjAxNy4uLlVTRC4uTkVUIElOQ09NRQEAAABpYQAAAgAAAAU0NTY4NwEIAAAABQAAAAExAQAAAAoxOTE5MzM0NDg0AwAAAAMxNjACAAAAAjE1BAAAAAEwBwAAAAgxLzEvMjAxNwgAAAAJOS8yNC8yMDE2CQAAAAEwuDltrrPj2wh6o8YctePbCD9DSVEuTkFTREFRR1M6VFNMQS5JUV9UT1RBTF9ERUJULjEwMDAuMS8xLzIwMTcuLi5VU0QuLlRPVEFMIERFQlQBAAAAEMaiAQIAAAAIODU4OC4xMTUBCAAAAAUAAAABMQEAAAAKMTk0NTg3MzU1MQMAAAADMTYwAgAAAAQ0MTczBAAAAAEwBwAAAAgxLzEvMjAxNwgAAAAKMTIvMzEvMjAxNgkAAAABMLg5ba6z49sIeqPGHLXj2whBQ0lRLlRTRTo4MDU4LklRX1RPVEFMX0xJQUIuMTAwMC4xLzEvMjAyMC4uLlVTRC4uVE9UQUwgTElBQklM</t>
  </si>
  <si>
    <t>SVRJRVMBAAAAgf8HAAIAAAAMODkzMDQuOTMzNjQxAQgAAAAFAAAAATEBAAAACjIwNDE5NDMzODADAAAAAzE2MAIAAAAEMTI3NgQAAAABMAcAAAAIMS8xLzIwMjAIAAAACTMvMzEvMjAxOQkAAAABMLg5ba6z49sIeqPGHLXj2whBQ0lRLk5ZU0U6SEQuSVFfUFJFRl9ESVZfT1RIRVIuMTAwMC4xLzEvMjAxOS4uLlVTRC4uUFJFRiBESVZJREVORFMBAAAAl0AEAAMAAAAAALg5ba6z49sIeqPGHLXj2wg2Q0lRLk5ZU0U6Ri5JUV9JTlZFTlRPUlkuMTAwMC4xLzEvMjAxNi4uLlVTRC4uSU5WRU5UT1JZAQAAAF+fAQACAAAABDgzMTkBCAAAAAUAAAABMQEAAAAKMTg3MzQ0OTc4MAMAAAADMTYwAgAAAAQxMDQzBAAAAAEwBwAAAAgxLzEvMjAxNggAAAAKMTIvMzEvMjAxNQkAAAABMLg5ba6z49sIeqPGHLXj2whHQ0lRLk5BU0RBUUdTOlRTTEEuSVFfVE9UQUxfQ0EuMTAwMC4xLzEvMjAyMC4uLlVTRC4uVE9UQUwgQ1VSUkVOVCBBU1NFVFMBAAAAEMaiAQIAAAAFMTIxMDMBCAAAAAUAAAABMQEAAAALLTIxMTM1Nzg5MTgDAAAAAzE2MAIAAAAEMTAwOAQAAAABMAcAAAAIMS8xLzIwMjAIAAAACjEyLzMxLzIwMTkJAAAAATC4OW2us+PbCHqjxhy149sIOkNJUS5OWVNFOkYuSVFfQ0FTSF9FUVVJVi4xMDAwLjEvMS8yMDE2Li4uVVNELi5DQVNIICYgRVFVSVYBAAAAX58BAAIAAAAENTM4NgEIAAAABQAAAAExAQAAAAoxODcz</t>
  </si>
  <si>
    <t>NDQ5NzgwAwAAAAMxNjACAAAABDEwOTYEAAAAATAHAAAACDEvMS8yMDE2CAAAAAoxMi8zMS8yMDE1CQAAAAEwuDltrrPj2wh6o8YctePbCFJDSVEuTkFTREFRR1M6QUFQTC5JUV9DQVNIX1NUX0lOVkVTVC4xMDAwLjEvMS8yMDE3Li4uVVNELi5UT1QgQ0FTSCAmIFNUIElOVkVTVE1FTlRTAQAAAGlhAAACAAAABTY3MTU1AQgAAAAFAAAAATEBAAAACjE5MTkzMzQ0ODQDAAAAAzE2MAIAAAAEMTAwMgQAAAABMAcAAAAIMS8xLzIwMTcIAAAACTkvMjQvMjAxNgkAAAABMLg5ba6z49sIeqPGHLXj2wg7Q0lRLk5ZU0U6R00uSVFfVE9UQUxfUkVWLjEwMDAuMS8xLzIwMTYuLi5VU0QuLlRPVEFMIFJFVkVOVUUBAAAAVO6lAwIAAAAGMTM1NzI1AQgAAAAFAAAAATEBAAAACjE4NzMzMDIzNzcDAAAAAzE2MAIAAAACMjgEAAAAATAHAAAACDEvMS8yMDE2CAAAAAoxMi8zMS8yMDE1CQAAAAEwuDltrrPj2wh6o8YctePbCEFDSVEuTkFTREFRR1M6QUFQTC5JUV9UT1RBTF9SRVYuMTAwMC4xLzEvMjAxNy4uLlVTRC4uVE9UQUwgUkVWRU5VRQEAAABpYQAAAgAAAAYyMTU2MzkBCAAAAAUAAAABMQEAAAAKMTkxOTMzNDQ4NAMAAAADMTYwAgAAAAIyOAQAAAABMAcAAAAIMS8xLzIwMTcIAAAACTkvMjQvMjAxNgkAAAABMLg5ba6z49sIeqPGHLXj2wg/Q0lRLlRTRTo3MjAzLklRX0NPTU1PTi4xMDAwLjEvMS8yMDE5Li4uVVNELi5D</t>
  </si>
  <si>
    <t>T01NT04gU1RPQ0sgRVFVSVRZAQAAALzgBAACAAAACzM3MzguNTI0NzI5AQgAAAAFAAAAATEBAAAACjIwNDIzMjI0MjcDAAAAAzE2MAIAAAAEMTEwMwQAAAABMAcAAAAIMS8xLzIwMTkIAAAACTMvMzEvMjAxOAkAAAABMLg5ba6z49sIeqPGHLXj2whBQ0lRLlRTRTo4MDU4LklRX1RPVEFMX0xJQUIuMTAwMC4xLzEvMjAxOS4uLlVTRC4uVE9UQUwgTElBQklMSVRJRVMBAAAAgf8HAAIAAAAMOTIwMDguNjQ4MDE5AQgAAAAFAAAAATEBAAAACjE5NjkwOTMxODQDAAAAAzE2MAIAAAAEMTI3NgQAAAABMAcAAAAIMS8xLzIwMTkIAAAACTMvMzEvMjAxOAkAAAABMLg5ba6z49sIeqPGHLXj2whHQ0lRLk5BU0RBUUdTOkFBUEwuSVFfUFJFRl9ESVZfT1RIRVIuMTAwMC4xLzEvMjAxNy4uLlVTRC4uUFJFRiBESVZJREVORFMBAAAAaWEAAAMAAAAAALg5ba6z49sIkMrGHLXj2wg+Q0lRLk5BU0RBUUdTOkFBUEwuSVFfUkUuMTAwMC4xLzEvMjAxOC4uLlVTRC4uUkVUQUlORUQgRUFSTklOR1MBAAAAaWEAAAIAAAAFOTgzMzABCAAAAAUAAAABMQEAAAAKMTk4OTkwOTgxNAMAAAADMTYwAgAAAAQxMjIyBAAAAAEwBwAAAAgxLzEvMjAxOAgAAAAJOS8zMC8yMDE3CQAAAAEwuDltrrPj2wiQysYctePbCERDSVEuTkFTREFRR1M6VFNMQS5JUV9DT01NT04uMTAwMC4xLzEvMjAxOS4uLlVTRC4uQ09NTU9OIFNUT0NLIEVRVUlUWQEA</t>
  </si>
  <si>
    <t>AAAQxqIBAwAAAAAAuDltrrPj2wh6o8YctePbCD5DSVEuVFNFOjgwNTguSVFfQVBJQy4xMDAwLjEvMS8yMDIwLi4uVVNELi5QRCBJTiBDQVBJVEFMIENPTU1PTgEAAACB/wcAAgAAAAsyMDYwLjY0NDI4MwEIAAAABQAAAAExAQAAAAoyMDQxOTQzMzgwAwAAAAMxNjACAAAABDEwODQEAAAAATAHAAAACDEvMS8yMDIwCAAAAAkzLzMxLzIwMTkJAAAAATC4OW2us+PbCJDKxhy149sIOENJUS5UU0U6NzIwMy5JUV9UT1RBTF9BU1NFVFMuMTAwMC4xLzEvMjAxNi4uLlVTRC4uQVNTRVRTAQAAALzgBAACAAAADTM5Nzc4MS43Mzk2NTUBCAAAAAUAAAABMQEAAAAKMTg0NzgyNTEyMAMAAAADMTYwAgAAAAQxMDA3BAAAAAEwBwAAAAgxLzEvMjAxNggAAAAJMy8zMS8yMDE1CQAAAAEwuDltrrPj2wiQysYctePbCDpDSVEuVFNFOjgwNTguSVFfVE9UQUxfREVCVC4xMDAwLjEvMS8yMDE3Li4uVVNELi5UT1RBTCBERUJUAQAAAIH/BwACAAAADDU0MjAyLjM4Mjc1NAEIAAAABQAAAAExAQAAAAoxODUxMTEwMTM0AwAAAAMxNjACAAAABDQxNzMEAAAAATAHAAAACDEvMS8yMDE3CAAAAAkzLzMxLzIwMTYJAAAAATC4OW2us+PbCJDKxhy149sIMUNJUS5OWVNFOkdNLklRX05JLjEwMDAuMS8xLzIwMTguLi5VU0QuLk5FVCBJTkNPTUUBAAAAVO6lAwIAAAAFLTM4NjQBCAAAAAUAAAABMQEAAAAKMjAwODA3MDEzNwMAAAADMTYwAgAA</t>
  </si>
  <si>
    <t>AAIxNQQAAAABMAcAAAAIMS8xLzIwMTgIAAAACjEyLzMxLzIwMTcJAAAAATC4OW2us+PbCJDKxhy149sISUNJUS5OQVNEQVFHUzpUU0xBLklRX0NBU0hfRVFVSVYuMTAwMC4xLzEvMjAxNy4uLlVTRC4uQ0FTSCBBTkQgRVFVSVZBTEVOVFMBAAAAEMaiAQIAAAAIMzM5My4yMTYBCAAAAAUAAAABMQEAAAAKMTk0NTg3MzU1MQMAAAADMTYwAgAAAAQxMDk2BAAAAAEwBwAAAAgxLzEvMjAxNwgAAAAKMTIvMzEvMjAxNgkAAAABMLg5ba6z49sIkMrGHLXj2wg9Q0lRLktPU0U6QTAwNTM4MC5JUV9SRS4xMDAwLjEvMS8yMDE4Li4uVVNELi5SRVRBSU5FRCBFQVJOSU5HUwEAAABMWQ0AAgAAAAw2MzAyOS45MjY5MDUBCAAAAAUAAAABMQEAAAAKMTk0ODcxMDU4NgMAAAADMTYwAgAAAAQxMjIyBAAAAAEwBwAAAAgxLzEvMjAxOAgAAAAKMTIvMzEvMjAxNwkAAAABMLg5ba6z49sIkMrGHLXj2whGQ0lRLktPU0U6QTAwNTM4MC5JUV9UT1RBTF9DQS4xMDAwLjEvMS8yMDE2Li4uVVNELi5UT1RBTCBDVVJSRU5UIEFTU0VUUwEAAABMWQ0AAgAAAAo1NzM4Ni4xODc2AQgAAAAFAAAAATEBAAAACjE4MzAzODE2NzkDAAAAAzE2MAIAAAAEMTAwOAQAAAABMAcAAAAIMS8xLzIwMTYIAAAACjEyLzMxLzIwMTUJAAAAATC4OW2us+PbCJDKxhy149sIQUNJUS5OQVNEQVFHUzpUU0xBLklRX0NPR1MuMTAwMC4xLzEvMjAxOS4uLlVTRC4u</t>
  </si>
  <si>
    <t>Q09TVCBPRiBHT09EUyBTT0xEAQAAABDGogECAAAABTE3NDE5AQgAAAAFAAAAATEBAAAACjIwNzkxMjg2MjUDAAAAAzE2MAIAAAACMzQEAAAAATAHAAAACDEvMS8yMDE5CAAAAAoxMi8zMS8yMDE4CQAAAAEwuDltrrPj2wiQysYctePbCEZDSVEuS09TRTpBMDA1MzgwLklRX1BSRUZfRElWX09USEVSLjEwMDAuMS8xLzIwMTYuLi5VU0QuLlBSRUYgRElWSURFTkRTAQAAAExZDQACAAAACjc4Ny45NDM3NTMBCAAAAAUAAAABMQEAAAAKMTgzMDM4MTY3OQMAAAADMTYwAgAAAAI5NwQAAAABMAcAAAAIMS8xLzIwMTYIAAAACjEyLzMxLzIwMTUJAAAAATC4OW2us+PbCJDKxhy149sIMkNJUS5YVFJBOkRBSS5JUV9OSS4xMDAwLjEvMS8yMDE3Li4uVVNELi5ORVQgSU5DT01FBQAAAAAAAAAIAAAAFChJbnZhbGlkIElkZW50aWZpZXIpuDltrrPj2wiQysYctePbCEhDSVEuS09TRTpBMDA1MzgwLklRX0NBU0hfRVFVSVYuMTAwMC4xLzEvMjAxNy4uLlVTRC4uQ0FTSCBBTkQgRVFVSVZBTEVOVFMBAAAATFkNAAIAAAALNjU1My44MzE0MTcBCAAAAAUAAAABMQEAAAALLTIwNTY5NDUzMjkDAAAAAzE2MAIAAAAEMTA5NgQAAAABMAcAAAAIMS8xLzIwMTcIAAAACjEyLzMxLzIwMTYJAAAAATC4OW2us+PbCJDKxhy149sIPkNJUS5OWVNFOkhELklRX0NPTU1PTi4xMDAwLjEvMS8yMDE5Li4uVVNELi5DT01NT04gU1RPQ0sgRVFV</t>
  </si>
  <si>
    <t>SVRZAQAAAJdABAACAAAAAjg5AQgAAAAFAAAAATEBAAAACjIwMjM3NTc0NTYDAAAAAzE2MAIAAAAEMTEwMwQAAAABMAcAAAAIMS8xLzIwMTkIAAAACTEvMjgvMjAxOAkAAAABMLg5ba6z49sIwfHGHLXj2wg/Q0lRLktPU0U6QTAwMDI3MC5JUV9BUi4xMDAwLjEvMS8yMDE2Li4uVVNELi5BQ0NPVU5UUyBSRUNFSVZBQkxFAQAAALbcJQACAAAACjIwMzAuMDkxNzkBCAAAAAUAAAABMQEAAAAKMTgzMTY0NDExNAMAAAADMTYwAgAAAAQxMDIxBAAAAAEwBwAAAAgxLzEvMjAxNggAAAAKMTIvMzEvMjAxNQkAAAABMLg5ba6z49sIwfHGHLXj2whVQ0lRLk5BU0RBUUdTOlRTTEEuSVFfVE9UQUxfT1VUU1RBTkRJTkdfRklMSU5HX0RBVEUuMTAwMC4xLzEvMjAxNy4uLlVTRC4uVE9UQUwgT1VUIFNIUgEAAAAQxqIBAgAAAAoyNDI1LjA1NjQyAQQAAAAFAAAAATUBAAAACjE5NDU4NzM1NTECAAAABTI0MTUzBgAAAAEwuDltrrPj2wiQysYctePbCDtDSVEuTllTRTpHTS5JUV9DQVNIX0VRVUlWLjEwMDAuMS8xLzIwMTkuLi5VU0QuLkNBU0ggJiBFUVVJVgEAAABU7qUDAgAAAAUxNTk0NAEIAAAABQAAAAExAQAAAAoyMDc5NTI1MDAzAwAAAAMxNjACAAAABDEwOTYEAAAAATAHAAAACDEvMS8yMDE5CAAAAAoxMi8zMS8yMDE4CQAAAAEwuDltrrPj2wjB8cYctePbCDFDSVEuTllTRTpIRC5JUV9OSS4xMDAwLjEvMS8yMDE2Li4u</t>
  </si>
  <si>
    <t>VVNELi5ORVQgSU5DT01FAQAAAJdABAACAAAABDYzNDUBCAAAAAUAAAABMQEAAAAKMTgzMzE2OTk0NQMAAAADMTYwAgAAAAIxNQQAAAABMAcAAAAIMS8xLzIwMTYIAAAACDIvMS8yMDE1CQAAAAEwuDltrrPj2wiQysYctePbCEJDSVEuS09TRTpBMDA1MzgwLklRX0FQSUMuMTAwMC4xLzEvMjAxNy4uLlVTRC4uUEQgSU4gQ0FQSVRBTCBDT01NT04BAAAATFkNAAIAAAALMzQ5MC44NDkzNzUBCAAAAAUAAAABMQEAAAALLTIwNTY5NDUzMjkDAAAAAzE2MAIAAAAEMTA4NAQAAAABMAcAAAAIMS8xLzIwMTcIAAAACjEyLzMxLzIwMTYJAAAAATC4OW2us+PbCJDKxhy149sIQENJUS5OWVNFOkdNLklRX1RPVEFMX0xJQUIuMTAwMC4xLzEvMjAxNy4uLlVTRC4uVE9UQUwgTElBQklMSVRJRVMBAAAAVO6lAwIAAAAGMTc3NjE1AQgAAAAFAAAAATEBAAAACjE5NDM5MjI3ODQDAAAAAzE2MAIAAAAEMTI3NgQAAAABMAcAAAAIMS8xLzIwMTcIAAAACjEyLzMxLzIwMTYJAAAAATC4OW2us+PbCMHxxhy149sIMENJUS5OWVNFOkYuSVFfTkkuMTAwMC4xLzEvMjAxOC4uLlVTRC4uTkVUIElOQ09NRQEAAABfnwEAAgAAAAQ3NzMxAQgAAAAFAAAAATEBAAAACjIwMDgwNzYzNzkDAAAAAzE2MAIAAAACMTUEAAAAATAHAAAACDEvMS8yMDE4CAAAAAoxMi8zMS8yMDE3CQAAAAEwuDltrrPj2wjB8cYctePbCEZDSVEuS09TRTpBMDA1Mzgw</t>
  </si>
  <si>
    <t>LklRX1BSRUZfRVFVSVRZLjEwMDAuMS8xLzIwMjAuLi5VU0QuLlBSRUYgU1RPQ0sgRVFVSVRZAQAAAExZDQACAAAACjE3Ny45NjY4MjUBCAAAAAUAAAABMQEAAAAKMjA4Mzc5NzM1NQMAAAADMTYwAgAAAAQxMDA1BAAAAAEwBwAAAAgxLzEvMjAyMAgAAAAKMTIvMzEvMjAxOQkAAAABMLg5ba6z49sIwfHGHLXj2wg9Q0lRLk5BU0RBUUdTOlRTTEEuSVFfVE9UQUxfQVNTRVRTLjEwMDAuMS8xLzIwMTcuLi5VU0QuLkFTU0VUUwEAAAAQxqIBAgAAAAkyMjY2NC4wNzYBCAAAAAUAAAABMQEAAAAKMTk0NTg3MzU1MQMAAAADMTYwAgAAAAQxMDA3BAAAAAEwBwAAAAgxLzEvMjAxNwgAAAAKMTIvMzEvMjAxNgkAAAABMLg5ba6z49sIwfHGHLXj2whBQ0lRLlRTRTo3MjAzLklRX1RPVEFMX0xJQUIuMTAwMC4xLzEvMjAxOC4uLlVTRC4uVE9UQUwgTElBQklMSVRJRVMBAAAAvOAEAAIAAAANMjc0MTQ0LjQ4ODQxNwEIAAAABQAAAAExAQAAAAoxOTY5MDQ3NzczAwAAAAMxNjACAAAABDEyNzYEAAAAATAHAAAACDEvMS8yMDE4CAAAAAkzLzMxLzIwMTcJAAAAATC4OW2us+PbCMHxxhy149sIOkNJUS5OWVNFOkdNLklRX0FSLjEwMDAuMS8xLzIwMTkuLi5VU0QuLkFDQ09VTlRTIFJFQ0VJVkFCTEUBAAAAVO6lAwIAAAAENjU0OQEIAAAABQAAAAExAQAAAAoyMDc5NTI1MDAzAwAAAAMxNjACAAAABDEwMjEEAAAAATAHAAAACDEv</t>
  </si>
  <si>
    <t>MS8yMDE5CAAAAAoxMi8zMS8yMDE4CQAAAAEwuDltrrPj2wjB8cYctePbCD9DSVEuTkFTREFRR1M6QUFQTC5JUV9UT1RBTF9ERUJULjEwMDAuMS8xLzIwMTkuLi5VU0QuLlRPVEFMIERFQlQBAAAAaWEAAAIAAAAGMTE0NDgzAQgAAAAFAAAAATEBAAAACjIwNjcyMDk2MjYDAAAAAzE2MAIAAAAENDE3MwQAAAABMAcAAAAIMS8xLzIwMTkIAAAACTkvMjkvMjAxOAkAAAABMLg5ba6z49sIwfHGHLXj2whAQ0lRLktPU0U6QTAwNTM4MC5JUV9DQVNIX0VRVUlWLjEwMDAuMS8xLzIwMTkuLi5VU0QuLkNBU0ggJiBFUVVJVgEAAABMWQ0AAgAAAAs4MTg2LjUwNTA0MgEIAAAABQAAAAExAQAAAAoyMDE5Njc0OTkxAwAAAAMxNjACAAAABDEwOTYEAAAAATAHAAAACDEvMS8yMDE5CAAAAAoxMi8zMS8yMDE4CQAAAAEwuDltrrPj2wjB8cYctePbCEtDSVEuTllTRTpGLklRX0NBU0hfU1RfSU5WRVNULjEwMDAuMS8xLzIwMTYuLi5VU0QuLlRPVCBDQVNIICYgU1QgSU5WRVNUTUVOVFMBAAAAX58BAAIAAAAFMjM1NjcBCAAAAAUAAAABMQEAAAAKMTg3MzQ0OTc4MAMAAAADMTYwAgAAAAQxMDAyBAAAAAEwBwAAAAgxLzEvMjAxNggAAAAKMTIvMzEvMjAxNQkAAAABMLg5ba6z49sIwfHGHLXj2whCQ0lRLlRTRTo3MjAzLklRX1BSRUZfRVFVSVRZLjEwMDAuMS8xLzIwMTYuLi5VU0QuLlBSRUYgU1RPQ0sgRVFVSVRZAQAAALzgBAAD</t>
  </si>
  <si>
    <t>AAAAAAC4OW2us+PbCMHxxhy149sITENJUS5OQVNEQVFHUzpBQVBMLklRX1RPVEFMX0NMLjEwMDAuMS8xLzIwMTYuLi5VU0QuLlRPVEFMIENVUlJFTlQgTElBQklMSVRJRVMBAAAAaWEAAAIAAAAFODA2MTABCAAAAAUAAAABMQEAAAAKMTg2Mzk5NjY4NAMAAAADMTYwAgAAAAQxMDA5BAAAAAEwBwAAAAgxLzEvMjAxNggAAAAJOS8yNi8yMDE1CQAAAAEwuDltrrPj2wjB8cYctePbCDZDSVEuS09TRTpBMDA1MzgwLklRX05JLjEwMDAuMS8xLzIwMTkuLi5VU0QuLk5FVCBJTkNPTUUBAAAATFkNAAIAAAALMTM1NC42NjgxMjMBCAAAAAUAAAABMQEAAAAKMjAxOTY3NDk5MQMAAAADMTYwAgAAAAIxNQQAAAABMAcAAAAIMS8xLzIwMTkIAAAACjEyLzMxLzIwMTgJAAAAATC4OW2us+PbCMHxxhy149sIPUNJUS5OQVNEQVFHUzpBQVBMLklRX0lOVkVOVE9SWS4xMDAwLjEvMS8yMDE3Li4uVVNELi5JTlZFTlRPUlkBAAAAaWEAAAIAAAAEMjEzMgEIAAAABQAAAAExAQAAAAoxOTE5MzM0NDg0AwAAAAMxNjACAAAABDEwNDMEAAAAATAHAAAACDEvMS8yMDE3CAAAAAk5LzI0LzIwMTYJAAAAATC4OW2us+PbCDAYxxy149sIMkNJUS5UU0U6ODA1OC5JUV9OSS4xMDAwLjEvMS8yMDE5Li4uVVNELi5ORVQgSU5DT01FAQAAAIH/BwACAAAACzUyNzQuNDUwNjA1AQgAAAAFAAAAATEBAAAACjE5NjkwOTMxODQDAAAAAzE2MAIAAAAC</t>
  </si>
  <si>
    <t>MTUEAAAAATAHAAAACDEvMS8yMDE5CAAAAAkzLzMxLzIwMTgJAAAAATC4OW2us+PbCMHxxhy149sIPkNJUS5OQVNEQVFHUzpBQVBMLklRX1JFLjEwMDAuMS8xLzIwMTcuLi5VU0QuLlJFVEFJTkVEIEVBUk5JTkdTAQAAAGlhAAACAAAABTk2MzY0AQgAAAAFAAAAATEBAAAACjE5MTkzMzQ0ODQDAAAAAzE2MAIAAAAEMTIyMgQAAAABMAcAAAAIMS8xLzIwMTcIAAAACTkvMjQvMjAxNgkAAAABMLg5ba6z49sIwfHGHLXj2wg2Q0lRLktPU0U6QTAwNTM4MC5JUV9OSS4xMDAwLjEvMS8yMDIwLi4uVVNELi5ORVQgSU5DT01FAQAAAExZDQACAAAACzI1ODEuMjY3NzgzAQgAAAAFAAAAATEBAAAACjIwODM3OTczNTUDAAAAAzE2MAIAAAACMTUEAAAAATAHAAAACDEvMS8yMDIwCAAAAAoxMi8zMS8yMDE5CQAAAAEwuDltrrPj2wjB8cYctePbCEBDSVEuTllTRTpHTS5JUV9UT1RBTF9MSUFCLjEwMDAuMS8xLzIwMTkuLi5VU0QuLlRPVEFMIExJQUJJTElUSUVTAQAAAFTupQMCAAAABjE4NDU2MgEIAAAABQAAAAExAQAAAAoyMDc5NTI1MDAzAwAAAAMxNjACAAAABDEyNzYEAAAAATAHAAAACDEvMS8yMDE5CAAAAAoxMi8zMS8yMDE4CQAAAAEwuDltrrPj2wjB8cYctePbCD5DSVEuTkFTREFRR1M6VFNMQS5JUV9SRS4xMDAwLjEvMS8yMDE4Li4uVVNELi5SRVRBSU5FRCBFQVJOSU5HUwEAAAAQxqIBAgAAAAktNDk3NC4yOTkB</t>
  </si>
  <si>
    <t>CAAAAAUAAAABMQEAAAAKMjAxMzkwNzQ3MAMAAAADMTYwAgAAAAQxMjIyBAAAAAEwBwAAAAgxLzEvMjAxOAgAAAAKMTIvMzEvMjAxNwkAAAABMLg5ba6z49sIMBjHHLXj2whVQ0lRLk5BU0RBUUdTOkFBUEwuSVFfVE9UQUxfT1VUU1RBTkRJTkdfRklMSU5HX0RBVEUuMTAwMC4xLzEvMjAyMC4uLlVTRC4uVE9UQUwgT1VUIFNIUgEAAABpYQAAAgAAAAgxNzc3My4wNgEEAAAABQAAAAE1AQAAAAstMjEyNDY1OTc0MwIAAAAFMjQxNTMGAAAAATC4OW2us+PbCDAYxxy149sIPENJUS5LT1NFOkEwMDUzODAuSVFfSU5WRU5UT1JZLjEwMDAuMS8xLzIwMTYuLi5VU0QuLklOVkVOVE9SWQEAAABMWQ0AAgAAAAs3ODE3LjI5MDk1MgEIAAAABQAAAAExAQAAAAoxODMwMzgxNjc5AwAAAAMxNjACAAAABDEwNDMEAAAAATAHAAAACDEvMS8yMDE2CAAAAAoxMi8zMS8yMDE1CQAAAAEwuDltrrPj2wgwGMcctePbCEZDSVEuTkFTREFRR1M6QUFQTC5JUV9UT1RBTF9MSUFCLjEwMDAuMS8xLzIwMTYuLi5VU0QuLlRPVEFMIExJQUJJTElUSUVTAQAAAGlhAAACAAAABjE3MDk5MAEIAAAABQAAAAExAQAAAAoxODYzOTk2Njg0AwAAAAMxNjACAAAABDEyNzYEAAAAATAHAAAACDEvMS8yMDE2CAAAAAk5LzI2LzIwMTUJAAAAATC4OW2us+PbCDAYxxy149sITENJUS5OQVNEQVFHUzpUU0xBLklRX1RPVEFMX0NMLjEwMDAuMS8xLzIwMTgu</t>
  </si>
  <si>
    <t>Li5VU0QuLlRPVEFMIENVUlJFTlQgTElBQklMSVRJRVMBAAAAEMaiAQIAAAAHNzY3NC43NAEIAAAABQAAAAExAQAAAAoyMDEzOTA3NDcwAwAAAAMxNjACAAAABDEwMDkEAAAAATAHAAAACDEvMS8yMDE4CAAAAAoxMi8zMS8yMDE3CQAAAAEwuDltrrPj2wgwGMcctePbCEBDSVEuTkFTREFRR1M6VFNMQS5JUV9BUi4xMDAwLjEvMS8yMDE5Li4uVVNELi5BQ0NPVU5UUyBSRUNFSVZBQkxFAQAAABDGogECAAAAAzk0OQEIAAAABQAAAAExAQAAAAoyMDc5MTI4NjI1AwAAAAMxNjACAAAABDEwMjEEAAAAATAHAAAACDEvMS8yMDE5CAAAAAoxMi8zMS8yMDE4CQAAAAEwuDltrrPj2wgwGMcctePbCEFDSVEuTkFTREFRR1M6QUFQTC5JUV9UT1RBTF9SRVYuMTAwMC4xLzEvMjAyMC4uLlVTRC4uVE9UQUwgUkVWRU5VRQEAAABpYQAAAgAAAAYyNjAxNzQBCAAAAAUAAAABMQEAAAALLTIxMjQ2NTk3NDMDAAAAAzE2MAIAAAACMjgEAAAAATAHAAAACDEvMS8yMDIwCAAAAAk5LzI4LzIwMTkJAAAAATC4OW2us+PbCDAYxxy149sIQUNJUS5UU0U6NzIwMy5JUV9UT1RBTF9MSUFCLjEwMDAuMS8xLzIwMTkuLi5VU0QuLlRPVEFMIExJQUJJTElUSUVTAQAAALzgBAACAAAADDI5MDc0MS4wMDUyNQEIAAAABQAAAAExAQAAAAoyMDQyMzIyNDI3AwAAAAMxNjACAAAABDEyNzYEAAAAATAHAAAACDEvMS8yMDE5CAAAAAkzLzMxLzIwMTgJ</t>
  </si>
  <si>
    <t>AAAAATC4OW2us+PbCDAYxxy149sIPkNJUS5UU0U6ODA1OC5JUV9UT1RBTF9BU1NFVFMuMTAwMC4xLzEvMjAxOS4uLlVTRC4uVE9UQUwgQVNTRVRTAQAAAIH/BwACAAAADTE1MTAwMC4zMjcyODgBCAAAAAUAAAABMQEAAAAKMTk2OTA5MzE4NAMAAAADMTYwAgAAAAQxMDA3BAAAAAEwBwAAAAgxLzEvMjAxOQgAAAAJMy8zMS8yMDE4CQAAAAEwuDltrrPj2wgwGMcctePbCEJDSVEuTllTRTpGLklRX0NBU0hfRVFVSVYuMTAwMC4xLzEvMjAxNi4uLlVTRC4uQ0FTSCBBTkQgRVFVSVZBTEVOVFMBAAAAX58BAAIAAAAENTM4NgEIAAAABQAAAAExAQAAAAoxODczNDQ5NzgwAwAAAAMxNjACAAAABDEwOTYEAAAAATAHAAAACDEvMS8yMDE2CAAAAAoxMi8zMS8yMDE1CQAAAAEwuDltrrPj2wgwGMcctePbCDFDSVEuTllTRTpHTS5JUV9OSS4xMDAwLjEvMS8yMDE2Li4uVVNELi5ORVQgSU5DT01FAQAAAFTupQMCAAAABDk2ODcBCAAAAAUAAAABMQEAAAAKMTg3MzMwMjM3NwMAAAADMTYwAgAAAAIxNQQAAAABMAcAAAAIMS8xLzIwMTYIAAAACjEyLzMxLzIwMTUJAAAAATC4OW2us+PbCDAYxxy149sIQUNJUS5OQVNEQVFHUzpBQVBMLklRX1RPVEFMX1JFVi4xMDAwLjEvMS8yMDE4Li4uVVNELi5UT1RBTCBSRVZFTlVFAQAAAGlhAAACAAAABjIyOTIzNAEIAAAABQAAAAExAQAAAAoxOTg5OTA5ODE0AwAAAAMxNjACAAAAAjI4</t>
  </si>
  <si>
    <t>BAAAAAEwBwAAAAgxLzEvMjAxOAgAAAAJOS8zMC8yMDE3CQAAAAEwuDltrrPj2wgwGMcctePbCD5DSVEuTkFTREFRR1M6QUFQTC5JUV9SRS4xMDAwLjEvMS8yMDE5Li4uVVNELi5SRVRBSU5FRCBFQVJOSU5HUwEAAABpYQAAAgAAAAU3MDQwMAEIAAAABQAAAAExAQAAAAoyMDY3MjA5NjI2AwAAAAMxNjACAAAABDEyMjIEAAAAATAHAAAACDEvMS8yMDE5CAAAAAk5LzI5LzIwMTgJAAAAATC4OW2us+PbCDAYxxy149sINkNJUS5OWVNFOkYuSVFfVE9UQUxfQVNTRVRTLjEwMDAuMS8xLzIwMTcuLi5VU0QuLkFTU0VUUwEAAABfnwEAAgAAAAYyMzc5NTEBCAAAAAUAAAABMQEAAAAKMTk0NjQyNDAzMwMAAAADMTYwAgAAAAQxMDA3BAAAAAEwBwAAAAgxLzEvMjAxNwgAAAAKMTIvMzEvMjAxNgkAAAABMLg5ba6z49sIMBjHHLXj2wg9Q0lRLk5ZU0U6R00uSVFfQVBJQy4xMDAwLjEvMS8yMDE3Li4uVVNELi5QRCBJTiBDQVBJVEFMIENPTU1PTgEAAABU7qUDAgAAAAUyNjk4MwEIAAAABQAAAAExAQAAAAoxOTQzOTIyNzg0AwAAAAMxNjACAAAABDEwODQEAAAAATAHAAAACDEvMS8yMDE3CAAAAAoxMi8zMS8yMDE2CQAAAAEwuDltrrPj2whVP8cctePbCDtDSVEuTllTRTpHTS5JUV9UT1RBTF9SRVYuMTAwMC4xLzEvMjAxOS4uLlVTRC4uVE9UQUwgUkVWRU5VRQEAAABU7qUDAgAAAAYxNDcwNDkBCAAAAAUAAAABMQEAAAAK</t>
  </si>
  <si>
    <t>MjA3OTUyNTAwMwMAAAADMTYwAgAAAAIyOAQAAAABMAcAAAAIMS8xLzIwMTkIAAAACjEyLzMxLzIwMTgJAAAAATC4OW2us+PbCDAYxxy149sIP0NJUS5OQVNEQVFHUzpBQVBMLklRX1RPVEFMX0RFQlQuMTAwMC4xLzEvMjAyMC4uLlVTRC4uVE9UQUwgREVCVAEAAABpYQAAAgAAAAYxMDgwNDcBCAAAAAUAAAABMQEAAAALLTIxMjQ2NTk3NDMDAAAAAzE2MAIAAAAENDE3MwQAAAABMAcAAAAIMS8xLzIwMjAIAAAACTkvMjgvMjAxOQkAAAABMLg5ba6z49sIMBjHHLXj2wg+Q0lRLk5BU0RBUUdTOlRTTEEuSVFfUkUuMTAwMC4xLzEvMjAxNi4uLlVTRC4uUkVUQUlORUQgRUFSTklOR1MBAAAAEMaiAQIAAAAJLTIzMjIuMzIzAQgAAAAFAAAAATEBAAAACjE4NzU3NjkwODIDAAAAAzE2MAIAAAAEMTIyMgQAAAABMAcAAAAIMS8xLzIwMTYIAAAACjEyLzMxLzIwMTUJAAAAATC4OW2us+PbCDAYxxy149sIOENJUS5OWVNFOkYuSVFfVE9UQUxfREVCVC4xMDAwLjEvMS8yMDIwLi4uVVNELi5UT1RBTCBERUJUAQAAAF+fAQACAAAABjE1NjcyMQEIAAAABQAAAAExAQAAAAstMjExMzY5MjQ2MQMAAAADMTYwAgAAAAQ0MTczBAAAAAEwBwAAAAgxLzEvMjAyMAgAAAAKMTIvMzEvMjAxOQkAAAABMLg5ba6z49sIVT/HHLXj2wg6Q0lRLlRTRTo3MjAzLklRX1RPVEFMX0RFQlQuMTAwMC4xLzEvMjAxNi4uLlVTRC4uVE9UQUwgREVC</t>
  </si>
  <si>
    <t>VAEAAAC84AQAAgAAAA0xNjExMDcuNjc4ODE3AQgAAAAFAAAAATEBAAAACjE4NDc4MjUxMjADAAAAAzE2MAIAAAAENDE3MwQAAAABMAcAAAAIMS8xLzIwMTYIAAAACTMvMzEvMjAxNQkAAAABMLg5ba6z49sIMBjHHLXj2whCQ0lRLlRTRTo4MDU4LklRX1RPVEFMX0NBLjEwMDAuMS8xLzIwMTkuLi5VU0QuLlRPVEFMIENVUlJFTlQgQVNTRVRTAQAAAIH/BwACAAAADDYzODI3LjEzOTIyMgEIAAAABQAAAAExAQAAAAoxOTY5MDkzMTg0AwAAAAMxNjACAAAABDEwMDgEAAAAATAHAAAACDEvMS8yMDE5CAAAAAkzLzMxLzIwMTgJAAAAATC4OW2us+PbCDAYxxy149sIOUNJUS5YVFJBOkRBSS5JUV9SRS4xMDAwLjEvMS8yMDE3Li4uVVNELi5SRVRBSU5FRCBFQVJOSU5HUwUAAAAAAAAACAAAABQoSW52YWxpZCBJZGVudGlmaWVyKbg5ba6z49sIVT/HHLXj2wg8Q0lRLlhUUkE6REFJLklRX1RPVEFMX1JFVi4xMDAwLjEvMS8yMDIwLi4uVVNELi5UT1RBTCBSRVZFTlVFBQAAAAAAAAAIAAAAFChJbnZhbGlkIElkZW50aWZpZXIpuDltrrPj2whVP8cctePbCDxDSVEuS09TRTpBMDA1MzgwLklRX1RPVEFMX0FTU0VUUy4xMDAwLjEvMS8yMDE5Li4uVVNELi5BU1NFVFMBAAAATFkNAAIAAAANMTYyMjc3LjgyMzAwNQEIAAAABQAAAAExAQAAAAoyMDE5Njc0OTkxAwAAAAMxNjACAAAABDEwMDcEAAAAATAHAAAACDEvMS8yMDE5</t>
  </si>
  <si>
    <t>CAAAAAoxMi8zMS8yMDE4CQAAAAEwuDltrrPj2whVP8cctePbCEFDSVEuTllTRTpIRC5JUV9QUkVGX0VRVUlUWS4xMDAwLjEvMS8yMDE5Li4uVVNELi5QUkVGIFNUT0NLIEVRVUlUWQEAAACXQAQAAwAAAAAAuDltrrPj2whVP8cctePbCEhDSVEuS09TRTpBMDAwMjcwLklRX0NBU0hfRVFVSVYuMTAwMC4xLzEvMjAxOC4uLlVTRC4uQ0FTSCBBTkQgRVFVSVZBTEVOVFMBAAAAttwlAAIAAAALMTQ2MS45NDYwNjUBCAAAAAUAAAABMQEAAAAKMTk0ODIyNjQyMAMAAAADMTYwAgAAAAQxMDk2BAAAAAEwBwAAAAgxLzEvMjAxOAgAAAAKMTIvMzEvMjAxNwkAAAABMLg5ba6z49sIVT/HHLXj2whBQ0lRLk5BU0RBUUdTOlRTTEEuSVFfQ0FTSF9FUVVJVi4xMDAwLjEvMS8yMDE5Li4uVVNELi5DQVNIICYgRVFVSVYBAAAAEMaiAQIAAAAEMzY4NgEIAAAABQAAAAExAQAAAAoyMDc5MTI4NjI1AwAAAAMxNjACAAAABDEwOTYEAAAAATAHAAAACDEvMS8yMDE5CAAAAAoxMi8zMS8yMDE4CQAAAAEwuDltrrPj2whVP8cctePbCD1DSVEuTllTRTpHTS5JUV9BUElDLjEwMDAuMS8xLzIwMjAuLi5VU0QuLlBEIElOIENBUElUQUwgQ09NTU9OAQAAAFTupQMCAAAABTI2MDc0AQgAAAAFAAAAATEBAAAACy0yMTEzODgwMjMzAwAAAAMxNjACAAAABDEwODQEAAAAATAHAAAACDEvMS8yMDIwCAAAAAoxMi8zMS8yMDE5CQAAAAEwuDltrrPj</t>
  </si>
  <si>
    <t>2whVP8cctePbCD1DSVEuTkFTREFRR1M6VFNMQS5JUV9UT1RBTF9BU1NFVFMuMTAwMC4xLzEvMjAxOS4uLlVTRC4uQVNTRVRTAQAAABDGogECAAAABTI5NzQwAQgAAAAFAAAAATEBAAAACjIwNzkxMjg2MjUDAAAAAzE2MAIAAAAEMTAwNwQAAAABMAcAAAAIMS8xLzIwMTkIAAAACjEyLzMxLzIwMTgJAAAAATC4OW2us+PbCFU/xxy149sIOkNJUS5OWVNFOkdNLklRX0FSLjEwMDAuMS8xLzIwMTguLi5VU0QuLkFDQ09VTlRTIFJFQ0VJVkFCTEUBAAAAVO6lAwIAAAAEODE2NAEIAAAABQAAAAExAQAAAAoyMDA4MDcwMTM3AwAAAAMxNjACAAAABDEwMjEEAAAAATAHAAAACDEvMS8yMDE4CAAAAAoxMi8zMS8yMDE3CQAAAAEwuDltrrPj2whVP8cctePbCEJDSVEuS09TRTpBMDAwMjcwLklRX0FQSUMuMTAwMC4xLzEvMjAxNi4uLlVTRC4uUEQgSU4gQ0FQSVRBTCBDT01NT04BAAAAttwlAAIAAAALMTQ3NS4zNTMwMDMBCAAAAAUAAAABMQEAAAAKMTgzMTY0NDExNAMAAAADMTYwAgAAAAQxMDg0BAAAAAEwBwAAAAgxLzEvMjAxNggAAAAKMTIvMzEvMjAxNQkAAAABMLg5ba6z49sIVT/HHLXj2whDQ0lRLk5BU0RBUUdTOlRTTEEuSVFfQVBJQy4xMDAwLjEvMS8yMDE3Li4uVVNELi5QRCBJTiBDQVBJVEFMIENPTU1PTgEAAAAQxqIBAgAAAAg3NzczLjcyNwEIAAAABQAAAAExAQAAAAoxOTQ1ODczNTUxAwAAAAMxNjACAAAA</t>
  </si>
  <si>
    <t>BDEwODQEAAAAATAHAAAACDEvMS8yMDE3CAAAAAoxMi8zMS8yMDE2CQAAAAEwuDltrrPj2wi2ZscctePbCDhDSVEuVFNFOjcyMDMuSVFfSU5WRU5UT1JZLjEwMDAuMS8xLzIwMTkuLi5VU0QuLklOVkVOVE9SWQEAAAC84AQAAgAAAAwyMzkxNC4wMjU4OTYBCAAAAAUAAAABMQEAAAAKMjA0MjMyMjQyNwMAAAADMTYwAgAAAAQxMDQzBAAAAAEwBwAAAAgxLzEvMjAxOQgAAAAJMy8zMS8yMDE4CQAAAAEwuDltrrPj2whVP8cctePbCDtDSVEuTllTRTpHTS5JUV9DT0dTLjEwMDAuMS8xLzIwMjAuLi5VU0QuLkNPU1QgT0YgR09PRFMgU09MRAEAAABU7qUDAgAAAAYxMTA2NTEBCAAAAAUAAAABMQEAAAALLTIxMTM4ODAyMzMDAAAAAzE2MAIAAAACMzQEAAAAATAHAAAACDEvMS8yMDIwCAAAAAoxMi8zMS8yMDE5CQAAAAEwuDltrrPj2whVP8cctePbCENDSVEuTkFTREFRR1M6QUFQTC5JUV9UT1RBTF9BU1NFVFMuMTAwMC4xLzEvMjAxOS4uLlVTRC4uVE9UQUwgQVNTRVRTAQAAAGlhAAACAAAABjM2NTcyNQEIAAAABQAAAAExAQAAAAoyMDY3MjA5NjI2AwAAAAMxNjACAAAABDEwMDcEAAAAATAHAAAACDEvMS8yMDE5CAAAAAk5LzI5LzIwMTgJAAAAATC4OW2us+PbCFU/xxy149sIQkNJUS5LT1NFOkEwMDUzODAuSVFfQVBJQy4xMDAwLjEvMS8yMDE5Li4uVVNELi5QRCBJTiBDQVBJVEFMIENPTU1PTgEAAABMWQ0AAgAA</t>
  </si>
  <si>
    <t>AAszNzczLjgyODcwMQEIAAAABQAAAAExAQAAAAoyMDE5Njc0OTkxAwAAAAMxNjACAAAABDEwODQEAAAAATAHAAAACDEvMS8yMDE5CAAAAAoxMi8zMS8yMDE4CQAAAAEwuDltrrPj2wi2ZscctePbCD5DSVEuS09TRTpBMDA1MzgwLklRX1RPVEFMX0RFQlQuMTAwMC4xLzEvMjAyMC4uLlVTRC4uVE9UQUwgREVCVAEAAABMWQ0AAgAAAAw3MTE0OC4zOTAyODcBCAAAAAUAAAABMQEAAAAKMjA4Mzc5NzM1NQMAAAADMTYwAgAAAAQ0MTczBAAAAAEwBwAAAAgxLzEvMjAyMAgAAAAKMTIvMzEvMjAxOQkAAAABMLg5ba6z49sItmbHHLXj2whDQ0lRLk5BU0RBUUdTOlRTTEEuSVFfVE9UQUxfQVNTRVRTLjEwMDAuMS8xLzIwMjAuLi5VU0QuLlRPVEFMIEFTU0VUUwEAAAAQxqIBAgAAAAUzNDMwOQEIAAAABQAAAAExAQAAAAstMjExMzU3ODkxOAMAAAADMTYwAgAAAAQxMDA3BAAAAAEwBwAAAAgxLzEvMjAyMAgAAAAKMTIvMzEvMjAxOQkAAAABMLg5ba6z49sItmbHHLXj2whFQ0lRLk5ZU0U6Ri5JUV9UT1RBTF9DTC4xMDAwLjEvMS8yMDE2Li4uVVNELi5UT1RBTCBDVVJSRU5UIExJQUJJTElUSUVTAQAAAF+fAQACAAAABTgyMzM2AQgAAAAFAAAAATEBAAAACjE4NzM0NDk3ODADAAAAAzE2MAIAAAAEMTAwOQQAAAABMAcAAAAIMS8xLzIwMTYIAAAACjEyLzMxLzIwMTUJAAAAATC4OW2us+PbCLZmxxy149sITkNJUS5OWVNF</t>
  </si>
  <si>
    <t>OkYuSVFfVE9UQUxfT1VUU1RBTkRJTkdfRklMSU5HX0RBVEUuMTAwMC4xLzEvMjAxNy4uLlVTRC4uVE9UQUwgT1VUIFNIUgEAAABfnwEAAgAAAAszOTc0LjI5NzE2OQEEAAAABQAAAAE1AQAAAAoxOTQ2NDI0MDMzAgAAAAUyNDE1MwYAAAABMLg5ba6z49sItmbHHLXj2wgxQ0lRLk5ZU0U6R00uSVFfTkkuMTAwMC4xLzEvMjAxNy4uLlVTRC4uTkVUIElOQ09NRQEAAABU7qUDAgAAAAQ5NDI3AQgAAAAFAAAAATEBAAAACjE5NDM5MjI3ODQDAAAAAzE2MAIAAAACMTUEAAAAATAHAAAACDEvMS8yMDE3CAAAAAoxMi8zMS8yMDE2CQAAAAEwuDltrrPj2wi2ZscctePbCD1DSVEuTllTRTpGLklRX0NPTU1PTi4xMDAwLjEvMS8yMDE3Li4uVVNELi5DT01NT04gU1RPQ0sgRVFVSVRZAQAAAF+fAQACAAAAAjQxAQgAAAAFAAAAATEBAAAACjE5NDY0MjQwMzMDAAAAAzE2MAIAAAAEMTEwMwQAAAABMAcAAAAIMS8xLzIwMTcIAAAACjEyLzMxLzIwMTYJAAAAATC4OW2us+PbCLZmxxy149sIQ0NJUS5OWVNFOkhELklRX0NBU0hfRVFVSVYuMTAwMC4xLzEvMjAxNi4uLlVTRC4uQ0FTSCBBTkQgRVFVSVZBTEVOVFMBAAAAl0AEAAIAAAAEMTcyMwEIAAAABQAAAAExAQAAAAoxODMzMTY5OTQ1AwAAAAMxNjACAAAABDEwOTYEAAAAATAHAAAACDEvMS8yMDE2CAAAAAgyLzEvMjAxNQkAAAABMLg5ba6z49sItmbHHLXj2wg5Q0lRLk5Z</t>
  </si>
  <si>
    <t>U0U6SEQuSVFfVE9UQUxfREVCVC4xMDAwLjEvMS8yMDE4Li4uVVNELi5UT1RBTCBERUJUAQAAAJdABAACAAAABTIzNjAxAQgAAAAFAAAAATEBAAAACjE5NTE1NDIxMjgDAAAAAzE2MAIAAAAENDE3MwQAAAABMAcAAAAIMS8xLzIwMTgIAAAACTEvMjkvMjAxNwkAAAABMLg5ba6z49sItmbHHLXj2wg4Q0lRLlhUUkE6REFJLklRX1RPVEFMX0FTU0VUUy4xMDAwLjEvMS8yMDIwLi4uVVNELi5BU1NFVFMFAAAAAAAAAAgAAAAUKEludmFsaWQgSWRlbnRpZmllcim4OW2us+PbCLZmxxy149sIQkNJUS5UU0U6NzI3MC5JUV9UT1RBTF9DQS4xMDAwLjEvMS8yMDE3Li4uVVNELi5UT1RBTCBDVVJSRU5UIEFTU0VUUwEAAABSVw0AAgAAAAwxNTg3OC4zNjM0NzMBCAAAAAUAAAABMQEAAAAKMTg2MDQxMTY2OQMAAAADMTYwAgAAAAQxMDA4BAAAAAEwBwAAAAgxLzEvMjAxNwgAAAAJMy8zMS8yMDE2CQAAAAEwuDltrrPj2wi2ZscctePbCEBDSVEuT006Vk9MViBCLklRX0NPTU1PTi4xMDAwLjEvMS8yMDE4Li4uVVNELi5DT01NT04gU1RPQ0sgRVFVSVRZAQAAADfEBAACAAAACjMxMi4wMTA5NTUBCAAAAAUAAAABMQEAAAAKMTk0OTQ5NTc5MgMAAAADMTYwAgAAAAQxMTAzBAAAAAEwBwAAAAgxLzEvMjAxOAgAAAAKMTIvMzEvMjAxNwkAAAABMLg5ba6z49sItmbHHLXj2whLQ0lRLktPU0U6QTAwMDI3MC5JUV9UT1RBTF9DTC4x</t>
  </si>
  <si>
    <t>MDAwLjEvMS8yMDIwLi4uVVNELi5UT1RBTCBDVVJSRU5UIExJQUJJTElUSUVTAQAAALbcJQACAAAADDE0OTY0LjczNzA2MgEIAAAABQAAAAExAQAAAAoyMDgzNjg1MjI5AwAAAAMxNjACAAAABDEwMDkEAAAAATAHAAAACDEvMS8yMDIwCAAAAAoxMi8zMS8yMDE5CQAAAAEwuDltrrPj2wi2ZscctePbCD9DSVEuTkFTREFRR1M6VFNMQS5JUV9UT1RBTF9ERUJULjEwMDAuMS8xLzIwMTkuLi5VU0QuLlRPVEFMIERFQlQBAAAAEMaiAQIAAAAFMTM4MjgBCAAAAAUAAAABMQEAAAAKMjA3OTEyODYyNQMAAAADMTYwAgAAAAQ0MTczBAAAAAEwBwAAAAgxLzEvMjAxOQgAAAAKMTIvMzEvMjAxOAkAAAABMLg5ba6z49sIoI3HHLXj2wg8Q0lRLktPU0U6QTAwMDI3MC5JUV9JTlZFTlRPUlkuMTAwMC4xLzEvMjAxNi4uLlVTRC4uSU5WRU5UT1JZAQAAALbcJQACAAAACjY1MzkuNDg5NjQBCAAAAAUAAAABMQEAAAAKMTgzMTY0NDExNAMAAAADMTYwAgAAAAQxMDQzBAAAAAEwBwAAAAgxLzEvMjAxNggAAAAKMTIvMzEvMjAxNQkAAAABMLg5ba6z49sItmbHHLXj2wg/Q0lRLktPU0U6QTAwNTM4MC5JUV9BUi4xMDAwLjEvMS8yMDE5Li4uVVNELi5BQ0NPVU5UUyBSRUNFSVZBQkxFAQAAAExZDQACAAAACzQyMjguMTMwMTU4AQgAAAAFAAAAATEBAAAACjIwMTk2NzQ5OTEDAAAAAzE2MAIAAAAEMTAyMQQAAAABMAcAAAAIMS8xLzIw</t>
  </si>
  <si>
    <t>MTkIAAAACjEyLzMxLzIwMTgJAAAAATC4OW2us+PbCLZmxxy149sIO0NJUS5OWVNFOkdNLklRX0NPR1MuMTAwMC4xLzEvMjAxOS4uLlVTRC4uQ09TVCBPRiBHT09EUyBTT0xEAQAAAFTupQMCAAAABjEyMDY1NgEIAAAABQAAAAExAQAAAAoyMDc5NTI1MDAzAwAAAAMxNjACAAAAAjM0BAAAAAEwBwAAAAgxLzEvMjAxOQgAAAAKMTIvMzEvMjAxOAkAAAABMLg5ba6z49sIoI3HHLXj2whAQ0lRLktPU0U6QTAwMDI3MC5JUV9DT0dTLjEwMDAuMS8xLzIwMTcuLi5VU0QuLkNPU1QgT0YgR09PRFMgU09MRAEAAAC23CUAAgAAAAwzNTE3MC4yMTc5MjgBCAAAAAUAAAABMQEAAAAKMTg3NTg3NTE3NQMAAAADMTYwAgAAAAIzNAQAAAABMAcAAAAIMS8xLzIwMTcIAAAACjEyLzMxLzIwMTYJAAAAATC4OW2us+PbCKCNxxy149sIUkNJUS5OQVNEQVFHUzpUU0xBLklRX0NBU0hfU1RfSU5WRVNULjEwMDAuMS8xLzIwMTcuLi5VU0QuLlRPVCBDQVNIICYgU1QgSU5WRVNUTUVOVFMBAAAAEMaiAQIAAAAIMzM5My4yMTYBCAAAAAUAAAABMQEAAAAKMTk0NTg3MzU1MQMAAAADMTYwAgAAAAQxMDAyBAAAAAEwBwAAAAgxLzEvMjAxNwgAAAAKMTIvMzEvMjAxNgkAAAABMLg5ba6z49sItmbHHLXj2wg4Q0lRLlRTRTo3MjAzLklRX1RPVEFMX0FTU0VUUy4xMDAwLjEvMS8yMDE5Li4uVVNELi5BU1NFVFMBAAAAvOAEAAIAAAANNDczNjkw</t>
  </si>
  <si>
    <t>LjA0NjQ0NgEIAAAABQAAAAExAQAAAAoyMDQyMzIyNDI3AwAAAAMxNjACAAAABDEwMDcEAAAAATAHAAAACDEvMS8yMDE5CAAAAAkzLzMxLzIwMTgJAAAAATC4OW2us+PbCKCNxxy149sIQUNJUS5OWVNFOkdNLklRX1RPVEFMX0NBLjEwMDAuMS8xLzIwMjAuLi5VU0QuLlRPVEFMIENVUlJFTlQgQVNTRVRTAQAAAFTupQMCAAAABTc0OTkyAQgAAAAFAAAAATEBAAAACy0yMTEzODgwMjMzAwAAAAMxNjACAAAABDEwMDgEAAAAATAHAAAACDEvMS8yMDIwCAAAAAoxMi8zMS8yMDE5CQAAAAEwuDltrrPj2wigjccctePbCD5DSVEuTkFTREFRR1M6QUFQTC5JUV9SRS4xMDAwLjEvMS8yMDIwLi4uVVNELi5SRVRBSU5FRCBFQVJOSU5HUwEAAABpYQAAAgAAAAU0NTg5OAEIAAAABQAAAAExAQAAAAstMjEyNDY1OTc0MwMAAAADMTYwAgAAAAQxMjIyBAAAAAEwBwAAAAgxLzEvMjAyMAgAAAAJOS8yOC8yMDE5CQAAAAEwuDltrrPj2wigjccctePbCDJDSVEuVFNFOjcyNzAuSVFfTkkuMTAwMC4xLzEvMjAxNy4uLlVTRC4uTkVUIElOQ09NRQEAAABSVw0AAgAAAAozODg2LjIwNDg4AQgAAAAFAAAAATEBAAAACjE4NjA0MTE2NjkDAAAAAzE2MAIAAAACMTUEAAAAATAHAAAACDEvMS8yMDE3CAAAAAkzLzMxLzIwMTYJAAAAATC4OW2us+PbCKCNxxy149sIVENJUS5LT1NFOkEwMDUzODAuSVFfVE9UQUxfT1VUU1RBTkRJTkdfRklM</t>
  </si>
  <si>
    <t>SU5HX0RBVEUuMTAwMC4xLzEvMjAyMC4uLlVTRC4uVE9UQUwgT1VUIFNIUgEAAABMWQ0AAgAAAAoyMjQuMTQyNzYyAQQAAAAFAAAAATUBAAAACjIwODM3OTczNTUCAAAABTI0MTUzBgAAAAEwuDltrrPj2wigjccctePbCEJDSVEuVFNFOjgwNTguSVFfUFJFRl9ESVZfT1RIRVIuMTAwMC4xLzEvMjAxNy4uLlVTRC4uUFJFRiBESVZJREVORFMBAAAAgf8HAAMAAAAAALg5ba6z49sIoI3HHLXj2wg4Q0lRLk5ZU0U6R00uSVFfUkUuMTAwMC4xLzEvMjAxOS4uLlVTRC4uUkVUQUlORUQgRUFSTklOR1MBAAAAVO6lAwIAAAAFMjIzMjIBCAAAAAUAAAABMQEAAAAKMjA3OTUyNTAwMwMAAAADMTYwAgAAAAQxMjIyBAAAAAEwBwAAAAgxLzEvMjAxOQgAAAAKMTIvMzEvMjAxOAkAAAABMLg5ba6z49sIoI3HHLXj2wg6Q0lRLk5ZU0U6Ri5JUV9DT0dTLjEwMDAuMS8xLzIwMTcuLi5VU0QuLkNPU1QgT0YgR09PRFMgU09MRAEAAABfnwEAAgAAAAYxMjYxOTUBCAAAAAUAAAABMQEAAAAKMTk0NjQyNDAzMwMAAAADMTYwAgAAAAIzNAQAAAABMAcAAAAIMS8xLzIwMTcIAAAACjEyLzMxLzIwMTYJAAAAATC4OW2us+PbCKCNxxy149sIPUNJUS5OWVNFOkYuSVFfQ09NTU9OLjEwMDAuMS8xLzIwMTguLi5VU0QuLkNPTU1PTiBTVE9DSyBFUVVJVFkBAAAAX58BAAIAAAACNDEBCAAAAAUAAAABMQEAAAAKMjAwODA3NjM3OQMAAAADMTYw</t>
  </si>
  <si>
    <t>AgAAAAQxMTAzBAAAAAEwBwAAAAgxLzEvMjAxOAgAAAAKMTIvMzEvMjAxNwkAAAABMLg5ba6z49sIoI3HHLXj2wgyQ0lRLlRTRTo3MjAzLklRX05JLjEwMDAuMS8xLzIwMTkuLi5VU0QuLk5FVCBJTkNPTUUBAAAAvOAEAAIAAAAMMjM0ODIuNzI3OTE0AQgAAAAFAAAAATEBAAAACjIwNDIzMjI0MjcDAAAAAzE2MAIAAAACMTUEAAAAATAHAAAACDEvMS8yMDE5CAAAAAkzLzMxLzIwMTgJAAAAATC4OW2us+PbCKCNxxy149sIOkNJUS5UU0U6ODA1OC5JUV9UT1RBTF9ERUJULjEwMDAuMS8xLzIwMjAuLi5VU0QuLlRPVEFMIERFQlQBAAAAgf8HAAIAAAAMNDg1MjcuODkzMTA3AQgAAAAFAAAAATEBAAAACjIwNDE5NDMzODADAAAAAzE2MAIAAAAENDE3MwQAAAABMAcAAAAIMS8xLzIwMjAIAAAACTMvMzEvMjAxOQkAAAABMLg5ba6z49sIoI3HHLXj2wg8Q0lRLlRTRTo3MjAzLklRX0NPR1MuMTAwMC4xLzEvMjAxOS4uLlVTRC4uQ09TVCBPRiBHT09EUyBTT0xEAQAAALzgBAACAAAADTIxMjgwMC40ODA4NjcBCAAAAAUAAAABMQEAAAAKMjA0MjMyMjQyNwMAAAADMTYwAgAAAAIzNAQAAAABMAcAAAAIMS8xLzIwMTkIAAAACTMvMzEvMjAxOAkAAAABMLg5ba6z49sIoI3HHLXj2whLQ0lRLk5ZU0U6Ri5JUV9DQVNIX1NUX0lOVkVTVC4xMDAwLjEvMS8yMDE5Li4uVVNELi5UT1QgQ0FTSCAmIFNUIElOVkVTVE1FTlRTAQAA</t>
  </si>
  <si>
    <t>AF+fAQACAAAABTIzMDM2AQgAAAAFAAAAATEBAAAACjIwNzg4NTgyNDADAAAAAzE2MAIAAAAEMTAwMgQAAAABMAcAAAAIMS8xLzIwMTkIAAAACjEyLzMxLzIwMTgJAAAAATC4OW2us+PbCKCNxxy149sIOUNJUS5UU0U6NzIwMy5JUV9SRS4xMDAwLjEvMS8yMDE2Li4uVVNELi5SRVRBSU5FRCBFQVJOSU5HUwEAAAC84AQAAgAAAA0xMjk5NDMuNzIyODczAQgAAAAFAAAAATEBAAAACjE4NDc4MjUxMjADAAAAAzE2MAIAAAAEMTIyMgQAAAABMAcAAAAIMS8xLzIwMTYIAAAACTMvMzEvMjAxNQkAAAABMLg5ba6z49sIoI3HHLXj2wg7Q0lRLk5ZU0U6R00uSVFfQ0FTSF9FUVVJVi4xMDAwLjEvMS8yMDIwLi4uVVNELi5DQVNIICYgRVFVSVYBAAAAVO6lAwIAAAAFMTU3NjkBCAAAAAUAAAABMQEAAAALLTIxMTM4ODAyMzMDAAAAAzE2MAIAAAAEMTA5NgQAAAABMAcAAAAIMS8xLzIwMjAIAAAACjEyLzMxLzIwMTkJAAAAATC4OW2us+PbCKCNxxy149sIUkNJUS5OQVNEQVFHUzpUU0xBLklRX0NBU0hfU1RfSU5WRVNULjEwMDAuMS8xLzIwMTkuLi5VU0QuLlRPVCBDQVNIICYgU1QgSU5WRVNUTUVOVFMBAAAAEMaiAQIAAAAEMzY4NgEIAAAABQAAAAExAQAAAAoyMDc5MTI4NjI1AwAAAAMxNjACAAAABDEwMDIEAAAAATAHAAAACDEvMS8yMDE5CAAAAAoxMi8zMS8yMDE4CQAAAAEwuDltrrPj2wi4tMcctePbCEdDSVEuTkFT</t>
  </si>
  <si>
    <t>REFRR1M6QUFQTC5JUV9QUkVGX0VRVUlUWS4xMDAwLjEvMS8yMDE4Li4uVVNELi5QUkVGIFNUT0NLIEVRVUlUWQEAAABpYQAAAwAAAAAAuDltrrPj2wi4tMcctePbCDxDSVEuVFNFOjgwNTguSVFfVE9UQUxfUkVWLjEwMDAuMS8xLzIwMjAuLi5VU0QuLlRPVEFMIFJFVkVOVUUBAAAAgf8HAAIAAAANMTQ1MzI3LjcwMDYyOAEIAAAABQAAAAExAQAAAAoyMDQxOTQzMzgwAwAAAAMxNjACAAAAAjI4BAAAAAEwBwAAAAgxLzEvMjAyMAgAAAAJMy8zMS8yMDE5CQAAAAEwuDltrrPj2wi4tMcctePbCDxDSVEuTllTRTpGLklRX1RPVEFMX0VRVUlUWS4xMDAwLjEvMS8yMDE2Li4uVVNELi5UT1RBTCBFUVVJVFkBAAAAX58BAAIAAAAFMjg3NTEBCAAAAAUAAAABMQEAAAAKMTg3MzQ0OTc4MAMAAAADMTYwAgAAAAQxMjc1BAAAAAEwBwAAAAgxLzEvMjAxNggAAAAKMTIvMzEvMjAxNQkAAAABMBTLMvm049sI5SXKHLXj2wg9Q0lRLk5ZU0U6R00uSVFfVE9UQUxfRVFVSVRZLjEwMDAuMS8xLzIwMTYuLi5VU0QuLlRPVEFMIEVRVUlUWQEAAABU7qUDAgAAAAU0MDMyMwEIAAAABQAAAAExAQAAAAoxODczMzAyMzc3AwAAAAMxNjACAAAABDEyNzUEAAAAATAHAAAACDEvMS8yMDE2CAAAAAoxMi8zMS8yMDE1CQAAAAEwFMsy+bTj2wjlJcoctePbCENDSVEuTkFTREFRR1M6QUFQTC5JUV9UT1RBTF9FUVVJVFkuMTAwMC4xLzEvMjAx</t>
  </si>
  <si>
    <t>OS4uLlVTRC4uVE9UQUwgRVFVSVRZAQAAAGlhAAACAAAABjEwNzE0NwEIAAAABQAAAAExAQAAAAoyMDY3MjA5NjI2AwAAAAMxNjACAAAABDEyNzUEAAAAATAHAAAACDEvMS8yMDE5CAAAAAk5LzI5LzIwMTgJAAAAATAUyzL5tOPbCOUlyhy149sIQkNJUS5LT1NFOkEwMDUzODAuSVFfVE9UQUxfRVFVSVRZLjEwMDAuMS8xLzIwMTguLi5VU0QuLlRPVEFMIEVRVUlUWQEAAABMWQ0AAgAAAAw2OTk4MC41MDg1OTQBCAAAAAUAAAABMQEAAAAKMTk0ODcxMDU4NgMAAAADMTYwAgAAAAQxMjc1BAAAAAEwBwAAAAgxLzEvMjAxOAgAAAAKMTIvMzEvMjAxNwkAAAABMBTLMvm049sI5SXKHLXj2wg8Q0lRLk5ZU0U6Ri5JUV9UT1RBTF9FUVVJVFkuMTAwMC4xLzEvMjAyMC4uLlVTRC4uVE9UQUwgRVFVSVRZAQAAAF+fAQACAAAABTMzMjMwAQgAAAAFAAAAATEBAAAACy0yMTEzNjkyNDYxAwAAAAMxNjACAAAABDEyNzUEAAAAATAHAAAACDEvMS8yMDIwCAAAAAoxMi8zMS8yMDE5CQAAAAEwFMsy+bTj2wg7S8octePbCD5DSVEuTllTRTpITUMuSVFfVE9UQUxfRVFVSVRZLjEwMDAuMS8xLzIwMTYuLi5VU0QuLlRPVEFMIEVRVUlUWQEAAACVQQQAAgAAAAw2MTUyOC42MzY5MzMBCAAAAAUAAAABMQEAAAAKMTg0Nzc3MjUwNgMAAAADMTYwAgAAAAQxMjc1BAAAAAEwBwAAAAgxLzEvMjAxNggAAAAJMy8zMS8yMDE1CQAAAAEwFMsy</t>
  </si>
  <si>
    <t>+bTj2wg7S8octePbCD5DSVEuVFNFOjgwNTguSVFfVE9UQUxfRVFVSVRZLjEwMDAuMS8xLzIwMTYuLi5VU0QuLlRPVEFMIEVRVUlUWQEAAACB/wcAAgAAAAw1MDQ2Ny4xNjQ5MjYBCAAAAAUAAAABMQEAAAAKMTc5NzQ3NDA0NQMAAAADMTYwAgAAAAQxMjc1BAAAAAEwBwAAAAgxLzEvMjAxNggAAAAJMy8zMS8yMDE1CQAAAAEwFMsy+bTj2wjlJcoctePbCENDSVEuTkFTREFRR1M6QUFQTC5JUV9UT1RBTF9FUVVJVFkuMTAwMC4xLzEvMjAxNy4uLlVTRC4uVE9UQUwgRVFVSVRZAQAAAGlhAAACAAAABjEyODI0OQEIAAAABQAAAAExAQAAAAoxOTE5MzM0NDg0AwAAAAMxNjACAAAABDEyNzUEAAAAATAHAAAACDEvMS8yMDE3CAAAAAk5LzI0LzIwMTYJAAAAATAUyzL5tOPbCOUlyhy149sIQkNJUS5LT1NFOkEwMDUzODAuSVFfVE9UQUxfRVFVSVRZLjEwMDAuMS8xLzIwMjAuLi5VU0QuLlRPVEFMIEVRVUlUWQEAAABMWQ0AAgAAAAw2NjE0Ni43MTc4OTcBCAAAAAUAAAABMQEAAAAKMjA4Mzc5NzM1NQMAAAADMTYwAgAAAAQxMjc1BAAAAAEwBwAAAAgxLzEvMjAyMAgAAAAKMTIvMzEvMjAxOQkAAAABMBTLMvm049sIO0vKHLXj2wg8Q0lRLk5ZU0U6Ri5JUV9UT1RBTF9FUVVJVFkuMTAwMC4xLzEvMjAxOC4uLlVTRC4uVE9UQUwgRVFVSVRZAQAAAF+fAQACAAAABTM1NzA0AQgAAAAFAAAAATEBAAAACjIwMDgwNzYzNzkD</t>
  </si>
  <si>
    <t>AAAAAzE2MAIAAAAEMTI3NQQAAAABMAcAAAAIMS8xLzIwMTgIAAAACjEyLzMxLzIwMTcJAAAAATAUyzL5tOPbCDtLyhy149sIPUNJUS5OWVNFOkdNLklRX1RPVEFMX0VRVUlUWS4xMDAwLjEvMS8yMDE3Li4uVVNELi5UT1RBTCBFUVVJVFkBAAAAVO6lAwIAAAAFNDQwNzUBCAAAAAUAAAABMQEAAAAKMTk0MzkyMjc4NAMAAAADMTYwAgAAAAQxMjc1BAAAAAEwBwAAAAgxLzEvMjAxNwgAAAAKMTIvMzEvMjAxNgkAAAABMBTLMvm049sI5SXKHLXj2wg+Q0lRLlRTRTo4MDU4LklRX1RPVEFMX0VRVUlUWS4xMDAwLjEvMS8yMDE4Li4uVVNELi5UT1RBTCBFUVVJVFkBAAAAgf8HAAIAAAAMNTE5MTkuMzgxOTQ1AQgAAAAFAAAAATEBAAAACjE4OTM5OTc5NTQDAAAAAzE2MAIAAAAEMTI3NQQAAAABMAcAAAAIMS8xLzIwMTgIAAAACTMvMzEvMjAxNwkAAAABMBTLMvm049sI5SXKHLXj2whDQ0lRLk5BU0RBUUdTOlRTTEEuSVFfVE9UQUxfRVFVSVRZLjEwMDAuMS8xLzIwMjAuLi5VU0QuLlRPVEFMIEVRVUlUWQEAAAAQxqIBAgAAAAQ4MTEwAQgAAAAFAAAAATEBAAAACy0yMTEzNTc4OTE4AwAAAAMxNjACAAAABDEyNzUEAAAAATAHAAAACDEvMS8yMDIwCAAAAAoxMi8zMS8yMDE5CQAAAAEwFMsy+bTj2wg7S8octePbCD1DSVEuTllTRTpIRC5JUV9UT1RBTF9FUVVJVFkuMTAwMC4xLzEvMjAxOS4uLlVTRC4uVE9UQUwgRVFV</t>
  </si>
  <si>
    <t>SVRZAQAAAJdABAACAAAABDE0NTQBCAAAAAUAAAABMQEAAAAKMjAyMzc1NzQ1NgMAAAADMTYwAgAAAAQxMjc1BAAAAAEwBwAAAAgxLzEvMjAxOQgAAAAJMS8yOC8yMDE4CQAAAAEwFMsy+bTj2wg7S8octePbCD1DSVEuTllTRTpHTS5JUV9UT1RBTF9FUVVJVFkuMTAwMC4xLzEvMjAxOS4uLlVTRC4uVE9UQUwgRVFVSVRZAQAAAFTupQMCAAAABTQyNzc3AQgAAAAFAAAAATEBAAAACjIwNzk1MjUwMDMDAAAAAzE2MAIAAAAEMTI3NQQAAAABMAcAAAAIMS8xLzIwMTkIAAAACjEyLzMxLzIwMTgJAAAAATAUyzL5tOPbCDtLyhy149sIPENJUS5OWVNFOkYuSVFfVE9UQUxfRVFVSVRZLjEwMDAuMS8xLzIwMjEuLi5VU0QuLlRPVEFMIEVRVUlUWQEAAABfnwEAAgAAAAUzMDgxMQEIAAAABQAAAAExAQAAAAstMjA2MjM4MjYwNAMAAAADMTYwAgAAAAQxMjc1BAAAAAEwBwAAAAgxLzEvMjAyMQgAAAAKMTIvMzEvMjAyMAkAAAABMBTLMvm049sIBQe4wQLk2whDQ0lRLk5BU0RBUUdTOlRTTEEuSVFfVE9UQUxfRVFVSVRZLjEwMDAuMS8xLzIwMTguLi5VU0QuLlRPVEFMIEVRVUlUWQEAAAAQxqIBAgAAAAg1NjMyLjMyMgEIAAAABQAAAAExAQAAAAoyMDEzOTA3NDcwAwAAAAMxNjACAAAABDEyNzUEAAAAATAHAAAACDEvMS8yMDE4CAAAAAoxMi8zMS8yMDE3CQAAAAEwFMsy+bTj2wg7S8octePbCD5DSVEuVFNFOjcyMDMuSVFf</t>
  </si>
  <si>
    <t>VE9UQUxfRVFVSVRZLjEwMDAuMS8xLzIwMTkuLi5VU0QuLlRPVEFMIEVRVUlUWQEAAAC84AQAAgAAAA0xODI5NDkuMDQxMTk3AQgAAAAFAAAAATEBAAAACjIwNDIzMjI0MjcDAAAAAzE2MAIAAAAEMTI3NQQAAAABMAcAAAAIMS8xLzIwMTkIAAAACTMvMzEvMjAxOAkAAAABMBTLMvm049sIO0vKHLXj2whDQ0lRLk5BU0RBUUdTOlRTTEEuSVFfVE9UQUxfRVFVSVRZLjEwMDAuMS8xLzIwMTcuLi5VU0QuLlRPVEFMIEVRVUlUWQEAAAAQxqIBAgAAAAg1OTA1LjEyNQEIAAAABQAAAAExAQAAAAoxOTQ1ODczNTUxAwAAAAMxNjACAAAABDEyNzUEAAAAATAHAAAACDEvMS8yMDE3CAAAAAoxMi8zMS8yMDE2CQAAAAEwFMsy+bTj2wg7S8octePbCDxDSVEuTllTRTpGLklRX1RPVEFMX0VRVUlUWS4xMDAwLjEvMS8yMDE5Li4uVVNELi5UT1RBTCBFUVVJVFkBAAAAX58BAAIAAAAFMzYwNjYBCAAAAAUAAAABMQEAAAAKMjA3ODg1ODI0MAMAAAADMTYwAgAAAAQxMjc1BAAAAAEwBwAAAAgxLzEvMjAxOQgAAAAKMTIvMzEvMjAxOAkAAAABMBTLMvm049sIO0vKHLXj2wg9Q0lRLk5ZU0U6R00uSVFfVE9UQUxfRVFVSVRZLjEwMDAuMS8xLzIwMTguLi5VU0QuLlRPVEFMIEVRVUlUWQEAAABU7qUDAgAAAAUzNjIwMAEIAAAABQAAAAExAQAAAAoyMDA4MDcwMTM3AwAAAAMxNjACAAAABDEyNzUEAAAAATAHAAAACDEvMS8yMDE4CAAA</t>
  </si>
  <si>
    <t>AAoxMi8zMS8yMDE3CQAAAAEwFMsy+bTj2wg7S8octePbCD5DSVEuVFNFOjgwNTguSVFfVE9UQUxfRVFVSVRZLjEwMDAuMS8xLzIwMjAuLi5VU0QuLlRPVEFMIEVRVUlUWQEAAACB/wcAAgAAAAw1OTg5NC41OTI1MTYBCAAAAAUAAAABMQEAAAAKMjA0MTk0MzM4MAMAAAADMTYwAgAAAAQxMjc1BAAAAAEwBwAAAAgxLzEvMjAyMAgAAAAJMy8zMS8yMDE5CQAAAAEwFMsy+bTj2wg7S8octePbCEJDSVEuS09TRTpBMDA1MzgwLklRX1RPVEFMX0VRVUlUWS4xMDAwLjEvMS8yMDE2Li4uVVNELi5UT1RBTCBFUVVJVFkBAAAATFkNAAIAAAAMNTY4MzUuNjgwODA3AQgAAAAFAAAAATEBAAAACjE4MzAzODE2NzkDAAAAAzE2MAIAAAAEMTI3NQQAAAABMAcAAAAIMS8xLzIwMTYIAAAACjEyLzMxLzIwMTUJAAAAATAUyzL5tOPbCDtLyhy149sIQkNJUS5LT1NFOkEwMDAyNzAuSVFfVE9UQUxfRVFVSVRZLjEwMDAuMS8xLzIwMTcuLi5VU0QuLlRPVEFMIEVRVUlUWQEAAAC23CUAAgAAAAwyMjA3Ny45NTkzMzEBCAAAAAUAAAABMQEAAAAKMTg3NTg3NTE3NQMAAAADMTYwAgAAAAQxMjc1BAAAAAEwBwAAAAgxLzEvMjAxNwgAAAAKMTIvMzEvMjAxNgkAAAABMBTLMvm049sIO0vKHLXj2wg+Q0lRLlRTRTo3MjcwLklRX1RPVEFMX0VRVUlUWS4xMDAwLjEvMS8yMDIwLi4uVVNELi5UT1RBTCBFUVVJVFkBAAAAUlcNAAIAAAAMMTQ1</t>
  </si>
  <si>
    <t>NTQuODY4MjQ4AQgAAAAFAAAAATEBAAAACjE5Njk0NDc0MzkDAAAAAzE2MAIAAAAEMTI3NQQAAAABMAcAAAAIMS8xLzIwMjAIAAAACTMvMzEvMjAxOQkAAAABMBTLMvm049sIO0vKHLXj2whCQ0lRLktPU0U6QTAwMDI3MC5JUV9UT1RBTF9FUVVJVFkuMTAwMC4xLzEvMjAyMC4uLlVTRC4uVE9UQUwgRVFVSVRZAQAAALbcJQACAAAADDI1MTAwLjM3MDUwNwEIAAAABQAAAAExAQAAAAoyMDgzNjg1MjI5AwAAAAMxNjACAAAABDEyNzUEAAAAATAHAAAACDEvMS8yMDIwCAAAAAoxMi8zMS8yMDE5CQAAAAEwFMsy+bTj2wg7S8octePbCD5DSVEuVFNFOjgwNTguSVFfVE9UQUxfRVFVSVRZLjEwMDAuMS8xLzIwMTcuLi5VU0QuLlRPVEFMIEVRVUlUWQEAAACB/wcAAgAAAAw0NDY1NS43NjUxNjkBCAAAAAUAAAABMQEAAAAKMTg1MTExMDEzNAMAAAADMTYwAgAAAAQxMjc1BAAAAAEwBwAAAAgxLzEvMjAxNwgAAAAJMy8zMS8yMDE2CQAAAAEwFMsy+bTj2wg7S8octePbCD5DSVEuTllTRTpITUMuSVFfVE9UQUxfRVFVSVRZLjEwMDAuMS8xLzIwMTkuLi5VU0QuLlRPVEFMIEVRVUlUWQEAAACVQQQAAgAAAAw3NzUzMC4yMDQ2OTkBCAAAAAUAAAABMQEAAAAKMjA0MTg3ODQ5OAMAAAADMTYwAgAAAAQxMjc1BAAAAAEwBwAAAAgxLzEvMjAxOQgAAAAJMy8zMS8yMDE4CQAAAAEwFMsy+bTj2whZ+80ctePbCD1DSVEuTllTRTpI</t>
  </si>
  <si>
    <t>RC5JUV9UT1RBTF9FUVVJVFkuMTAwMC4xLzEvMjAxNy4uLlVTRC4uVE9UQUwgRVFVSVRZAQAAAJdABAACAAAABDYzMTYBCAAAAAUAAAABMQEAAAAKMTg3OTU1NTU3MwMAAAADMTYwAgAAAAQxMjc1BAAAAAEwBwAAAAgxLzEvMjAxNwgAAAAJMS8zMS8yMDE2CQAAAAEwFMsy+bTj2whZ+80ctePbCD5DSVEuVFNFOjcyNjkuSVFfVE9UQUxfRVFVSVRZLjEwMDAuMS8xLzIwMTcuLi5VU0QuLlRPVEFMIEVRVUlUWQEAAAAPLgoAAgAAAAwxMDU3MC41MDUwNDMBCAAAAAUAAAABMQEAAAAKMTc5OTI0MzQ4MgMAAAADMTYwAgAAAAQxMjc1BAAAAAEwBwAAAAgxLzEvMjAxNwgAAAAJMy8zMS8yMDE2CQAAAAEwFMsy+bTj2wg7S8octePbCD5DSVEuWFRSQTpEQUkuSVFfVE9UQUxfRVFVSVRZLjEwMDAuMS8xLzIwMjAuLi5VU0QuLlRPVEFMIEVRVUlUWQUAAAAAAAAACAAAABQoSW52YWxpZCBJZGVudGlmaWVyKRTLMvm049sIaCLOHLXj2wg+Q0lRLk5ZU0U6SE1DLklRX1RPVEFMX0VRVUlUWS4xMDAwLjEvMS8yMDE3Li4uVVNELi5UT1RBTCBFUVVJVFkBAAAAlUEEAAIAAAAMNjI1ODIuNjYwMDU2AQgAAAAFAAAAATEBAAAACjE4OTM4NDc3NzIDAAAAAzE2MAIAAAAEMTI3NQQAAAABMAcAAAAIMS8xLzIwMTcIAAAACTMvMzEvMjAxNgkAAAABMBTLMvm049sIaCLOHLXj2wg+Q0lRLlRTRTo3MjY5LklRX1RPVEFMX0VRVUlUWS4x</t>
  </si>
  <si>
    <t>MDAwLjEvMS8yMDE4Li4uVVNELi5UT1RBTCBFUVVJVFkBAAAADy4KAAIAAAAMMTI0MzkuODIwODE0AQgAAAAFAAAAATEBAAAACjE4NDkwMjY3MjcDAAAAAzE2MAIAAAAEMTI3NQQAAAABMAcAAAAIMS8xLzIwMTgIAAAACTMvMzEvMjAxNwkAAAABMBTLMvm049sIO0vKHLXj2wg/Q0lRLk9NOlZPTFYgQi5JUV9UT1RBTF9FUVVJVFkuMTAwMC4xLzEvMjAyMC4uLlVTRC4uVE9UQUwgRVFVSVRZAQAAADfEBAACAAAADDE1MTY1LjkxNDI4NAEIAAAABQAAAAExAQAAAAoyMDgyNDE1NjAyAwAAAAMxNjACAAAABDEyNzUEAAAAATAHAAAACDEvMS8yMDIwCAAAAAoxMi8zMS8yMDE5CQAAAAEwFMsy+bTj2whoIs4ctePbCENDSVEuTkFTREFRR1M6QUFQTC5JUV9UT1RBTF9FUVVJVFkuMTAwMC4xLzEvMjAxNi4uLlVTRC4uVE9UQUwgRVFVSVRZAQAAAGlhAAACAAAABjExOTM1NQEIAAAABQAAAAExAQAAAAoxODYzOTk2Njg0AwAAAAMxNjACAAAABDEyNzUEAAAAATAHAAAACDEvMS8yMDE2CAAAAAk5LzI2LzIwMTUJAAAAATAUyzL5tOPbCFn7zRy149sIPkNJUS5UU0U6NzIwMy5JUV9UT1RBTF9FUVVJVFkuMTAwMC4xLzEvMjAxNi4uLlVTRC4uVE9UQUwgRVFVSVRZAQAAALzgBAACAAAADTE0NzA3My4zMzQwMTEBCAAAAAUAAAABMQEAAAAKMTg0NzgyNTEyMAMAAAADMTYwAgAAAAQxMjc1BAAAAAEwBwAAAAgxLzEvMjAxNggA</t>
  </si>
  <si>
    <t>AAAJMy8zMS8yMDE1CQAAAAEwFMsy+bTj2whoIs4ctePbCD5DSVEuVFNFOjcyNjkuSVFfVE9UQUxfRVFVSVRZLjEwMDAuMS8xLzIwMTkuLi5VU0QuLlRPVEFMIEVRVUlUWQEAAAAPLgoAAgAAAAwxNTAyMC4yNTM5OTUBCAAAAAUAAAABMQEAAAAKMTg5NTAwMjQxOAMAAAADMTYwAgAAAAQxMjc1BAAAAAEwBwAAAAgxLzEvMjAxOQgAAAAJMy8zMS8yMDE4CQAAAAEwFMsy+bTj2whoIs4ctePbCENDSVEuTkFTREFRR1M6VFNMQS5JUV9UT1RBTF9FUVVJVFkuMTAwMC4xLzEvMjAxNi4uLlVTRC4uVE9UQUwgRVFVSVRZAQAAABDGogECAAAACDEwODMuNzA0AQgAAAAFAAAAATEBAAAACjE4NzU3NjkwODIDAAAAAzE2MAIAAAAEMTI3NQQAAAABMAcAAAAIMS8xLzIwMTYIAAAACjEyLzMxLzIwMTUJAAAAATAUyzL5tOPbCGgizhy149sIQkNJUS5LT1NFOkEwMDAyNzAuSVFfVE9UQUxfRVFVSVRZLjEwMDAuMS8xLzIwMTYuLi5VU0QuLlRPVEFMIEVRVUlUWQEAAAC23CUAAgAAAAwyMDU2OC41MzcxMzYBCAAAAAUAAAABMQEAAAAKMTgzMTY0NDExNAMAAAADMTYwAgAAAAQxMjc1BAAAAAEwBwAAAAgxLzEvMjAxNggAAAAKMTIvMzEvMjAxNQkAAAABMBTLMvm049sIaCLOHLXj2wg+Q0lRLlhUUkE6REFJLklRX1RPVEFMX0VRVUlUWS4xMDAwLjEvMS8yMDE5Li4uVVNELi5UT1RBTCBFUVVJVFkFAAAAAAAAAAgAAAAUKEludmFs</t>
  </si>
  <si>
    <t>aWQgSWRlbnRpZmllcikUyzL5tOPbCGgizhy149sIPkNJUS5UU0U6NzI3MC5JUV9UT1RBTF9FUVVJVFkuMTAwMC4xLzEvMjAxNi4uLlVTRC4uVE9UQUwgRVFVSVRZAQAAAFJXDQACAAAACzg1OTAuMDQxMDA2AQgAAAAFAAAAATEBAAAACjE3NDQ5NDYzMTgDAAAAAzE2MAIAAAAEMTI3NQQAAAABMAcAAAAIMS8xLzIwMTYIAAAACTMvMzEvMjAxNQkAAAABMBTLMvm049sIaCLOHLXj2wg+Q0lRLlRTRTo3MjcwLklRX1RPVEFMX0VRVUlUWS4xMDAwLjEvMS8yMDE3Li4uVVNELi5UT1RBTCBFUVVJVFkBAAAAUlcNAAIAAAAMMTIwMDkuNzA5MzIxAQgAAAAFAAAAATEBAAAACjE4NjA0MTE2NjkDAAAAAzE2MAIAAAAEMTI3NQQAAAABMAcAAAAIMS8xLzIwMTcIAAAACTMvMzEvMjAxNgkAAAABMBTLMvm049sIaCLOHLXj2wg9Q0lRLk5ZU0U6R00uSVFfVE9UQUxfRVFVSVRZLjEwMDAuMS8xLzIwMjAuLi5VU0QuLlRPVEFMIEVRVUlUWQEAAABU7qUDAgAAAAU0NTk1NwEIAAAABQAAAAExAQAAAAstMjExMzg4MDIzMwMAAAADMTYwAgAAAAQxMjc1BAAAAAEwBwAAAAgxLzEvMjAyMAgAAAAKMTIvMzEvMjAxOQkAAAABMBTLMvm049sIaCLOHLXj2whDQ0lRLk5BU0RBUUdTOkFBUEwuSVFfVE9UQUxfRVFVSVRZLjEwMDAuMS8xLzIwMjAuLi5VU0QuLlRPVEFMIEVRVUlUWQEAAABpYQAAAgAAAAU5MDQ4OAEIAAAABQAAAAExAQAA</t>
  </si>
  <si>
    <t>AAstMjEyNDY1OTc0MwMAAAADMTYwAgAAAAQxMjc1BAAAAAEwBwAAAAgxLzEvMjAyMAgAAAAJOS8yOC8yMDE5CQAAAAEwFMsy+bTj2whoIs4ctePbCD5DSVEuVFNFOjgwNTguSVFfVE9UQUxfRVFVSVRZLjEwMDAuMS8xLzIwMTkuLi5VU0QuLlRPVEFMIEVRVUlUWQEAAACB/wcAAgAAAAw1ODk5MS42NzkyNjkBCAAAAAUAAAABMQEAAAAKMTk2OTA5MzE4NAMAAAADMTYwAgAAAAQxMjc1BAAAAAEwBwAAAAgxLzEvMjAxOQgAAAAJMy8zMS8yMDE4CQAAAAEwFMsy+bTj2whoIs4ctePbCEJDSVEuS09TRTpBMDA1MzgwLklRX1RPVEFMX0VRVUlUWS4xMDAwLjEvMS8yMDE5Li4uVVNELi5UT1RBTCBFUVVJVFkBAAAATFkNAAIAAAAMNjYzNzguNjQyNzk5AQgAAAAFAAAAATEBAAAACjIwMTk2NzQ5OTEDAAAAAzE2MAIAAAAEMTI3NQQAAAABMAcAAAAIMS8xLzIwMTkIAAAACjEyLzMxLzIwMTgJAAAAATAUyzL5tOPbCGgizhy149sIP0NJUS5PTTpWT0xWIEIuSVFfVE9UQUxfRVFVSVRZLjEwMDAuMS8xLzIwMTYuLi5VU0QuLlRPVEFMIEVRVUlUWQEAAAA3xAQAAgAAAAwxMDE0MS41NjA4MTkBCAAAAAUAAAABMQEAAAAKMTgzMzQ3Njg4OAMAAAADMTYwAgAAAAQxMjc1BAAAAAEwBwAAAAgxLzEvMjAxNggAAAAKMTIvMzEvMjAxNQkAAAABMBTLMvm049sIaCLOHLXj2wg+Q0lRLlhUUkE6REFJLklRX1RPVEFMX0VRVUlUWS4x</t>
  </si>
  <si>
    <t>MDAwLjEvMS8yMDE2Li4uVVNELi5UT1RBTCBFUVVJVFkFAAAAAAAAAAgAAAAUKEludmFsaWQgSWRlbnRpZmllcikUyzL5tOPbCGgizhy149sIPkNJUS5YVFJBOkRBSS5JUV9UT1RBTF9FUVVJVFkuMTAwMC4xLzEvMjAxNy4uLlVTRC4uVE9UQUwgRVFVSVRZBQAAAAAAAAAIAAAAFChJbnZhbGlkIElkZW50aWZpZXIpFMsy+bTj2whoIs4ctePbCD9DSVEuT006Vk9MViBCLklRX1RPVEFMX0VRVUlUWS4xMDAwLjEvMS8yMDE4Li4uVVNELi5UT1RBTCBFUVVJVFkBAAAAN8QEAAIAAAALMTMxNjkuNjk2NTUBCAAAAAUAAAABMQEAAAAKMTk0OTQ5NTc5MgMAAAADMTYwAgAAAAQxMjc1BAAAAAEwBwAAAAgxLzEvMjAxOAgAAAAKMTIvMzEvMjAxNwkAAAABMBTLMvm049sIaCLOHLXj2wg/Q0lRLk9NOlZPTFYgQi5JUV9UT1RBTF9FUVVJVFkuMTAwMC4xLzEvMjAxOS4uLlVTRC4uVE9UQUwgRVFVSVRZAQAAADfEBAACAAAADDE0MTU5LjIxOTM0MwEIAAAABQAAAAExAQAAAAoyMDE3NTAzNzk5AwAAAAMxNjACAAAABDEyNzUEAAAAATAHAAAACDEvMS8yMDE5CAAAAAoxMi8zMS8yMDE4CQAAAAEwFMsy+bTj2whoIs4ctePbCD9DSVEuT006Vk9MViBCLklRX1RPVEFMX0VRVUlUWS4xMDAwLjEvMS8yMDE3Li4uVVNELi5UT1RBTCBFUVVJVFkBAAAAN8QEAAIAAAAMMTA3NzAuMzQwODc2AQgAAAAFAAAAATEBAAAACjE5MDgzODUx</t>
  </si>
  <si>
    <t>ODADAAAAAzE2MAIAAAAEMTI3NQQAAAABMAcAAAAIMS8xLzIwMTcIAAAACjEyLzMxLzIwMTYJAAAAATAUyzL5tOPbCGgizhy149sIPkNJUS5UU0U6NzI3MC5JUV9UT1RBTF9FUVVJVFkuMTAwMC4xLzEvMjAxOC4uLlVTRC4uVE9UQUwgRVFVSVRZAQAAAFJXDQACAAAADDEzMTM4LjAwOTE2NgEIAAAABQAAAAExAQAAAAoxODYwNDExNTg5AwAAAAMxNjACAAAABDEyNzUEAAAAATAHAAAACDEvMS8yMDE4CAAAAAkzLzMxLzIwMTcJAAAAATAUyzL5tOPbCHlJzhy149sIPkNJUS5UU0U6NzIwMy5JUV9UT1RBTF9FUVVJVFkuMTAwMC4xLzEvMjAxOC4uLlVTRC4uVE9UQUwgRVFVSVRZAQAAALzgBAACAAAADTE2MzA3Ni45MTcyNDQBCAAAAAUAAAABMQEAAAAKMTk2OTA0Nzc3MwMAAAADMTYwAgAAAAQxMjc1BAAAAAEwBwAAAAgxLzEvMjAxOAgAAAAJMy8zMS8yMDE3CQAAAAEwFMsy+bTj2wh5Sc4ctePbCD1DSVEuTllTRTpIRC5JUV9UT1RBTF9FUVVJVFkuMTAwMC4xLzEvMjAxNi4uLlVTRC4uVE9UQUwgRVFVSVRZAQAAAJdABAACAAAABDkzMjIBCAAAAAUAAAABMQEAAAAKMTgzMzE2OTk0NQMAAAADMTYwAgAAAAQxMjc1BAAAAAEwBwAAAAgxLzEvMjAxNggAAAAIMi8xLzIwMTUJAAAAATAUyzL5tOPbCHlJzhy149sIQ0NJUS5OQVNEQVFHUzpBQVBMLklRX1RPVEFMX0VRVUlUWS4xMDAwLjEvMS8yMDE4Li4uVVNELi5U</t>
  </si>
  <si>
    <t>T1RBTCBFUVVJVFkBAAAAaWEAAAIAAAAGMTM0MDQ3AQgAAAAFAAAAATEBAAAACjE5ODk5MDk4MTQDAAAAAzE2MAIAAAAEMTI3NQQAAAABMAcAAAAIMS8xLzIwMTgIAAAACTkvMzAvMjAxNwkAAAABMBTLMvm049sIeUnOHLXj2wg+Q0lRLlRTRTo3MjY5LklRX1RPVEFMX0VRVUlUWS4xMDAwLjEvMS8yMDE2Li4uVVNELi5UT1RBTCBFUVVJVFkBAAAADy4KAAIAAAAMMTQxNzkuNDE1MjMxAQgAAAAFAAAAATEBAAAACjE3NDU1MjgwMDQDAAAAAzE2MAIAAAAEMTI3NQQAAAABMAcAAAAIMS8xLzIwMTYIAAAACTMvMzEvMjAxNQkAAAABMBTLMvm049sIeUnOHLXj2wg9Q0lRLk5ZU0U6SEQuSVFfVE9UQUxfRVFVSVRZLjEwMDAuMS8xLzIwMjAuLi5VU0QuLlRPVEFMIEVRVUlUWQEAAACXQAQAAgAAAAUtMTg3OAEIAAAABQAAAAExAQAAAAoyMDg1NzM5ODYyAwAAAAMxNjACAAAABDEyNzUEAAAAATAHAAAACDEvMS8yMDIwCAAAAAgyLzMvMjAxOQkAAAABMBTLMvm049sIeUnOHLXj2wg+Q0lRLk5ZU0U6SE1DLklRX1RPVEFMX0VRVUlUWS4xMDAwLjEvMS8yMDIwLi4uVVNELi5UT1RBTCBFUVVJVFkBAAAAlUEEAAIAAAALNzczMDEuNTk0OTYBCAAAAAUAAAABMQEAAAALLTIxNDUzMTE1NDUDAAAAAzE2MAIAAAAEMTI3NQQAAAABMAcAAAAIMS8xLzIwMjAIAAAACTMvMzEvMjAxOQkAAAABMBTLMvm049sIeUnOHLXj2whCQ0lR</t>
  </si>
  <si>
    <t>LktPU0U6QTAwMDI3MC5JUV9UT1RBTF9FUVVJVFkuMTAwMC4xLzEvMjAxOS4uLlVTRC4uVE9UQUwgRVFVSVRZAQAAALbcJQACAAAADDI0NDcyLjAxMzY1MQEIAAAABQAAAAExAQAAAAoyMDIxNTMwNjIzAwAAAAMxNjACAAAABDEyNzUEAAAAATAHAAAACDEvMS8yMDE5CAAAAAoxMi8zMS8yMDE4CQAAAAEwFMsy+bTj2wh5Sc4ctePbCEJDSVEuS09TRTpBMDAwMjcwLklRX1RPVEFMX0VRVUlUWS4xMDAwLjEvMS8yMDE4Li4uVVNELi5UT1RBTCBFUVVJVFkBAAAAttwlAAIAAAAMMjUxNDQuODAxNTEyAQgAAAAFAAAAATEBAAAACjE5NDgyMjY0MjADAAAAAzE2MAIAAAAEMTI3NQQAAAABMAcAAAAIMS8xLzIwMTgIAAAACjEyLzMxLzIwMTcJAAAAATAUyzL5tOPbCHlJzhy149sIQkNJUS5LT1NFOkEwMDUzODAuSVFfVE9UQUxfRVFVSVRZLjEwMDAuMS8xLzIwMTcuLi5VU0QuLlRPVEFMIEVRVUlUWQEAAABMWQ0AAgAAAAw2MDA5Mi4zNzI2MTQBCAAAAAUAAAABMQEAAAALLTIwNTY5NDUzMjkDAAAAAzE2MAIAAAAEMTI3NQQAAAABMAcAAAAIMS8xLzIwMTcIAAAACjEyLzMxLzIwMTYJAAAAATAUyzL5tOPbCHlJzhy149sIPkNJUS5UU0U6NzI2OS5JUV9UT1RBTF9FUVVJVFkuMTAwMC4xLzEvMjAyMC4uLlVTRC4uVE9UQUwgRVFVSVRZAQAAAA8uCgACAAAADDE1NDg1LjE5MDM5MwEIAAAABQAAAAExAQAAAAoxOTcwMjEz</t>
  </si>
  <si>
    <t>MDA5AwAAAAMxNjACAAAABDEyNzUEAAAAATAHAAAACDEvMS8yMDIwCAAAAAkzLzMxLzIwMTkJAAAAATAUyzL5tOPbCHlJzhy149sIPUNJUS5OWVNFOkhELklRX1RPVEFMX0VRVUlUWS4xMDAwLjEvMS8yMDE4Li4uVVNELi5UT1RBTCBFUVVJVFkBAAAAl0AEAAIAAAAENDMzMwEIAAAABQAAAAExAQAAAAoxOTUxNTQyMTI4AwAAAAMxNjACAAAABDEyNzUEAAAAATAHAAAACDEvMS8yMDE4CAAAAAkxLzI5LzIwMTcJAAAAATAUyzL5tOPbCHlJzhy149sIQ0NJUS5OQVNEQVFHUzpUU0xBLklRX1RPVEFMX0VRVUlUWS4xMDAwLjEvMS8yMDE5Li4uVVNELi5UT1RBTCBFUVVJVFkBAAAAEMaiAQIAAAAENjMxMwEIAAAABQAAAAExAQAAAAoyMDc5MTI4NjI1AwAAAAMxNjACAAAABDEyNzUEAAAAATAHAAAACDEvMS8yMDE5CAAAAAoxMi8zMS8yMDE4CQAAAAEwFMsy+bTj2wh5Sc4ctePbCD5DSVEuVFNFOjcyMDMuSVFfVE9UQUxfRVFVSVRZLjEwMDAuMS8xLzIwMTcuLi5VU0QuLlRPVEFMIEVRVUlUWQEAAAC84AQAAgAAAA0xNTY3MTQuMTg4Mzk3AQgAAAAFAAAAATEBAAAACjE4OTQxNTAxMzYDAAAAAzE2MAIAAAAEMTI3NQQAAAABMAcAAAAIMS8xLzIwMTcIAAAACTMvMzEvMjAxNgkAAAABMBTLMvm049sIeUnOHLXj2wg+Q0lRLlRTRTo3MjAzLklRX1RPVEFMX0VRVUlUWS4xMDAwLjEvMS8yMDIwLi4uVVNELi5UT1RBTCBF</t>
  </si>
  <si>
    <t>UVVJVFkBAAAAvOAEAAIAAAANMTgxMDk0Ljk5NDkwMgEIAAAABQAAAAExAQAAAAoyMDQyMzIyNDI4AwAAAAMxNjACAAAABDEyNzUEAAAAATAHAAAACDEvMS8yMDIwCAAAAAkzLzMxLzIwMTkJAAAAATAUyzL5tOPbCHlJzhy149sIPkNJUS5UU0U6NzI3MC5JUV9UT1RBTF9FUVVJVFkuMTAwMC4xLzEvMjAxOS4uLlVTRC4uVE9UQUwgRVFVSVRZAQAAAFJXDQACAAAADDE0Njk4LjIwNjk5NQEIAAAABQAAAAExAQAAAAoxODk0NTY3NzUyAwAAAAMxNjACAAAABDEyNzUEAAAAATAHAAAACDEvMS8yMDE5CAAAAAkzLzMxLzIwMTgJAAAAATAUyzL5tOPbCHlJzhy149sIPkNJUS5OWVNFOkhNQy5JUV9UT1RBTF9FUVVJVFkuMTAwMC4xLzEvMjAxOC4uLlVTRC4uVE9UQUwgRVFVSVRZAQAAAJVBBAACAAAACzY3ODg5LjAyMzQ0AQgAAAAFAAAAATEBAAAACjE5Njg3OTc1MjIDAAAAAzE2MAIAAAAEMTI3NQQAAAABMAcAAAAIMS8xLzIwMTgIAAAACTMvMzEvMjAxNwkAAAABMBTLMvm049sIeUnOHLXj2wg8Q0lRLk5ZU0U6Ri5JUV9UT1RBTF9FUVVJVFkuMTAwMC4xLzEvMjAxNy4uLlVTRC4uVE9UQUwgRVFVSVRZAQAAAF+fAQACAAAABTI5MjgzAQgAAAAFAAAAATEBAAAACjE5NDY0MjQwMzMDAAAAAzE2MAIAAAAEMTI3NQQAAAABMAcAAAAIMS8xLzIwMTcIAAAACjEyLzMxLzIwMTYJAAAAATAUyzL5tOPbCHlJzhy149sIPkNJ</t>
  </si>
  <si>
    <t>US5YVFJBOkRBSS5JUV9UT1RBTF9FUVVJVFkuMTAwMC4xLzEvMjAxOC4uLlVTRC4uVE9UQUwgRVFVSVRZBQAAAAAAAAAIAAAAFChJbnZhbGlkIElkZW50aWZpZXIpFMsy+bTj2wh5Sc4ctePbCDBDSVEuTllTRTpGLklRX0lOVEVSRVNUX0VYUC4xMDAwLjEvMS8yMDIxLi4uVVNELi4BAAAAX58BAAIAAAAFLTE2NTEBCAAAAAUAAAABMQEAAAALLTIwNjIzODI2MDQDAAAAAzE2MAIAAAACODIEAAAAATAHAAAACDEvMS8yMDIxCAAAAAoxMi8zMS8yMDIwCQAAAAEwo6LLhf3j2wj7JO6F/ePbCDRDSVEuTllTRTpGLklRX05FVF9JTlRFUkVTVF9FWFAuMTAwMC4xLzEvMjAyMS4uLlVTRC4uAQAAAF+fAQACAAAABS0xMTk5AQgAAAAFAAAAATEBAAAACy0yMDYyMzgyNjA0AwAAAAMxNjACAAAAAzM2OAQAAAABMAcAAAAIMS8xLzIwMjEIAAAACjEyLzMxLzIwMjAJAAAAATCRF7KU/ePbCHWJVAH+49sIQ0NJUS5OWVNFOkYuSVFfTkVUX0lOVEVSRVNUX0VYUC4xMDAwLjEvMS8yMDIxLi4uVVNELi5JTlRFUkVTVCBFWFAgKCkBAAAAX58BAAIAAAAFLTExOTkBCAAAAAUAAAABMQEAAAALLTIwNjIzODI2MDQDAAAAAzE2MAIAAAADMzY4BAAAAAEwBwAAAAgxLzEvMjAyMQgAAAAKMTIvMzEvMjAyMAkAAAABMANVnPr949sIxxm/+v3j2whGQ0lRLk5ZU0U6Ri5JUV9ORVRfSU5URVJFU1RfRVhQLjEwMDAuMS8xLzIwMjEuLi5VU0Qu</t>
  </si>
  <si>
    <t>LklOVEVSRVNUIEVYUCAoTkVUKQEAAABfnwEAAgAAAAUtMTE5OQEIAAAABQAAAAExAQAAAAstMjA2MjM4MjYwNAMAAAADMTYwAgAAAAMzNjgEAAAAATAHAAAACDEvMS8yMDIxCAAAAAoxMi8zMS8yMDIwCQAAAAEwvl4b/v3j2wgsoj3+/ePbCCtDSVEuTllTRTpGLklRX0lOQ19UQVguMTAwMC4xLzEvMjAyMS4uLlVTRC4uAQAAAF+fAQACAAAAAzE2MAEIAAAABQAAAAExAQAAAAstMjA2MjM4MjYwNAMAAAADMTYwAgAAAAI3NQQAAAABMAcAAAAIMS8xLzIwMjEIAAAACjEyLzMxLzIwMjAJAAAAATB/7XMI/uPbCGjmVbcC5NsIMkNJUS5OWVNFOkYuSVFfSU5DX1RBWC4xMDAwLjEvMS8yMDIxLi4uVVNELi5JTkMgVEFYAQAAAF+fAQACAAAAAzE2MAEIAAAABQAAAAExAQAAAAstMjA2MjM4MjYwNAMAAAADMTYwAgAAAAI3NQQAAAABMAcAAAAIMS8xLzIwMjEIAAAACjEyLzMxLzIwMjAJAAAAATB1b0kO/uPbCHBlaQ7+49sIMUNJUS5OWVNFOkYuSVFfTlBQRS4xMDAwLjEvMS8yMDIwLi4uVVNELi5QUEUgKE5FVCkBAAAAX58BAAIAAAAFMzk0OTYBCAAAAAUAAAABMQEAAAALLTIxMTM2OTI0NjEDAAAAAzE2MAIAAAAEMTAwNAQAAAABMAcAAAAIMS8xLzIwMjAIAAAACjEyLzMxLzIwMTkJAAAAATBDbeNN/uPbCCTuK07+49sIMkNJUS5OWVNFOkYuSVFfSU5DX1RBWC4xMDAwLjEvMS8yMDE4Li4uVVNELi5JTkMgVEFYAQAA</t>
  </si>
  <si>
    <t>AF+fAQACAAAAAzQwMgEIAAAABQAAAAExAQAAAAoyMDA4MDc2Mzc5AwAAAAMxNjACAAAAAjc1BAAAAAEwBwAAAAgxLzEvMjAxOAgAAAAKMTIvMzEvMjAxNwkAAAABMENt403+49sIJO4rTv7j2wgvQ0lRLk5BU0RBUUdTOkFBUEwuSVFfQVAuMTAwMC4xLzEvMjAyMS4uLlVTRC4uQVABAAAAaWEAAAIAAAAFNDIyOTYBCAAAAAUAAAABMQEAAAALLTIwNzMyMDM1MDgDAAAAAzE2MAIAAAAEMTAxOAQAAAABMAcAAAAIMS8xLzIwMjEIAAAACTkvMjYvMjAyMAkAAAABMENt403+49sIJO4rTv7j2wg4Q0lRLk5BU0RBUUdTOkFBUEwuSVFfTlBQRS4xMDAwLjEvMS8yMDE4Li4uVVNELi5QUEUgKE5FVCkBAAAAaWEAAAIAAAAFMzM3ODMBCAAAAAUAAAABMQEAAAAKMTk4OTkwOTgxNAMAAAADMTYwAgAAAAQxMDA0BAAAAAEwBwAAAAgxLzEvMjAxOAgAAAAJOS8zMC8yMDE3CQAAAAEwQ23jTf7j2wgk7itO/uPbCDlDSVEuTkFTREFRR1M6QUFQTC5JUV9JTkNfVEFYLjEwMDAuMS8xLzIwMTYuLi5VU0QuLklOQyBUQVgBAAAAaWEAAAIAAAAFMTkxMjEBCAAAAAUAAAABMQEAAAAKMTg2Mzk5NjY4NAMAAAADMTYwAgAAAAI3NQQAAAABMAcAAAAIMS8xLzIwMTYIAAAACTkvMjYvMjAxNQkAAAABMENt403+49sIJO4rTv7j2wgpQ0lRLk5ZU0U6R00uSVFfQVAuMTAwMC4xLzEvMjAxOS4uLlVTRC4uQVABAAAAVO6lAwIAAAAFMjIyOTcB</t>
  </si>
  <si>
    <t>CAAAAAUAAAABMQEAAAAKMjA3OTUyNTAwMwMAAAADMTYwAgAAAAQxMDE4BAAAAAEwBwAAAAgxLzEvMjAxOQgAAAAKMTIvMzEvMjAxOAkAAAABMENt403+49sIJO4rTv7j2wgyQ0lRLk5ZU0U6R00uSVFfTlBQRS4xMDAwLjEvMS8yMDE2Li4uVVNELi5QUEUgKE5FVCkBAAAAVO6lAwIAAAAFMzEyMjkBCAAAAAUAAAABMQEAAAAKMTg3MzMwMjM3NwMAAAADMTYwAgAAAAQxMDA0BAAAAAEwBwAAAAgxLzEvMjAxNggAAAAKMTIvMzEvMjAxNQkAAAABMENt403+49sIJO4rTv7j2wg0Q0lRLlRTRTo3MjAzLklRX0lOQ19UQVguMTAwMC4xLzEvMjAyMC4uLlVTRC4uSU5DIFRBWAEAAAC84AQAAgAAAAo1OTU1LjYzNTU5AQgAAAAFAAAAATEBAAAACjIwNDIzMjI0MjgDAAAAAzE2MAIAAAACNzUEAAAAATAHAAAACDEvMS8yMDIwCAAAAAkzLzMxLzIwMTkJAAAAATBDbeNN/uPbCCTuK07+49sIKkNJUS5UU0U6NzIwMy5JUV9BUC4xMDAwLjEvMS8yMDE3Li4uVVNELi5BUAEAAAC84AQAAgAAAAwyMTI2Ni41OTc0NzcBCAAAAAUAAAABMQEAAAAKMTg5NDE1MDEzNgMAAAADMTYwAgAAAAQxMDE4BAAAAAEwBwAAAAgxLzEvMjAxNwgAAAAJMy8zMS8yMDE2CQAAAAEwQ23jTf7j2wgk7itO/uPbCDhDSVEuTkFTREFRR1M6VFNMQS5JUV9OUFBFLjEwMDAuMS8xLzIwMjAuLi5VU0QuLlBQRSAoTkVUKQEAAAAQxqIBAgAAAAUyMDE5OQEI</t>
  </si>
  <si>
    <t>AAAABQAAAAExAQAAAAstMjExMzU3ODkxOAMAAAADMTYwAgAAAAQxMDA0BAAAAAEwBwAAAAgxLzEvMjAyMAgAAAAKMTIvMzEvMjAxOQkAAAABMENt403+49sIJO4rTv7j2wg5Q0lRLk5BU0RBUUdTOlRTTEEuSVFfSU5DX1RBWC4xMDAwLjEvMS8yMDE4Li4uVVNELi5JTkMgVEFYAQAAABDGogECAAAAAjMyAQgAAAAFAAAAATEBAAAACjIwMTM5MDc0NzADAAAAAzE2MAIAAAACNzUEAAAAATAHAAAACDEvMS8yMDE4CAAAAAoxMi8zMS8yMDE3CQAAAAEwQ23jTf7j2wgk7itO/uPbCCpDSVEuVFNFOjgwNTguSVFfQVAuMTAwMC4xLzEvMjAyMS4uLlVTRC4uQVABAAAAgf8HAAIAAAAMMjM2NzAuNjc2Mzk4AQgAAAAFAAAAATEBAAAACy0yMTQ1MDExMjY1AwAAAAMxNjACAAAABDEwMTgEAAAAATAHAAAACDEvMS8yMDIxCAAAAAkzLzMxLzIwMjAJAAAAATBDbeNN/uPbCCTuK07+49sIM0NJUS5UU0U6ODA1OC5JUV9OUFBFLjEwMDAuMS8xLzIwMTguLi5VU0QuLlBQRSAoTkVUKQEAAACB/wcAAgAAAAwyMjI4NC40MzA4MjgBCAAAAAUAAAABMQEAAAAKMTg5Mzk5Nzk1NAMAAAADMTYwAgAAAAQxMDA0BAAAAAEwBwAAAAgxLzEvMjAxOAgAAAAJMy8zMS8yMDE3CQAAAAEwQ23jTf7j2wgSxytO/uPbCDRDSVEuVFNFOjgwNTguSVFfSU5DX1RBWC4xMDAwLjEvMS8yMDE2Li4uVVNELi5JTkMgVEFYAQAAAIH/BwACAAAACzE0MDIu</t>
  </si>
  <si>
    <t>ODc1MjY3AQgAAAAFAAAAATEBAAAACjE3OTc0NzQwNDUDAAAAAzE2MAIAAAACNzUEAAAAATAHAAAACDEvMS8yMDE2CAAAAAkzLzMxLzIwMTUJAAAAATBDbeNN/uPbCCTuK07+49sILkNJUS5LT1NFOkEwMDUzODAuSVFfQVAuMTAwMC4xLzEvMjAxOS4uLlVTRC4uQVABAAAATFkNAAIAAAALNjg3Ni44MzA0MTYBCAAAAAUAAAABMQEAAAAKMjAxOTY3NDk5MQMAAAADMTYwAgAAAAQxMDE4BAAAAAEwBwAAAAgxLzEvMjAxOQgAAAAKMTIvMzEvMjAxOAkAAAABMENt403+49sIJO4rTv7j2wg3Q0lRLktPU0U6QTAwNTM4MC5JUV9OUFBFLjEwMDAuMS8xLzIwMTYuLi5VU0QuLlBQRSAoTkVUKQEAAABMWQ0AAgAAAAwzOTQ0Ni4zNzY1MDYBCAAAAAUAAAABMQEAAAAKMTgzMDM4MTY3OQMAAAADMTYwAgAAAAQxMDA0BAAAAAEwBwAAAAgxLzEvMjAxNggAAAAKMTIvMzEvMjAxNQkAAAABMENt403+49sIJO4rTv7j2wg4Q0lRLktPU0U6QTAwMDI3MC5JUV9JTkNfVEFYLjEwMDAuMS8xLzIwMjAuLi5VU0QuLklOQyBUQVgBAAAAttwlAAIAAAAKNjEwLjE3ODI4MwEIAAAABQAAAAExAQAAAAoyMDgzNjg1MjI5AwAAAAMxNjACAAAAAjc1BAAAAAEwBwAAAAgxLzEvMjAyMAgAAAAKMTIvMzEvMjAxOQkAAAABMENt403+49sIEscrTv7j2wguQ0lRLktPU0U6QTAwMDI3MC5JUV9BUC4xMDAwLjEvMS8yMDE3Li4uVVNELi5BUAEAAAC2</t>
  </si>
  <si>
    <t>3CUAAgAAAAs1MDkwLjIwODc0OQEIAAAABQAAAAExAQAAAAoxODc1ODc1MTc1AwAAAAMxNjACAAAABDEwMTgEAAAAATAHAAAACDEvMS8yMDE3CAAAAAoxMi8zMS8yMDE2CQAAAAEwQ23jTf7j2wgSxytO/uPbCDJDSVEuTllTRTpIRC5JUV9OUFBFLjEwMDAuMS8xLzIwMjAuLi5VU0QuLlBQRSAoTkVUKQEAAACXQAQAAgAAAAUyMjM3NQEIAAAABQAAAAExAQAAAAoyMDg1NzM5ODYyAwAAAAMxNjACAAAABDEwMDQEAAAAATAHAAAACDEvMS8yMDIwCAAAAAgyLzMvMjAxOQkAAAABMENt403+49sIEscrTv7j2wgzQ0lRLk5ZU0U6SEQuSVFfSU5DX1RBWC4xMDAwLjEvMS8yMDE4Li4uVVNELi5JTkMgVEFYAQAAAJdABAACAAAABDQ1MzQBCAAAAAUAAAABMQEAAAAKMTk1MTU0MjEyOAMAAAADMTYwAgAAAAI3NQQAAAABMAcAAAAIMS8xLzIwMTgIAAAACTEvMjkvMjAxNwkAAAABMENt403+49sIEscrTv7j2wgqQ0lRLk5ZU0U6SE1DLklRX0FQLjEwMDAuMS8xLzIwMjEuLi5VU0QuLkFQAQAAAJVBBAACAAAACzg5MDcuNTM5MzE5AQgAAAAFAAAAATEBAAAACy0yMDkwODIyNjYxAwAAAAMxNjACAAAABDEwMTgEAAAAATAHAAAACDEvMS8yMDIxCAAAAAkzLzMxLzIwMjAJAAAAATBDbeNN/uPbCBLHK07+49sIM0NJUS5OWVNFOkhNQy5JUV9OUFBFLjEwMDAuMS8xLzIwMTguLi5VU0QuLlBQRSAoTkVUKQEAAACVQQQAAgAAAAwy</t>
  </si>
  <si>
    <t>ODcwMi45NDIxMzUBCAAAAAUAAAABMQEAAAAKMTk2ODc5NzUyMgMAAAADMTYwAgAAAAQxMDA0BAAAAAEwBwAAAAgxLzEvMjAxOAgAAAAJMy8zMS8yMDE3CQAAAAEwQ23jTf7j2wgSxytO/uPbCDRDSVEuTllTRTpITUMuSVFfSU5DX1RBWC4xMDAwLjEvMS8yMDE2Li4uVVNELi5JTkMgVEFYAQAAAJVBBAACAAAACjIwNDIuOTk1MjkBCAAAAAUAAAABMQEAAAAKMTg0Nzc3MjUwNgMAAAADMTYwAgAAAAI3NQQAAAABMAcAAAAIMS8xLzIwMTYIAAAACTMvMzEvMjAxNQkAAAABMENt403+49sIEscrTv7j2wgqQ0lRLlRTRTo3MjY5LklRX0FQLjEwMDAuMS8xLzIwMTkuLi5VU0QuLkFQAQAAAA8uCgACAAAACzQ4MjMuMTA2NDg1AQgAAAAFAAAAATEBAAAACjE4OTUwMDI0MTgDAAAAAzE2MAIAAAAEMTAxOAQAAAABMAcAAAAIMS8xLzIwMTkIAAAACTMvMzEvMjAxOAkAAAABMENt403+49sIEscrTv7j2wgzQ0lRLlRTRTo3MjY5LklRX05QUEUuMTAwMC4xLzEvMjAxNi4uLlVTRC4uUFBFIChORVQpAQAAAA8uCgACAAAACzY2MzIuOTg2MjEzAQgAAAAFAAAAATEBAAAACjE3NDU1MjgwMDQDAAAAAzE2MAIAAAAEMTAwNAQAAAABMAcAAAAIMS8xLzIwMTYIAAAACTMvMzEvMjAxNQkAAAABMENt403+49sIEscrTv7j2wg0Q0lRLlRTRTo3MjcwLklRX0lOQ19UQVguMTAwMC4xLzEvMjAyMC4uLlVTRC4uSU5DIFRBWAEAAABSVw0A</t>
  </si>
  <si>
    <t>AgAAAAo0MzcuNjc3MDkyAQgAAAAFAAAAATEBAAAACjE5Njk0NDc0MzkDAAAAAzE2MAIAAAACNzUEAAAAATAHAAAACDEvMS8yMDIwCAAAAAkzLzMxLzIwMTkJAAAAATBDbeNN/uPbCBLHK07+49sIKkNJUS5UU0U6NzI3MC5JUV9BUC4xMDAwLjEvMS8yMDE3Li4uVVNELi5BUAEAAABSVw0AAgAAAAsyOTA2Ljk1MDc0MgEIAAAABQAAAAExAQAAAAoxODYwNDExNjY5AwAAAAMxNjACAAAABDEwMTgEAAAAATAHAAAACDEvMS8yMDE3CAAAAAkzLzMxLzIwMTYJAAAAATBDbeNN/uPbCBLHK07+49sIM0NJUS5YVFJBOkRBSS5JUV9OUFBFLjEwMDAuMS8xLzIwMjAuLi5VU0QuLlBQRSAoTkVUKQUAAAAAAAAACAAAABQoSW52YWxpZCBJZGVudGlmaWVyKUNt403+49sIEscrTv7j2wg0Q0lRLlhUUkE6REFJLklRX0lOQ19UQVguMTAwMC4xLzEvMjAxOC4uLlVTRC4uSU5DIFRBWAUAAAAAAAAACAAAABQoSW52YWxpZCBJZGVudGlmaWVyKUNt403+49sIEscrTv7j2wgrQ0lRLk9NOlZPTFYgQi5JUV9BUC4xMDAwLjEvMS8yMDIxLi4uVVNELi5BUAEAAAA3xAQAAgAAAAs3MTg1LjU2MDkxMQEIAAAABQAAAAExAQAAAAstMjExMDQxNjk4MQMAAAADMTYwAgAAAAQxMDE4BAAAAAEwBwAAAAgxLzEvMjAyMQgAAAAKMTIvMzEvMjAyMAkAAAABMENt403+49sIEscrTv7j2wg0Q0lRLk9NOlZPTFYgQi5JUV9OUFBFLjEwMDAuMS8xLzIw</t>
  </si>
  <si>
    <t>MTguLi5VU0QuLlBQRSAoTkVUKQEAAAA3xAQAAgAAAAwxMTU5My4yNzE1ODMBCAAAAAUAAAABMQEAAAAKMTk0OTQ5NTc5MgMAAAADMTYwAgAAAAQxMDA0BAAAAAEwBwAAAAgxLzEvMjAxOAgAAAAKMTIvMzEvMjAxNwkAAAABMENt403+49sIEscrTv7j2wg1Q0lRLk9NOlZPTFYgQi5JUV9JTkNfVEFYLjEwMDAuMS8xLzIwMTYuLi5VU0QuLklOQyBUQVgBAAAAN8QEAAIAAAAKNjMwLjIxMjI4MQEIAAAABQAAAAExAQAAAAoxODMzNDc2ODg4AwAAAAMxNjACAAAAAjc1BAAAAAEwBwAAAAgxLzEvMjAxNggAAAAKMTIvMzEvMjAxNQkAAAABMENt403+49sIEscrTv7j2wg5Q0lRLk5BU0RBUUdTOlRTTEEuSVFfSU5DX1RBWC4xMDAwLjEvMS8yMDE3Li4uVVNELi5JTkMgVEFYAQAAABDGogECAAAABjI2LjY5OAEIAAAABQAAAAExAQAAAAoxOTQ1ODczNTUxAwAAAAMxNjACAAAAAjc1BAAAAAEwBwAAAAgxLzEvMjAxNwgAAAAKMTIvMzEvMjAxNgkAAAABMENt403+49sIBqArTv7j2wgzQ0lRLk5ZU0U6SEQuSVFfSU5DX1RBWC4xMDAwLjEvMS8yMDE3Li4uVVNELi5JTkMgVEFYAQAAAJdABAACAAAABDQwMTIBCAAAAAUAAAABMQEAAAAKMTg3OTU1NTU3MwMAAAADMTYwAgAAAAI3NQQAAAABMAcAAAAIMS8xLzIwMTcIAAAACTEvMzEvMjAxNgkAAAABMENt403+49sIBqArTv7j2wgqQ0lRLlRTRTo3MjY5LklRX0FQLjEwMDAu</t>
  </si>
  <si>
    <t>MS8xLzIwMTguLi5VU0QuLkFQAQAAAA8uCgACAAAACzQ1ODQuMTUyNTM1AQgAAAAFAAAAATEBAAAACjE4NDkwMjY3MjcDAAAAAzE2MAIAAAAEMTAxOAQAAAABMAcAAAAIMS8xLzIwMTgIAAAACTMvMzEvMjAxNwkAAAABMENt403+49sIBqArTv7j2wg0Q0lRLlRTRTo3MjcwLklRX0lOQ19UQVguMTAwMC4xLzEvMjAxOS4uLlVTRC4uSU5DIFRBWAEAAABSVw0AAgAAAAo3MTEuODQwMzQzAQgAAAAFAAAAATEBAAAACjE4OTQ1Njc3NTIDAAAAAzE2MAIAAAACNzUEAAAAATAHAAAACDEvMS8yMDE5CAAAAAkzLzMxLzIwMTgJAAAAATBDbeNN/uPbCBLHK07+49sIPENJUS5OWVNFOkdNLklRX1NUX0lOVkVTVC4xMDAwLjEvMS8yMDIwLi4uVVNELi5TVCBJTlZFU1RNRU5UUwEAAABU7qUDAgAAAAQ0MTc0AQgAAAAFAAAAATEBAAAACy0yMTEzODgwMjMzAwAAAAMxNjACAAAABDEwNjkEAAAAATAHAAAACDEvMS8yMDIwCAAAAAoxMi8zMS8yMDE5CQAAAAEwQ23jTf7j2wgGoCtO/uPbCExDSVEuS09TRTpBMDAwMjcwLklRX05FVF9JTlRFUkVTVF9FWFAuMTAwMC4xLzEvMjAxNi4uLlVTRC4uSU5URVJFU1QgRVhQIChORVQpAQAAALbcJQACAAAACTc3LjA1OTY4MwEIAAAABQAAAAExAQAAAAoxODMxNjQ0MTE0AwAAAAMxNjACAAAAAzM2OAQAAAABMAcAAAAIMS8xLzIwMTYIAAAACjEyLzMxLzIwMTUJAAAAATBDbeNN/uPbCAag</t>
  </si>
  <si>
    <t>K07+49sISENJUS5OWVNFOkhNQy5JUV9ORVRfSU5URVJFU1RfRVhQLjEwMDAuMS8xLzIwMjAuLi5VU0QuLklOVEVSRVNUIEVYUCAoTkVUKQEAAACVQQQAAgAAAAkzNjUuMjkxOTMBCAAAAAUAAAABMQEAAAALLTIxNDUzMTE1NDUDAAAAAzE2MAIAAAADMzY4BAAAAAEwBwAAAAgxLzEvMjAyMAgAAAAJMy8zMS8yMDE5CQAAAAEwQ23jTf7j2wgGoCtO/uPbCDFDSVEuTllTRTpGLklRX05QUEUuMTAwMC4xLzEvMjAxNi4uLlVTRC4uUFBFIChORVQpAQAAAF+fAQACAAAABTMyMTc3AQgAAAAFAAAAATEBAAAACjE4NzM0NDk3ODADAAAAAzE2MAIAAAAEMTAwNAQAAAABMAcAAAAIMS8xLzIwMTYIAAAACjEyLzMxLzIwMTUJAAAAATBDbeNN/uPbCAagK07+49sIKkNJUS5UU0U6NzIwMy5JUV9BUC4xMDAwLjEvMS8yMDIxLi4uVVNELi5BUAEAAAC84AQAAgAAAAwyMTg4MC44Njc1NzMBCAAAAAUAAAABMQEAAAALLTIwOTA4MTAzOTcDAAAAAzE2MAIAAAAEMTAxOAQAAAABMAcAAAAIMS8xLzIwMjEIAAAACTMvMzEvMjAyMAkAAAABMENt403+49sIBqArTv7j2wg4Q0lRLktPU0U6QTAwNTM4MC5JUV9JTkNfVEFYLjEwMDAuMS8xLzIwMTguLi5VU0QuLklOQyBUQVgBAAAATFkNAAIAAAALLTEwMC45NTg2MDEBCAAAAAUAAAABMQEAAAAKMTk0ODcxMDU4NgMAAAADMTYwAgAAAAI3NQQAAAABMAcAAAAIMS8xLzIwMTgIAAAACjEy</t>
  </si>
  <si>
    <t>LzMxLzIwMTcJAAAAATBDbeNN/uPbCAagK07+49sILkNJUS5LT1NFOkEwMDAyNzAuSVFfQVAuMTAwMC4xLzEvMjAyMS4uLlVTRC4uQVABAAAAttwlAAIAAAAKNjcxMC4xMDY5MwEIAAAABQAAAAExAQAAAAstMjEwODMzNTQ5MgMAAAADMTYwAgAAAAQxMDE4BAAAAAEwBwAAAAgxLzEvMjAyMQgAAAAKMTIvMzEvMjAyMAkAAAABMENt403+49sIBqArTv7j2wgpQ0lRLk5ZU0U6SEQuSVFfQVAuMTAwMC4xLzEvMjAxOS4uLlVTRC4uQVABAAAAl0AEAAIAAAAENzI0NAEIAAAABQAAAAExAQAAAAoyMDIzNzU3NDU2AwAAAAMxNjACAAAABDEwMTgEAAAAATAHAAAACDEvMS8yMDE5CAAAAAkxLzI4LzIwMTgJAAAAATBDbeNN/uPbCAagK07+49sINENJUS5UU0U6NzI3MC5JUV9JTkNfVEFYLjEwMDAuMS8xLzIwMTYuLi5VU0QuLklOQyBUQVgBAAAAUlcNAAIAAAALMTA1OC44OTY1OTYBCAAAAAUAAAABMQEAAAAKMTc0NDk0NjMxOAMAAAADMTYwAgAAAAI3NQQAAAABMAcAAAAIMS8xLzIwMTYIAAAACTMvMzEvMjAxNQkAAAABMENt403+49sIBqArTv7j2wgrQ0lRLk9NOlZPTFYgQi5JUV9BUC4xMDAwLjEvMS8yMDE3Li4uVVNELi5BUAEAAAA3xAQAAgAAAAo2MDM2LjAzNTUyAQgAAAAFAAAAATEBAAAACjE5MDgzODUxODADAAAAAzE2MAIAAAAEMTAxOAQAAAABMAcAAAAIMS8xLzIwMTcIAAAACjEyLzMxLzIwMTYJAAAAATBD</t>
  </si>
  <si>
    <t>beNN/uPbCAagK07+49sITUNJUS5OQVNEQVFHUzpBQVBMLklRX05FVF9JTlRFUkVTVF9FWFAuMTAwMC4xLzEvMjAxNy4uLlVTRC4uSU5URVJFU1QgRVhQIChORVQpAQAAAGlhAAACAAAABDI1NDMBCAAAAAUAAAABMQEAAAAKMTkxOTMzNDQ4NAMAAAADMTYwAgAAAAMzNjgEAAAAATAHAAAACDEvMS8yMDE3CAAAAAk5LzI0LzIwMTYJAAAAATBDbeNN/uPbCAagK07+49sIPUNJUS5UU0U6NzIwMy5JUV9TVF9JTlZFU1QuMTAwMC4xLzEvMjAyMC4uLlVTRC4uU1QgSU5WRVNUTUVOVFMBAAAAvOAEAAIAAAAMMjAxNjguNjg0NTE5AQgAAAAFAAAAATEBAAAACjIwNDIzMjI0MjgDAAAAAzE2MAIAAAAEMTA2OQQAAAABMAcAAAAIMS8xLzIwMjAIAAAACTMvMzEvMjAxOQkAAAABMENt403+49sIBqArTv7j2whNQ0lRLk5BU0RBUUdTOlRTTEEuSVFfTkVUX0lOVEVSRVNUX0VYUC4xMDAwLjEvMS8yMDE2Li4uVVNELi5JTlRFUkVTVCBFWFAgKE5FVCkBAAAAEMaiAQIAAAAILTExNy4zNDMBCAAAAAUAAAABMQEAAAAKMTg3NTc2OTA4MgMAAAADMTYwAgAAAAMzNjgEAAAAATAHAAAACDEvMS8yMDE2CAAAAAoxMi8zMS8yMDE1CQAAAAEwQ23jTf7j2wj2eCtO/uPbCExDSVEuS09TRTpBMDAwMjcwLklRX05FVF9JTlRFUkVTVF9FWFAuMTAwMC4xLzEvMjAxOC4uLlVTRC4uSU5URVJFU1QgRVhQIChORVQpAQAAALbcJQACAAAACi0z</t>
  </si>
  <si>
    <t>OC41MzA4OTQBCAAAAAUAAAABMQEAAAAKMTk0ODIyNjQyMAMAAAADMTYwAgAAAAMzNjgEAAAAATAHAAAACDEvMS8yMDE4CAAAAAoxMi8zMS8yMDE3CQAAAAEwQ23jTf7j2wj2eCtO/uPbCD1DSVEuTllTRTpITUMuSVFfU1RfSU5WRVNULjEwMDAuMS8xLzIwMTYuLi5VU0QuLlNUIElOVkVTVE1FTlRTAQAAAJVBBAACAAAACjc3Mi42MzEwNjgBCAAAAAUAAAABMQEAAAAKMTg0Nzc3MjUwNgMAAAADMTYwAgAAAAQxMDY5BAAAAAEwBwAAAAgxLzEvMjAxNggAAAAJMy8zMS8yMDE1CQAAAAEwQ23jTf7j2wgGoCtO/uPbCD1DSVEuVFNFOjcyNjkuSVFfTFRfSU5WRVNULjEwMDAuMS8xLzIwMTcuLi5VU0QuLkxUX0lOVkVTVE1FTlRTAQAAAA8uCgACAAAACzI2MDQuMjE4NDY2AQgAAAAFAAAAATEBAAAACjE3OTkyNDM0ODIDAAAAAzE2MAIAAAAEMTA1NAQAAAABMAcAAAAIMS8xLzIwMTcIAAAACTMvMzEvMjAxNgkAAAABMENt403+49sIBqArTv7j2wg9Q0lRLlhUUkE6REFJLklRX0xUX0lOVkVTVC4xMDAwLjEvMS8yMDIxLi4uVVNELi5MVF9JTlZFU1RNRU5UUwUAAAAAAAAACAAAABQoSW52YWxpZCBJZGVudGlmaWVyKUNt403+49sI9ngrTv7j2wg+Q0lRLk9NOlZPTFYgQi5JUV9MVF9JTlZFU1QuMTAwMC4xLzEvMjAxOS4uLlVTRC4uTFRfSU5WRVNUTUVOVFMBAAAAN8QEAAIAAAALMTUxOC4wODQwMDMBCAAAAAUAAAAB</t>
  </si>
  <si>
    <t>MQEAAAAKMjAxNzUwMzc5OQMAAAADMTYwAgAAAAQxMDU0BAAAAAEwBwAAAAgxLzEvMjAxOQgAAAAKMTIvMzEvMjAxOAkAAAABMENt403+49sI9ngrTv7j2wgxQ0lRLk5ZU0U6Ri5JUV9OUFBFLjEwMDAuMS8xLzIwMTguLi5VU0QuLlBQRSAoTkVUKQEAAABfnwEAAgAAAAUzNjkwMQEIAAAABQAAAAExAQAAAAoyMDA4MDc2Mzc5AwAAAAMxNjACAAAABDEwMDQEAAAAATAHAAAACDEvMS8yMDE4CAAAAAoxMi8zMS8yMDE3CQAAAAEwQ23jTf7j2wj2eCtO/uPbCDhDSVEuTkFTREFRR1M6QUFQTC5JUV9OUFBFLjEwMDAuMS8xLzIwMTYuLi5VU0QuLlBQRSAoTkVUKQEAAABpYQAAAgAAAAUyMjQ3MQEIAAAABQAAAAExAQAAAAoxODYzOTk2Njg0AwAAAAMxNjACAAAABDEwMDQEAAAAATAHAAAACDEvMS8yMDE2CAAAAAk5LzI2LzIwMTUJAAAAATBDbeNN/uPbCPZ4K07+49sIL0NJUS5OQVNEQVFHUzpUU0xBLklRX0FQLjEwMDAuMS8xLzIwMjEuLi5VU0QuLkFQAQAAABDGogECAAAABDYwNTEBCAAAAAUAAAABMQEAAAALLTIwNjI2ODEwNjUDAAAAAzE2MAIAAAAEMTAxOAQAAAABMAcAAAAIMS8xLzIwMjEIAAAACjEyLzMxLzIwMjAJAAAAATBDbeNN/uPbCPZ4K07+49sIKkNJUS5UU0U6ODA1OC5JUV9BUC4xMDAwLjEvMS8yMDE5Li4uVVNELi5BUAEAAACB/wcAAgAAAAwyNTU5NC40MDgyNTUBCAAAAAUAAAABMQEAAAAKMTk2</t>
  </si>
  <si>
    <t>OTA5MzE4NAMAAAADMTYwAgAAAAQxMDE4BAAAAAEwBwAAAAgxLzEvMjAxOQgAAAAJMy8zMS8yMDE4CQAAAAEwQ23jTf7j2wj2eCtO/uPbCClDSVEuTllTRTpIRC5JUV9BUC4xMDAwLjEvMS8yMDIxLi4uVVNELi5BUAEAAACXQAQAAgAAAAQ3Nzg3AQgAAAAFAAAAATEBAAAACy0yMTA3MjIwNzUzAwAAAAMxNjACAAAABDEwMTgEAAAAATAHAAAACDEvMS8yMDIxCAAAAAgyLzIvMjAyMAkAAAABMENt403+49sI9ngrTv7j2wgzQ0lRLk5ZU0U6SE1DLklRX05QUEUuMTAwMC4xLzEvMjAxNi4uLlVTRC4uUFBFIChORVQpAQAAAJVBBAACAAAACzI2NTgxLjQ3Mzk4AQgAAAAFAAAAATEBAAAACjE4NDc3NzI1MDYDAAAAAzE2MAIAAAAEMTAwNAQAAAABMAcAAAAIMS8xLzIwMTYIAAAACTMvMzEvMjAxNQkAAAABMENt403+49sI9ngrTv7j2wgzQ0lRLlRTRTo3MjcwLklRX05QUEUuMTAwMC4xLzEvMjAyMC4uLlVTRC4uUFBFIChORVQpAQAAAFJXDQACAAAACzY0NzQuMDkwNTg4AQgAAAAFAAAAATEBAAAACjE5Njk0NDc0MzkDAAAAAzE2MAIAAAAEMTAwNAQAAAABMAcAAAAIMS8xLzIwMjAIAAAACTMvMzEvMjAxOQkAAAABMENt403+49sI9ngrTv7j2wgzQ0lRLlhUUkE6REFJLklRX05QUEUuMTAwMC4xLzEvMjAxOC4uLlVTRC4uUFBFIChORVQpBQAAAAAAAAAIAAAAFChJbnZhbGlkIElkZW50aWZpZXIpQ23jTf7j2wj2eCtO</t>
  </si>
  <si>
    <t>/uPbCDRDSVEuWFRSQTpEQUkuSVFfSU5DX1RBWC4xMDAwLjEvMS8yMDE2Li4uVVNELi5JTkMgVEFYBQAAAAAAAAAIAAAAFChJbnZhbGlkIElkZW50aWZpZXIpQ23jTf7j2wj2eCtO/uPbCEFDSVEuS09TRTpBMDA1MzgwLklRX0xUX0lOVkVTVC4xMDAwLjEvMS8yMDE5Li4uVVNELi5MVF9JTlZFU1RNRU5UUwEAAABMWQ0AAgAAAAwxNzQ3Mi44MDYzODcBCAAAAAUAAAABMQEAAAAKMjAxOTY3NDk5MQMAAAADMTYwAgAAAAQxMDU0BAAAAAEwBwAAAAgxLzEvMjAxOQgAAAAKMTIvMzEvMjAxOAkAAAABMENt403+49sI9ngrTv7j2whHQ0lRLk5ZU0U6SEQuSVFfTkVUX0lOVEVSRVNUX0VYUC4xMDAwLjEvMS8yMDE4Li4uVVNELi5JTlRFUkVTVCBFWFAgKE5FVCkBAAAAl0AEAAIAAAAELTkzNgEIAAAABQAAAAExAQAAAAoxOTUxNTQyMTI4AwAAAAMxNjACAAAAAzM2OAQAAAABMAcAAAAIMS8xLzIwMTgIAAAACTEvMjkvMjAxNwkAAAABMENt403+49sI5VErTv7j2wg9Q0lRLk5ZU0U6SE1DLklRX1NUX0lOVkVTVC4xMDAwLjEvMS8yMDE4Li4uVVNELi5TVCBJTlZFU1RNRU5UUwEAAACVQQQAAgAAAAsxMzQwLjE1MjQ4NgEIAAAABQAAAAExAQAAAAoxOTY4Nzk3NTIyAwAAAAMxNjACAAAABDEwNjkEAAAAATAHAAAACDEvMS8yMDE4CAAAAAkzLzMxLzIwMTcJAAAAATBDbeNN/uPbCOVRK07+49sIPUNJUS5UU0U6NzI2OS5J</t>
  </si>
  <si>
    <t>UV9MVF9JTlZFU1QuMTAwMC4xLzEvMjAxOS4uLlVTRC4uTFRfSU5WRVNUTUVOVFMBAAAADy4KAAIAAAALNTM1NC43MDEwNjgBCAAAAAUAAAABMQEAAAAKMTg5NTAwMjQxOAMAAAADMTYwAgAAAAQxMDU0BAAAAAEwBwAAAAgxLzEvMjAxOQgAAAAJMy8zMS8yMDE4CQAAAAEwQ23jTf7j2wj2eCtO/uPbCD1DSVEuWFRSQTpEQUkuSVFfU1RfSU5WRVNULjEwMDAuMS8xLzIwMjAuLi5VU0QuLlNUIElOVkVTVE1FTlRTBQAAAAAAAAAIAAAAFChJbnZhbGlkIElkZW50aWZpZXIpQ23jTf7j2wj2eCtO/uPbCDtDSVEuTllTRTpGLklRX0xUX0lOVkVTVC4xMDAwLjEvMS8yMDIwLi4uVVNELi5MVF9JTlZFU1RNRU5UUwEAAABfnwEAAgAAAAQzNzE5AQgAAAAFAAAAATEBAAAACy0yMTEzNjkyNDYxAwAAAAMxNjACAAAABDEwNTQEAAAAATAHAAAACDEvMS8yMDIwCAAAAAoxMi8zMS8yMDE5CQAAAAEwQ23jTf7j2wjlUStO/uPbCDtDSVEuTllTRTpGLklRX1NUX0lOVkVTVC4xMDAwLjEvMS8yMDE3Li4uVVNELi5TVCBJTlZFU1RNRU5UUwEAAABfnwEAAgAAAAUxOTY0MgEIAAAABQAAAAExAQAAAAoxOTQ2NDI0MDMzAwAAAAMxNjACAAAABDEwNjkEAAAAATAHAAAACDEvMS8yMDE3CAAAAAoxMi8zMS8yMDE2CQAAAAEwQ23jTf7j2wjlUStO/uPbCE1DSVEuTkFTREFRR1M6QUFQTC5JUV9ORVRfSU5URVJFU1RfRVhQLjEwMDAuMS8x</t>
  </si>
  <si>
    <t>LzIwMjEuLi5VU0QuLklOVEVSRVNUIEVYUCAoTkVUKQEAAABpYQAAAgAAAAM4OTABCAAAAAUAAAABMQEAAAALLTIwNzMyMDM1MDgDAAAAAzE2MAIAAAADMzY4BAAAAAEwBwAAAAgxLzEvMjAyMQgAAAAJOS8yNi8yMDIwCQAAAAEwQ23jTf7j2wjlUStO/uPbCEJDSVEuTkFTREFRR1M6QUFQTC5JUV9MVF9JTlZFU1QuMTAwMC4xLzEvMjAxOC4uLlVTRC4uTFRfSU5WRVNUTUVOVFMBAAAAaWEAAAIAAAAGMTk0NzE0AQgAAAAFAAAAATEBAAAACjE5ODk5MDk4MTQDAAAAAzE2MAIAAAAEMTA1NAQAAAABMAcAAAAIMS8xLzIwMTgIAAAACTkvMzAvMjAxNwkAAAABMENt403+49sI5VErTv7j2wg8Q0lRLk5ZU0U6R00uSVFfU1RfSU5WRVNULjEwMDAuMS8xLzIwMjEuLi5VU0QuLlNUIElOVkVTVE1FTlRTAQAAAFTupQMCAAAABDkwNDYBCAAAAAUAAAABMQEAAAALLTIwNjI2NjAzMjkDAAAAAzE2MAIAAAAEMTA2OQQAAAABMAcAAAAIMS8xLzIwMjEIAAAACjEyLzMxLzIwMjAJAAAAATBDbeNN/uPbCOVRK07+49sIR0NJUS5OWVNFOkdNLklRX05FVF9JTlRFUkVTVF9FWFAuMTAwMC4xLzEvMjAxOS4uLlVTRC4uSU5URVJFU1QgRVhQIChORVQpAQAAAFTupQMCAAAABC0zMjABCAAAAAUAAAABMQEAAAAKMjA3OTUyNTAwMwMAAAADMTYwAgAAAAMzNjgEAAAAATAHAAAACDEvMS8yMDE5CAAAAAoxMi8zMS8yMDE4CQAAAAEwQ23j</t>
  </si>
  <si>
    <t>Tf7j2wjlUStO/uPbCDxDSVEuTllTRTpHTS5JUV9MVF9JTlZFU1QuMTAwMC4xLzEvMjAxNi4uLlVTRC4uTFRfSU5WRVNUTUVOVFMBAAAAVO6lAwIAAAAEODIxNQEIAAAABQAAAAExAQAAAAoxODczMzAyMzc3AwAAAAMxNjACAAAABDEwNTQEAAAAATAHAAAACDEvMS8yMDE2CAAAAAoxMi8zMS8yMDE1CQAAAAEwQ23jTf7j2wjlUStO/uPbCD1DSVEuVFNFOjcyMDMuSVFfU1RfSU5WRVNULjEwMDAuMS8xLzIwMTkuLi5VU0QuLlNUIElOVkVTVE1FTlRTAQAAALzgBAACAAAADDIzMDQ2Ljk2Njg2NQEIAAAABQAAAAExAQAAAAoyMDQyMzIyNDI3AwAAAAMxNjACAAAABDEwNjkEAAAAATAHAAAACDEvMS8yMDE5CAAAAAkzLzMxLzIwMTgJAAAAATBDbeNN/uPbCOVRK07+49sISENJUS5UU0U6NzIwMy5JUV9ORVRfSU5URVJFU1RfRVhQLjEwMDAuMS8xLzIwMTcuLi5VU0QuLklOVEVSRVNUIEVYUCAoTkVUKQEAAAC84AQAAgAAAAsxMDg5Ljg4MDY5MQEIAAAABQAAAAExAQAAAAoxODk0MTUwMTM2AwAAAAMxNjACAAAAAzM2OAQAAAABMAcAAAAIMS8xLzIwMTcIAAAACTMvMzEvMjAxNgkAAAABMENt403+49sI5VErTv7j2whCQ0lRLk5BU0RBUUdTOlRTTEEuSVFfTFRfSU5WRVNULjEwMDAuMS8xLzIwMjAuLi5VU0QuLkxUX0lOVkVTVE1FTlRTAQAAABDGogECAAAAATEBCAAAAAUAAAABMQEAAAALLTIxMTM1Nzg5MTgDAAAA</t>
  </si>
  <si>
    <t>AzE2MAIAAAAEMTA1NAQAAAABMAcAAAAIMS8xLzIwMjAIAAAACjEyLzMxLzIwMTkJAAAAATBDbeNN/uPbCOVRK07+49sIQkNJUS5OQVNEQVFHUzpUU0xBLklRX1NUX0lOVkVTVC4xMDAwLjEvMS8yMDE3Li4uVVNELi5TVCBJTlZFU1RNRU5UUwEAAAAQxqIBAwAAAAAAQ23jTf7j2wjlUStO/uPbCEhDSVEuVFNFOjgwNTguSVFfTkVUX0lOVEVSRVNUX0VYUC4xMDAwLjEvMS8yMDIxLi4uVVNELi5JTlRFUkVTVCBFWFAgKE5FVCkBAAAAgf8HAAIAAAAKOTU5LjQ2MTc2NgEIAAAABQAAAAExAQAAAAstMjE0NTAxMTI2NQMAAAADMTYwAgAAAAMzNjgEAAAAATAHAAAACDEvMS8yMDIxCAAAAAkzLzMxLzIwMjAJAAAAATBDbeNN/uPbCOVRK07+49sIPUNJUS5UU0U6ODA1OC5JUV9MVF9JTlZFU1QuMTAwMC4xLzEvMjAxOC4uLlVTRC4uTFRfSU5WRVNUTUVOVFMBAAAAgf8HAAIAAAAMNDUxMzcuMTQ4NjU5AQgAAAAFAAAAATEBAAAACjE4OTM5OTc5NTQDAAAAAzE2MAIAAAAEMTA1NAQAAAABMAcAAAAIMS8xLzIwMTgIAAAACTMvMzEvMjAxNwkAAAABMENt403+49sI0iorTv7j2whBQ0lRLktPU0U6QTAwNTM4MC5JUV9TVF9JTlZFU1QuMTAwMC4xLzEvMjAyMS4uLlVTRC4uU1QgSU5WRVNUTUVOVFMBAAAATFkNAAIAAAALNjY5OS45NTY4NzIBCAAAAAUAAAABMQEAAAALLTIwNTcxMTYxOTcDAAAAAzE2MAIAAAAEMTA2OQQA</t>
  </si>
  <si>
    <t>AAABMAcAAAAIMS8xLzIwMjEIAAAACjEyLzMxLzIwMjAJAAAAATBDbeNN/uPbCOVRK07+49sITENJUS5LT1NFOkEwMDUzODAuSVFfTkVUX0lOVEVSRVNUX0VYUC4xMDAwLjEvMS8yMDE5Li4uVVNELi5JTlRFUkVTVCBFWFAgKE5FVCkBAAAATFkNAAIAAAAKMjEyLjk3ODI1OAEIAAAABQAAAAExAQAAAAoyMDE5Njc0OTkxAwAAAAMxNjACAAAAAzM2OAQAAAABMAcAAAAIMS8xLzIwMTkIAAAACjEyLzMxLzIwMTgJAAAAATBDbeNN/uPbCOVRK07+49sIQUNJUS5LT1NFOkEwMDUzODAuSVFfTFRfSU5WRVNULjEwMDAuMS8xLzIwMTYuLi5VU0QuLkxUX0lOVkVTVE1FTlRTAQAAAExZDQACAAAADDE2NjU4LjkxOTkxNgEIAAAABQAAAAExAQAAAAoxODMwMzgxNjc5AwAAAAMxNjACAAAABDEwNTQEAAAAATAHAAAACDEvMS8yMDE2CAAAAAoxMi8zMS8yMDE1CQAAAAEwQ23jTf7j2wjlUStO/uPbCEFDSVEuS09TRTpBMDAwMjcwLklRX1NUX0lOVkVTVC4xMDAwLjEvMS8yMDE5Li4uVVNELi5TVCBJTlZFU1RNRU5UUwEAAAC23CUAAgAAAAs0MTk0LjE1Mzk1NQEIAAAABQAAAAExAQAAAAoyMDIxNTMwNjIzAwAAAAMxNjACAAAABDEwNjkEAAAAATAHAAAACDEvMS8yMDE5CAAAAAoxMi8zMS8yMDE4CQAAAAEwQ23jTf7j2wjSKitO/uPbCExDSVEuS09TRTpBMDAwMjcwLklRX05FVF9JTlRFUkVTVF9FWFAuMTAwMC4xLzEvMjAx</t>
  </si>
  <si>
    <t>Ny4uLlVTRC4uSU5URVJFU1QgRVhQIChORVQpAQAAALbcJQACAAAACTE0LjIzNDY5NQEIAAAABQAAAAExAQAAAAoxODc1ODc1MTc1AwAAAAMxNjACAAAAAzM2OAQAAAABMAcAAAAIMS8xLzIwMTcIAAAACjEyLzMxLzIwMTYJAAAAATBDbeNN/uPbCNIqK07+49sIPENJUS5OWVNFOkhELklRX0xUX0lOVkVTVC4xMDAwLjEvMS8yMDIwLi4uVVNELi5MVF9JTlZFU1RNRU5UUwEAAACXQAQAAwAAAAAAQ23jTf7j2wjSKitO/uPbCDxDSVEuTllTRTpIRC5JUV9TVF9JTlZFU1QuMTAwMC4xLzEvMjAxNy4uLlVTRC4uU1QgSU5WRVNUTUVOVFMBAAAAl0AEAAMAAAAAAENt403+49sI0iorTv7j2whIQ0lRLk5ZU0U6SE1DLklRX05FVF9JTlRFUkVTVF9FWFAuMTAwMC4xLzEvMjAyMS4uLlVTRC4uSU5URVJFU1QgRVhQIChORVQpAQAAAJVBBAACAAAACjI3OC4wMzM4NzkBCAAAAAUAAAABMQEAAAALLTIwOTA4MjI2NjEDAAAAAzE2MAIAAAADMzY4BAAAAAEwBwAAAAgxLzEvMjAyMQgAAAAJMy8zMS8yMDIwCQAAAAEwQ23jTf7j2wjSKitO/uPbCD1DSVEuTllTRTpITUMuSVFfTFRfSU5WRVNULjEwMDAuMS8xLzIwMTguLi5VU0QuLkxUX0lOVkVTVE1FTlRTAQAAAJVBBAACAAAACzg2MjYuNjcyNzc1AQgAAAAFAAAAATEBAAAACjE5Njg3OTc1MjIDAAAAAzE2MAIAAAAEMTA1NAQAAAABMAcAAAAIMS8xLzIwMTgIAAAACTMvMzEv</t>
  </si>
  <si>
    <t>MjAxNwkAAAABMENt403+49sI0iorTv7j2wg9Q0lRLlRTRTo3MjY5LklRX1NUX0lOVkVTVC4xMDAwLjEvMS8yMDIxLi4uVVNELi5TVCBJTlZFU1RNRU5UUwEAAAAPLgoAAgAAAAsxMTAyLjA2MTM1MwEIAAAABQAAAAExAQAAAAoyMDQzNzY0NTgzAwAAAAMxNjACAAAABDEwNjkEAAAAATAHAAAACDEvMS8yMDIxCAAAAAkzLzMxLzIwMjAJAAAAATBDbeNN/uPbCNIqK07+49sISENJUS5UU0U6NzI2OS5JUV9ORVRfSU5URVJFU1RfRVhQLjEwMDAuMS8xLzIwMTkuLi5VU0QuLklOVEVSRVNUIEVYUCAoTkVUKQEAAAAPLgoAAgAAAAoyNTguNzQ0ODkyAQgAAAAFAAAAATEBAAAACjE4OTUwMDI0MTgDAAAAAzE2MAIAAAADMzY4BAAAAAEwBwAAAAgxLzEvMjAxOQgAAAAJMy8zMS8yMDE4CQAAAAEwQ23jTf7j2wjSKitO/uPbCD1DSVEuVFNFOjcyNjkuSVFfTFRfSU5WRVNULjEwMDAuMS8xLzIwMTYuLi5VU0QuLkxUX0lOVkVTVE1FTlRTAQAAAA8uCgACAAAACzM1MTQuMjM0NTg5AQgAAAAFAAAAATEBAAAACjE3NDU1MjgwMDQDAAAAAzE2MAIAAAAEMTA1NAQAAAABMAcAAAAIMS8xLzIwMTYIAAAACTMvMzEvMjAxNQkAAAABMENt403+49sI0iorTv7j2wg9Q0lRLlRTRTo3MjcwLklRX1NUX0lOVkVTVC4xMDAwLjEvMS8yMDE5Li4uVVNELi5TVCBJTlZFU1RNRU5UUwEAAABSVw0AAgAAAAsyMjg0LjAwNzQ1MgEIAAAABQAA</t>
  </si>
  <si>
    <t>AAExAQAAAAoxODk0NTY3NzUyAwAAAAMxNjACAAAABDEwNjkEAAAAATAHAAAACDEvMS8yMDE5CAAAAAkzLzMxLzIwMTgJAAAAATBDbeNN/uPbCNIqK07+49sISENJUS5UU0U6NzI3MC5JUV9ORVRfSU5URVJFU1RfRVhQLjEwMDAuMS8xLzIwMTcuLi5VU0QuLklOVEVSRVNUIEVYUCAoTkVUKQEAAABSVw0AAgAAAAkyMy45NDk4MDMBCAAAAAUAAAABMQEAAAAKMTg2MDQxMTY2OQMAAAADMTYwAgAAAAMzNjgEAAAAATAHAAAACDEvMS8yMDE3CAAAAAkzLzMxLzIwMTYJAAAAATBDbeNN/uPbCNIqK07+49sIPUNJUS5YVFJBOkRBSS5JUV9MVF9JTlZFU1QuMTAwMC4xLzEvMjAyMC4uLlVTRC4uTFRfSU5WRVNUTUVOVFMFAAAAAAAAAAgAAAAUKEludmFsaWQgSWRlbnRpZmllcilDbeNN/uPbCNIqK07+49sIPUNJUS5YVFJBOkRBSS5JUV9TVF9JTlZFU1QuMTAwMC4xLzEvMjAxNy4uLlVTRC4uU1QgSU5WRVNUTUVOVFMFAAAAAAAAAAgAAAAUKEludmFsaWQgSWRlbnRpZmllcilDbeNN/uPbCNIqK07+49sISUNJUS5PTTpWT0xWIEIuSVFfTkVUX0lOVEVSRVNUX0VYUC4xMDAwLjEvMS8yMDIxLi4uVVNELi5JTlRFUkVTVCBFWFAgKE5FVCkBAAAAN8QEAAIAAAALLTEyNy44NTA0NTYBCAAAAAUAAAABMQEAAAALLTIxMTA0MTY5ODEDAAAAAzE2MAIAAAADMzY4BAAAAAEwBwAAAAgxLzEvMjAyMQgAAAAKMTIvMzEvMjAyMAkA</t>
  </si>
  <si>
    <t>AAABMENt403+49sI0iorTv7j2wg+Q0lRLk9NOlZPTFYgQi5JUV9MVF9JTlZFU1QuMTAwMC4xLzEvMjAxOC4uLlVTRC4uTFRfSU5WRVNUTUVOVFMBAAAAN8QEAAIAAAALMTcwOC4xMTk0ODkBCAAAAAUAAAABMQEAAAAKMTk0OTQ5NTc5MgMAAAADMTYwAgAAAAQxMDU0BAAAAAEwBwAAAAgxLzEvMjAxOAgAAAAKMTIvMzEvMjAxNwkAAAABMENt403+49sI0iorTv7j2wg4Q0lRLk5BU0RBUUdTOkFBUEwuSVFfTlBQRS4xMDAwLjEvMS8yMDE3Li4uVVNELi5QUEUgKE5FVCkBAAAAaWEAAAIAAAAFMjcwMTABCAAAAAUAAAABMQEAAAAKMTkxOTMzNDQ4NAMAAAADMTYwAgAAAAQxMDA0BAAAAAEwBwAAAAgxLzEvMjAxNwgAAAAJOS8yNC8yMDE2CQAAAAEwQ23jTf7j2wjSKitO/uPbCDNDSVEuVFNFOjcyMDMuSVFfTlBQRS4xMDAwLjEvMS8yMDIxLi4uVVNELi5QUEUgKE5FVCkBAAAAvOAEAAIAAAAMNjEwMTYuNjU2ODgzAQgAAAAFAAAAATEBAAAACy0yMDkwODEwMzk3AwAAAAMxNjACAAAABDEwMDQEAAAAATAHAAAACDEvMS8yMDIxCAAAAAkzLzMxLzIwMjAJAAAAATBDbeNN/uPbCMUDK07+49sINENJUS5UU0U6NzIwMy5JUV9JTkNfVEFYLjEwMDAuMS8xLzIwMTkuLi5VU0QuLklOQyBUQVgBAAAAvOAEAAIAAAALNDc0OS4zNjIzMDgBCAAAAAUAAAABMQEAAAAKMjA0MjMyMjQyNwMAAAADMTYwAgAAAAI3NQQAAAABMAcA</t>
  </si>
  <si>
    <t>AAAIMS8xLzIwMTkIAAAACTMvMzEvMjAxOAkAAAABMENt403+49sIxQMrTv7j2wg4Q0lRLk5BU0RBUUdTOlRTTEEuSVFfTlBQRS4xMDAwLjEvMS8yMDE5Li4uVVNELi5QUEUgKE5FVCkBAAAAEMaiAQIAAAAFMTk2OTEBCAAAAAUAAAABMQEAAAAKMjA3OTEyODYyNQMAAAADMTYwAgAAAAQxMDA0BAAAAAEwBwAAAAgxLzEvMjAxOQgAAAAKMTIvMzEvMjAxOAkAAAABMENt403+49sIxQMrTv7j2wgqQ0lRLlRTRTo4MDU4LklRX0FQLjEwMDAuMS8xLzIwMjAuLi5VU0QuLkFQAQAAAIH/BwACAAAADDI1ODM2LjYwMjQwMwEIAAAABQAAAAExAQAAAAoyMDQxOTQzMzgwAwAAAAMxNjACAAAABDEwMTgEAAAAATAHAAAACDEvMS8yMDIwCAAAAAkzLzMxLzIwMTkJAAAAATBDbeNN/uPbCMUDK07+49sIOENJUS5LT1NFOkEwMDUzODAuSVFfSU5DX1RBWC4xMDAwLjEvMS8yMDIxLi4uVVNELi5JTkMgVEFYAQAAAExZDQACAAAACDE1NS4wMTk1AQgAAAAFAAAAATEBAAAACy0yMDU3MTE2MTk3AwAAAAMxNjACAAAAAjc1BAAAAAEwBwAAAAgxLzEvMjAyMQgAAAAKMTIvMzEvMjAyMAkAAAABMENt403+49sIxQMrTv7j2wgyQ0lRLk5ZU0U6SEQuSVFfTlBQRS4xMDAwLjEvMS8yMDE5Li4uVVNELi5QUEUgKE5FVCkBAAAAl0AEAAIAAAAFMjIwNzUBCAAAAAUAAAABMQEAAAAKMjAyMzc1NzQ1NgMAAAADMTYwAgAAAAQxMDA0BAAAAAEw</t>
  </si>
  <si>
    <t>BwAAAAgxLzEvMjAxOQgAAAAJMS8yOC8yMDE4CQAAAAEwQ23jTf7j2wjFAytO/uPbCDRDSVEuVFNFOjcyNjkuSVFfSU5DX1RBWC4xMDAwLjEvMS8yMDIxLi4uVVNELi5JTkMgVEFYAQAAAA8uCgACAAAACTc3NS4yNDU4NQEIAAAABQAAAAExAQAAAAoyMDQzNzY0NTgzAwAAAAMxNjACAAAAAjc1BAAAAAEwBwAAAAgxLzEvMjAyMQgAAAAJMy8zMS8yMDIwCQAAAAEwQ23jTf7j2wjFAytO/uPbCDRDSVEuWFRSQTpEQUkuSVFfSU5DX1RBWC4xMDAwLjEvMS8yMDE3Li4uVVNELi5JTkMgVEFYBQAAAAAAAAAIAAAAFChJbnZhbGlkIElkZW50aWZpZXIpQ23jTf7j2wjFAytO/uPbCDRDSVEuT006Vk9MViBCLklRX05QUEUuMTAwMC4xLzEvMjAxNy4uLlVTRC4uUFBFIChORVQpAQAAADfEBAACAAAACzk5NzAuNTMwMzY1AQgAAAAFAAAAATEBAAAACjE5MDgzODUxODADAAAAAzE2MAIAAAAEMTAwNAQAAAABMAcAAAAIMS8xLzIwMTcIAAAACjEyLzMxLzIwMTYJAAAAATBDbeNN/uPbCMUDK07+49sIO0NJUS5OWVNFOkYuSVFfTFRfSU5WRVNULjEwMDAuMS8xLzIwMTkuLi5VU0QuLkxUX0lOVkVTVE1FTlRTAQAAAF+fAQACAAAABDI5NTkBCAAAAAUAAAABMQEAAAAKMjA3ODg1ODI0MAMAAAADMTYwAgAAAAQxMDU0BAAAAAEwBwAAAAgxLzEvMjAxOQgAAAAKMTIvMzEvMjAxOAkAAAABMENt403+49sIxQMrTv7j2whHQ0lRLk5Z</t>
  </si>
  <si>
    <t>U0U6R00uSVFfTkVUX0lOVEVSRVNUX0VYUC4xMDAwLjEvMS8yMDE4Li4uVVNELi5JTlRFUkVTVCBFWFAgKE5FVCkBAAAAVO6lAwIAAAAELTMwOQEIAAAABQAAAAExAQAAAAoyMDA4MDcwMTM3AwAAAAMxNjACAAAAAzM2OAQAAAABMAcAAAAIMS8xLzIwMTgIAAAACjEyLzMxLzIwMTcJAAAAATBDbeNN/uPbCMUDK07+49sISENJUS5UU0U6ODA1OC5JUV9ORVRfSU5URVJFU1RfRVhQLjEwMDAuMS8xLzIwMjAuLi5VU0QuLklOVEVSRVNUIEVYUCAoTkVUKQEAAACB/wcAAgAAAAoxMTcxLjUxODc4AQgAAAAFAAAAATEBAAAACjIwNDE5NDMzODADAAAAAzE2MAIAAAADMzY4BAAAAAEwBwAAAAgxLzEvMjAyMAgAAAAJMy8zMS8yMDE5CQAAAAEwQ23jTf7j2wjFAytO/uPbCDxDSVEuTllTRTpIRC5JUV9MVF9JTlZFU1QuMTAwMC4xLzEvMjAxOS4uLlVTRC4uTFRfSU5WRVNUTUVOVFMBAAAAl0AEAAMAAAAAAENt403+49sIxQMrTv7j2wg9Q0lRLlRTRTo3MjcwLklRX0xUX0lOVkVTVC4xMDAwLjEvMS8yMDIxLi4uVVNELi5MVF9JTlZFU1RNRU5UUwEAAABSVw0AAgAAAAsxNTQ2LjM0Njc5NgEIAAAABQAAAAExAQAAAAoyMDQzMTUyNzU5AwAAAAMxNjACAAAABDEwNTQEAAAAATAHAAAACDEvMS8yMDIxCAAAAAkzLzMxLzIwMjAJAAAAATBDbeNN/uPbCMUDK07+49sIPUNJUS5YVFJBOkRBSS5JUV9MVF9JTlZFU1QuMTAwMC4x</t>
  </si>
  <si>
    <t>LzEvMjAxOS4uLlVTRC4uTFRfSU5WRVNUTUVOVFMFAAAAAAAAAAgAAAAUKEludmFsaWQgSWRlbnRpZmllcilDbeNN/uPbCMUDK07+49sIMkNJUS5OWVNFOkdNLklRX05QUEUuMTAwMC4xLzEvMjAyMC4uLlVTRC4uUFBFIChORVQpAQAAAFTupQMCAAAABTM5ODUwAQgAAAAFAAAAATEBAAAACy0yMTEzODgwMjMzAwAAAAMxNjACAAAABDEwMDQEAAAAATAHAAAACDEvMS8yMDIwCAAAAAoxMi8zMS8yMDE5CQAAAAEwQ23jTf7j2wjFAytO/uPbCC9DSVEuTkFTREFRR1M6VFNMQS5JUV9BUC4xMDAwLjEvMS8yMDE5Li4uVVNELi5BUAEAAAAQxqIBAgAAAAQzNDA1AQgAAAAFAAAAATEBAAAACjIwNzkxMjg2MjUDAAAAAzE2MAIAAAAEMTAxOAQAAAABMAcAAAAIMS8xLzIwMTkIAAAACjEyLzMxLzIwMTgJAAAAATBDbeNN/uPbCLvcKk7+49sIN0NJUS5LT1NFOkEwMDUzODAuSVFfTlBQRS4xMDAwLjEvMS8yMDIwLi4uVVNELi5QUEUgKE5FVCkBAAAATFkNAAIAAAAMNDczMjMuMzkzNjkyAQgAAAAFAAAAATEBAAAACjIwODM3OTczNTUDAAAAAzE2MAIAAAAEMTAwNAQAAAABMAcAAAAIMS8xLzIwMjAIAAAACjEyLzMxLzIwMTkJAAAAATBDbeNN/uPbCLvcKk7+49sIN0NJUS5LT1NFOkEwMDAyNzAuSVFfTlBQRS4xMDAwLjEvMS8yMDE4Li4uVVNELi5QUEUgKE5FVCkBAAAAttwlAAIAAAAMMTI3ODAuNTA4ODY4AQgAAAAFAAAA</t>
  </si>
  <si>
    <t>ATEBAAAACjE5NDgyMjY0MjADAAAAAzE2MAIAAAAEMTAwNAQAAAABMAcAAAAIMS8xLzIwMTgIAAAACjEyLzMxLzIwMTcJAAAAATBDbeNN/uPbCMUDK07+49sINENJUS5OWVNFOkhNQy5JUV9JTkNfVEFYLjEwMDAuMS8xLzIwMjAuLi5VU0QuLklOQyBUQVgBAAAAlUEEAAIAAAALMjczNS4yMTMzNDUBCAAAAAUAAAABMQEAAAALLTIxNDUzMTE1NDUDAAAAAzE2MAIAAAACNzUEAAAAATAHAAAACDEvMS8yMDIwCAAAAAkzLzMxLzIwMTkJAAAAATBDbeNN/uPbCMUDK07+49sIKkNJUS5YVFJBOkRBSS5JUV9BUC4xMDAwLjEvMS8yMDE5Li4uVVNELi5BUAUAAAAAAAAACAAAABQoSW52YWxpZCBJZGVudGlmaWVyKUNt403+49sIu9wqTv7j2wg8Q0lRLk5ZU0U6R00uSVFfTFRfSU5WRVNULjEwMDAuMS8xLzIwMjAuLi5VU0QuLkxUX0lOVkVTVE1FTlRTAQAAAFTupQMCAAAABDcxMDcBCAAAAAUAAAABMQEAAAALLTIxMTM4ODAyMzMDAAAAAzE2MAIAAAAEMTA1NAQAAAABMAcAAAAIMS8xLzIwMjAIAAAACjEyLzMxLzIwMTkJAAAAATBDbeNN/uPbCLvcKk7+49sIQkNJUS5OQVNEQVFHUzpUU0xBLklRX1NUX0lOVkVTVC4xMDAwLjEvMS8yMDIxLi4uVVNELi5TVCBJTlZFU1RNRU5UUwEAAAAQxqIBAwAAAAAAQ23jTf7j2wi73CpO/uPbCExDSVEuS09TRTpBMDAwMjcwLklRX05FVF9JTlRFUkVTVF9FWFAuMTAwMC4xLzEvMjAy</t>
  </si>
  <si>
    <t>MS4uLlVTRC4uSU5URVJFU1QgRVhQIChORVQpAQAAALbcJQACAAAACi01NS45NDkzNzQBCAAAAAUAAAABMQEAAAALLTIxMDgzMzU0OTIDAAAAAzE2MAIAAAADMzY4BAAAAAEwBwAAAAgxLzEvMjAyMQgAAAAKMTIvMzEvMjAyMAkAAAABMENt403+49sIu9wqTv7j2wg8Q0lRLk5ZU0U6SEQuSVFfU1RfSU5WRVNULjEwMDAuMS8xLzIwMjEuLi5VU0QuLlNUIElOVkVTVE1FTlRTAQAAAJdABAADAAAAAABDbeNN/uPbCLvcKk7+49sIPUNJUS5UU0U6NzI3MC5JUV9MVF9JTlZFU1QuMTAwMC4xLzEvMjAxOC4uLlVTRC4uTFRfSU5WRVNUTUVOVFMBAAAAUlcNAAIAAAAKOTcxLjE1Njk2NQEIAAAABQAAAAExAQAAAAoxODYwNDExNTg5AwAAAAMxNjACAAAABDEwNTQEAAAAATAHAAAACDEvMS8yMDE4CAAAAAkzLzMxLzIwMTcJAAAAATBDbeNN/uPbCLvcKk7+49sIPkNJUS5PTTpWT0xWIEIuSVFfU1RfSU5WRVNULjEwMDAuMS8xLzIwMTkuLi5VU0QuLlNUIElOVkVTVE1FTlRTAQAAADfEBAACAAAACTE4LjAwNDEwOQEIAAAABQAAAAExAQAAAAoyMDE3NTAzNzk5AwAAAAMxNjACAAAABDEwNjkEAAAAATAHAAAACDEvMS8yMDE5CAAAAAoxMi8zMS8yMDE4CQAAAAEwQ23jTf7j2wi73CpO/uPbCDlDSVEuTkFTREFRR1M6QUFQTC5JUV9JTkNfVEFYLjEwMDAuMS8xLzIwMTcuLi5VU0QuLklOQyBUQVgBAAAAaWEAAAIAAAAFMTU2</t>
  </si>
  <si>
    <t>ODUBCAAAAAUAAAABMQEAAAAKMTkxOTMzNDQ4NAMAAAADMTYwAgAAAAI3NQQAAAABMAcAAAAIMS8xLzIwMTcIAAAACTkvMjQvMjAxNgkAAAABMENt403+49sIu9wqTv7j2wgqQ0lRLlRTRTo3MjAzLklRX0FQLjEwMDAuMS8xLzIwMTguLi5VU0QuLkFQAQAAALzgBAACAAAADDIzMDE2Ljg3OTI2OQEIAAAABQAAAAExAQAAAAoxOTY5MDQ3NzczAwAAAAMxNjACAAAABDEwMTgEAAAAATAHAAAACDEvMS8yMDE4CAAAAAkzLzMxLzIwMTcJAAAAATBDbeNN/uPbCLvcKk7+49sIKUNJUS5OWVNFOkhELklRX0FQLjEwMDAuMS8xLzIwMTYuLi5VU0QuLkFQAQAAAJdABAACAAAABDU4MDcBCAAAAAUAAAABMQEAAAAKMTgzMzE2OTk0NQMAAAADMTYwAgAAAAQxMDE4BAAAAAEwBwAAAAgxLzEvMjAxNggAAAAIMi8xLzIwMTUJAAAAATBDbeNN/uPbCLvcKk7+49sIKkNJUS5UU0U6NzI2OS5JUV9BUC4xMDAwLjEvMS8yMDIwLi4uVVNELi5BUAEAAAAPLgoAAgAAAAszNTk5LjkwMDYyMQEIAAAABQAAAAExAQAAAAoxOTcwMjEzMDA5AwAAAAMxNjACAAAABDEwMTgEAAAAATAHAAAACDEvMS8yMDIwCAAAAAkzLzMxLzIwMTkJAAAAATBDbeNN/uPbCLvcKk7+49sIM0NJUS5UU0U6NzI2OS5JUV9OUFBFLjEwMDAuMS8xLzIwMTcuLi5VU0QuLlBQRSAoTkVUKQEAAAAPLgoAAgAAAAs2NzM3Ljk0OTE0NQEIAAAABQAAAAExAQAAAAoxNzk5</t>
  </si>
  <si>
    <t>MjQzNDgyAwAAAAMxNjACAAAABDEwMDQEAAAAATAHAAAACDEvMS8yMDE3CAAAAAkzLzMxLzIwMTYJAAAAATBDbeNN/uPbCLvcKk7+49sIKkNJUS5YVFJBOkRBSS5JUV9BUC4xMDAwLjEvMS8yMDE2Li4uVVNELi5BUAUAAAAAAAAACAAAABQoSW52YWxpZCBJZGVudGlmaWVyKUNt403+49sIpbUqTv7j2whCQ0lRLk5BU0RBUUdTOkFBUEwuSVFfTFRfSU5WRVNULjEwMDAuMS8xLzIwMTkuLi5VU0QuLkxUX0lOVkVTVE1FTlRTAQAAAGlhAAACAAAABjE3MDc5OQEIAAAABQAAAAExAQAAAAoyMDY3MjA5NjI2AwAAAAMxNjACAAAABDEwNTQEAAAAATAHAAAACDEvMS8yMDE5CAAAAAk5LzI5LzIwMTgJAAAAATBDbeNN/uPbCLvcKk7+49sIR0NJUS5OWVNFOkhELklRX05FVF9JTlRFUkVTVF9FWFAuMTAwMC4xLzEvMjAxNi4uLlVTRC4uSU5URVJFU1QgRVhQIChORVQpAQAAAJdABAACAAAABC00OTMBCAAAAAUAAAABMQEAAAAKMTgzMzE2OTk0NQMAAAADMTYwAgAAAAMzNjgEAAAAATAHAAAACDEvMS8yMDE2CAAAAAgyLzEvMjAxNQkAAAABMENt403+49sIu9wqTv7j2wg9Q0lRLlRTRTo3MjcwLklRX1NUX0lOVkVTVC4xMDAwLjEvMS8yMDIwLi4uVVNELi5TVCBJTlZFU1RNRU5UUwEAAABSVw0AAgAAAAsxMDgyLjYwMDgxNQEIAAAABQAAAAExAQAAAAoxOTY5NDQ3NDM5AwAAAAMxNjACAAAABDEwNjkEAAAAATAHAAAACDEv</t>
  </si>
  <si>
    <t>MS8yMDIwCAAAAAkzLzMxLzIwMTkJAAAAATBDbeNN/uPbCLvcKk7+49sIKENJUS5OWVNFOkYuSVFfQVAuMTAwMC4xLzEvMjAyMC4uLlVTRC4uQVABAAAAX58BAAIAAAAFMjA2NzMBCAAAAAUAAAABMQEAAAALLTIxMTM2OTI0NjEDAAAAAzE2MAIAAAAEMTAxOAQAAAABMAcAAAAIMS8xLzIwMjAIAAAACjEyLzMxLzIwMTkJAAAAATBDbeNN/uPbCKW1Kk7+49sIMUNJUS5OWVNFOkYuSVFfTlBQRS4xMDAwLjEvMS8yMDE3Li4uVVNELi5QUEUgKE5FVCkBAAAAX58BAAIAAAAFMzM2OTIBCAAAAAUAAAABMQEAAAAKMTk0NjQyNDAzMwMAAAADMTYwAgAAAAQxMDA0BAAAAAEwBwAAAAgxLzEvMjAxNwgAAAAKMTIvMzEvMjAxNgkAAAABMENt403+49sIpbUqTv7j2wg5Q0lRLk5BU0RBUUdTOkFBUEwuSVFfSU5DX1RBWC4xMDAwLjEvMS8yMDIxLi4uVVNELi5JTkMgVEFYAQAAAGlhAAACAAAABDk2ODABCAAAAAUAAAABMQEAAAALLTIwNzMyMDM1MDgDAAAAAzE2MAIAAAACNzUEAAAAATAHAAAACDEvMS8yMDIxCAAAAAk5LzI2LzIwMjAJAAAAATBDbeNN/uPbCKW1Kk7+49sIL0NJUS5OQVNEQVFHUzpBQVBMLklRX0FQLjEwMDAuMS8xLzIwMTguLi5VU0QuLkFQAQAAAGlhAAACAAAABTQ0MjQyAQgAAAAFAAAAATEBAAAACjE5ODk5MDk4MTQDAAAAAzE2MAIAAAAEMTAxOAQAAAABMAcAAAAIMS8xLzIwMTgIAAAACTkvMzAvMjAx</t>
  </si>
  <si>
    <t>NwkAAAABMENt403+49sIpbUqTv7j2wgyQ0lRLk5ZU0U6R00uSVFfTlBQRS4xMDAwLjEvMS8yMDIxLi4uVVNELi5QUEUgKE5FVCkBAAAAVO6lAwIAAAAFMzg2MzIBCAAAAAUAAAABMQEAAAALLTIwNjI2NjAzMjkDAAAAAzE2MAIAAAAEMTAwNAQAAAABMAcAAAAIMS8xLzIwMjEIAAAACjEyLzMxLzIwMjAJAAAAATBDbeNN/uPbCKW1Kk7+49sIM0NJUS5OWVNFOkdNLklRX0lOQ19UQVguMTAwMC4xLzEvMjAxOS4uLlVTRC4uSU5DIFRBWAEAAABU7qUDAgAAAAM0NzQBCAAAAAUAAAABMQEAAAAKMjA3OTUyNTAwMwMAAAADMTYwAgAAAAI3NQQAAAABMAcAAAAIMS8xLzIwMTkIAAAACjEyLzMxLzIwMTgJAAAAATBDbeNN/uPbCKW1Kk7+49sIKUNJUS5OWVNFOkdNLklRX0FQLjEwMDAuMS8xLzIwMTYuLi5VU0QuLkFQAQAAAFTupQMCAAAABTI0MDYyAQgAAAAFAAAAATEBAAAACjE4NzMzMDIzNzcDAAAAAzE2MAIAAAAEMTAxOAQAAAABMAcAAAAIMS8xLzIwMTYIAAAACjEyLzMxLzIwMTUJAAAAATBDbeNN/uPbCKW1Kk7+49sIM0NJUS5UU0U6NzIwMy5JUV9OUFBFLjEwMDAuMS8xLzIwMTkuLi5VU0QuLlBQRSAoTkVUKQEAAAC84AQAAgAAAAw1NTU3MS4zNzg3NDQBCAAAAAUAAAABMQEAAAAKMjA0MjMyMjQyNwMAAAADMTYwAgAAAAQxMDA0BAAAAAEwBwAAAAgxLzEvMjAxOQgAAAAJMy8zMS8yMDE4CQAAAAEwQ23jTf7j</t>
  </si>
  <si>
    <t>2wiltSpO/uPbCDRDSVEuVFNFOjcyMDMuSVFfSU5DX1RBWC4xMDAwLjEvMS8yMDE3Li4uVVNELi5JTkMgVEFYAQAAALzgBAACAAAACzc4MTYuNTYyNDgyAQgAAAAFAAAAATEBAAAACjE4OTQxNTAxMzYDAAAAAzE2MAIAAAACNzUEAAAAATAHAAAACDEvMS8yMDE3CAAAAAkzLzMxLzIwMTYJAAAAATBDbeNN/uPbCKW1Kk7+49sIL0NJUS5OQVNEQVFHUzpUU0xBLklRX0FQLjEwMDAuMS8xLzIwMjAuLi5VU0QuLkFQAQAAABDGogECAAAABDM3NzEBCAAAAAUAAAABMQEAAAALLTIxMTM1Nzg5MTgDAAAAAzE2MAIAAAAEMTAxOAQAAAABMAcAAAAIMS8xLzIwMjAIAAAACjEyLzMxLzIwMTkJAAAAATBDbeNN/uPbCKW1Kk7+49sIOENJUS5OQVNEQVFHUzpUU0xBLklRX05QUEUuMTAwMC4xLzEvMjAxNy4uLlVTRC4uUFBFIChORVQpAQAAABDGogECAAAACTE1MDM2LjkxNwEIAAAABQAAAAExAQAAAAoxOTQ1ODczNTUxAwAAAAMxNjACAAAABDEwMDQEAAAAATAHAAAACDEvMS8yMDE3CAAAAAoxMi8zMS8yMDE2CQAAAAEwQ23jTf7j2wiltSpO/uPbCDRDSVEuVFNFOjgwNTguSVFfSU5DX1RBWC4xMDAwLjEvMS8yMDIxLi4uVVNELi5JTkMgVEFYAQAAAIH/BwACAAAACjUyNy4wNjI3MTkBCAAAAAUAAAABMQEAAAALLTIxNDUwMTEyNjUDAAAAAzE2MAIAAAACNzUEAAAAATAHAAAACDEvMS8yMDIxCAAAAAkzLzMxLzIwMjAJAAAA</t>
  </si>
  <si>
    <t>ATBDbeNN/uPbCKW1Kk7+49sIKkNJUS5UU0U6ODA1OC5JUV9BUC4xMDAwLjEvMS8yMDE4Li4uVVNELi5BUAEAAACB/wcAAgAAAAwyMjQzMS45Mjg1ODgBCAAAAAUAAAABMQEAAAAKMTg5Mzk5Nzk1NAMAAAADMTYwAgAAAAQxMDE4BAAAAAEwBwAAAAgxLzEvMjAxOAgAAAAJMy8zMS8yMDE3CQAAAAEwQ23jTf7j2wiltSpO/uPbCDdDSVEuS09TRTpBMDA1MzgwLklRX05QUEUuMTAwMC4xLzEvMjAyMS4uLlVTRC4uUFBFIChORVQpAQAAAExZDQACAAAADDUwOTM0LjI5NjkwOQEIAAAABQAAAAExAQAAAAstMjA1NzExNjE5NwMAAAADMTYwAgAAAAQxMDA0BAAAAAEwBwAAAAgxLzEvMjAyMQgAAAAKMTIvMzEvMjAyMAkAAAABMENt403+49sIpbUqTv7j2wg4Q0lRLktPU0U6QTAwNTM4MC5JUV9JTkNfVEFYLjEwMDAuMS8xLzIwMTkuLi5VU0QuLklOQyBUQVgBAAAATFkNAAIAAAAKNzk0LjU3NzI5MQEIAAAABQAAAAExAQAAAAoyMDE5Njc0OTkxAwAAAAMxNjACAAAAAjc1BAAAAAEwBwAAAAgxLzEvMjAxOQgAAAAKMTIvMzEvMjAxOAkAAAABMENt403+49sIpbUqTv7j2wguQ0lRLktPU0U6QTAwNTM4MC5JUV9BUC4xMDAwLjEvMS8yMDE2Li4uVVNELi5BUAEAAABMWQ0AAgAAAAs2MDE3LjUyNTAxMwEIAAAABQAAAAExAQAAAAoxODMwMzgxNjc5AwAAAAMxNjACAAAABDEwMTgEAAAAATAHAAAACDEvMS8yMDE2CAAAAAox</t>
  </si>
  <si>
    <t>Mi8zMS8yMDE1CQAAAAEwQ23jTf7j2wiltSpO/uPbCDdDSVEuS09TRTpBMDAwMjcwLklRX05QUEUuMTAwMC4xLzEvMjAxOS4uLlVTRC4uUFBFIChORVQpAQAAALbcJQACAAAADDEzMjk3LjM3NTA5NAEIAAAABQAAAAExAQAAAAoyMDIxNTMwNjIzAwAAAAMxNjACAAAABDEwMDQEAAAAATAHAAAACDEvMS8yMDE5CAAAAAoxMi8zMS8yMDE4CQAAAAEwQ23jTf7j2wiVjipO/uPbCDhDSVEuS09TRTpBMDAwMjcwLklRX0lOQ19UQVguMTAwMC4xLzEvMjAxNy4uLlVTRC4uSU5DIFRBWAEAAAC23CUAAgAAAAk1NzAuOTc3NjQBCAAAAAUAAAABMQEAAAAKMTg3NTg3NTE3NQMAAAADMTYwAgAAAAI3NQQAAAABMAcAAAAIMS8xLzIwMTcIAAAACjEyLzMxLzIwMTYJAAAAATBDbeNN/uPbCJWOKk7+49sIKUNJUS5OWVNFOkhELklRX0FQLjEwMDAuMS8xLzIwMjAuLi5VU0QuLkFQAQAAAJdABAACAAAABDc3NTUBCAAAAAUAAAABMQEAAAAKMjA4NTczOTg2MgMAAAADMTYwAgAAAAQxMDE4BAAAAAEwBwAAAAgxLzEvMjAyMAgAAAAIMi8zLzIwMTkJAAAAATBDbeNN/uPbCJWOKk7+49sIMkNJUS5OWVNFOkhELklRX05QUEUuMTAwMC4xLzEvMjAxNy4uLlVTRC4uUFBFIChORVQpAQAAAJdABAACAAAABTIyMTkxAQgAAAAFAAAAATEBAAAACjE4Nzk1NTU1NzMDAAAAAzE2MAIAAAAEMTAwNAQAAAABMAcAAAAIMS8xLzIwMTcIAAAACTEv</t>
  </si>
  <si>
    <t>MzEvMjAxNgkAAAABMENt403+49sIlY4qTv7j2wg0Q0lRLk5ZU0U6SE1DLklRX0lOQ19UQVguMTAwMC4xLzEvMjAyMS4uLlVTRC4uSU5DIFRBWAEAAACVQQQAAgAAAAsyNjAyLjA1MjEzMQEIAAAABQAAAAExAQAAAAstMjA5MDgyMjY2MQMAAAADMTYwAgAAAAI3NQQAAAABMAcAAAAIMS8xLzIwMjEIAAAACTMvMzEvMjAyMAkAAAABMENt403+49sIlY4qTv7j2wgqQ0lRLk5ZU0U6SE1DLklRX0FQLjEwMDAuMS8xLzIwMTguLi5VU0QuLkFQAQAAAJVBBAACAAAADDEwNjEyLjk1MDgzMgEIAAAABQAAAAExAQAAAAoxOTY4Nzk3NTIyAwAAAAMxNjACAAAABDEwMTgEAAAAATAHAAAACDEvMS8yMDE4CAAAAAkzLzMxLzIwMTcJAAAAATBDbeNN/uPbCJWOKk7+49sIM0NJUS5UU0U6NzI2OS5JUV9OUFBFLjEwMDAuMS8xLzIwMjEuLi5VU0QuLlBQRSAoTkVUKQEAAAAPLgoAAgAAAAs4NTUxLjM2NTYyNQEIAAAABQAAAAExAQAAAAoyMDQzNzY0NTgzAwAAAAMxNjACAAAABDEwMDQEAAAAATAHAAAACDEvMS8yMDIxCAAAAAkzLzMxLzIwMjAJAAAAATBDbeNN/uPbCJWOKk7+49sINENJUS5UU0U6NzI2OS5JUV9JTkNfVEFYLjEwMDAuMS8xLzIwMTkuLi5VU0QuLklOQyBUQVgBAAAADy4KAAIAAAALMTAyMi40ODQ4NjYBCAAAAAUAAAABMQEAAAAKMTg5NTAwMjQxOAMAAAADMTYwAgAAAAI3NQQAAAABMAcAAAAIMS8xLzIwMTkI</t>
  </si>
  <si>
    <t>AAAACTMvMzEvMjAxOAkAAAABMENt403+49sIlY4qTv7j2wgqQ0lRLlRTRTo3MjY5LklRX0FQLjEwMDAuMS8xLzIwMTYuLi5VU0QuLkFQAQAAAA8uCgACAAAACzM5OTkuOTE2NzM5AQgAAAAFAAAAATEBAAAACjE3NDU1MjgwMDQDAAAAAzE2MAIAAAAEMTAxOAQAAAABMAcAAAAIMS8xLzIwMTYIAAAACTMvMzEvMjAxNQkAAAABMENt403+49sIlY4qTv7j2wgzQ0lRLlRTRTo3MjcwLklRX05QUEUuMTAwMC4xLzEvMjAxOS4uLlVTRC4uUFBFIChORVQpAQAAAFJXDQACAAAACjY2MjAuMjkxMjYBCAAAAAUAAAABMQEAAAAKMTg5NDU2Nzc1MgMAAAADMTYwAgAAAAQxMDA0BAAAAAEwBwAAAAgxLzEvMjAxOQgAAAAJMy8zMS8yMDE4CQAAAAEwQ23jTf7j2wiVjipO/uPbCDRDSVEuVFNFOjcyNzAuSVFfSU5DX1RBWC4xMDAwLjEvMS8yMDE3Li4uVVNELi5JTkMgVEFYAQAAAFJXDQACAAAACzE2MjUuNTI1MDI1AQgAAAAFAAAAATEBAAAACjE4NjA0MTE2NjkDAAAAAzE2MAIAAAACNzUEAAAAATAHAAAACDEvMS8yMDE3CAAAAAkzLzMxLzIwMTYJAAAAATBDbeNN/uPbCJWOKk7+49sIKkNJUS5YVFJBOkRBSS5JUV9BUC4xMDAwLjEvMS8yMDIwLi4uVVNELi5BUAUAAAAAAAAACAAAABQoSW52YWxpZCBJZGVudGlmaWVyKUNt403+49sIlY4qTv7j2wgzQ0lRLlhUUkE6REFJLklRX05QUEUuMTAwMC4xLzEvMjAxNy4uLlVTRC4u</t>
  </si>
  <si>
    <t>UFBFIChORVQpBQAAAAAAAAAIAAAAFChJbnZhbGlkIElkZW50aWZpZXIpQ23jTf7j2wiVjipO/uPbCDVDSVEuT006Vk9MViBCLklRX0lOQ19UQVguMTAwMC4xLzEvMjAyMS4uLlVTRC4uSU5DIFRBWAEAAAA3xAQAAgAAAAo3MTEuNDU3MzQ3AQgAAAAFAAAAATEBAAAACy0yMTEwNDE2OTgxAwAAAAMxNjACAAAAAjc1BAAAAAEwBwAAAAgxLzEvMjAyMQgAAAAKMTIvMzEvMjAyMAkAAAABMENt403+49sIlY4qTv7j2wgrQ0lRLk9NOlZPTFYgQi5JUV9BUC4xMDAwLjEvMS8yMDE4Li4uVVNELi5BUAEAAAA3xAQAAgAAAAo3OTI4LjY2OTkzAQgAAAAFAAAAATEBAAAACjE5NDk0OTU3OTIDAAAAAzE2MAIAAAAEMTAxOAQAAAABMAcAAAAIMS8xLzIwMTgIAAAACjEyLzMxLzIwMTcJAAAAATBDbeNN/uPbCJWOKk7+49sISENJUS5YVFJBOkRBSS5JUV9ORVRfSU5URVJFU1RfRVhQLjEwMDAuMS8xLzIwMTcuLi5VU0QuLklOVEVSRVNUIEVYUCAoTkVUKQUAAAAAAAAACAAAABQoSW52YWxpZCBJZGVudGlmaWVyKUNt403+49sIlY4qTv7j2wgqQ0lRLlRTRTo3MjcwLklRX0FQLjEwMDAuMS8xLzIwMjEuLi5VU0QuLkFQAQAAAFJXDQACAAAACjMxMjQuNjkxMTQBCAAAAAUAAAABMQEAAAAKMjA0MzE1Mjc1OQMAAAADMTYwAgAAAAQxMDE4BAAAAAEwBwAAAAgxLzEvMjAyMQgAAAAJMy8zMS8yMDIwCQAAAAEwQ23jTf7j2wh+ZypO</t>
  </si>
  <si>
    <t>/uPbCDVDSVEuT006Vk9MViBCLklRX0lOQ19UQVguMTAwMC4xLzEvMjAyMC4uLlVTRC4uSU5DIFRBWAEAAAA3xAQAAgAAAAsxMTA2LjUyMzYzOAEIAAAABQAAAAExAQAAAAoyMDgyNDE1NjAyAwAAAAMxNjACAAAAAjc1BAAAAAEwBwAAAAgxLzEvMjAyMAgAAAAKMTIvMzEvMjAxOQkAAAABMENt403+49sIfmcqTv7j2whGQ0lRLk5ZU0U6Ri5JUV9ORVRfSU5URVJFU1RfRVhQLjEwMDAuMS8xLzIwMTkuLi5VU0QuLklOVEVSRVNUIEVYUCAoTkVUKQEAAABfnwEAAgAAAAQtNzI5AQgAAAAFAAAAATEBAAAACjIwNzg4NTgyNDADAAAAAzE2MAIAAAADMzY4BAAAAAEwBwAAAAgxLzEvMjAxOQgAAAAKMTIvMzEvMjAxOAkAAAABMENt403+49sIlY4qTv7j2whIQ0lRLlRTRTo3MjAzLklRX05FVF9JTlRFUkVTVF9FWFAuMTAwMC4xLzEvMjAyMS4uLlVTRC4uSU5URVJFU1QgRVhQIChORVQpAQAAALzgBAACAAAACjE3NDYuNzk4NDcBCAAAAAUAAAABMQEAAAALLTIwOTA4MTAzOTcDAAAAAzE2MAIAAAADMzY4BAAAAAEwBwAAAAgxLzEvMjAyMQgAAAAJMy8zMS8yMDIwCQAAAAEwQ23jTf7j2wiVjipO/uPbCEJDSVEuTkFTREFRR1M6VFNMQS5JUV9MVF9JTlZFU1QuMTAwMC4xLzEvMjAxNi4uLlVTRC4uTFRfSU5WRVNUTUVOVFMBAAAAEMaiAQMAAAAAAENt403+49sIfmcqTv7j2whIQ0lRLlRTRTo4MDU4LklRX05FVF9JTlRF</t>
  </si>
  <si>
    <t>UkVTVF9FWFAuMTAwMC4xLzEvMjAxNy4uLlVTRC4uSU5URVJFU1QgRVhQIChORVQpAQAAAIH/BwACAAAACjY0My4xMjkxOTkBCAAAAAUAAAABMQEAAAAKMTg1MTExMDEzNAMAAAADMTYwAgAAAAMzNjgEAAAAATAHAAAACDEvMS8yMDE3CAAAAAkzLzMxLzIwMTYJAAAAATBDbeNN/uPbCH5nKk7+49sIQUNJUS5LT1NFOkEwMDUzODAuSVFfU1RfSU5WRVNULjEwMDAuMS8xLzIwMTcuLi5VU0QuLlNUIElOVkVTVE1FTlRTAQAAAExZDQACAAAACzYxMjEuMDAzNDk3AQgAAAAFAAAAATEBAAAACy0yMDU2OTQ1MzI5AwAAAAMxNjACAAAABDEwNjkEAAAAATAHAAAACDEvMS8yMDE3CAAAAAoxMi8zMS8yMDE2CQAAAAEwQ23jTf7j2wh+ZypO/uPbCEdDSVEuTllTRTpIRC5JUV9ORVRfSU5URVJFU1RfRVhQLjEwMDAuMS8xLzIwMTkuLi5VU0QuLklOVEVSRVNUIEVYUCAoTkVUKQEAAACXQAQAAgAAAAQtOTgzAQgAAAAFAAAAATEBAAAACjIwMjM3NTc0NTYDAAAAAzE2MAIAAAADMzY4BAAAAAEwBwAAAAgxLzEvMjAxOQgAAAAJMS8yOC8yMDE4CQAAAAEwQ23jTf7j2wh+ZypO/uPbCEhDSVEuWFRSQTpEQUkuSVFfTkVUX0lOVEVSRVNUX0VYUC4xMDAwLjEvMS8yMDE5Li4uVVNELi5JTlRFUkVTVCBFWFAgKE5FVCkFAAAAAAAAAAgAAAAUKEludmFsaWQgSWRlbnRpZmllcilDbeNN/uPbCH5nKk7+49sISUNJUS5PTTpWT0xWIEIu</t>
  </si>
  <si>
    <t>SVFfTkVUX0lOVEVSRVNUX0VYUC4xMDAwLjEvMS8yMDE3Li4uVVNELi5JTlRFUkVTVCBFWFAgKE5FVCkBAAAAN8QEAAIAAAALLTE2NC42OTkyNzIBCAAAAAUAAAABMQEAAAAKMTkwODM4NTE4MAMAAAADMTYwAgAAAAMzNjgEAAAAATAHAAAACDEvMS8yMDE3CAAAAAoxMi8zMS8yMDE2CQAAAAEwQ23jTf7j2wh+ZypO/uPbCDhDSVEuTkFTREFRR1M6QUFQTC5JUV9OUFBFLjEwMDAuMS8xLzIwMTkuLi5VU0QuLlBQRSAoTkVUKQEAAABpYQAAAgAAAAU0MTMwNAEIAAAABQAAAAExAQAAAAoyMDY3MjA5NjI2AwAAAAMxNjACAAAABDEwMDQEAAAAATAHAAAACDEvMS8yMDE5CAAAAAk5LzI5LzIwMTgJAAAAATBDbeNN/uPbCH5nKk7+49sIMkNJUS5OWVNFOkdNLklRX05QUEUuMTAwMC4xLzEvMjAxNy4uLlVTRC4uUFBFIChORVQpAQAAAFTupQMCAAAABTMyNjAzAQgAAAAFAAAAATEBAAAACjE5NDM5MjI3ODQDAAAAAzE2MAIAAAAEMTAwNAQAAAABMAcAAAAIMS8xLzIwMTcIAAAACjEyLzMxLzIwMTYJAAAAATBDbeNN/uPbCH5nKk7+49sIOENJUS5OQVNEQVFHUzpUU0xBLklRX05QUEUuMTAwMC4xLzEvMjAyMS4uLlVTRC4uUFBFIChORVQpAQAAABDGogECAAAABTIzMzc1AQgAAAAFAAAAATEBAAAACy0yMDYyNjgxMDY1AwAAAAMxNjACAAAABDEwMDQEAAAAATAHAAAACDEvMS8yMDIxCAAAAAoxMi8zMS8yMDIwCQAAAAEw</t>
  </si>
  <si>
    <t>Q23jTf7j2wh+ZypO/uPbCC5DSVEuS09TRTpBMDA1MzgwLklRX0FQLjEwMDAuMS8xLzIwMjAuLi5VU0QuLkFQAQAAAExZDQACAAAACzY2NDMuMTI0Njg5AQgAAAAFAAAAATEBAAAACjIwODM3OTczNTUDAAAAAzE2MAIAAAAEMTAxOAQAAAABMAcAAAAIMS8xLzIwMjAIAAAACjEyLzMxLzIwMTkJAAAAATBDbeNN/uPbCH5nKk7+49sIMkNJUS5OWVNFOkhELklRX05QUEUuMTAwMC4xLzEvMjAyMS4uLlVTRC4uUFBFIChORVQpAQAAAJdABAACAAAABTI4MzY1AQgAAAAFAAAAATEBAAAACy0yMTA3MjIwNzUzAwAAAAMxNjACAAAABDEwMDQEAAAAATAHAAAACDEvMS8yMDIxCAAAAAgyLzIvMjAyMAkAAAABMENt403+49sIfmcqTv7j2wgzQ0lRLlhUUkE6REFJLklRX05QUEUuMTAwMC4xLzEvMjAyMS4uLlVTRC4uUFBFIChORVQpBQAAAAAAAAAIAAAAFChJbnZhbGlkIElkZW50aWZpZXIpQ23jTf7j2wh+ZypO/uPbCDVDSVEuT006Vk9MViBCLklRX0lOQ19UQVguMTAwMC4xLzEvMjAxNy4uLlVTRC4uSU5DIFRBWAEAAAA3xAQAAgAAAAo2NjEuODgxNzU2AQgAAAAFAAAAATEBAAAACjE5MDgzODUxODADAAAAAzE2MAIAAAACNzUEAAAAATAHAAAACDEvMS8yMDE3CAAAAAoxMi8zMS8yMDE2CQAAAAEwQ23jTf7j2wh0QCpO/uPbCD1DSVEuVFNFOjgwNTguSVFfU1RfSU5WRVNULjEwMDAuMS8xLzIwMTYuLi5VU0QuLlNUIElO</t>
  </si>
  <si>
    <t>VkVTVE1FTlRTAQAAAIH/BwACAAAACzMxNzQuMzk3OTI5AQgAAAAFAAAAATEBAAAACjE3OTc0NzQwNDUDAAAAAzE2MAIAAAAEMTA2OQQAAAABMAcAAAAIMS8xLzIwMTYIAAAACTMvMzEvMjAxNQkAAAABMENt403+49sIdEAqTv7j2whBQ0lRLktPU0U6QTAwNTM4MC5JUV9MVF9JTlZFU1QuMTAwMC4xLzEvMjAxNy4uLlVTRC4uTFRfSU5WRVNUTUVOVFMBAAAATFkNAAIAAAAMMTcwOTcuMDIyMjM2AQgAAAAFAAAAATEBAAAACy0yMDU2OTQ1MzI5AwAAAAMxNjACAAAABDEwNTQEAAAAATAHAAAACDEvMS8yMDE3CAAAAAoxMi8zMS8yMDE2CQAAAAEwQ23jTf7j2wh+ZypO/uPbCEhDSVEuWFRSQTpEQUkuSVFfTkVUX0lOVEVSRVNUX0VYUC4xMDAwLjEvMS8yMDE2Li4uVVNELi5JTlRFUkVTVCBFWFAgKE5FVCkFAAAAAAAAAAgAAAAUKEludmFsaWQgSWRlbnRpZmllcilDbeNN/uPbCH5nKk7+49sIKUNJUS5OWVNFOkdNLklRX0FQLjEwMDAuMS8xLzIwMTcuLi5VU0QuLkFQAQAAAFTupQMCAAAABTIzMzMzAQgAAAAFAAAAATEBAAAACjE5NDM5MjI3ODQDAAAAAzE2MAIAAAAEMTAxOAQAAAABMAcAAAAIMS8xLzIwMTcIAAAACjEyLzMxLzIwMTYJAAAAATBDbeNN/uPbCHRAKk7+49sIOENJUS5OQVNEQVFHUzpUU0xBLklRX05QUEUuMTAwMC4xLzEvMjAxOC4uLlVTRC4uUFBFIChORVQpAQAAABDGogECAAAACTIwNDkxLjYx</t>
  </si>
  <si>
    <t>NgEIAAAABQAAAAExAQAAAAoyMDEzOTA3NDcwAwAAAAMxNjACAAAABDEwMDQEAAAAATAHAAAACDEvMS8yMDE4CAAAAAoxMi8zMS8yMDE3CQAAAAEwQ23jTf7j2wh0QCpO/uPbCDhDSVEuS09TRTpBMDA1MzgwLklRX0lOQ19UQVguMTAwMC4xLzEvMjAyMC4uLlVTRC4uSU5DIFRBWAEAAABMWQ0AAgAAAAo4NDcuMjMwOTE2AQgAAAAFAAAAATEBAAAACjIwODM3OTczNTUDAAAAAzE2MAIAAAACNzUEAAAAATAHAAAACDEvMS8yMDIwCAAAAAoxMi8zMS8yMDE5CQAAAAEwQ23jTf7j2wh0QCpO/uPbCDdDSVEuS09TRTpBMDAwMjcwLklRX05QUEUuMTAwMC4xLzEvMjAyMC4uLlVTRC4uUFBFIChORVQpAQAAALbcJQACAAAADDEzNjM5LjUwMjE5MgEIAAAABQAAAAExAQAAAAoyMDgzNjg1MjI5AwAAAAMxNjACAAAABDEwMDQEAAAAATAHAAAACDEvMS8yMDIwCAAAAAoxMi8zMS8yMDE5CQAAAAEwQ23jTf7j2wh0QCpO/uPbCDRDSVEuVFNFOjcyNzAuSVFfSU5DX1RBWC4xMDAwLjEvMS8yMDE4Li4uVVNELi5JTkMgVEFYAQAAAFJXDQACAAAACjk5Ni43OTgyMjEBCAAAAAUAAAABMQEAAAAKMTg2MDQxMTU4OQMAAAADMTYwAgAAAAI3NQQAAAABMAcAAAAIMS8xLzIwMTgIAAAACTMvMzEvMjAxNwkAAAABMENt403+49sIdEAqTv7j2wg9Q0lRLlRTRTo4MDU4LklRX0xUX0lOVkVTVC4xMDAwLjEvMS8yMDIxLi4uVVNELi5MVF9J</t>
  </si>
  <si>
    <t>TlZFU1RNRU5UUwEAAACB/wcAAgAAAAw0NjgzOC4xMDkzMzgBCAAAAAUAAAABMQEAAAALLTIxNDUwMTEyNjUDAAAAAzE2MAIAAAAEMTA1NAQAAAABMAcAAAAIMS8xLzIwMjEIAAAACTMvMzEvMjAyMAkAAAABMENt403+49sIdEAqTv7j2whIQ0lRLlRTRTo4MDU4LklRX05FVF9JTlRFUkVTVF9FWFAuMTAwMC4xLzEvMjAxNi4uLlVTRC4uSU5URVJFU1QgRVhQIChORVQpAQAAAIH/BwACAAAACzEzMjMuODE4Njc4AQgAAAAFAAAAATEBAAAACjE3OTc0NzQwNDUDAAAAAzE2MAIAAAADMzY4BAAAAAEwBwAAAAgxLzEvMjAxNggAAAAJMy8zMS8yMDE1CQAAAAEwQ23jTf7j2wh0QCpO/uPbCEFDSVEuS09TRTpBMDAwMjcwLklRX0xUX0lOVkVTVC4xMDAwLjEvMS8yMDE3Li4uVVNELi5MVF9JTlZFU1RNRU5UUwEAAAC23CUAAgAAAAwxMTAzMy45MDM2MTgBCAAAAAUAAAABMQEAAAAKMTg3NTg3NTE3NQMAAAADMTYwAgAAAAQxMDU0BAAAAAEwBwAAAAgxLzEvMjAxNwgAAAAKMTIvMzEvMjAxNgkAAAABMENt403+49sIdEAqTv7j2wg+Q0lRLk9NOlZPTFYgQi5JUV9MVF9JTlZFU1QuMTAwMC4xLzEvMjAyMS4uLlVTRC4uTFRfSU5WRVNUTUVOVFMBAAAAN8QEAAIAAAALMjE3NC4zMTAwODgBCAAAAAUAAAABMQEAAAALLTIxMTA0MTY5ODEDAAAAAzE2MAIAAAAEMTA1NAQAAAABMAcAAAAIMS8xLzIwMjEIAAAACjEyLzMxLzIw</t>
  </si>
  <si>
    <t>MjAJAAAAATBDbeNN/uPbCHRAKk7+49sIRkNJUS5OWVNFOkYuSVFfTkVUX0lOVEVSRVNUX0VYUC4xMDAwLjEvMS8yMDIwLi4uVVNELi5JTlRFUkVTVCBFWFAgKE5FVCkBAAAAX58BAAIAAAAELTU0NgEIAAAABQAAAAExAQAAAAstMjExMzY5MjQ2MQMAAAADMTYwAgAAAAMzNjgEAAAAATAHAAAACDEvMS8yMDIwCAAAAAoxMi8zMS8yMDE5CQAAAAEwQ23jTf7j2wh0QCpO/uPbCDtDSVEuTllTRTpGLklRX0xUX0lOVkVTVC4xMDAwLjEvMS8yMDE3Li4uVVNELi5MVF9JTlZFU1RNRU5UUwEAAABfnwEAAgAAAAQzNTIzAQgAAAAFAAAAATEBAAAACjE5NDY0MjQwMzMDAAAAAzE2MAIAAAAEMTA1NAQAAAABMAcAAAAIMS8xLzIwMTcIAAAACjEyLzMxLzIwMTYJAAAAATBDbeNN/uPbCHRAKk7+49sIQkNJUS5OQVNEQVFHUzpBQVBMLklRX1NUX0lOVkVTVC4xMDAwLjEvMS8yMDIwLi4uVVNELi5TVCBJTlZFU1RNRU5UUwEAAABpYQAAAgAAAAU1MTcxMwEIAAAABQAAAAExAQAAAAstMjEyNDY1OTc0MwMAAAADMTYwAgAAAAQxMDY5BAAAAAEwBwAAAAgxLzEvMjAyMAgAAAAJOS8yOC8yMDE5CQAAAAEwQ23jTf7j2wh0QCpO/uPbCE1DSVEuTkFTREFRR1M6QUFQTC5JUV9ORVRfSU5URVJFU1RfRVhQLjEwMDAuMS8xLzIwMTguLi5VU0QuLklOVEVSRVNUIEVYUCAoTkVUKQEAAABpYQAAAgAAAAQyODc4AQgAAAAFAAAAATEBAAAA</t>
  </si>
  <si>
    <t>CjE5ODk5MDk4MTQDAAAAAzE2MAIAAAADMzY4BAAAAAEwBwAAAAgxLzEvMjAxOAgAAAAJOS8zMC8yMDE3CQAAAAEwQ23jTf7j2whlGSpO/uPbCDxDSVEuTllTRTpHTS5JUV9MVF9JTlZFU1QuMTAwMC4xLzEvMjAyMS4uLlVTRC4uTFRfSU5WRVNUTUVOVFMBAAAAVO6lAwIAAAAENjgyNQEIAAAABQAAAAExAQAAAAstMjA2MjY2MDMyOQMAAAADMTYwAgAAAAQxMDU0BAAAAAEwBwAAAAgxLzEvMjAyMQgAAAAKMTIvMzEvMjAyMAkAAAABMENt403+49sIdEAqTv7j2wg8Q0lRLk5ZU0U6R00uSVFfU1RfSU5WRVNULjEwMDAuMS8xLzIwMTguLi5VU0QuLlNUIElOVkVTVE1FTlRTAQAAAFTupQMCAAAABDgzMTMBCAAAAAUAAAABMQEAAAAKMjAwODA3MDEzNwMAAAADMTYwAgAAAAQxMDY5BAAAAAEwBwAAAAgxLzEvMjAxOAgAAAAKMTIvMzEvMjAxNwkAAAABMENt403+49sIdEAqTv7j2whHQ0lRLk5ZU0U6R00uSVFfTkVUX0lOVEVSRVNUX0VYUC4xMDAwLjEvMS8yMDE2Li4uVVNELi5JTlRFUkVTVCBFWFAgKE5FVCkBAAAAVO6lAwIAAAAELTI1NgEIAAAABQAAAAExAQAAAAoxODczMzAyMzc3AwAAAAMxNjACAAAAAzM2OAQAAAABMAcAAAAIMS8xLzIwMTYIAAAACjEyLzMxLzIwMTUJAAAAATBDbeNN/uPbCHRAKk7+49sIPUNJUS5UU0U6NzIwMy5JUV9MVF9JTlZFU1QuMTAwMC4xLzEvMjAxOS4uLlVTRC4uTFRfSU5WRVNU</t>
  </si>
  <si>
    <t>TUVOVFMBAAAAvOAEAAIAAAANMTA2NzYwLjkyMDI2OAEIAAAABQAAAAExAQAAAAoyMDQyMzIyNDI3AwAAAAMxNjACAAAABDEwNTQEAAAAATAHAAAACDEvMS8yMDE5CAAAAAkzLzMxLzIwMTgJAAAAATBDbeNN/uPbCGUZKk7+49sIPUNJUS5UU0U6NzIwMy5JUV9TVF9JTlZFU1QuMTAwMC4xLzEvMjAxNi4uLlVTRC4uU1QgSU5WRVNUTUVOVFMBAAAAvOAEAAIAAAAMMjAwMDkuMTg0NDkzAQgAAAAFAAAAATEBAAAACjE4NDc4MjUxMjADAAAAAzE2MAIAAAAEMTA2OQQAAAABMAcAAAAIMS8xLzIwMTYIAAAACTMvMzEvMjAxNQkAAAABMENt403+49sIZRkqTv7j2whNQ0lRLk5BU0RBUUdTOlRTTEEuSVFfTkVUX0lOVEVSRVNUX0VYUC4xMDAwLjEvMS8yMDIwLi4uVVNELi5JTlRFUkVTVCBFWFAgKE5FVCkBAAAAEMaiAQIAAAAELTY4MQEIAAAABQAAAAExAQAAAAstMjExMzU3ODkxOAMAAAADMTYwAgAAAAMzNjgEAAAAATAHAAAACDEvMS8yMDIwCAAAAAoxMi8zMS8yMDE5CQAAAAEwQ23jTf7j2whlGSpO/uPbCEJDSVEuTkFTREFRR1M6VFNMQS5JUV9MVF9JTlZFU1QuMTAwMC4xLzEvMjAxNy4uLlVTRC4uTFRfSU5WRVNUTUVOVFMBAAAAEMaiAQMAAAAAAENt403+49sIZRkqTv7j2wg9Q0lRLlRTRTo4MDU4LklRX1NUX0lOVkVTVC4xMDAwLjEvMS8yMDIwLi4uVVNELi5TVCBJTlZFU1RNRU5UUwEAAACB/wcAAgAAAAsx</t>
  </si>
  <si>
    <t>OTMzLjQ4OTY5OAEIAAAABQAAAAExAQAAAAoyMDQxOTQzMzgwAwAAAAMxNjACAAAABDEwNjkEAAAAATAHAAAACDEvMS8yMDIwCAAAAAkzLzMxLzIwMTkJAAAAATBDbeNN/uPbCGUZKk7+49sISENJUS5UU0U6ODA1OC5JUV9ORVRfSU5URVJFU1RfRVhQLjEwMDAuMS8xLzIwMTguLi5VU0QuLklOVEVSRVNUIEVYUCAoTkVUKQEAAACB/wcAAgAAAAo3NDMuMDY3Mjc2AQgAAAAFAAAAATEBAAAACjE4OTM5OTc5NTQDAAAAAzE2MAIAAAADMzY4BAAAAAEwBwAAAAgxLzEvMjAxOAgAAAAJMy8zMS8yMDE3CQAAAAEwQ23jTf7j2whlGSpO/uPbCEFDSVEuS09TRTpBMDA1MzgwLklRX0xUX0lOVkVTVC4xMDAwLjEvMS8yMDIxLi4uVVNELi5MVF9JTlZFU1RNRU5UUwEAAABMWQ0AAgAAAAwyMDgzMC45NjE1NTIBCAAAAAUAAAABMQEAAAALLTIwNTcxMTYxOTcDAAAAAzE2MAIAAAAEMTA1NAQAAAABMAcAAAAIMS8xLzIwMjEIAAAACjEyLzMxLzIwMjAJAAAAATBDbeNN/uPbCGUZKk7+49sIQUNJUS5LT1NFOkEwMDUzODAuSVFfU1RfSU5WRVNULjEwMDAuMS8xLzIwMTguLi5VU0QuLlNUIElOVkVTVE1FTlRTAQAAAExZDQACAAAACzcyNjQuMTc5NjAzAQgAAAAFAAAAATEBAAAACjE5NDg3MTA1ODYDAAAAAzE2MAIAAAAEMTA2OQQAAAABMAcAAAAIMS8xLzIwMTgIAAAACjEyLzMxLzIwMTcJAAAAATBDbeNN/uPbCGUZKk7+49sI</t>
  </si>
  <si>
    <t>TENJUS5LT1NFOkEwMDUzODAuSVFfTkVUX0lOVEVSRVNUX0VYUC4xMDAwLjEvMS8yMDE2Li4uVVNELi5JTlRFUkVTVCBFWFAgKE5FVCkBAAAATFkNAAIAAAAKMjA4LjU4MjA2OQEIAAAABQAAAAExAQAAAAoxODMwMzgxNjc5AwAAAAMxNjACAAAAAzM2OAQAAAABMAcAAAAIMS8xLzIwMTYIAAAACjEyLzMxLzIwMTUJAAAAATBDbeNN/uPbCGUZKk7+49sIQUNJUS5LT1NFOkEwMDAyNzAuSVFfTFRfSU5WRVNULjEwMDAuMS8xLzIwMTkuLi5VU0QuLkxUX0lOVkVTVE1FTlRTAQAAALbcJQACAAAADDEyMzAzLjcxNjY5NwEIAAAABQAAAAExAQAAAAoyMDIxNTMwNjIzAwAAAAMxNjACAAAABDEwNTQEAAAAATAHAAAACDEvMS8yMDE5CAAAAAoxMi8zMS8yMDE4CQAAAAEwQ23jTf7j2whlGSpO/uPbCEFDSVEuS09TRTpBMDAwMjcwLklRX1NUX0lOVkVTVC4xMDAwLjEvMS8yMDE2Li4uVVNELi5TVCBJTlZFU1RNRU5UUwEAAAC23CUAAgAAAAs0ODg0LjQ2MDQ0NgEIAAAABQAAAAExAQAAAAoxODMxNjQ0MTE0AwAAAAMxNjACAAAABDEwNjkEAAAAATAHAAAACDEvMS8yMDE2CAAAAAoxMi8zMS8yMDE1CQAAAAEwQ23jTf7j2whlGSpO/uPbCEdDSVEuTllTRTpIRC5JUV9ORVRfSU5URVJFU1RfRVhQLjEwMDAuMS8xLzIwMjAuLi5VU0QuLklOVEVSRVNUIEVYUCAoTkVUKQEAAACXQAQAAgAAAAQtOTU4AQgAAAAFAAAAATEBAAAA</t>
  </si>
  <si>
    <t>CjIwODU3Mzk4NjIDAAAAAzE2MAIAAAADMzY4BAAAAAEwBwAAAAgxLzEvMjAyMAgAAAAIMi8zLzIwMTkJAAAAATBDbeNN/uPbCGUZKk7+49sIPENJUS5OWVNFOkhELklRX0xUX0lOVkVTVC4xMDAwLjEvMS8yMDE3Li4uVVNELi5MVF9JTlZFU1RNRU5UUwEAAACXQAQAAwAAAAAAQ23jTf7j2whlGSpO/uPbCD1DSVEuTllTRTpITUMuSVFfU1RfSU5WRVNULjEwMDAuMS8xLzIwMjAuLi5VU0QuLlNUIElOVkVTVE1FTlRTAQAAAJVBBAACAAAACzE0NzMuNDU5MDI5AQgAAAAFAAAAATEBAAAACy0yMTQ1MzExNTQ1AwAAAAMxNjACAAAABDEwNjkEAAAAATAHAAAACDEvMS8yMDIwCAAAAAkzLzMxLzIwMTkJAAAAATBDbeNN/uPbCGUZKk7+49sISENJUS5OWVNFOkhNQy5JUV9ORVRfSU5URVJFU1RfRVhQLjEwMDAuMS8xLzIwMTguLi5VU0QuLklOVEVSRVNUIEVYUCAoTkVUKQEAAACVQQQAAgAAAAoyMjIuODc4OTI3AQgAAAAFAAAAATEBAAAACjE5Njg3OTc1MjIDAAAAAzE2MAIAAAADMzY4BAAAAAEwBwAAAAgxLzEvMjAxOAgAAAAJMy8zMS8yMDE3CQAAAAEwQ23jTf7j2whlGSpO/uPbCD1DSVEuVFNFOjcyNjkuSVFfTFRfSU5WRVNULjEwMDAuMS8xLzIwMjEuLi5VU0QuLkxUX0lOVkVTVE1FTlRTAQAAAA8uCgACAAAACzY1MzcuNDUzMTQ4AQgAAAAFAAAAATEBAAAACjIwNDM3NjQ1ODMDAAAAAzE2MAIAAAAEMTA1NAQA</t>
  </si>
  <si>
    <t>AAABMAcAAAAIMS8xLzIwMjEIAAAACTMvMzEvMjAyMAkAAAABMENt403+49sIZRkqTv7j2wg9Q0lRLlRTRTo3MjY5LklRX1NUX0lOVkVTVC4xMDAwLjEvMS8yMDE4Li4uVVNELi5TVCBJTlZFU1RNRU5UUwEAAAAPLgoAAgAAAAszMDM4LjE3MDQ0OQEIAAAABQAAAAExAQAAAAoxODQ5MDI2NzI3AwAAAAMxNjACAAAABDEwNjkEAAAAATAHAAAACDEvMS8yMDE4CAAAAAkzLzMxLzIwMTcJAAAAATBDbeNN/uPbCFPyKU7+49sISENJUS5UU0U6NzI2OS5JUV9ORVRfSU5URVJFU1RfRVhQLjEwMDAuMS8xLzIwMTYuLi5VU0QuLklOVEVSRVNUIEVYUCAoTkVUKQEAAAAPLgoAAgAAAAoxMzEuODk0MzI3AQgAAAAFAAAAATEBAAAACjE3NDU1MjgwMDQDAAAAAzE2MAIAAAADMzY4BAAAAAEwBwAAAAgxLzEvMjAxNggAAAAJMy8zMS8yMDE1CQAAAAEwQ23jTf7j2whT8ilO/uPbCD1DSVEuVFNFOjcyNzAuSVFfTFRfSU5WRVNULjEwMDAuMS8xLzIwMTkuLi5VU0QuLkxUX0lOVkVTVE1FTlRTAQAAAFJXDQACAAAACjIxMjIuODU2ODQBCAAAAAUAAAABMQEAAAAKMTg5NDU2Nzc1MgMAAAADMTYwAgAAAAQxMDU0BAAAAAEwBwAAAAgxLzEvMjAxOQgAAAAJMy8zMS8yMDE4CQAAAAEwQ23jTf7j2whT8ilO/uPbCD1DSVEuVFNFOjcyNzAuSVFfU1RfSU5WRVNULjEwMDAuMS8xLzIwMTYuLi5VU0QuLlNUIElOVkVTVE1FTlRTAQAAAFJX</t>
  </si>
  <si>
    <t>DQACAAAACzM3MDYuNDUwNjExAQgAAAAFAAAAATEBAAAACjE3NDQ5NDYzMTgDAAAAAzE2MAIAAAAEMTA2OQQAAAABMAcAAAAIMS8xLzIwMTYIAAAACTMvMzEvMjAxNQkAAAABMENt403+49sIU/IpTv7j2whIQ0lRLlhUUkE6REFJLklRX05FVF9JTlRFUkVTVF9FWFAuMTAwMC4xLzEvMjAyMC4uLlVTRC4uSU5URVJFU1QgRVhQIChORVQpBQAAAAAAAAAIAAAAFChJbnZhbGlkIElkZW50aWZpZXIpQ23jTf7j2whT8ilO/uPbCD1DSVEuWFRSQTpEQUkuSVFfTFRfSU5WRVNULjEwMDAuMS8xLzIwMTcuLi5VU0QuLkxUX0lOVkVTVE1FTlRTBQAAAAAAAAAIAAAAFChJbnZhbGlkIElkZW50aWZpZXIpQ23jTf7j2whT8ilO/uPbCD5DSVEuT006Vk9MViBCLklRX1NUX0lOVkVTVC4xMDAwLjEvMS8yMDIwLi4uVVNELi5TVCBJTlZFU1RNRU5UUwEAAAA3xAQAAgAAAAgyMS40MDg5OQEIAAAABQAAAAExAQAAAAoyMDgyNDE1NjAyAwAAAAMxNjACAAAABDEwNjkEAAAAATAHAAAACDEvMS8yMDIwCAAAAAoxMi8zMS8yMDE5CQAAAAEwQ23jTf7j2whT8ilO/uPbCElDSVEuT006Vk9MViBCLklRX05FVF9JTlRFUkVTVF9FWFAuMTAwMC4xLzEvMjAxOC4uLlVTRC4uSU5URVJFU1QgRVhQIChORVQpAQAAADfEBAACAAAACy0xODkuNzIzMTg1AQgAAAAFAAAAATEBAAAACjE5NDk0OTU3OTIDAAAAAzE2MAIAAAADMzY4BAAAAAEwBwAA</t>
  </si>
  <si>
    <t>AAgxLzEvMjAxOAgAAAAKMTIvMzEvMjAxNwkAAAABMENt403+49sIU/IpTv7j2wgvQ0lRLk5BU0RBUUdTOlRTTEEuSVFfQVAuMTAwMC4xLzEvMjAxNy4uLlVTRC4uQVABAAAAEMaiAQIAAAAIMTg2MC4zNDEBCAAAAAUAAAABMQEAAAAKMTk0NTg3MzU1MQMAAAADMTYwAgAAAAQxMDE4BAAAAAEwBwAAAAgxLzEvMjAxNwgAAAAKMTIvMzEvMjAxNgkAAAABMENt403+49sIU/IpTv7j2wgzQ0lRLlRTRTo4MDU4LklRX05QUEUuMTAwMC4xLzEvMjAyMC4uLlVTRC4uUFBFIChORVQpAQAAAIH/BwACAAAADDE5NTczLjcwMjEzNQEIAAAABQAAAAExAQAAAAoyMDQxOTQzMzgwAwAAAAMxNjACAAAABDEwMDQEAAAAATAHAAAACDEvMS8yMDIwCAAAAAkzLzMxLzIwMTkJAAAAATBDbeNN/uPbCFPyKU7+49sINENJUS5UU0U6ODA1OC5JUV9JTkNfVEFYLjEwMDAuMS8xLzIwMTguLi5VU0QuLklOQyBUQVgBAAAAgf8HAAIAAAALMTA4OC40ODQzMjEBCAAAAAUAAAABMQEAAAAKMTg5Mzk5Nzk1NAMAAAADMTYwAgAAAAI3NQQAAAABMAcAAAAIMS8xLzIwMTgIAAAACTMvMzEvMjAxNwkAAAABMENt403+49sIU/IpTv7j2wguQ0lRLktPU0U6QTAwNTM4MC5JUV9BUC4xMDAwLjEvMS8yMDIxLi4uVVNELi5BUAEAAABMWQ0AAgAAAAs4MDc5Ljk2NDI1MQEIAAAABQAAAAExAQAAAAstMjA1NzExNjE5NwMAAAADMTYwAgAAAAQxMDE4BAAA</t>
  </si>
  <si>
    <t>AAEwBwAAAAgxLzEvMjAyMQgAAAAKMTIvMzEvMjAyMAkAAAABMENt403+49sIU/IpTv7j2wg3Q0lRLktPU0U6QTAwNTM4MC5JUV9OUFBFLjEwMDAuMS8xLzIwMTguLi5VU0QuLlBQRSAoTkVUKQEAAABMWQ0AAgAAAAw0NzMyNC43MjI3MzEBCAAAAAUAAAABMQEAAAAKMTk0ODcxMDU4NgMAAAADMTYwAgAAAAQxMDA0BAAAAAEwBwAAAAgxLzEvMjAxOAgAAAAKMTIvMzEvMjAxNwkAAAABMENt403+49sIU/IpTv7j2wg3Q0lRLktPU0U6QTAwMDI3MC5JUV9OUFBFLjEwMDAuMS8xLzIwMTYuLi5VU0QuLlBQRSAoTkVUKQEAAAC23CUAAgAAAAwxMTA4My4xNjgzNDIBCAAAAAUAAAABMQEAAAAKMTgzMTY0NDExNAMAAAADMTYwAgAAAAQxMDA0BAAAAAEwBwAAAAgxLzEvMjAxNggAAAAKMTIvMzEvMjAxNQkAAAABMENt403+49sIU/IpTv7j2wgzQ0lRLk5ZU0U6SEQuSVFfSU5DX1RBWC4xMDAwLjEvMS8yMDIwLi4uVVNELi5JTkMgVEFYAQAAAJdABAACAAAABDM0MzUBCAAAAAUAAAABMQEAAAAKMjA4NTczOTg2MgMAAAADMTYwAgAAAAI3NQQAAAABMAcAAAAIMS8xLzIwMjAIAAAACDIvMy8yMDE5CQAAAAEwQ23jTf7j2whT8ilO/uPbCDNDSVEuTllTRTpITUMuSVFfTlBQRS4xMDAwLjEvMS8yMDIwLi4uVVNELi5QUEUgKE5FVCkBAAAAlUEEAAIAAAAMMjY5MDkuNDgzODc5AQgAAAAFAAAAATEBAAAACy0yMTQ1MzExNTQ1</t>
  </si>
  <si>
    <t>AwAAAAMxNjACAAAABDEwMDQEAAAAATAHAAAACDEvMS8yMDIwCAAAAAkzLzMxLzIwMTkJAAAAATBDbeNN/uPbCFPyKU7+49sINENJUS5OWVNFOkhNQy5JUV9JTkNfVEFYLjEwMDAuMS8xLzIwMTguLi5VU0QuLklOQyBUQVgBAAAAlUEEAAIAAAALMjkzOC4wNDQ4ODcBCAAAAAUAAAABMQEAAAAKMTk2ODc5NzUyMgMAAAADMTYwAgAAAAI3NQQAAAABMAcAAAAIMS8xLzIwMTgIAAAACTMvMzEvMjAxNwkAAAABMENt403+49sIP8spTv7j2wgzQ0lRLlRTRTo3MjY5LklRX05QUEUuMTAwMC4xLzEvMjAxOC4uLlVTRC4uUFBFIChORVQpAQAAAA8uCgACAAAACzY3ODMuMzU0MzYyAQgAAAAFAAAAATEBAAAACjE4NDkwMjY3MjcDAAAAAzE2MAIAAAAEMTAwNAQAAAABMAcAAAAIMS8xLzIwMTgIAAAACTMvMzEvMjAxNwkAAAABMENt403+49sIP8spTv7j2wg0Q0lRLlRTRTo3MjY5LklRX0lOQ19UQVguMTAwMC4xLzEvMjAxNi4uLlVTRC4uSU5DIFRBWAEAAAAPLgoAAgAAAAo1NDYuODcwNTgzAQgAAAAFAAAAATEBAAAACjE3NDU1MjgwMDQDAAAAAzE2MAIAAAACNzUEAAAAATAHAAAACDEvMS8yMDE2CAAAAAkzLzMxLzIwMTUJAAAAATBDbeNN/uPbCD/LKU7+49sINENJUS5YVFJBOkRBSS5JUV9JTkNfVEFYLjEwMDAuMS8xLzIwMjAuLi5VU0QuLklOQyBUQVgFAAAAAAAAAAgAAAAUKEludmFsaWQgSWRlbnRpZmllcilDbeNN</t>
  </si>
  <si>
    <t>/uPbCD/LKU7+49sIKkNJUS5YVFJBOkRBSS5JUV9BUC4xMDAwLjEvMS8yMDE3Li4uVVNELi5BUAUAAAAAAAAACAAAABQoSW52YWxpZCBJZGVudGlmaWVyKUNt403+49sIP8spTv7j2wg0Q0lRLk9NOlZPTFYgQi5JUV9OUFBFLjEwMDAuMS8xLzIwMjAuLi5VU0QuLlBQRSAoTkVUKQEAAAA3xAQAAgAAAAwxMDM1NS4xMDAxODYBCAAAAAUAAAABMQEAAAAKMjA4MjQxNTYwMgMAAAADMTYwAgAAAAQxMDA0BAAAAAEwBwAAAAgxLzEvMjAyMAgAAAAKMTIvMzEvMjAxOQkAAAABMENt403+49sIP8spTv7j2wg1Q0lRLk9NOlZPTFYgQi5JUV9JTkNfVEFYLjEwMDAuMS8xLzIwMTguLi5VU0QuLklOQyBUQVgBAAAAN8QEAAIAAAAKODMyLjkyNTA5NQEIAAAABQAAAAExAQAAAAoxOTQ5NDk1NzkyAwAAAAMxNjACAAAAAjc1BAAAAAEwBwAAAAgxLzEvMjAxOAgAAAAKMTIvMzEvMjAxNwkAAAABMENt403+49sIP8spTv7j2wg9Q0lRLlRTRTo3MjY5LklRX0xUX0lOVkVTVC4xMDAwLjEvMS8yMDE4Li4uVVNELi5MVF9JTlZFU1RNRU5UUwEAAAAPLgoAAgAAAAszMzk5LjUxNTc0NgEIAAAABQAAAAExAQAAAAoxODQ5MDI2NzI3AwAAAAMxNjACAAAABDEwNTQEAAAAATAHAAAACDEvMS8yMDE4CAAAAAkzLzMxLzIwMTcJAAAAATBDbeNN/uPbCD/LKU7+49sIPUNJUS5UU0U6NzI3MC5JUV9MVF9JTlZFU1QuMTAwMC4xLzEvMjAxNi4u</t>
  </si>
  <si>
    <t>LlVTRC4uTFRfSU5WRVNUTUVOVFMBAAAAUlcNAAIAAAALMTUxNS4wMDk2MTQBCAAAAAUAAAABMQEAAAAKMTc0NDk0NjMxOAMAAAADMTYwAgAAAAQxMDU0BAAAAAEwBwAAAAgxLzEvMjAxNggAAAAJMy8zMS8yMDE1CQAAAAEwQ23jTf7j2wg/yylO/uPbCD1DSVEuWFRSQTpEQUkuSVFfU1RfSU5WRVNULjEwMDAuMS8xLzIwMTkuLi5VU0QuLlNUIElOVkVTVE1FTlRTBQAAAAAAAAAIAAAAFChJbnZhbGlkIElkZW50aWZpZXIpQ23jTf7j2wg/yylO/uPbCD5DSVEuT006Vk9MViBCLklRX0xUX0lOVkVTVC4xMDAwLjEvMS8yMDIwLi4uVVNELi5MVF9JTlZFU1RNRU5UUwEAAAA3xAQAAgAAAAsxNTIwLjAzODI3NgEIAAAABQAAAAExAQAAAAoyMDgyNDE1NjAyAwAAAAMxNjACAAAABDEwNTQEAAAAATAHAAAACDEvMS8yMDIwCAAAAAoxMi8zMS8yMDE5CQAAAAEwQ23jTf7j2wg/yylO/uPbCD5DSVEuT006Vk9MViBCLklRX1NUX0lOVkVTVC4xMDAwLjEvMS8yMDE3Li4uVVNELi5TVCBJTlZFU1RNRU5UUwEAAAA3xAQAAgAAAAoxMzQuNzMzOTE5AQgAAAAFAAAAATEBAAAACjE5MDgzODUxODADAAAAAzE2MAIAAAAEMTA2OQQAAAABMAcAAAAIMS8xLzIwMTcIAAAACjEyLzMxLzIwMTYJAAAAATBDbeNN/uPbCD/LKU7+49sIMUNJUS5OWVNFOkYuSVFfTlBQRS4xMDAwLjEvMS8yMDE5Li4uVVNELi5QUEUgKE5FVCkBAAAAX58B</t>
  </si>
  <si>
    <t>AAIAAAAFMzc4ODMBCAAAAAUAAAABMQEAAAAKMjA3ODg1ODI0MAMAAAADMTYwAgAAAAQxMDA0BAAAAAEwBwAAAAgxLzEvMjAxOQgAAAAKMTIvMzEvMjAxOAkAAAABMENt403+49sIP8spTv7j2wgyQ0lRLk5ZU0U6Ri5JUV9JTkNfVEFYLjEwMDAuMS8xLzIwMTcuLi5VU0QuLklOQyBUQVgBAAAAX58BAAIAAAAEMjE4NAEIAAAABQAAAAExAQAAAAoxOTQ2NDI0MDMzAwAAAAMxNjACAAAAAjc1BAAAAAEwBwAAAAgxLzEvMjAxNwgAAAAKMTIvMzEvMjAxNgkAAAABMENt403+49sIP8spTv7j2wgvQ0lRLk5BU0RBUUdTOkFBUEwuSVFfQVAuMTAwMC4xLzEvMjAyMC4uLlVTRC4uQVABAAAAaWEAAAIAAAAFNDYyMzYBCAAAAAUAAAABMQEAAAALLTIxMjQ2NTk3NDMDAAAAAzE2MAIAAAAEMTAxOAQAAAABMAcAAAAIMS8xLzIwMjAIAAAACTkvMjgvMjAxOQkAAAABMENt403+49sIP8spTv7j2wgzQ0lRLk5ZU0U6R00uSVFfSU5DX1RBWC4xMDAwLjEvMS8yMDIxLi4uVVNELi5JTkMgVEFYAQAAAFTupQMCAAAABDE3NzQBCAAAAAUAAAABMQEAAAALLTIwNjI2NjAzMjkDAAAAAzE2MAIAAAACNzUEAAAAATAHAAAACDEvMS8yMDIxCAAAAAoxMi8zMS8yMDIwCQAAAAEwQ23jTf7j2wg/yylO/uPbCClDSVEuTllTRTpHTS5JUV9BUC4xMDAwLjEvMS8yMDE4Li4uVVNELi5BUAEAAABU7qUDAgAAAAUyMzkyOQEIAAAABQAAAAExAQAA</t>
  </si>
  <si>
    <t>AAoyMDA4MDcwMTM3AwAAAAMxNjACAAAABDEwMTgEAAAAATAHAAAACDEvMS8yMDE4CAAAAAoxMi8zMS8yMDE3CQAAAAEwQ23jTf7j2wgxpClO/uPbCCpDSVEuVFNFOjcyMDMuSVFfQVAuMTAwMC4xLzEvMjAxNi4uLlVTRC4uQVABAAAAvOAEAAIAAAAMMjAwODkuOTA3ODg4AQgAAAAFAAAAATEBAAAACjE4NDc4MjUxMjADAAAAAzE2MAIAAAAEMTAxOAQAAAABMAcAAAAIMS8xLzIwMTYIAAAACTMvMzEvMjAxNQkAAAABMENt403+49sIMaQpTv7j2wgzQ0lRLlRTRTo4MDU4LklRX05QUEUuMTAwMC4xLzEvMjAxNy4uLlVTRC4uUFBFIChORVQpAQAAAIH/BwACAAAADDIwNDQ2LjYzNDg5NAEIAAAABQAAAAExAQAAAAoxODUxMTEwMTM0AwAAAAMxNjACAAAABDEwMDQEAAAAATAHAAAACDEvMS8yMDE3CAAAAAkzLzMxLzIwMTYJAAAAATBDbeNN/uPbCDGkKU7+49sILkNJUS5LT1NFOkEwMDUzODAuSVFfQVAuMTAwMC4xLzEvMjAxOC4uLlVTRC4uQVABAAAATFkNAAIAAAALNjA2OS41NjgzNTUBCAAAAAUAAAABMQEAAAAKMTk0ODcxMDU4NgMAAAADMTYwAgAAAAQxMDE4BAAAAAEwBwAAAAgxLzEvMjAxOAgAAAAKMTIvMzEvMjAxNwkAAAABMENt403+49sIP8spTv7j2wguQ0lRLktPU0U6QTAwMDI3MC5JUV9BUC4xMDAwLjEvMS8yMDE2Li4uVVNELi5BUAEAAAC23CUAAgAAAAs1MDAxLjYxNDQ0OAEIAAAABQAAAAExAQAA</t>
  </si>
  <si>
    <t>AAoxODMxNjQ0MTE0AwAAAAMxNjACAAAABDEwMTgEAAAAATAHAAAACDEvMS8yMDE2CAAAAAoxMi8zMS8yMDE1CQAAAAEwQ23jTf7j2wgxpClO/uPbCDNDSVEuTllTRTpITUMuSVFfTlBQRS4xMDAwLjEvMS8yMDE3Li4uVVNELi5QUEUgKE5FVCkBAAAAlUEEAAIAAAAMMjc5NDIuMDA2NTc2AQgAAAAFAAAAATEBAAAACjE4OTM4NDc3NzIDAAAAAzE2MAIAAAAEMTAwNAQAAAABMAcAAAAIMS8xLzIwMTcIAAAACTMvMzEvMjAxNgkAAAABMENt403+49sIMaQpTv7j2wgqQ0lRLlRTRTo3MjcwLklRX0FQLjEwMDAuMS8xLzIwMTYuLi5VU0QuLkFQAQAAAFJXDQACAAAACzMyNjguNzgwNzk2AQgAAAAFAAAAATEBAAAACjE3NDQ5NDYzMTgDAAAAAzE2MAIAAAAEMTAxOAQAAAABMAcAAAAIMS8xLzIwMTYIAAAACTMvMzEvMjAxNQkAAAABMENt403+49sIMaQpTv7j2wgrQ0lRLk9NOlZPTFYgQi5JUV9BUC4xMDAwLjEvMS8yMDIwLi4uVVNELi5BUAEAAAA3xAQAAgAAAAs3MTI4LjEyMzE1NAEIAAAABQAAAAExAQAAAAoyMDgyNDE1NjAyAwAAAAMxNjACAAAABDEwMTgEAAAAATAHAAAACDEvMS8yMDIwCAAAAAoxMi8zMS8yMDE5CQAAAAEwQ23jTf7j2wgxpClO/uPbCDtDSVEuTllTRTpGLklRX1NUX0lOVkVTVC4xMDAwLjEvMS8yMDE2Li4uVVNELi5TVCBJTlZFU1RNRU5UUwEAAABfnwEAAgAAAAUxODE4MQEIAAAABQAAAAEx</t>
  </si>
  <si>
    <t>AQAAAAoxODczNDQ5NzgwAwAAAAMxNjACAAAABDEwNjkEAAAAATAHAAAACDEvMS8yMDE2CAAAAAoxMi8zMS8yMDE1CQAAAAEwQ23jTf7j2wgxpClO/uPbCD1DSVEuVFNFOjcyMDMuSVFfU1RfSU5WRVNULjEwMDAuMS8xLzIwMTguLi5VU0QuLlNUIElOVkVTVE1FTlRTAQAAALzgBAACAAAADDIyNjI0LjE5NzY0OQEIAAAABQAAAAExAQAAAAoxOTY5MDQ3NzczAwAAAAMxNjACAAAABDEwNjkEAAAAATAHAAAACDEvMS8yMDE4CAAAAAkzLzMxLzIwMTcJAAAAATBDbeNN/uPbCDGkKU7+49sIQkNJUS5OQVNEQVFHUzpUU0xBLklRX0xUX0lOVkVTVC4xMDAwLjEvMS8yMDE5Li4uVVNELi5MVF9JTlZFU1RNRU5UUwEAAAAQxqIBAgAAAAIxMgEIAAAABQAAAAExAQAAAAoyMDc5MTI4NjI1AwAAAAMxNjACAAAABDEwNTQEAAAAATAHAAAACDEvMS8yMDE5CAAAAAoxMi8zMS8yMDE4CQAAAAEwQ23jTf7j2wgxpClO/uPbCD1DSVEuVFNFOjgwNTguSVFfTFRfSU5WRVNULjEwMDAuMS8xLzIwMTcuLi5VU0QuLkxUX0lOVkVTVE1FTlRTAQAAAIH/BwACAAAADDQ0MzI0LjAyNzkxMQEIAAAABQAAAAExAQAAAAoxODUxMTEwMTM0AwAAAAMxNjACAAAABDEwNTQEAAAAATAHAAAACDEvMS8yMDE3CAAAAAkzLzMxLzIwMTYJAAAAATBDbeNN/uPbCDGkKU7+49sIQUNJUS5LT1NFOkEwMDAyNzAuSVFfU1RfSU5WRVNULjEwMDAuMS8xLzIw</t>
  </si>
  <si>
    <t>MTguLi5VU0QuLlNUIElOVkVTVE1FTlRTAQAAALbcJQACAAAACjczMDguOTM5MzIBCAAAAAUAAAABMQEAAAAKMTk0ODIyNjQyMAMAAAADMTYwAgAAAAQxMDY5BAAAAAEwBwAAAAgxLzEvMjAxOAgAAAAKMTIvMzEvMjAxNwkAAAABMENt403+49sIMaQpTv7j2wg9Q0lRLlRTRTo3MjY5LklRX1NUX0lOVkVTVC4xMDAwLjEvMS8yMDIwLi4uVVNELi5TVCBJTlZFU1RNRU5UUwEAAAAPLgoAAgAAAAsxNzA2LjAzNzMwOQEIAAAABQAAAAExAQAAAAoxOTcwMjEzMDA5AwAAAAMxNjACAAAABDEwNjkEAAAAATAHAAAACDEvMS8yMDIwCAAAAAkzLzMxLzIwMTkJAAAAATBDbeNN/uPbCDGkKU7+49sISUNJUS5PTTpWT0xWIEIuSVFfTkVUX0lOVEVSRVNUX0VYUC4xMDAwLjEvMS8yMDIwLi4uVVNELi5JTlRFUkVTVCBFWFAgKE5FVCkBAAAAN8QEAAIAAAAKLTExNC40MzEwNQEIAAAABQAAAAExAQAAAAoyMDgyNDE1NjAyAwAAAAMxNjACAAAAAzM2OAQAAAABMAcAAAAIMS8xLzIwMjAIAAAACjEyLzMxLzIwMTkJAAAAATBDbeNN/uPbCDGkKU7+49sIOUNJUS5OQVNEQVFHUzpBQVBMLklRX0lOQ19UQVguMTAwMC4xLzEvMjAyMC4uLlVTRC4uSU5DIFRBWAEAAABpYQAAAgAAAAUxMDQ4MQEIAAAABQAAAAExAQAAAAstMjEyNDY1OTc0MwMAAAADMTYwAgAAAAI3NQQAAAABMAcAAAAIMS8xLzIwMjAIAAAACTkvMjgvMjAxOQkAAAAB</t>
  </si>
  <si>
    <t>MENt403+49sIMaQpTv7j2wg0Q0lRLlRTRTo3MjAzLklRX0lOQ19UQVguMTAwMC4xLzEvMjAxNi4uLlVTRC4uSU5DIFRBWAEAAAC84AQAAgAAAAs3NDQ2LjE5NTY2MwEIAAAABQAAAAExAQAAAAoxODQ3ODI1MTIwAwAAAAMxNjACAAAAAjc1BAAAAAEwBwAAAAgxLzEvMjAxNggAAAAJMy8zMS8yMDE1CQAAAAEwQ23jTf7j2wgpfSlO/uPbCCpDSVEuVFNFOjgwNTguSVFfQVAuMTAwMC4xLzEvMjAxNy4uLlVTRC4uQVABAAAAgf8HAAIAAAAMMTkwNjIuNDUwMTkzAQgAAAAFAAAAATEBAAAACjE4NTExMTAxMzQDAAAAAzE2MAIAAAAEMTAxOAQAAAABMAcAAAAIMS8xLzIwMTcIAAAACTMvMzEvMjAxNgkAAAABMENt403+49sIKX0pTv7j2wgyQ0lRLk5ZU0U6SEQuSVFfTlBQRS4xMDAwLjEvMS8yMDE2Li4uVVNELi5QUEUgKE5FVCkBAAAAl0AEAAIAAAAFMjI3MjABCAAAAAUAAAABMQEAAAAKMTgzMzE2OTk0NQMAAAADMTYwAgAAAAQxMDA0BAAAAAEwBwAAAAgxLzEvMjAxNggAAAAIMi8xLzIwMTUJAAAAATBDbeNN/uPbCCl9KU7+49sIM0NJUS5UU0U6NzI2OS5JUV9OUFBFLjEwMDAuMS8xLzIwMjAuLi5VU0QuLlBQRSAoTkVUKQEAAAAPLgoAAgAAAAs4MTYwLjU5ODk3NAEIAAAABQAAAAExAQAAAAoxOTcwMjEzMDA5AwAAAAMxNjACAAAABDEwMDQEAAAAATAHAAAACDEvMS8yMDIwCAAAAAkzLzMxLzIwMTkJAAAAATBD</t>
  </si>
  <si>
    <t>beNN/uPbCDGkKU7+49sIM0NJUS5UU0U6NzI3MC5JUV9OUFBFLjEwMDAuMS8xLzIwMTguLi5VU0QuLlBQRSAoTkVUKQEAAABSVw0AAgAAAAs1ODk0Ljc1MzQ1MgEIAAAABQAAAAExAQAAAAoxODYwNDExNTg5AwAAAAMxNjACAAAABDEwMDQEAAAAATAHAAAACDEvMS8yMDE4CAAAAAkzLzMxLzIwMTcJAAAAATBDbeNN/uPbCCl9KU7+49sIO0NJUS5OWVNFOkYuSVFfTFRfSU5WRVNULjEwMDAuMS8xLzIwMTYuLi5VU0QuLkxUX0lOVkVTVE1FTlRTAQAAAF+fAQACAAAABDMyNDQBCAAAAAUAAAABMQEAAAAKMTg3MzQ0OTc4MAMAAAADMTYwAgAAAAQxMDU0BAAAAAEwBwAAAAgxLzEvMjAxNggAAAAKMTIvMzEvMjAxNQkAAAABMENt403+49sIKX0pTv7j2wg9Q0lRLlRTRTo4MDU4LklRX1NUX0lOVkVTVC4xMDAwLjEvMS8yMDE5Li4uVVNELi5TVCBJTlZFU1RNRU5UUwEAAACB/wcAAgAAAAsyMjg3Ljc5MjU4NQEIAAAABQAAAAExAQAAAAoxOTY5MDkzMTg0AwAAAAMxNjACAAAABDEwNjkEAAAAATAHAAAACDEvMS8yMDE5CAAAAAkzLzMxLzIwMTgJAAAAATBDbeNN/uPbCCl9KU7+49sIQUNJUS5LT1NFOkEwMDAyNzAuSVFfTFRfSU5WRVNULjEwMDAuMS8xLzIwMTguLi5VU0QuLkxUX0lOVkVTVE1FTlRTAQAAALbcJQACAAAADDEyNjA3LjAzNzkzNAEIAAAABQAAAAExAQAAAAoxOTQ4MjI2NDIwAwAAAAMxNjACAAAABDEw</t>
  </si>
  <si>
    <t>NTQEAAAAATAHAAAACDEvMS8yMDE4CAAAAAoxMi8zMS8yMDE3CQAAAAEwQ23jTf7j2wgpfSlO/uPbCEhDSVEuTllTRTpITUMuSVFfTkVUX0lOVEVSRVNUX0VYUC4xMDAwLjEvMS8yMDE3Li4uVVNELi5JTlRFUkVTVCBFWFAgKE5FVCkBAAAAlUEEAAIAAAAKMTI3LjA5MTQ4NgEIAAAABQAAAAExAQAAAAoxODkzODQ3NzcyAwAAAAMxNjACAAAAAzM2OAQAAAABMAcAAAAIMS8xLzIwMTcIAAAACTMvMzEvMjAxNgkAAAABMENt403+49sIKX0pTv7j2whIQ0lRLlRTRTo3MjcwLklRX05FVF9JTlRFUkVTVF9FWFAuMTAwMC4xLzEvMjAyMS4uLlVTRC4uSU5URVJFU1QgRVhQIChORVQpAQAAAFJXDQACAAAACjEwNy4zMDI4NDMBCAAAAAUAAAABMQEAAAAKMjA0MzE1Mjc1OQMAAAADMTYwAgAAAAMzNjgEAAAAATAHAAAACDEvMS8yMDIxCAAAAAkzLzMxLzIwMjAJAAAAATBDbeNN/uPbCCl9KU7+49sIMkNJUS5OWVNFOkYuSVFfSU5DX1RBWC4xMDAwLjEvMS8yMDE5Li4uVVNELi5JTkMgVEFYAQAAAF+fAQACAAAAAzY1MAEIAAAABQAAAAExAQAAAAoyMDc4ODU4MjQwAwAAAAMxNjACAAAAAjc1BAAAAAEwBwAAAAgxLzEvMjAxOQgAAAAKMTIvMzEvMjAxOAkAAAABMENt403+49sIKX0pTv7j2wgpQ0lRLk5ZU0U6R00uSVFfQVAuMTAwMC4xLzEvMjAyMC4uLlVTRC4uQVABAAAAVO6lAwIAAAAFMjEwMTgBCAAAAAUAAAABMQEA</t>
  </si>
  <si>
    <t>AAALLTIxMTM4ODAyMzMDAAAAAzE2MAIAAAAEMTAxOAQAAAABMAcAAAAIMS8xLzIwMjAIAAAACjEyLzMxLzIwMTkJAAAAATBDbeNN/uPbCCl9KU7+49sIM0NJUS5UU0U6ODA1OC5JUV9OUFBFLjEwMDAuMS8xLzIwMTkuLi5VU0QuLlBQRSAoTkVUKQEAAACB/wcAAgAAAAsxOTgzMS40MTE4OQEIAAAABQAAAAExAQAAAAoxOTY5MDkzMTg0AwAAAAMxNjACAAAABDEwMDQEAAAAATAHAAAACDEvMS8yMDE5CAAAAAkzLzMxLzIwMTgJAAAAATBDbeNN/uPbCCl9KU7+49sILkNJUS5LT1NFOkEwMDAyNzAuSVFfQVAuMTAwMC4xLzEvMjAxOC4uLlVTRC4uQVABAAAAttwlAAIAAAALNDc4Ni41NTQ0NDMBCAAAAAUAAAABMQEAAAAKMTk0ODIyNjQyMAMAAAADMTYwAgAAAAQxMDE4BAAAAAEwBwAAAAgxLzEvMjAxOAgAAAAKMTIvMzEvMjAxNwkAAAABMENt403+49sIKX0pTv7j2wgzQ0lRLk5ZU0U6SEQuSVFfSU5DX1RBWC4xMDAwLjEvMS8yMDE5Li4uVVNELi5JTkMgVEFYAQAAAJdABAACAAAABDUwNjgBCAAAAAUAAAABMQEAAAAKMjAyMzc1NzQ1NgMAAAADMTYwAgAAAAI3NQQAAAABMAcAAAAIMS8xLzIwMTkIAAAACTEvMjgvMjAxOAkAAAABMENt403+49sIKX0pTv7j2wg0Q0lRLlhUUkE6REFJLklRX0lOQ19UQVguMTAwMC4xLzEvMjAxOS4uLlVTRC4uSU5DIFRBWAUAAAAAAAAACAAAABQoSW52YWxpZCBJZGVudGlmaWVy</t>
  </si>
  <si>
    <t>KUNt403+49sIKX0pTv7j2wg7Q0lRLk5ZU0U6Ri5JUV9TVF9JTlZFU1QuMTAwMC4xLzEvMjAxOC4uLlVTRC4uU1QgSU5WRVNUTUVOVFMBAAAAX58BAAIAAAAFMTc1NTQBCAAAAAUAAAABMQEAAAAKMjAwODA3NjM3OQMAAAADMTYwAgAAAAQxMDY5BAAAAAEwBwAAAAgxLzEvMjAxOAgAAAAKMTIvMzEvMjAxNwkAAAABMENt403+49sIZlYpTv7j2whCQ0lRLk5BU0RBUUdTOkFBUEwuSVFfU1RfSU5WRVNULjEwMDAuMS8xLzIwMTYuLi5VU0QuLlNUIElOVkVTVE1FTlRTAQAAAGlhAAACAAAABTIwNDgxAQgAAAAFAAAAATEBAAAACjE4NjM5OTY2ODQDAAAAAzE2MAIAAAAEMTA2OQQAAAABMAcAAAAIMS8xLzIwMTYIAAAACTkvMjYvMjAxNQkAAAABMENt403+49sIZlYpTv7j2wg8Q0lRLk5ZU0U6R00uSVFfTFRfSU5WRVNULjEwMDAuMS8xLzIwMTcuLi5VU0QuLkxUX0lOVkVTVE1FTlRTAQAAAFTupQMCAAAABDgwNTIBCAAAAAUAAAABMQEAAAAKMTk0MzkyMjc4NAMAAAADMTYwAgAAAAQxMDU0BAAAAAEwBwAAAAgxLzEvMjAxNwgAAAAKMTIvMzEvMjAxNgkAAAABMENt403+49sIKX0pTv7j2whCQ0lRLk5BU0RBUUdTOlRTTEEuSVFfTFRfSU5WRVNULjEwMDAuMS8xLzIwMjEuLi5VU0QuLkxUX0lOVkVTVE1FTlRTAQAAABDGogEDAAAAAABDbeNN/uPbCCl9KU7+49sIPUNJUS5UU0U6ODA1OC5JUV9MVF9JTlZFU1QuMTAw</t>
  </si>
  <si>
    <t>MC4xLzEvMjAxOS4uLlVTRC4uTFRfSU5WRVNUTUVOVFMBAAAAgf8HAAIAAAALNTAxOTUuMzQxNTgBCAAAAAUAAAABMQEAAAAKMTk2OTA5MzE4NAMAAAADMTYwAgAAAAQxMDU0BAAAAAEwBwAAAAgxLzEvMjAxOQgAAAAJMy8zMS8yMDE4CQAAAAEwQ23jTf7j2whmVilO/uPbCDxDSVEuTllTRTpIRC5JUV9MVF9JTlZFU1QuMTAwMC4xLzEvMjAyMS4uLlVTRC4uTFRfSU5WRVNUTUVOVFMBAAAAl0AEAAIAAAADMTIwAQgAAAAFAAAAATEBAAAACy0yMTA3MjIwNzUzAwAAAAMxNjACAAAABDEwNTQEAAAAATAHAAAACDEvMS8yMDIxCAAAAAgyLzIvMjAyMAkAAAABMENt403+49sIZlYpTv7j2whIQ0lRLlRTRTo3MjcwLklRX05FVF9JTlRFUkVTVF9FWFAuMTAwMC4xLzEvMjAxOC4uLlVTRC4uSU5URVJFU1QgRVhQIChORVQpAQAAAFJXDQACAAAACDI0Ljg0MzA1AQgAAAAFAAAAATEBAAAACjE4NjA0MTE1ODkDAAAAAzE2MAIAAAADMzY4BAAAAAEwBwAAAAgxLzEvMjAxOAgAAAAJMy8zMS8yMDE3CQAAAAEwQ23jTf7j2whmVilO/uPbCDJDSVEuTllTRTpGLklRX0lOQ19UQVguMTAwMC4xLzEvMjAxNi4uLlVTRC4uSU5DIFRBWAEAAABfnwEAAgAAAAQyODgxAQgAAAAFAAAAATEBAAAACjE4NzM0NDk3ODADAAAAAzE2MAIAAAACNzUEAAAAATAHAAAACDEvMS8yMDE2CAAAAAoxMi8zMS8yMDE1CQAAAAEwQ23jTf7j2whmVilO</t>
  </si>
  <si>
    <t>/uPbCDNDSVEuTllTRTpHTS5JUV9JTkNfVEFYLjEwMDAuMS8xLzIwMjAuLi5VU0QuLklOQyBUQVgBAAAAVO6lAwIAAAADNzY5AQgAAAAFAAAAATEBAAAACy0yMTEzODgwMjMzAwAAAAMxNjACAAAAAjc1BAAAAAEwBwAAAAgxLzEvMjAyMAgAAAAKMTIvMzEvMjAxOQkAAAABMENt403+49sIZlYpTv7j2wgzQ0lRLlRTRTo3MjAzLklRX05QUEUuMTAwMC4xLzEvMjAyMC4uLlVTRC4uUFBFIChORVQpAQAAALzgBAACAAAADDU1NzU3LjYyODQ2OQEIAAAABQAAAAExAQAAAAoyMDQyMzIyNDI4AwAAAAMxNjACAAAABDEwMDQEAAAAATAHAAAACDEvMS8yMDIwCAAAAAkzLzMxLzIwMTkJAAAAATBDbeNN/uPbCGZWKU7+49sIM0NJUS5UU0U6ODA1OC5JUV9OUFBFLjEwMDAuMS8xLzIwMTYuLi5VU0QuLlBQRSAoTkVUKQEAAACB/wcAAgAAAAwxOTk2Mi4xNzIyNDEBCAAAAAUAAAABMQEAAAAKMTc5NzQ3NDA0NQMAAAADMTYwAgAAAAQxMDA0BAAAAAEwBwAAAAgxLzEvMjAxNggAAAAJMy8zMS8yMDE1CQAAAAEwQ23jTf7j2whmVilO/uPbCDhDSVEuS09TRTpBMDAwMjcwLklRX0lOQ19UQVguMTAwMC4xLzEvMjAxOC4uLlVTRC4uSU5DIFRBWAEAAAC23CUAAgAAAAoxNjEuMDQyMzA4AQgAAAAFAAAAATEBAAAACjE5NDgyMjY0MjADAAAAAzE2MAIAAAACNzUEAAAAATAHAAAACDEvMS8yMDE4CAAAAAoxMi8zMS8yMDE3CQAAAAEw</t>
  </si>
  <si>
    <t>Q23jTf7j2whmVilO/uPbCDNDSVEuTllTRTpIRC5JUV9JTkNfVEFYLjEwMDAuMS8xLzIwMTYuLi5VU0QuLklOQyBUQVgBAAAAl0AEAAIAAAAEMzYzMQEIAAAABQAAAAExAQAAAAoxODMzMTY5OTQ1AwAAAAMxNjACAAAAAjc1BAAAAAEwBwAAAAgxLzEvMjAxNggAAAAIMi8xLzIwMTUJAAAAATArl+NN/uPbCGZWKU7+49sIKkNJUS5OWVNFOkhNQy5JUV9BUC4xMDAwLjEvMS8yMDE5Li4uVVNELi5BUAEAAACVQQQAAgAAAAwxMTUzMC43ODUzNDkBCAAAAAUAAAABMQEAAAAKMjA0MTg3ODQ5OAMAAAADMTYwAgAAAAQxMDE4BAAAAAEwBwAAAAgxLzEvMjAxOQgAAAAJMy8zMS8yMDE4CQAAAAEwK5fjTf7j2whmVilO/uPbCCpDSVEuWFRSQTpEQUkuSVFfQVAuMTAwMC4xLzEvMjAyMS4uLlVTRC4uQVAFAAAAAAAAAAgAAAAUKEludmFsaWQgSWRlbnRpZmllcikrl+NN/uPbCGZWKU7+49sITENJUS5LT1NFOkEwMDAyNzAuSVFfTkVUX0lOVEVSRVNUX0VYUC4xMDAwLjEvMS8yMDIwLi4uVVNELi5JTlRFUkVTVCBFWFAgKE5FVCkBAAAAttwlAAIAAAAIMy42ODczNDEBCAAAAAUAAAABMQEAAAAKMjA4MzY4NTIyOQMAAAADMTYwAgAAAAMzNjgEAAAAATAHAAAACDEvMS8yMDIwCAAAAAoxMi8zMS8yMDE5CQAAAAEwK5fjTf7j2whmVilO/uPbCD1DSVEuTllTRTpITUMuSVFfTFRfSU5WRVNULjEwMDAuMS8xLzIwMjEuLi5VU0Qu</t>
  </si>
  <si>
    <t>LkxUX0lOVkVTVE1FTlRTAQAAAJVBBAACAAAADDEwMTk2LjgyNzY4NAEIAAAABQAAAAExAQAAAAstMjA5MDgyMjY2MQMAAAADMTYwAgAAAAQxMDU0BAAAAAEwBwAAAAgxLzEvMjAyMQgAAAAJMy8zMS8yMDIwCQAAAAEwK5fjTf7j2wgHLylO/uPbCEhDSVEuTllTRTpITUMuSVFfTkVUX0lOVEVSRVNUX0VYUC4xMDAwLjEvMS8yMDE2Li4uVVNELi5JTlRFUkVTVCBFWFAgKE5FVCkBAAAAlUEEAAIAAAAJMTAyLjg5MTkxAQgAAAAFAAAAATEBAAAACjE4NDc3NzI1MDYDAAAAAzE2MAIAAAADMzY4BAAAAAEwBwAAAAgxLzEvMjAxNggAAAAJMy8zMS8yMDE1CQAAAAEwK5fjTf7j2wgHLylO/uPbCD1DSVEuVFNFOjcyNzAuSVFfTFRfSU5WRVNULjEwMDAuMS8xLzIwMTcuLi5VU0QuLkxUX0lOVkVTVE1FTlRTAQAAAFJXDQACAAAACzEwMDAuMzczNzU0AQgAAAAFAAAAATEBAAAACjE4NjA0MTE2NjkDAAAAAzE2MAIAAAAEMTA1NAQAAAABMAcAAAAIMS8xLzIwMTcIAAAACTMvMzEvMjAxNgkAAAABMCuX403+49sIBy8pTv7j2wg+Q0lRLk9NOlZPTFYgQi5JUV9TVF9JTlZFU1QuMTAwMC4xLzEvMjAxOC4uLlVTRC4uU1QgSU5WRVNUTUVOVFMBAAAAN8QEAAIAAAAJMjEuNzQ1NDc4AQgAAAAFAAAAATEBAAAACjE5NDk0OTU3OTIDAAAAAzE2MAIAAAAEMTA2OQQAAAABMAcAAAAIMS8xLzIwMTgIAAAACjEyLzMxLzIwMTcJAAAA</t>
  </si>
  <si>
    <t>ATArl+NN/uPbCAcvKU7+49sIMkNJUS5OWVNFOkYuSVFfSU5DX1RBWC4xMDAwLjEvMS8yMDIwLi4uVVNELi5JTkMgVEFYAQAAAF+fAQACAAAABC03MjQBCAAAAAUAAAABMQEAAAALLTIxMTM2OTI0NjEDAAAAAzE2MAIAAAACNzUEAAAAATAHAAAACDEvMS8yMDIwCAAAAAoxMi8zMS8yMDE5CQAAAAEwK5fjTf7j2wgHLylO/uPbCChDSVEuTllTRTpGLklRX0FQLjEwMDAuMS8xLzIwMTcuLi5VU0QuLkFQAQAAAF+fAQACAAAABTIxMjk2AQgAAAAFAAAAATEBAAAACjE5NDY0MjQwMzMDAAAAAzE2MAIAAAAEMTAxOAQAAAABMAcAAAAIMS8xLzIwMTcIAAAACjEyLzMxLzIwMTYJAAAAATArl+NN/uPbCAcvKU7+49sIOENJUS5OQVNEQVFHUzpBQVBMLklRX05QUEUuMTAwMC4xLzEvMjAyMC4uLlVTRC4uUFBFIChORVQpAQAAAGlhAAACAAAABTM3Mzc4AQgAAAAFAAAAATEBAAAACy0yMTI0NjU5NzQzAwAAAAMxNjACAAAABDEwMDQEAAAAATAHAAAACDEvMS8yMDIwCAAAAAk5LzI4LzIwMTkJAAAAATArl+NN/uPbCAcvKU7+49sIOUNJUS5OQVNEQVFHUzpBQVBMLklRX0lOQ19UQVguMTAwMC4xLzEvMjAxOC4uLlVTRC4uSU5DIFRBWAEAAABpYQAAAgAAAAUxNTczOAEIAAAABQAAAAExAQAAAAoxOTg5OTA5ODE0AwAAAAMxNjACAAAAAjc1BAAAAAEwBwAAAAgxLzEvMjAxOAgAAAAJOS8zMC8yMDE3CQAAAAEwK5fjTf7j2wgH</t>
  </si>
  <si>
    <t>LylO/uPbCClDSVEuTllTRTpHTS5JUV9BUC4xMDAwLjEvMS8yMDIxLi4uVVNELi5BUAEAAABU7qUDAgAAAAUxOTkyOAEIAAAABQAAAAExAQAAAAstMjA2MjY2MDMyOQMAAAADMTYwAgAAAAQxMDE4BAAAAAEwBwAAAAgxLzEvMjAyMQgAAAAKMTIvMzEvMjAyMAkAAAABMCuX403+49sIBy8pTv7j2wgyQ0lRLk5ZU0U6R00uSVFfTlBQRS4xMDAwLjEvMS8yMDE4Li4uVVNELi5QUEUgKE5FVCkBAAAAVO6lAwIAAAAFMzYyNTMBCAAAAAUAAAABMQEAAAAKMjAwODA3MDEzNwMAAAADMTYwAgAAAAQxMDA0BAAAAAEwBwAAAAgxLzEvMjAxOAgAAAAKMTIvMzEvMjAxNwkAAAABMCuX403+49sIBy8pTv7j2wgzQ0lRLk5ZU0U6R00uSVFfSU5DX1RBWC4xMDAwLjEvMS8yMDE2Li4uVVNELi5JTkMgVEFYAQAAAFTupQMCAAAABS0xMjE5AQgAAAAFAAAAATEBAAAACjE4NzMzMDIzNzcDAAAAAzE2MAIAAAACNzUEAAAAATAHAAAACDEvMS8yMDE2CAAAAAoxMi8zMS8yMDE1CQAAAAEwK5fjTf7j2wgHLylO/uPbCCpDSVEuVFNFOjcyMDMuSVFfQVAuMTAwMC4xLzEvMjAxOS4uLlVTRC4uQVABAAAAvOAEAAIAAAAMMjQzNTUuMzIzNDA4AQgAAAAFAAAAATEBAAAACjIwNDIzMjI0MjcDAAAAAzE2MAIAAAAEMTAxOAQAAAABMAcAAAAIMS8xLzIwMTkIAAAACTMvMzEvMjAxOAkAAAABMCuX403+49sIBy8pTv7j2wgzQ0lRLlRTRTo3MjAz</t>
  </si>
  <si>
    <t>LklRX05QUEUuMTAwMC4xLzEvMjAxNi4uLlVTRC4uUFBFIChORVQpAQAAALzgBAACAAAADDQ0NTU4LjMyMjQwNQEIAAAABQAAAAExAQAAAAoxODQ3ODI1MTIwAwAAAAMxNjACAAAABDEwMDQEAAAAATAHAAAACDEvMS8yMDE2CAAAAAkzLzMxLzIwMTUJAAAAATArl+NN/uPbCAcvKU7+49sIOUNJUS5OQVNEQVFHUzpUU0xBLklRX0lOQ19UQVguMTAwMC4xLzEvMjAyMC4uLlVTRC4uSU5DIFRBWAEAAAAQxqIBAgAAAAMxMTABCAAAAAUAAAABMQEAAAALLTIxMTM1Nzg5MTgDAAAAAzE2MAIAAAACNzUEAAAAATAHAAAACDEvMS8yMDIwCAAAAAoxMi8zMS8yMDE5CQAAAAEwK5fjTf7j2wgHLylO/uPbCDhDSVEuS09TRTpBMDA1MzgwLklRX0lOQ19UQVguMTAwMC4xLzEvMjAxNi4uLlVTRC4uSU5DIFRBWAEAAABMWQ0AAgAAAAsxNjU3LjI4Mjg1OAEIAAAABQAAAAExAQAAAAoxODMwMzgxNjc5AwAAAAMxNjACAAAAAjc1BAAAAAEwBwAAAAgxLzEvMjAxNggAAAAKMTIvMzEvMjAxNQkAAAABMCuX403+49sIBy8pTv7j2wguQ0lRLktPU0U6QTAwMDI3MC5JUV9BUC4xMDAwLjEvMS8yMDE5Li4uVVNELi5BUAEAAAC23CUAAgAAAAs1NjA5LjY1MDI5NQEIAAAABQAAAAExAQAAAAoyMDIxNTMwNjIzAwAAAAMxNjACAAAABDEwMTgEAAAAATAHAAAACDEvMS8yMDE5CAAAAAoxMi8zMS8yMDE4CQAAAAEwK5fjTf7j2wgHLylO/uPb</t>
  </si>
  <si>
    <t>CClDSVEuTllTRTpIRC5JUV9BUC4xMDAwLjEvMS8yMDE3Li4uVVNELi5BUAEAAACXQAQAAgAAAAQ2NTY1AQgAAAAFAAAAATEBAAAACjE4Nzk1NTU1NzMDAAAAAzE2MAIAAAAEMTAxOAQAAAABMAcAAAAIMS8xLzIwMTcIAAAACTEvMzEvMjAxNgkAAAABMCuX403+49sI9QcpTv7j2wgqQ0lRLlRTRTo3MjY5LklRX0FQLjEwMDAuMS8xLzIwMjEuLi5VU0QuLkFQAQAAAA8uCgACAAAACzMwNjUuNjAzMDE2AQgAAAAFAAAAATEBAAAACjIwNDM3NjQ1ODMDAAAAAzE2MAIAAAAEMTAxOAQAAAABMAcAAAAIMS8xLzIwMjEIAAAACTMvMzEvMjAyMAkAAAABMCuX403+49sI9QcpTv7j2wgqQ0lRLlRTRTo3MjcwLklRX0FQLjEwMDAuMS8xLzIwMTkuLi5VU0QuLkFQAQAAAFJXDQACAAAACzM2MjUuMDY0OTA1AQgAAAAFAAAAATEBAAAACjE4OTQ1Njc3NTIDAAAAAzE2MAIAAAAEMTAxOAQAAAABMAcAAAAIMS8xLzIwMTkIAAAACTMvMzEvMjAxOAkAAAABMCuX403+49sI9QcpTv7j2wgzQ0lRLlRTRTo3MjcwLklRX05QUEUuMTAwMC4xLzEvMjAxNi4uLlVTRC4uUFBFIChORVQpAQAAAFJXDQACAAAACjQyODkuNDk5MjEBCAAAAAUAAAABMQEAAAAKMTc0NDk0NjMxOAMAAAADMTYwAgAAAAQxMDA0BAAAAAEwBwAAAAgxLzEvMjAxNggAAAAJMy8zMS8yMDE1CQAAAAEwK5fjTf7j2wj1BylO/uPbCD1DSVEuVFNFOjcyNzAuSVFfU1Rf</t>
  </si>
  <si>
    <t>SU5WRVNULjEwMDAuMS8xLzIwMjEuLi5VU0QuLlNUIElOVkVTVE1FTlRTAQAAAFJXDQACAAAACjE4OTkuMzQyMTEBCAAAAAUAAAABMQEAAAAKMjA0MzE1Mjc1OQMAAAADMTYwAgAAAAQxMDY5BAAAAAEwBwAAAAgxLzEvMjAyMQgAAAAJMy8zMS8yMDIwCQAAAAEwK5fjTf7j2wj1BylO/uPbCEhDSVEuVFNFOjcyNzAuSVFfTkVUX0lOVEVSRVNUX0VYUC4xMDAwLjEvMS8yMDE5Li4uVVNELi5JTlRFUkVTVCBFWFAgKE5FVCkBAAAAUlcNAAIAAAAJNjQuMDkzMDMxAQgAAAAFAAAAATEBAAAACjE4OTQ1Njc3NTIDAAAAAzE2MAIAAAADMzY4BAAAAAEwBwAAAAgxLzEvMjAxOQgAAAAJMy8zMS8yMDE4CQAAAAEwK5fjTf7j2wj1BylO/uPbCDhDSVEuS09TRTpBMDAwMjcwLklRX0lOQ19UQVguMTAwMC4xLzEvMjAxOS4uLlVTRC4uSU5DIFRBWAEAAAC23CUAAgAAAAkyODAuODkwMjQBCAAAAAUAAAABMQEAAAAKMjAyMTUzMDYyMwMAAAADMTYwAgAAAAI3NQQAAAABMAcAAAAIMS8xLzIwMTkIAAAACjEyLzMxLzIwMTgJAAAAATArl+NN/uPbCPUHKU7+49sIM0NJUS5YVFJBOkRBSS5JUV9OUFBFLjEwMDAuMS8xLzIwMTkuLi5VU0QuLlBQRSAoTkVUKQUAAAAAAAAACAAAABQoSW52YWxpZCBJZGVudGlmaWVyKSuX403+49sI9QcpTv7j2whCQ0lRLk5BU0RBUUdTOkFBUEwuSVFfTFRfSU5WRVNULjEwMDAuMS8xLzIwMTcuLi5V</t>
  </si>
  <si>
    <t>U0QuLkxUX0lOVkVTVE1FTlRTAQAAAGlhAAACAAAABjE3MDQzMAEIAAAABQAAAAExAQAAAAoxOTE5MzM0NDg0AwAAAAMxNjACAAAABDEwNTQEAAAAATAHAAAACDEvMS8yMDE3CAAAAAk5LzI0LzIwMTYJAAAAATArl+NN/uPbCPUHKU7+49sISENJUS5UU0U6NzIwMy5JUV9ORVRfSU5URVJFU1RfRVhQLjEwMDAuMS8xLzIwMTYuLi5VU0QuLklOVEVSRVNUIEVYUCAoTkVUKQEAAAC84AQAAgAAAAsxMDM1LjUxMTMxMwEIAAAABQAAAAExAQAAAAoxODQ3ODI1MTIwAwAAAAMxNjACAAAAAzM2OAQAAAABMAcAAAAIMS8xLzIwMTYIAAAACTMvMzEvMjAxNQkAAAABMCuX403+49sI9QcpTv7j2whBQ0lRLktPU0U6QTAwNTM4MC5JUV9TVF9JTlZFU1QuMTAwMC4xLzEvMjAyMC4uLlVTRC4uU1QgSU5WRVNUTUVOVFMBAAAATFkNAAIAAAALNjM5My4xMDc4OTUBCAAAAAUAAAABMQEAAAAKMjA4Mzc5NzM1NQMAAAADMTYwAgAAAAQxMDY5BAAAAAEwBwAAAAgxLzEvMjAyMAgAAAAKMTIvMzEvMjAxOQkAAAABMCuX403+49sI9QcpTv7j2whBQ0lRLktPU0U6QTAwMDI3MC5JUV9MVF9JTlZFU1QuMTAwMC4xLzEvMjAyMS4uLlVTRC4uTFRfSU5WRVNUTUVOVFMBAAAAttwlAAIAAAAMMTM5NzcuMzU4MDAyAQgAAAAFAAAAATEBAAAACy0yMTA4MzM1NDkyAwAAAAMxNjACAAAABDEwNTQEAAAAATAHAAAACDEvMS8yMDIxCAAAAAoxMi8z</t>
  </si>
  <si>
    <t>MS8yMDIwCQAAAAEwK5fjTf7j2wj1BylO/uPbCDxDSVEuTllTRTpIRC5JUV9TVF9JTlZFU1QuMTAwMC4xLzEvMjAxNi4uLlVTRC4uU1QgSU5WRVNUTUVOVFMBAAAAl0AEAAMAAAAAACuX403+49sI4+AoTv7j2whIQ0lRLlRTRTo3MjY5LklRX05FVF9JTlRFUkVTVF9FWFAuMTAwMC4xLzEvMjAxOC4uLlVTRC4uSU5URVJFU1QgRVhQIChORVQpAQAAAA8uCgACAAAACjEwOC4xMTY1OTQBCAAAAAUAAAABMQEAAAAKMTg0OTAyNjcyNwMAAAADMTYwAgAAAAMzNjgEAAAAATAHAAAACDEvMS8yMDE4CAAAAAkzLzMxLzIwMTcJAAAAATArl+NN/uPbCPUHKU7+49sISENJUS5UU0U6NzI3MC5JUV9ORVRfSU5URVJFU1RfRVhQLjEwMDAuMS8xLzIwMTYuLi5VU0QuLklOVEVSRVNUIEVYUCAoTkVUKQEAAABSVw0AAgAAAAgxMC4yMDA4NQEIAAAABQAAAAExAQAAAAoxNzQ0OTQ2MzE4AwAAAAMxNjACAAAAAzM2OAQAAAABMAcAAAAIMS8xLzIwMTYIAAAACTMvMzEvMjAxNQkAAAABMCuX403+49sI9QcpTv7j2wg9Q0lRLlhUUkE6REFJLklRX1NUX0lOVkVTVC4xMDAwLjEvMS8yMDE2Li4uVVNELi5TVCBJTlZFU1RNRU5UUwUAAAAAAAAACAAAABQoSW52YWxpZCBJZGVudGlmaWVyKSuX403+49sI9QcpTv7j2wg+Q0lRLk9NOlZPTFYgQi5JUV9MVF9JTlZFU1QuMTAwMC4xLzEvMjAxNy4uLlVTRC4uTFRfSU5WRVNUTUVOVFMBAAAA</t>
  </si>
  <si>
    <t>N8QEAAIAAAALMTU0OC42MTM4MjIBCAAAAAUAAAABMQEAAAAKMTkwODM4NTE4MAMAAAADMTYwAgAAAAQxMDU0BAAAAAEwBwAAAAgxLzEvMjAxNwgAAAAKMTIvMzEvMjAxNgkAAAABMCuX403+49sI4+AoTv7j2wgvQ0lRLk5BU0RBUUdTOkFBUEwuSVFfQVAuMTAwMC4xLzEvMjAxNy4uLlVTRC4uQVABAAAAaWEAAAIAAAAFMzcyOTQBCAAAAAUAAAABMQEAAAAKMTkxOTMzNDQ4NAMAAAADMTYwAgAAAAQxMDE4BAAAAAEwBwAAAAgxLzEvMjAxNwgAAAAJOS8yNC8yMDE2CQAAAAEwK5fjTf7j2wjj4ChO/uPbCDNDSVEuVFNFOjcyMDMuSVFfTlBQRS4xMDAwLjEvMS8yMDE4Li4uVVNELi5QUEUgKE5FVCkBAAAAvOAEAAIAAAAMNTExMjguNDEzMzIzAQgAAAAFAAAAATEBAAAACjE5NjkwNDc3NzMDAAAAAzE2MAIAAAAEMTAwNAQAAAABMAcAAAAIMS8xLzIwMTgIAAAACTMvMzEvMjAxNwkAAAABMCuX403+49sI4+AoTv7j2wg0Q0lRLlRTRTo4MDU4LklRX0lOQ19UQVguMTAwMC4xLzEvMjAyMC4uLlVTRC4uSU5DIFRBWAEAAACB/wcAAgAAAAsxODU5LjI5OTY0NQEIAAAABQAAAAExAQAAAAoyMDQxOTQzMzgwAwAAAAMxNjACAAAAAjc1BAAAAAEwBwAAAAgxLzEvMjAyMAgAAAAJMy8zMS8yMDE5CQAAAAEwK5fjTf7j2wjj4ChO/uPbCCpDSVEuTllTRTpITUMuSVFfQVAuMTAwMC4xLzEvMjAxNy4uLlVTRC4uQVABAAAAlUEE</t>
  </si>
  <si>
    <t>AAIAAAAMMTAwMzkuNTI0MjkxAQgAAAAFAAAAATEBAAAACjE4OTM4NDc3NzIDAAAAAzE2MAIAAAAEMTAxOAQAAAABMAcAAAAIMS8xLzIwMTcIAAAACTMvMzEvMjAxNgkAAAABMCuX403+49sI4+AoTv7j2wgzQ0lRLlhUUkE6REFJLklRX05QUEUuMTAwMC4xLzEvMjAxNi4uLlVTRC4uUFBFIChORVQpBQAAAAAAAAAIAAAAFChJbnZhbGlkIElkZW50aWZpZXIpK5fjTf7j2wjj4ChO/uPbCDxDSVEuTllTRTpHTS5JUV9TVF9JTlZFU1QuMTAwMC4xLzEvMjAxNy4uLlVTRC4uU1QgSU5WRVNUTUVOVFMBAAAAVO6lAwIAAAAFMTE4NDEBCAAAAAUAAAABMQEAAAAKMTk0MzkyMjc4NAMAAAADMTYwAgAAAAQxMDY5BAAAAAEwBwAAAAgxLzEvMjAxNwgAAAAKMTIvMzEvMjAxNgkAAAABMCuX403+49sI4+AoTv7j2wg9Q0lRLlRTRTo3MjAzLklRX0xUX0lOVkVTVC4xMDAwLjEvMS8yMDE4Li4uVVNELi5MVF9JTlZFU1RNRU5UUwEAAAC84AQAAgAAAAw5NTkxNC45ODc5ODYBCAAAAAUAAAABMQEAAAAKMTk2OTA0Nzc3MwMAAAADMTYwAgAAAAQxMDU0BAAAAAEwBwAAAAgxLzEvMjAxOAgAAAAJMy8zMS8yMDE3CQAAAAEwK5fjTf7j2wjj4ChO/uPbCD1DSVEuTllTRTpITUMuSVFfU1RfSU5WRVNULjEwMDAuMS8xLzIwMTkuLi5VU0QuLlNUIElOVkVTVE1FTlRTAQAAAJVBBAACAAAACzIwMDcuMjIxOTc3AQgAAAAFAAAAATEBAAAA</t>
  </si>
  <si>
    <t>CjIwNDE4Nzg0OTgDAAAAAzE2MAIAAAAEMTA2OQQAAAABMAcAAAAIMS8xLzIwMTkIAAAACTMvMzEvMjAxOAkAAAABMCuX403+49sI4+AoTv7j2wg9Q0lRLlRTRTo3MjY5LklRX1NUX0lOVkVTVC4xMDAwLjEvMS8yMDE3Li4uVVNELi5TVCBJTlZFU1RNRU5UUwEAAAAPLgoAAgAAAAsyNDg4LjE3MTgzNQEIAAAABQAAAAExAQAAAAoxNzk5MjQzNDgyAwAAAAMxNjACAAAABDEwNjkEAAAAATAHAAAACDEvMS8yMDE3CAAAAAkzLzMxLzIwMTYJAAAAATArl+NN/uPbCOPgKE7+49sIPUNJUS5YVFJBOkRBSS5JUV9TVF9JTlZFU1QuMTAwMC4xLzEvMjAyMS4uLlVTRC4uU1QgSU5WRVNUTUVOVFMFAAAAAAAAAAgAAAAUKEludmFsaWQgSWRlbnRpZmllcikrl+NN/uPbCOPgKE7+49sIPUNJUS5YVFJBOkRBSS5JUV9MVF9JTlZFU1QuMTAwMC4xLzEvMjAxNi4uLlVTRC4uTFRfSU5WRVNUTUVOVFMFAAAAAAAAAAgAAAAUKEludmFsaWQgSWRlbnRpZmllcikrl+NN/uPbCOPgKE7+49sIKENJUS5OWVNFOkYuSVFfQVAuMTAwMC4xLzEvMjAxNi4uLlVTRC4uQVABAAAAX58BAAIAAAAFMjAyNzIBCAAAAAUAAAABMQEAAAAKMTg3MzQ0OTc4MAMAAAADMTYwAgAAAAQxMDE4BAAAAAEwBwAAAAgxLzEvMjAxNggAAAAKMTIvMzEvMjAxNQkAAAABMCuX403+49sI1bkoTv7j2wg0Q0lRLlRTRTo3MjAzLklRX0lOQ19UQVguMTAwMC4xLzEv</t>
  </si>
  <si>
    <t>MjAyMS4uLlVTRC4uSU5DIFRBWAEAAAC84AQAAgAAAAs2MzM2LjQ3MTc0NAEIAAAABQAAAAExAQAAAAstMjA5MDgxMDM5NwMAAAADMTYwAgAAAAI3NQQAAAABMAcAAAAIMS8xLzIwMjEIAAAACTMvMzEvMjAyMAkAAAABMCuX403+49sI4+AoTv7j2wg5Q0lRLk5BU0RBUUdTOlRTTEEuSVFfSU5DX1RBWC4xMDAwLjEvMS8yMDE5Li4uVVNELi5JTkMgVEFYAQAAABDGogECAAAAAjU4AQgAAAAFAAAAATEBAAAACjIwNzkxMjg2MjUDAAAAAzE2MAIAAAACNzUEAAAAATAHAAAACDEvMS8yMDE5CAAAAAoxMi8zMS8yMDE4CQAAAAEwK5fjTf7j2wjj4ChO/uPbCDRDSVEuVFNFOjgwNTguSVFfSU5DX1RBWC4xMDAwLjEvMS8yMDE3Li4uVVNELi5JTkMgVEFYAQAAAIH/BwACAAAACjM1NC41ODM0NjYBCAAAAAUAAAABMQEAAAAKMTg1MTExMDEzNAMAAAADMTYwAgAAAAI3NQQAAAABMAcAAAAIMS8xLzIwMTcIAAAACTMvMzEvMjAxNgkAAAABMCuX403+49sI4+AoTv7j2wg4Q0lRLktPU0U6QTAwMDI3MC5JUV9JTkNfVEFYLjEwMDAuMS8xLzIwMjEuLi5VU0QuLklOQyBUQVgBAAAAttwlAAIAAAAKMzI1LjA3ODQ3MgEIAAAABQAAAAExAQAAAAstMjEwODMzNTQ5MgMAAAADMTYwAgAAAAI3NQQAAAABMAcAAAAIMS8xLzIwMjEIAAAACjEyLzMxLzIwMjAJAAAAATArl+NN/uPbCNW5KE7+49sIM0NJUS5OWVNFOkhNQy5JUV9OUFBF</t>
  </si>
  <si>
    <t>LjEwMDAuMS8xLzIwMTkuLi5VU0QuLlBQRSAoTkVUKQEAAACVQQQAAgAAAAwyODgzNS4xMTI3MDcBCAAAAAUAAAABMQEAAAAKMjA0MTg3ODQ5OAMAAAADMTYwAgAAAAQxMDA0BAAAAAEwBwAAAAgxLzEvMjAxOQgAAAAJMy8zMS8yMDE4CQAAAAEwK5fjTf7j2wjVuShO/uPbCCpDSVEuVFNFOjcyNzAuSVFfQVAuMTAwMC4xLzEvMjAxOC4uLlVTRC4uQVABAAAAUlcNAAIAAAALMzEzNi42NTQ3NTYBCAAAAAUAAAABMQEAAAAKMTg2MDQxMTU4OQMAAAADMTYwAgAAAAQxMDE4BAAAAAEwBwAAAAgxLzEvMjAxOAgAAAAJMy8zMS8yMDE3CQAAAAEwK5fjTf7j2wjVuShO/uPbCEZDSVEuTllTRTpGLklRX05FVF9JTlRFUkVTVF9FWFAuMTAwMC4xLzEvMjAxNi4uLlVTRC4uSU5URVJFU1QgRVhQIChORVQpAQAAAF+fAQACAAAABC01NDABCAAAAAUAAAABMQEAAAAKMTg3MzQ0OTc4MAMAAAADMTYwAgAAAAMzNjgEAAAAATAHAAAACDEvMS8yMDE2CAAAAAoxMi8zMS8yMDE1CQAAAAEwK5fjTf7j2wjVuShO/uPbCEhDSVEuVFNFOjcyMDMuSVFfTkVUX0lOVEVSRVNUX0VYUC4xMDAwLjEvMS8yMDE4Li4uVVNELi5JTlRFUkVTVCBFWFAgKE5FVCkBAAAAvOAEAAIAAAALMTE2Mi42MDA5MTQBCAAAAAUAAAABMQEAAAAKMTk2OTA0Nzc3MwMAAAADMTYwAgAAAAMzNjgEAAAAATAHAAAACDEvMS8yMDE4CAAAAAkzLzMxLzIwMTcJAAAA</t>
  </si>
  <si>
    <t>ATArl+NN/uPbCNW5KE7+49sITENJUS5LT1NFOkEwMDUzODAuSVFfTkVUX0lOVEVSRVNUX0VYUC4xMDAwLjEvMS8yMDIwLi4uVVNELi5JTlRFUkVTVCBFWFAgKE5FVCkBAAAATFkNAAIAAAAKMTk3LjU5NDUzMgEIAAAABQAAAAExAQAAAAoyMDgzNzk3MzU1AwAAAAMxNjACAAAAAzM2OAQAAAABMAcAAAAIMS8xLzIwMjAIAAAACjEyLzMxLzIwMTkJAAAAATArl+NN/uPbCNW5KE7+49sIPENJUS5OWVNFOkhELklRX1NUX0lOVkVTVC4xMDAwLjEvMS8yMDE4Li4uVVNELi5TVCBJTlZFU1RNRU5UUwEAAACXQAQAAwAAAAAAK5fjTf7j2wjVuShO/uPbCEhDSVEuVFNFOjcyNjkuSVFfTkVUX0lOVEVSRVNUX0VYUC4xMDAwLjEvMS8yMDIwLi4uVVNELi5JTlRFUkVTVCBFWFAgKE5FVCkBAAAADy4KAAIAAAAJNDU3LjExNTc3AQgAAAAFAAAAATEBAAAACjE5NzAyMTMwMDkDAAAAAzE2MAIAAAADMzY4BAAAAAEwBwAAAAgxLzEvMjAyMAgAAAAJMy8zMS8yMDE5CQAAAAEwK5fjTf7j2wjVuShO/uPbCD1DSVEuWFRSQTpEQUkuSVFfU1RfSU5WRVNULjEwMDAuMS8xLzIwMTguLi5VU0QuLlNUIElOVkVTVE1FTlRTBQAAAAAAAAAIAAAAFChJbnZhbGlkIElkZW50aWZpZXIpK5fjTf7j2wjVuShO/uPbCD5DSVEuT006Vk9MViBCLklRX1NUX0lOVkVTVC4xMDAwLjEvMS8yMDE2Li4uVVNELi5TVCBJTlZFU1RNRU5UUwEAAAA3xAQA</t>
  </si>
  <si>
    <t>AgAAAAozOTYuMTMzNDM0AQgAAAAFAAAAATEBAAAACjE4MzM0NzY4ODgDAAAAAzE2MAIAAAAEMTA2OQQAAAABMAcAAAAIMS8xLzIwMTYIAAAACjEyLzMxLzIwMTUJAAAAATArl+NN/uPbCNW5KE7+49sIL0NJUS5OQVNEQVFHUzpBQVBMLklRX0FQLjEwMDAuMS8xLzIwMTkuLi5VU0QuLkFQAQAAAGlhAAACAAAABTU1ODg4AQgAAAAFAAAAATEBAAAACjIwNjcyMDk2MjYDAAAAAzE2MAIAAAAEMTAxOAQAAAABMAcAAAAIMS8xLzIwMTkIAAAACTkvMjkvMjAxOAkAAAABMCuX403+49sI1bkoTv7j2wg0Q0lRLlRTRTo3MjAzLklRX0lOQ19UQVguMTAwMC4xLzEvMjAxOC4uLlVTRC4uSU5DIFRBWAEAAAC84AQAAgAAAAs1NjQwLjM1ODgyOQEIAAAABQAAAAExAQAAAAoxOTY5MDQ3NzczAwAAAAMxNjACAAAAAjc1BAAAAAEwBwAAAAgxLzEvMjAxOAgAAAAJMy8zMS8yMDE3CQAAAAEwK5fjTf7j2wjVuShO/uPbCDlDSVEuTkFTREFRR1M6VFNMQS5JUV9JTkNfVEFYLjEwMDAuMS8xLzIwMTYuLi5VU0QuLklOQyBUQVgBAAAAEMaiAQIAAAAGMTMuMDM5AQgAAAAFAAAAATEBAAAACjE4NzU3NjkwODIDAAAAAzE2MAIAAAACNzUEAAAAATAHAAAACDEvMS8yMDE2CAAAAAoxMi8zMS8yMDE1CQAAAAEwK5fjTf7j2wjVuShO/uPbCC5DSVEuS09TRTpBMDA1MzgwLklRX0FQLjEwMDAuMS8xLzIwMTcuLi5VU0QuLkFQAQAAAExZDQAC</t>
  </si>
  <si>
    <t>AAAACzU4MDIuODA5ODQ5AQgAAAAFAAAAATEBAAAACy0yMDU2OTQ1MzI5AwAAAAMxNjACAAAABDEwMTgEAAAAATAHAAAACDEvMS8yMDE3CAAAAAoxMi8zMS8yMDE2CQAAAAEwK5fjTf7j2wjVuShO/uPbCDJDSVEuTllTRTpIRC5JUV9OUFBFLjEwMDAuMS8xLzIwMTguLi5VU0QuLlBQRSAoTkVUKQEAAACXQAQAAgAAAAUyMTkxNAEIAAAABQAAAAExAQAAAAoxOTUxNTQyMTI4AwAAAAMxNjACAAAABDEwMDQEAAAAATAHAAAACDEvMS8yMDE4CAAAAAkxLzI5LzIwMTcJAAAAATArl+NN/uPbCNW5KE7+49sINENJUS5UU0U6NzI2OS5JUV9JTkNfVEFYLjEwMDAuMS8xLzIwMjAuLi5VU0QuLklOQyBUQVgBAAAADy4KAAIAAAAKNTU1LjAyMjA5MwEIAAAABQAAAAExAQAAAAoxOTcwMjEzMDA5AwAAAAMxNjACAAAAAjc1BAAAAAEwBwAAAAgxLzEvMjAyMAgAAAAJMy8zMS8yMDE5CQAAAAEwK5fjTf7j2wjVuShO/uPbCCpDSVEuVFNFOjcyNjkuSVFfQVAuMTAwMC4xLzEvMjAxNy4uLlVTRC4uQVABAAAADy4KAAIAAAAJNDE1My40MjYzAQgAAAAFAAAAATEBAAAACjE3OTkyNDM0ODIDAAAAAzE2MAIAAAAEMTAxOAQAAAABMAcAAAAIMS8xLzIwMTcIAAAACTMvMzEvMjAxNgkAAAABMCuX403+49sIwJIoTv7j2wg0Q0lRLk9NOlZPTFYgQi5JUV9OUFBFLjEwMDAuMS8xLzIwMTYuLi5VU0QuLlBQRSAoTkVUKQEAAAA3xAQAAgAA</t>
  </si>
  <si>
    <t>AAwxMDE5Ny43MTEzMTEBCAAAAAUAAAABMQEAAAAKMTgzMzQ3Njg4OAMAAAADMTYwAgAAAAQxMDA0BAAAAAEwBwAAAAgxLzEvMjAxNggAAAAKMTIvMzEvMjAxNQkAAAABMCuX403+49sIwJIoTv7j2whBQ0lRLktPU0U6QTAwNTM4MC5JUV9TVF9JTlZFU1QuMTAwMC4xLzEvMjAxNi4uLlVTRC4uU1QgSU5WRVNUTUVOVFMBAAAATFkNAAIAAAALNTg3Ni41MTAzODMBCAAAAAUAAAABMQEAAAAKMTgzMDM4MTY3OQMAAAADMTYwAgAAAAQxMDY5BAAAAAEwBwAAAAgxLzEvMjAxNggAAAAKMTIvMzEvMjAxNQkAAAABMCuX403+49sIwJIoTv7j2whIQ0lRLlRTRTo3MjcwLklRX05FVF9JTlRFUkVTVF9FWFAuMTAwMC4xLzEvMjAyMC4uLlVTRC4uSU5URVJFU1QgRVhQIChORVQpAQAAAFJXDQACAAAACjExNi4wNzI1NTMBCAAAAAUAAAABMQEAAAAKMTk2OTQ0NzQzOQMAAAADMTYwAgAAAAMzNjgEAAAAATAHAAAACDEvMS8yMDIwCAAAAAkzLzMxLzIwMTkJAAAAATArl+NN/uPbCMCSKE7+49sIO0NJUS5OWVNFOkYuSVFfU1RfSU5WRVNULjEwMDAuMS8xLzIwMTkuLi5VU0QuLlNUIElOVkVTVE1FTlRTAQAAAF+fAQACAAAABTE1OTI1AQgAAAAFAAAAATEBAAAACjIwNzg4NTgyNDADAAAAAzE2MAIAAAAEMTA2OQQAAAABMAcAAAAIMS8xLzIwMTkIAAAACjEyLzMxLzIwMTgJAAAAATArl+NN/uPbCMCSKE7+49sIRkNJUS5OWVNF</t>
  </si>
  <si>
    <t>OkYuSVFfTkVUX0lOVEVSRVNUX0VYUC4xMDAwLjEvMS8yMDE3Li4uVVNELi5JTlRFUkVTVCBFWFAgKE5FVCkBAAAAX58BAAIAAAAELTczMwEIAAAABQAAAAExAQAAAAoxOTQ2NDI0MDMzAwAAAAMxNjACAAAAAzM2OAQAAAABMAcAAAAIMS8xLzIwMTcIAAAACjEyLzMxLzIwMTYJAAAAATArl+NN/uPbCMCSKE7+49sIQkNJUS5OQVNEQVFHUzpBQVBMLklRX0xUX0lOVkVTVC4xMDAwLjEvMS8yMDIwLi4uVVNELi5MVF9JTlZFU1RNRU5UUwEAAABpYQAAAgAAAAYxMDUzNDEBCAAAAAUAAAABMQEAAAALLTIxMjQ2NTk3NDMDAAAAAzE2MAIAAAAEMTA1NAQAAAABMAcAAAAIMS8xLzIwMjAIAAAACTkvMjgvMjAxOQkAAAABMCuX403+49sIwJIoTv7j2whCQ0lRLk5BU0RBUUdTOkFBUEwuSVFfU1RfSU5WRVNULjEwMDAuMS8xLzIwMTcuLi5VU0QuLlNUIElOVkVTVE1FTlRTAQAAAGlhAAACAAAABTQ2NjcxAQgAAAAFAAAAATEBAAAACjE5MTkzMzQ0ODQDAAAAAzE2MAIAAAAEMTA2OQQAAAABMAcAAAAIMS8xLzIwMTcIAAAACTkvMjQvMjAxNgkAAAABMCuX403+49sIwJIoTv7j2whHQ0lRLk5ZU0U6R00uSVFfTkVUX0lOVEVSRVNUX0VYUC4xMDAwLjEvMS8yMDIxLi4uVVNELi5JTlRFUkVTVCBFWFAgKE5FVCkBAAAAVO6lAwIAAAAELTg1NwEIAAAABQAAAAExAQAAAAstMjA2MjY2MDMyOQMAAAADMTYwAgAAAAMzNjgEAAAA</t>
  </si>
  <si>
    <t>ATAHAAAACDEvMS8yMDIxCAAAAAoxMi8zMS8yMDIwCQAAAAEwK5fjTf7j2wjAkihO/uPbCDxDSVEuTllTRTpHTS5JUV9MVF9JTlZFU1QuMTAwMC4xLzEvMjAxOC4uLlVTRC4uTFRfSU5WRVNUTUVOVFMBAAAAVO6lAwIAAAAENzg4NgEIAAAABQAAAAExAQAAAAoyMDA4MDcwMTM3AwAAAAMxNjACAAAABDEwNTQEAAAAATAHAAAACDEvMS8yMDE4CAAAAAoxMi8zMS8yMDE3CQAAAAEwK5fjTf7j2wjAkihO/uPbCD1DSVEuVFNFOjcyMDMuSVFfU1RfSU5WRVNULjEwMDAuMS8xLzIwMjEuLi5VU0QuLlNUIElOVkVTVE1FTlRTAQAAALzgBAADAAAAAAArl+NN/uPbCMCSKE7+49sISENJUS5UU0U6NzIwMy5JUV9ORVRfSU5URVJFU1RfRVhQLjEwMDAuMS8xLzIwMTkuLi5VU0QuLklOVEVSRVNUIEVYUCAoTkVUKQEAAAC84AQAAgAAAAsxNDMwLjc3MDc0NwEIAAAABQAAAAExAQAAAAoyMDQyMzIyNDI3AwAAAAMxNjACAAAAAzM2OAQAAAABMAcAAAAIMS8xLzIwMTkIAAAACTMvMzEvMjAxOAkAAAABMCuX403+49sIwJIoTv7j2wg9Q0lRLlRTRTo3MjAzLklRX0xUX0lOVkVTVC4xMDAwLjEvMS8yMDE2Li4uVVNELi5MVF9JTlZFU1RNRU5UUwEAAAC84AQAAgAAAAw4ODA4MS4yNTg1MDgBCAAAAAUAAAABMQEAAAAKMTg0NzgyNTEyMAMAAAADMTYwAgAAAAQxMDU0BAAAAAEwBwAAAAgxLzEvMjAxNggAAAAJMy8zMS8yMDE1CQAA</t>
  </si>
  <si>
    <t>AAEwK5fjTf7j2wjAkihO/uPbCEJDSVEuTkFTREFRR1M6VFNMQS5JUV9TVF9JTlZFU1QuMTAwMC4xLzEvMjAxOS4uLlVTRC4uU1QgSU5WRVNUTUVOVFMBAAAAEMaiAQMAAAAAACuX403+49sIwJIoTv7j2whNQ0lRLk5BU0RBUUdTOlRTTEEuSVFfTkVUX0lOVEVSRVNUX0VYUC4xMDAwLjEvMS8yMDE3Li4uVVNELi5JTlRFUkVTVCBFWFAgKE5FVCkBAAAAEMaiAQIAAAAILTE4My4yODUBCAAAAAUAAAABMQEAAAAKMTk0NTg3MzU1MQMAAAADMTYwAgAAAAMzNjgEAAAAATAHAAAACDEvMS8yMDE3CAAAAAoxMi8zMS8yMDE2CQAAAAEwK5fjTf7j2wjAkihO/uPbCD1DSVEuVFNFOjgwNTguSVFfTFRfSU5WRVNULjEwMDAuMS8xLzIwMjAuLi5VU0QuLkxUX0lOVkVTVE1FTlRTAQAAAIH/BwACAAAACzQ4NTc0LjEzNDQyAQgAAAAFAAAAATEBAAAACjIwNDE5NDMzODADAAAAAzE2MAIAAAAEMTA1NAQAAAABMAcAAAAIMS8xLzIwMjAIAAAACTMvMzEvMjAxOQkAAAABMCuX403+49sIwJIoTv7j2wg9Q0lRLlRTRTo4MDU4LklRX1NUX0lOVkVTVC4xMDAwLjEvMS8yMDE3Li4uVVNELi5TVCBJTlZFU1RNRU5UUwEAAACB/wcAAgAAAAsyMjMzLjE4Nzg2NwEIAAAABQAAAAExAQAAAAoxODUxMTEwMTM0AwAAAAMxNjACAAAABDEwNjkEAAAAATAHAAAACDEvMS8yMDE3CAAAAAkzLzMxLzIwMTYJAAAAATArl+NN/uPbCBtsKE7+49sI</t>
  </si>
  <si>
    <t>TENJUS5LT1NFOkEwMDUzODAuSVFfTkVUX0lOVEVSRVNUX0VYUC4xMDAwLjEvMS8yMDIxLi4uVVNELi5JTlRFUkVTVCBFWFAgKE5FVCkBAAAATFkNAAIAAAAJNjQuODkyMDEyAQgAAAAFAAAAATEBAAAACy0yMDU3MTE2MTk3AwAAAAMxNjACAAAAAzM2OAQAAAABMAcAAAAIMS8xLzIwMjEIAAAACjEyLzMxLzIwMjAJAAAAATArl+NN/uPbCBtsKE7+49sIQUNJUS5LT1NFOkEwMDUzODAuSVFfTFRfSU5WRVNULjEwMDAuMS8xLzIwMTguLi5VU0QuLkxUX0lOVkVTVE1FTlRTAQAAAExZDQACAAAADDE4NjE4LjIwNTY5NAEIAAAABQAAAAExAQAAAAoxOTQ4NzEwNTg2AwAAAAMxNjACAAAABDEwNTQEAAAAATAHAAAACDEvMS8yMDE4CAAAAAoxMi8zMS8yMDE3CQAAAAEwK5fjTf7j2wgbbChO/uPbCEFDSVEuS09TRTpBMDAwMjcwLklRX1NUX0lOVkVTVC4xMDAwLjEvMS8yMDIxLi4uVVNELi5TVCBJTlZFU1RNRU5UUwEAAAC23CUAAgAAAAsyNzg2LjQ1OTQ5NQEIAAAABQAAAAExAQAAAAstMjEwODMzNTQ5MgMAAAADMTYwAgAAAAQxMDY5BAAAAAEwBwAAAAgxLzEvMjAyMQgAAAAKMTIvMzEvMjAyMAkAAAABMCuX403+49sIG2woTv7j2whMQ0lRLktPU0U6QTAwMDI3MC5JUV9ORVRfSU5URVJFU1RfRVhQLjEwMDAuMS8xLzIwMTkuLi5VU0QuLklOVEVSRVNUIEVYUCAoTkVUKQEAAAC23CUAAgAAAAkxMS42NzAzMzcBCAAA</t>
  </si>
  <si>
    <t>AAUAAAABMQEAAAAKMjAyMTUzMDYyMwMAAAADMTYwAgAAAAMzNjgEAAAAATAHAAAACDEvMS8yMDE5CAAAAAoxMi8zMS8yMDE4CQAAAAEwK5fjTf7j2wgbbChO/uPbCEFDSVEuS09TRTpBMDAwMjcwLklRX0xUX0lOVkVTVC4xMDAwLjEvMS8yMDE2Li4uVVNELi5MVF9JTlZFU1RNRU5UUwEAAAC23CUAAgAAAAwxMDAxOC40NDg3NzkBCAAAAAUAAAABMQEAAAAKMTgzMTY0NDExNAMAAAADMTYwAgAAAAQxMDU0BAAAAAEwBwAAAAgxLzEvMjAxNggAAAAKMTIvMzEvMjAxNQkAAAABMCuX403+49sIG2woTv7j2wg8Q0lRLk5ZU0U6SEQuSVFfU1RfSU5WRVNULjEwMDAuMS8xLzIwMTkuLi5VU0QuLlNUIElOVkVTVE1FTlRTAQAAAJdABAADAAAAAAArl+NN/uPbCBtsKE7+49sIR0NJUS5OWVNFOkhELklRX05FVF9JTlRFUkVTVF9FWFAuMTAwMC4xLzEvMjAxNy4uLlVTRC4uSU5URVJFU1QgRVhQIChORVQpAQAAAJdABAACAAAABC03NTMBCAAAAAUAAAABMQEAAAAKMTg3OTU1NTU3MwMAAAADMTYwAgAAAAMzNjgEAAAAATAHAAAACDEvMS8yMDE3CAAAAAkxLzMxLzIwMTYJAAAAATArl+NN/uPbCBtsKE7+49sIPUNJUS5OWVNFOkhNQy5JUV9MVF9JTlZFU1QuMTAwMC4xLzEvMjAyMC4uLlVTRC4uTFRfSU5WRVNUTUVOVFMBAAAAlUEEAAIAAAAMMTAxOTkuMzMxODc4AQgAAAAFAAAAATEBAAAACy0yMTQ1MzExNTQ1AwAAAAMx</t>
  </si>
  <si>
    <t>NjACAAAABDEwNTQEAAAAATAHAAAACDEvMS8yMDIwCAAAAAkzLzMxLzIwMTkJAAAAATArl+NN/uPbCBtsKE7+49sIPUNJUS5OWVNFOkhNQy5JUV9TVF9JTlZFU1QuMTAwMC4xLzEvMjAxNy4uLlVTRC4uU1QgSU5WRVNUTUVOVFMBAAAAlUEEAAIAAAAKOTE3LjAwNzc5MQEIAAAABQAAAAExAQAAAAoxODkzODQ3NzcyAwAAAAMxNjACAAAABDEwNjkEAAAAATAHAAAACDEvMS8yMDE3CAAAAAkzLzMxLzIwMTYJAAAAATArl+NN/uPbCBtsKE7+49sISENJUS5UU0U6NzI2OS5JUV9ORVRfSU5URVJFU1RfRVhQLjEwMDAuMS8xLzIwMjEuLi5VU0QuLklOVEVSRVNUIEVYUCAoTkVUKQEAAAAPLgoAAgAAAAoyMTUuNzk1MjU2AQgAAAAFAAAAATEBAAAACjIwNDM3NjQ1ODMDAAAAAzE2MAIAAAADMzY4BAAAAAEwBwAAAAgxLzEvMjAyMQgAAAAJMy8zMS8yMDIwCQAAAAEwK5fjTf7j2wgbbChO/uPbCDdDSVEuS09TRTpBMDAwMjcwLklRX05QUEUuMTAwMC4xLzEvMjAyMS4uLlVTRC4uUFBFIChORVQpAQAAALbcJQACAAAADDE0MzE2LjA0NDMxNgEIAAAABQAAAAExAQAAAAstMjEwODMzNTQ5MgMAAAADMTYwAgAAAAQxMDA0BAAAAAEwBwAAAAgxLzEvMjAyMQgAAAAKMTIvMzEvMjAyMAkAAAABMCuX403+49sIG2woTv7j2wgqQ0lRLk5ZU0U6SE1DLklRX0FQLjEwMDAuMS8xLzIwMjAuLi5VU0QuLkFQAQAAAJVBBAACAAAADDEw</t>
  </si>
  <si>
    <t>NjkyLjkxNTQ3NAEIAAAABQAAAAExAQAAAAstMjE0NTMxMTU0NQMAAAADMTYwAgAAAAQxMDE4BAAAAAEwBwAAAAgxLzEvMjAyMAgAAAAJMy8zMS8yMDE5CQAAAAEwK5fjTf7j2wgbbChO/uPbCDNDSVEuVFNFOjcyNzAuSVFfTlBQRS4xMDAwLjEvMS8yMDIxLi4uVVNELi5QUEUgKE5FVCkBAAAAUlcNAAIAAAALNzYyNS4yMzk2NzIBCAAAAAUAAAABMQEAAAAKMjA0MzE1Mjc1OQMAAAADMTYwAgAAAAQxMDA0BAAAAAEwBwAAAAgxLzEvMjAyMQgAAAAJMy8zMS8yMDIwCQAAAAEwK5fjTf7j2wgbbChO/uPbCE1DSVEuTkFTREFRR1M6QUFQTC5JUV9ORVRfSU5URVJFU1RfRVhQLjEwMDAuMS8xLzIwMjAuLi5VU0QuLklOVEVSRVNUIEVYUCAoTkVUKQEAAABpYQAAAgAAAAQxMzg1AQgAAAAFAAAAATEBAAAACy0yMTI0NjU5NzQzAwAAAAMxNjACAAAAAzM2OAQAAAABMAcAAAAIMS8xLzIwMjAIAAAACTkvMjgvMjAxOQkAAAABMCuX403+49sIG2woTv7j2wg9Q0lRLlRTRTo3MjAzLklRX0xUX0lOVkVTVC4xMDAwLjEvMS8yMDIxLi4uVVNELi5MVF9JTlZFU1RNRU5UUwEAAAC84AQAAgAAAAwzOTkzOS40NDU0MTUBCAAAAAUAAAABMQEAAAALLTIwOTA4MTAzOTcDAAAAAzE2MAIAAAAEMTA1NAQAAAABMAcAAAAIMS8xLzIwMjEIAAAACTMvMzEvMjAyMAkAAAABMCuX403+49sIG2woTv7j2whCQ0lRLk5BU0RBUUdTOlRTTEEu</t>
  </si>
  <si>
    <t>SVFfU1RfSU5WRVNULjEwMDAuMS8xLzIwMTYuLi5VU0QuLlNUIElOVkVTVE1FTlRTAQAAABDGogEDAAAAAAArl+NN/uPbCKFEKE7+49sITENJUS5LT1NFOkEwMDUzODAuSVFfTkVUX0lOVEVSRVNUX0VYUC4xMDAwLjEvMS8yMDE4Li4uVVNELi5JTlRFUkVTVCBFWFAgKE5FVCkBAAAATFkNAAIAAAAKMTI4LjYzOTEzNwEIAAAABQAAAAExAQAAAAoxOTQ4NzEwNTg2AwAAAAMxNjACAAAAAzM2OAQAAAABMAcAAAAIMS8xLzIwMTgIAAAACjEyLzMxLzIwMTcJAAAAATArl+NN/uPbCKFEKE7+49sIPUNJUS5OWVNFOkhNQy5JUV9MVF9JTlZFU1QuMTAwMC4xLzEvMjAxNy4uLlVTRC4uTFRfSU5WRVNUTUVOVFMBAAAAlUEEAAIAAAALODI2MC45OTEwODUBCAAAAAUAAAABMQEAAAAKMTg5Mzg0Nzc3MgMAAAADMTYwAgAAAAQxMDU0BAAAAAEwBwAAAAgxLzEvMjAxNwgAAAAJMy8zMS8yMDE2CQAAAAEwK5fjTf7j2wihRChO/uPbCD1DSVEuVFNFOjcyNzAuSVFfU1RfSU5WRVNULjEwMDAuMS8xLzIwMTguLi5VU0QuLlNUIElOVkVTVE1FTlRTAQAAAFJXDQACAAAACzI4NzUuMTQ4MDI1AQgAAAAFAAAAATEBAAAACjE4NjA0MTE1ODkDAAAAAzE2MAIAAAAEMTA2OQQAAAABMAcAAAAIMS8xLzIwMTgIAAAACTMvMzEvMjAxNwkAAAABMCuX403+49sIG2woTv7j2wgoQ0lRLk5ZU0U6Ri5JUV9BUC4xMDAwLjEvMS8yMDE5Li4uVVNE</t>
  </si>
  <si>
    <t>Li5BUAEAAABfnwEAAgAAAAUyMTUyMAEIAAAABQAAAAExAQAAAAoyMDc4ODU4MjQwAwAAAAMxNjACAAAABDEwMTgEAAAAATAHAAAACDEvMS8yMDE5CAAAAAoxMi8zMS8yMDE4CQAAAAEwK5fjTf7j2wihRChO/uPbCDNDSVEuTllTRTpHTS5JUV9JTkNfVEFYLjEwMDAuMS8xLzIwMTguLi5VU0QuLklOQyBUQVgBAAAAVO6lAwIAAAAFMTE1MzMBCAAAAAUAAAABMQEAAAAKMjAwODA3MDEzNwMAAAADMTYwAgAAAAI3NQQAAAABMAcAAAAIMS8xLzIwMTgIAAAACjEyLzMxLzIwMTcJAAAAATArl+NN/uPbCKFEKE7+49sIOENJUS5OQVNEQVFHUzpUU0xBLklRX05QUEUuMTAwMC4xLzEvMjAxNi4uLlVTRC4uUFBFIChORVQpAQAAABDGogECAAAACDUxOTQuNzM3AQgAAAAFAAAAATEBAAAACjE4NzU3NjkwODIDAAAAAzE2MAIAAAAEMTAwNAQAAAABMAcAAAAIMS8xLzIwMTYIAAAACjEyLzMxLzIwMTUJAAAAATArl+NN/uPbCKFEKE7+49sIOENJUS5LT1NFOkEwMDAyNzAuSVFfSU5DX1RBWC4xMDAwLjEvMS8yMDE2Li4uVVNELi5JTkMgVEFYAQAAALbcJQACAAAACjM5OS4xMjEyMjcBCAAAAAUAAAABMQEAAAAKMTgzMTY0NDExNAMAAAADMTYwAgAAAAI3NQQAAAABMAcAAAAIMS8xLzIwMTYIAAAACjEyLzMxLzIwMTUJAAAAATArl+NN/uPbCKFEKE7+49sINENJUS5UU0U6NzI2OS5JUV9JTkNfVEFYLjEwMDAuMS8xLzIwMTgu</t>
  </si>
  <si>
    <t>Li5VU0QuLklOQyBUQVgBAAAADy4KAAIAAAAJODc1LjE4Mzg3AQgAAAAFAAAAATEBAAAACjE4NDkwMjY3MjcDAAAAAzE2MAIAAAACNzUEAAAAATAHAAAACDEvMS8yMDE4CAAAAAkzLzMxLzIwMTcJAAAAATArl+NN/uPbCKFEKE7+49sIQkNJUS5OQVNEQVFHUzpBQVBMLklRX1NUX0lOVkVTVC4xMDAwLjEvMS8yMDE5Li4uVVNELi5TVCBJTlZFU1RNRU5UUwEAAABpYQAAAgAAAAU0MDM4OAEIAAAABQAAAAExAQAAAAoyMDY3MjA5NjI2AwAAAAMxNjACAAAABDEwNjkEAAAAATAHAAAACDEvMS8yMDE5CAAAAAk5LzI5LzIwMTgJAAAAATArl+NN/uPbCKFEKE7+49sITUNJUS5OQVNEQVFHUzpUU0xBLklRX05FVF9JTlRFUkVTVF9FWFAuMTAwMC4xLzEvMjAxOS4uLlVTRC4uSU5URVJFU1QgRVhQIChORVQpAQAAABDGogECAAAABC02MjkBCAAAAAUAAAABMQEAAAAKMjA3OTEyODYyNQMAAAADMTYwAgAAAAMzNjgEAAAAATAHAAAACDEvMS8yMDE5CAAAAAoxMi8zMS8yMDE4CQAAAAEwK5fjTf7j2wihRChO/uPbCEFDSVEuS09TRTpBMDA1MzgwLklRX0xUX0lOVkVTVC4xMDAwLjEvMS8yMDIwLi4uVVNELi5MVF9JTlZFU1RNRU5UUwEAAABMWQ0AAgAAAAwxOTE0Ni4zMTg2NDgBCAAAAAUAAAABMQEAAAAKMjA4Mzc5NzM1NQMAAAADMTYwAgAAAAQxMDU0BAAAAAEwBwAAAAgxLzEvMjAyMAgAAAAKMTIvMzEvMjAxOQkAAAAB</t>
  </si>
  <si>
    <t>MCuX403+49sIoUQoTv7j2wg8Q0lRLk5ZU0U6SEQuSVFfTFRfSU5WRVNULjEwMDAuMS8xLzIwMTYuLi5VU0QuLkxUX0lOVkVTVE1FTlRTAQAAAJdABAADAAAAAAArl+NN/uPbCJAdKE7+49sIPUNJUS5UU0U6NzI2OS5JUV9MVF9JTlZFU1QuMTAwMC4xLzEvMjAyMC4uLlVTRC4uTFRfSU5WRVNUTUVOVFMBAAAADy4KAAIAAAALNjA4Mi4wNzcyNDMBCAAAAAUAAAABMQEAAAAKMTk3MDIxMzAwOQMAAAADMTYwAgAAAAQxMDU0BAAAAAEwBwAAAAgxLzEvMjAyMAgAAAAJMy8zMS8yMDE5CQAAAAEwK5fjTf7j2wihRChO/uPbCC9DSVEuTkFTREFRR1M6VFNMQS5JUV9BUC4xMDAwLjEvMS8yMDE2Li4uVVNELi5BUAEAAAAQxqIBAgAAAAc5MTYuMTQ4AQgAAAAFAAAAATEBAAAACjE4NzU3NjkwODIDAAAAAzE2MAIAAAAEMTAxOAQAAAABMAcAAAAIMS8xLzIwMTYIAAAACjEyLzMxLzIwMTUJAAAAATArl+NN/uPbCKFEKE7+49sIN0NJUS5LT1NFOkEwMDUzODAuSVFfTlBQRS4xMDAwLjEvMS8yMDE3Li4uVVNELi5QUEUgKE5FVCkBAAAATFkNAAIAAAAMNDIxMzIuNTgzNTA4AQgAAAAFAAAAATEBAAAACy0yMDU2OTQ1MzI5AwAAAAMxNjACAAAABDEwMDQEAAAAATAHAAAACDEvMS8yMDE3CAAAAAoxMi8zMS8yMDE2CQAAAAEwK5fjTf7j2wihRChO/uPbCDRDSVEuTllTRTpITUMuSVFfSU5DX1RBWC4xMDAwLjEvMS8yMDE3Li4u</t>
  </si>
  <si>
    <t>VVNELi5JTkMgVEFYAQAAAJVBBAACAAAACzIwMzguOTEwNTUzAQgAAAAFAAAAATEBAAAACjE4OTM4NDc3NzIDAAAAAzE2MAIAAAACNzUEAAAAATAHAAAACDEvMS8yMDE3CAAAAAkzLzMxLzIwMTYJAAAAATArl+NN/uPbCJAdKE7+49sINENJUS5UU0U6NzI3MC5JUV9JTkNfVEFYLjEwMDAuMS8xLzIwMjEuLi5VU0QuLklOQyBUQVgBAAAAUlcNAAIAAAAKNTExLjc0NzAxOAEIAAAABQAAAAExAQAAAAoyMDQzMTUyNzU5AwAAAAMxNjACAAAAAjc1BAAAAAEwBwAAAAgxLzEvMjAyMQgAAAAJMy8zMS8yMDIwCQAAAAEwK5fjTf7j2wiQHShO/uPbCDRDSVEuT006Vk9MViBCLklRX05QUEUuMTAwMC4xLzEvMjAxOS4uLlVTRC4uUFBFIChORVQpAQAAADfEBAACAAAADDExMTEwLjExMDg4NAEIAAAABQAAAAExAQAAAAoyMDE3NTAzNzk5AwAAAAMxNjACAAAABDEwMDQEAAAAATAHAAAACDEvMS8yMDE5CAAAAAoxMi8zMS8yMDE4CQAAAAEwK5fjTf7j2wiQHShO/uPbCEdDSVEuTllTRTpHTS5JUV9ORVRfSU5URVJFU1RfRVhQLjEwMDAuMS8xLzIwMjAuLi5VU0QuLklOVEVSRVNUIEVYUCAoTkVUKQEAAABU7qUDAgAAAAQtMzUzAQgAAAAFAAAAATEBAAAACy0yMTEzODgwMjMzAwAAAAMxNjACAAAAAzM2OAQAAAABMAcAAAAIMS8xLzIwMjAIAAAACjEyLzMxLzIwMTkJAAAAATArl+NN/uPbCJAdKE7+49sIQkNJUS5OQVNEQVFH</t>
  </si>
  <si>
    <t>UzpUU0xBLklRX1NUX0lOVkVTVC4xMDAwLjEvMS8yMDE4Li4uVVNELi5TVCBJTlZFU1RNRU5UUwEAAAAQxqIBAwAAAAAAK5fjTf7j2wiQHShO/uPbCEFDSVEuS09TRTpBMDAwMjcwLklRX1NUX0lOVkVTVC4xMDAwLjEvMS8yMDIwLi4uVVNELi5TVCBJTlZFU1RNRU5UUwEAAAC23CUAAgAAAAsyNzQ2LjgwMTQxOAEIAAAABQAAAAExAQAAAAoyMDgzNjg1MjI5AwAAAAMxNjACAAAABDEwNjkEAAAAATAHAAAACDEvMS8yMDIwCAAAAAoxMi8zMS8yMDE5CQAAAAEwK5fjTf7j2wiQHShO/uPbCD1DSVEuTllTRTpITUMuSVFfTFRfSU5WRVNULjEwMDAuMS8xLzIwMTkuLi5VU0QuLkxUX0lOVkVTVE1FTlRTAQAAAJVBBAACAAAADDEwNTA4LjY1ODI4MgEIAAAABQAAAAExAQAAAAoyMDQxODc4NDk4AwAAAAMxNjACAAAABDEwNTQEAAAAATAHAAAACDEvMS8yMDE5CAAAAAkzLzMxLzIwMTgJAAAAATArl+NN/uPbCJAdKE7+49sIK0NJUS5PTTpWT0xWIEIuSVFfQVAuMTAwMC4xLzEvMjAxOS4uLlVTRC4uQVABAAAAN8QEAAIAAAAKODE3OC43MDQyOQEIAAAABQAAAAExAQAAAAoyMDE3NTAzNzk5AwAAAAMxNjACAAAABDEwMTgEAAAAATAHAAAACDEvMS8yMDE5CAAAAAoxMi8zMS8yMDE4CQAAAAEwK5fjTf7j2wiQHShO/uPbCD1DSVEuVFNFOjgwNTguSVFfU1RfSU5WRVNULjEwMDAuMS8xLzIwMTguLi5VU0QuLlNUIElOVkVT</t>
  </si>
  <si>
    <t>VE1FTlRTAQAAAIH/BwACAAAACzIzODEuMTM5MDQ5AQgAAAAFAAAAATEBAAAACjE4OTM5OTc5NTQDAAAAAzE2MAIAAAAEMTA2OQQAAAABMAcAAAAIMS8xLzIwMTgIAAAACTMvMzEvMjAxNwkAAAABMCuX403+49sIhvYnTv7j2wg8Q0lRLk5ZU0U6SEQuSVFfU1RfSU5WRVNULjEwMDAuMS8xLzIwMjAuLi5VU0QuLlNUIElOVkVTVE1FTlRTAQAAAJdABAADAAAAAAArl+NN/uPbCIb2J07+49sIPUNJUS5UU0U6NzI2OS5JUV9TVF9JTlZFU1QuMTAwMC4xLzEvMjAxNi4uLlVTRC4uU1QgSU5WRVNUTUVOVFMBAAAADy4KAAIAAAALNTcxNC4yMDEyOTYBCAAAAAUAAAABMQEAAAAKMTc0NTUyODAwNAMAAAADMTYwAgAAAAQxMDY5BAAAAAEwBwAAAAgxLzEvMjAxNggAAAAJMy8zMS8yMDE1CQAAAAEwK5fjTf7j2wiQHShO/uPbCEhDSVEuWFRSQTpEQUkuSVFfTkVUX0lOVEVSRVNUX0VYUC4xMDAwLjEvMS8yMDE4Li4uVVNELi5JTlRFUkVTVCBFWFAgKE5FVCkFAAAAAAAAAAgAAAAUKEludmFsaWQgSWRlbnRpZmllcikrl+NN/uPbCJAdKE7+49sISUNJUS5PTTpWT0xWIEIuSVFfTkVUX0lOVEVSRVNUX0VYUC4xMDAwLjEvMS8yMDE2Li4uVVNELi5JTlRFUkVTVCBFWFAgKE5FVCkBAAAAN8QEAAIAAAAKMjk2LjM4OTMwOQEIAAAABQAAAAExAQAAAAoxODMzNDc2ODg4AwAAAAMxNjACAAAAAzM2OAQAAAABMAcAAAAIMS8xLzIw</t>
  </si>
  <si>
    <t>MTYIAAAACjEyLzMxLzIwMTUJAAAAATArl+NN/uPbCIb2J07+49sIO0NJUS5OWVNFOkYuSVFfTFRfSU5WRVNULjEwMDAuMS8xLzIwMTguLi5VU0QuLkxUX0lOVkVTVE1FTlRTAQAAAF+fAQACAAAABDM0NDgBCAAAAAUAAAABMQEAAAAKMjAwODA3NjM3OQMAAAADMTYwAgAAAAQxMDU0BAAAAAEwBwAAAAgxLzEvMjAxOAgAAAAKMTIvMzEvMjAxNwkAAAABMCuX403+49sIhvYnTv7j2whCQ0lRLk5BU0RBUUdTOkFBUEwuSVFfU1RfSU5WRVNULjEwMDAuMS8xLzIwMjEuLi5VU0QuLlNUIElOVkVTVE1FTlRTAQAAAGlhAAACAAAABTUyOTI3AQgAAAAFAAAAATEBAAAACy0yMDczMjAzNTA4AwAAAAMxNjACAAAABDEwNjkEAAAAATAHAAAACDEvMS8yMDIxCAAAAAk5LzI2LzIwMjAJAAAAATArl+NN/uPbCIb2J07+49sITUNJUS5OQVNEQVFHUzpBQVBMLklRX05FVF9JTlRFUkVTVF9FWFAuMTAwMC4xLzEvMjAxOS4uLlVTRC4uSU5URVJFU1QgRVhQIChORVQpAQAAAGlhAAACAAAABDI0NDYBCAAAAAUAAAABMQEAAAAKMjA2NzIwOTYyNgMAAAADMTYwAgAAAAMzNjgEAAAAATAHAAAACDEvMS8yMDE5CAAAAAk5LzI5LzIwMTgJAAAAATArl+NN/uPbCIb2J07+49sIQkNJUS5OQVNEQVFHUzpBQVBMLklRX0xUX0lOVkVTVC4xMDAwLjEvMS8yMDE2Li4uVVNELi5MVF9JTlZFU1RNRU5UUwEAAABpYQAAAgAAAAYxNjQwNjUBCAAA</t>
  </si>
  <si>
    <t>AAUAAAABMQEAAAAKMTg2Mzk5NjY4NAMAAAADMTYwAgAAAAQxMDU0BAAAAAEwBwAAAAgxLzEvMjAxNggAAAAJOS8yNi8yMDE1CQAAAAEwK5fjTf7j2wiG9idO/uPbCDxDSVEuTllTRTpHTS5JUV9TVF9JTlZFU1QuMTAwMC4xLzEvMjAxOS4uLlVTRC4uU1QgSU5WRVNUTUVOVFMBAAAAVO6lAwIAAAAENjUwMQEIAAAABQAAAAExAQAAAAoyMDc5NTI1MDAzAwAAAAMxNjACAAAABDEwNjkEAAAAATAHAAAACDEvMS8yMDE5CAAAAAoxMi8zMS8yMDE4CQAAAAEwK5fjTf7j2wiG9idO/uPbCEdDSVEuTllTRTpHTS5JUV9ORVRfSU5URVJFU1RfRVhQLjEwMDAuMS8xLzIwMTcuLi5VU0QuLklOVEVSRVNUIEVYUCAoTkVUKQEAAABU7qUDAgAAAAQtMzgxAQgAAAAFAAAAATEBAAAACjE5NDM5MjI3ODQDAAAAAzE2MAIAAAADMzY4BAAAAAEwBwAAAAgxLzEvMjAxNwgAAAAKMTIvMzEvMjAxNgkAAAABMCuX403+49sIhvYnTv7j2wg9Q0lRLlRTRTo3MjAzLklRX0xUX0lOVkVTVC4xMDAwLjEvMS8yMDIwLi4uVVNELi5MVF9JTlZFU1RNRU5UUwEAAAC84AQAAgAAAAw5ODQ0MS4zOTIxNjUBCAAAAAUAAAABMQEAAAAKMjA0MjMyMjQyOAMAAAADMTYwAgAAAAQxMDU0BAAAAAEwBwAAAAgxLzEvMjAyMAgAAAAJMy8zMS8yMDE5CQAAAAEwK5fjTf7j2wiG9idO/uPbCD1DSVEuVFNFOjcyMDMuSVFfU1RfSU5WRVNULjEwMDAuMS8xLzIw</t>
  </si>
  <si>
    <t>MTcuLi5VU0QuLlNUIElOVkVTVE1FTlRTAQAAALzgBAACAAAADDE5OTU3LjgyMjE3MQEIAAAABQAAAAExAQAAAAoxODk0MTUwMTM2AwAAAAMxNjACAAAABDEwNjkEAAAAATAHAAAACDEvMS8yMDE3CAAAAAkzLzMxLzIwMTYJAAAAATArl+NN/uPbCIb2J07+49sITUNJUS5OQVNEQVFHUzpUU0xBLklRX05FVF9JTlRFUkVTVF9FWFAuMTAwMC4xLzEvMjAyMS4uLlVTRC4uSU5URVJFU1QgRVhQIChORVQpAQAAABDGogECAAAABC03MTgBCAAAAAUAAAABMQEAAAALLTIwNjI2ODEwNjUDAAAAAzE2MAIAAAADMzY4BAAAAAEwBwAAAAgxLzEvMjAyMQgAAAAKMTIvMzEvMjAyMAkAAAABMCuX403+49sIhvYnTv7j2whCQ0lRLk5BU0RBUUdTOlRTTEEuSVFfTFRfSU5WRVNULjEwMDAuMS8xLzIwMTguLi5VU0QuLkxUX0lOVkVTVE1FTlRTAQAAABDGogECAAAABTUuMzA0AQgAAAAFAAAAATEBAAAACjIwMTM5MDc0NzADAAAAAzE2MAIAAAAEMTA1NAQAAAABMAcAAAAIMS8xLzIwMTgIAAAACjEyLzMxLzIwMTcJAAAAATArl+NN/uPbCIb2J07+49sIPUNJUS5UU0U6ODA1OC5JUV9TVF9JTlZFU1QuMTAwMC4xLzEvMjAyMS4uLlVTRC4uU1QgSU5WRVNUTUVOVFMBAAAAgf8HAAIAAAALMTM5Ny4yNTEwNDcBCAAAAAUAAAABMQEAAAALLTIxNDUwMTEyNjUDAAAAAzE2MAIAAAAEMTA2OQQAAAABMAcAAAAIMS8xLzIwMjEIAAAACTMv</t>
  </si>
  <si>
    <t>MzEvMjAyMAkAAAABMCuX403+49sIhvYnTv7j2whIQ0lRLlRTRTo4MDU4LklRX05FVF9JTlRFUkVTVF9FWFAuMTAwMC4xLzEvMjAxOS4uLlVTRC4uSU5URVJFU1QgRVhQIChORVQpAQAAAIH/BwACAAAACzExOTQuODY4NDcxAQgAAAAFAAAAATEBAAAACjE5NjkwOTMxODQDAAAAAzE2MAIAAAADMzY4BAAAAAEwBwAAAAgxLzEvMjAxOQgAAAAJMy8zMS8yMDE4CQAAAAEwK5fjTf7j2whwzydO/uPbCD1DSVEuVFNFOjgwNTguSVFfTFRfSU5WRVNULjEwMDAuMS8xLzIwMTYuLi5VU0QuLkxUX0lOVkVTVE1FTlRTAQAAAIH/BwACAAAADDQ2NDY3LjI3MzE4OQEIAAAABQAAAAExAQAAAAoxNzk3NDc0MDQ1AwAAAAMxNjACAAAABDEwNTQEAAAAATAHAAAACDEvMS8yMDE2CAAAAAkzLzMxLzIwMTUJAAAAATArl+NN/uPbCHDPJ07+49sIQUNJUS5LT1NFOkEwMDUzODAuSVFfU1RfSU5WRVNULjEwMDAuMS8xLzIwMTkuLi5VU0QuLlNUIElOVkVTVE1FTlRTAQAAAExZDQACAAAACzcyMjYuNTEzODQyAQgAAAAFAAAAATEBAAAACjIwMTk2NzQ5OTEDAAAAAzE2MAIAAAAEMTA2OQQAAAABMAcAAAAIMS8xLzIwMTkIAAAACjEyLzMxLzIwMTgJAAAAATArl+NN/uPbCHDPJ07+49sITENJUS5LT1NFOkEwMDUzODAuSVFfTkVUX0lOVEVSRVNUX0VYUC4xMDAwLjEvMS8yMDE3Li4uVVNELi5JTlRFUkVTVCBFWFAgKE5FVCkBAAAATFkN</t>
  </si>
  <si>
    <t>AAIAAAAKMTE2Ljc4NDgwMgEIAAAABQAAAAExAQAAAAstMjA1Njk0NTMyOQMAAAADMTYwAgAAAAMzNjgEAAAAATAHAAAACDEvMS8yMDE3CAAAAAoxMi8zMS8yMDE2CQAAAAEwK5fjTf7j2wiG9idO/uPbCEFDSVEuS09TRTpBMDAwMjcwLklRX0xUX0lOVkVTVC4xMDAwLjEvMS8yMDIwLi4uVVNELi5MVF9JTlZFU1RNRU5UUwEAAAC23CUAAgAAAAwxMjU5Ni45MTE0OTYBCAAAAAUAAAABMQEAAAAKMjA4MzY4NTIyOQMAAAADMTYwAgAAAAQxMDU0BAAAAAEwBwAAAAgxLzEvMjAyMAgAAAAKMTIvMzEvMjAxOQkAAAABMCuX403+49sIcM8nTv7j2whBQ0lRLktPU0U6QTAwMDI3MC5JUV9TVF9JTlZFU1QuMTAwMC4xLzEvMjAxNy4uLlVTRC4uU1QgSU5WRVNUTUVOVFMBAAAAttwlAAIAAAALNDM5Mi45NjYyMDIBCAAAAAUAAAABMQEAAAAKMTg3NTg3NTE3NQMAAAADMTYwAgAAAAQxMDY5BAAAAAEwBwAAAAgxLzEvMjAxNwgAAAAKMTIvMzEvMjAxNgkAAAABMCuX403+49sIcM8nTv7j2whHQ0lRLk5ZU0U6SEQuSVFfTkVUX0lOVEVSRVNUX0VYUC4xMDAwLjEvMS8yMDIxLi4uVVNELi5JTlRFUkVTVCBFWFAgKE5FVCkBAAAAl0AEAAIAAAAFLTExMjgBCAAAAAUAAAABMQEAAAALLTIxMDcyMjA3NTMDAAAAAzE2MAIAAAADMzY4BAAAAAEwBwAAAAgxLzEvMjAyMQgAAAAIMi8yLzIwMjAJAAAAATArl+NN/uPbCHDPJ07+49sI</t>
  </si>
  <si>
    <t>PENJUS5OWVNFOkhELklRX0xUX0lOVkVTVC4xMDAwLjEvMS8yMDE4Li4uVVNELi5MVF9JTlZFU1RNRU5UUwEAAACXQAQAAwAAAAAAK5fjTf7j2whwzydO/uPbCD1DSVEuTllTRTpITUMuSVFfU1RfSU5WRVNULjEwMDAuMS8xLzIwMjEuLi5VU0QuLlNUIElOVkVTVE1FTlRTAQAAAJVBBAACAAAACzE3NjYuMjU5MDc2AQgAAAAFAAAAATEBAAAACy0yMDkwODIyNjYxAwAAAAMxNjACAAAABDEwNjkEAAAAATAHAAAACDEvMS8yMDIxCAAAAAkzLzMxLzIwMjAJAAAAATArl+NN/uPbCHDPJ07+49sISENJUS5OWVNFOkhNQy5JUV9ORVRfSU5URVJFU1RfRVhQLjEwMDAuMS8xLzIwMTkuLi5VU0QuLklOVEVSRVNUIEVYUCAoTkVUKQEAAACVQQQAAgAAAAozMTAuMTkyNTY3AQgAAAAFAAAAATEBAAAACjIwNDE4Nzg0OTgDAAAAAzE2MAIAAAADMzY4BAAAAAEwBwAAAAgxLzEvMjAxOQgAAAAJMy8zMS8yMDE4CQAAAAEwK5fjTf7j2whwzydO/uPbCD1DSVEuTllTRTpITUMuSVFfTFRfSU5WRVNULjEwMDAuMS8xLzIwMTYuLi5VU0QuLkxUX0lOVkVTVE1FTlRTAQAAAJVBBAACAAAACzgwNDYuOTU0MDcyAQgAAAAFAAAAATEBAAAACjE4NDc3NzI1MDYDAAAAAzE2MAIAAAAEMTA1NAQAAAABMAcAAAAIMS8xLzIwMTYIAAAACTMvMzEvMjAxNQkAAAABMCuX403+49sIcM8nTv7j2wg9Q0lRLlRTRTo3MjY5LklRX1NUX0lOVkVTVC4x</t>
  </si>
  <si>
    <t>MDAwLjEvMS8yMDE5Li4uVVNELi5TVCBJTlZFU1RNRU5UUwEAAAAPLgoAAgAAAAsyNDE2Ljk3NjcxNgEIAAAABQAAAAExAQAAAAoxODk1MDAyNDE4AwAAAAMxNjACAAAABDEwNjkEAAAAATAHAAAACDEvMS8yMDE5CAAAAAkzLzMxLzIwMTgJAAAAATArl+NN/uPbCHDPJ07+49sISENJUS5UU0U6NzI2OS5JUV9ORVRfSU5URVJFU1RfRVhQLjEwMDAuMS8xLzIwMTcuLi5VU0QuLklOVEVSRVNUIEVYUCAoTkVUKQEAAAAPLgoAAgAAAAoxMjkuMDg1MDc4AQgAAAAFAAAAATEBAAAACjE3OTkyNDM0ODIDAAAAAzE2MAIAAAADMzY4BAAAAAEwBwAAAAgxLzEvMjAxNwgAAAAJMy8zMS8yMDE2CQAAAAEwK5fjTf7j2whhqCdO/uPbCD1DSVEuVFNFOjcyNzAuSVFfTFRfSU5WRVNULjEwMDAuMS8xLzIwMjAuLi5VU0QuLkxUX0lOVkVTVE1FTlRTAQAAAFJXDQACAAAACzIyOTUuMjcxMTE1AQgAAAAFAAAAATEBAAAACjE5Njk0NDc0MzkDAAAAAzE2MAIAAAAEMTA1NAQAAAABMAcAAAAIMS8xLzIwMjAIAAAACTMvMzEvMjAxOQkAAAABMCuX403+49sIYagnTv7j2wg9Q0lRLlRTRTo3MjcwLklRX1NUX0lOVkVTVC4xMDAwLjEvMS8yMDE3Li4uVVNELi5TVCBJTlZFU1RNRU5UUwEAAABSVw0AAgAAAAs0NDU1LjA3Mjc3OQEIAAAABQAAAAExAQAAAAoxODYwNDExNjY5AwAAAAMxNjACAAAABDEwNjkEAAAAATAHAAAACDEvMS8yMDE3</t>
  </si>
  <si>
    <t>CAAAAAkzLzMxLzIwMTYJAAAAATArl+NN/uPbCGGoJ07+49sISENJUS5YVFJBOkRBSS5JUV9ORVRfSU5URVJFU1RfRVhQLjEwMDAuMS8xLzIwMjEuLi5VU0QuLklOVEVSRVNUIEVYUCAoTkVUKQUAAAAAAAAACAAAABQoSW52YWxpZCBJZGVudGlmaWVyKSuX403+49sIYagnTv7j2wg9Q0lRLlhUUkE6REFJLklRX0xUX0lOVkVTVC4xMDAwLjEvMS8yMDE4Li4uVVNELi5MVF9JTlZFU1RNRU5UUwUAAAAAAAAACAAAABQoSW52YWxpZCBJZGVudGlmaWVyKSuX403+49sIYagnTv7j2wg+Q0lRLk9NOlZPTFYgQi5JUV9TVF9JTlZFU1QuMTAwMC4xLzEvMjAyMS4uLlVTRC4uU1QgSU5WRVNUTUVOVFMBAAAAN8QEAAIAAAAJMjUuOTM1Mzc4AQgAAAAFAAAAATEBAAAACy0yMTEwNDE2OTgxAwAAAAMxNjACAAAABDEwNjkEAAAAATAHAAAACDEvMS8yMDIxCAAAAAoxMi8zMS8yMDIwCQAAAAEwK5fjTf7j2whhqCdO/uPbCElDSVEuT006Vk9MViBCLklRX05FVF9JTlRFUkVTVF9FWFAuMTAwMC4xLzEvMjAxOS4uLlVTRC4uSU5URVJFU1QgRVhQIChORVQpAQAAADfEBAACAAAACy0xNjAuNDYxNjI1AQgAAAAFAAAAATEBAAAACjIwMTc1MDM3OTkDAAAAAzE2MAIAAAADMzY4BAAAAAEwBwAAAAgxLzEvMjAxOQgAAAAKMTIvMzEvMjAxOAkAAAABMCuX403+49sIYagnTv7j2wg+Q0lRLk9NOlZPTFYgQi5JUV9MVF9JTlZFU1QuMTAw</t>
  </si>
  <si>
    <t>MC4xLzEvMjAxNi4uLlVTRC4uTFRfSU5WRVNUTUVOVFMBAAAAN8QEAAIAAAALMTU0OS4xMTM5MDkBCAAAAAUAAAABMQEAAAAKMTgzMzQ3Njg4OAMAAAADMTYwAgAAAAQxMDU0BAAAAAEwBwAAAAgxLzEvMjAxNggAAAAKMTIvMzEvMjAxNQkAAAABMCuX403+49sIYagnTv7j2wgoQ0lRLk5ZU0U6Ri5JUV9BUC4xMDAwLjEvMS8yMDE4Li4uVVNELi5BUAEAAABfnwEAAgAAAAUyMzI4MgEIAAAABQAAAAExAQAAAAoyMDA4MDc2Mzc5AwAAAAMxNjACAAAABDEwMTgEAAAAATAHAAAACDEvMS8yMDE4CAAAAAoxMi8zMS8yMDE3CQAAAAEwK5fjTf7j2whhqCdO/uPbCDhDSVEuTkFTREFRR1M6QUFQTC5JUV9OUFBFLjEwMDAuMS8xLzIwMjEuLi5VU0QuLlBQRSAoTkVUKQEAAABpYQAAAgAAAAU0NTMzNgEIAAAABQAAAAExAQAAAAstMjA3MzIwMzUwOAMAAAADMTYwAgAAAAQxMDA0BAAAAAEwBwAAAAgxLzEvMjAyMQgAAAAJOS8yNi8yMDIwCQAAAAEwK5fjTf7j2whhqCdO/uPbCDlDSVEuTkFTREFRR1M6QUFQTC5JUV9JTkNfVEFYLjEwMDAuMS8xLzIwMTkuLi5VU0QuLklOQyBUQVgBAAAAaWEAAAIAAAAFMTMzNzIBCAAAAAUAAAABMQEAAAAKMjA2NzIwOTYyNgMAAAADMTYwAgAAAAI3NQQAAAABMAcAAAAIMS8xLzIwMTkIAAAACTkvMjkvMjAxOAkAAAABMCuX403+49sIYagnTv7j2wgvQ0lRLk5BU0RBUUdTOkFBUEwuSVFf</t>
  </si>
  <si>
    <t>QVAuMTAwMC4xLzEvMjAxNi4uLlVTRC4uQVABAAAAaWEAAAIAAAAFMzU0OTABCAAAAAUAAAABMQEAAAAKMTg2Mzk5NjY4NAMAAAADMTYwAgAAAAQxMDE4BAAAAAEwBwAAAAgxLzEvMjAxNggAAAAJOS8yNi8yMDE1CQAAAAEwK5fjTf7j2whhqCdO/uPbCDJDSVEuTllTRTpHTS5JUV9OUFBFLjEwMDAuMS8xLzIwMTkuLi5VU0QuLlBQRSAoTkVUKQEAAABU7qUDAgAAAAUzODc1OAEIAAAABQAAAAExAQAAAAoyMDc5NTI1MDAzAwAAAAMxNjACAAAABDEwMDQEAAAAATAHAAAACDEvMS8yMDE5CAAAAAoxMi8zMS8yMDE4CQAAAAEwK5fjTf7j2whVgSdO/uPbCDNDSVEuTllTRTpHTS5JUV9JTkNfVEFYLjEwMDAuMS8xLzIwMTcuLi5VU0QuLklOQyBUQVgBAAAAVO6lAwIAAAAEMjczOQEIAAAABQAAAAExAQAAAAoxOTQzOTIyNzg0AwAAAAMxNjACAAAAAjc1BAAAAAEwBwAAAAgxLzEvMjAxNwgAAAAKMTIvMzEvMjAxNgkAAAABMCuX403+49sIVYEnTv7j2wgqQ0lRLlRTRTo3MjAzLklRX0FQLjEwMDAuMS8xLzIwMjAuLi5VU0QuLkFQAQAAALzgBAACAAAADDIzODc4LjU2NjE4NQEIAAAABQAAAAExAQAAAAoyMDQyMzIyNDI4AwAAAAMxNjACAAAABDEwMTgEAAAAATAHAAAACDEvMS8yMDIwCAAAAAkzLzMxLzIwMTkJAAAAATArl+NN/uPbCGGoJ07+49sIM0NJUS5UU0U6NzIwMy5JUV9OUFBFLjEwMDAuMS8xLzIwMTcuLi5V</t>
  </si>
  <si>
    <t>U0QuLlBQRSAoTkVUKQEAAAC84AQAAgAAAAw0ODI5My40MDI5NTUBCAAAAAUAAAABMQEAAAAKMTg5NDE1MDEzNgMAAAADMTYwAgAAAAQxMDA0BAAAAAEwBwAAAAgxLzEvMjAxNwgAAAAJMy8zMS8yMDE2CQAAAAEwK5fjTf7j2whhqCdO/uPbCDlDSVEuTkFTREFRR1M6VFNMQS5JUV9JTkNfVEFYLjEwMDAuMS8xLzIwMjEuLi5VU0QuLklOQyBUQVgBAAAAEMaiAQIAAAADMjkyAQgAAAAFAAAAATEBAAAACy0yMDYyNjgxMDY1AwAAAAMxNjACAAAAAjc1BAAAAAEwBwAAAAgxLzEvMjAyMQgAAAAKMTIvMzEvMjAyMAkAAAABMCuX403+49sIVYEnTv7j2wgvQ0lRLk5BU0RBUUdTOlRTTEEuSVFfQVAuMTAwMC4xLzEvMjAxOC4uLlVTRC4uQVABAAAAEMaiAQIAAAAHMjM5MC4yNQEIAAAABQAAAAExAQAAAAoyMDEzOTA3NDcwAwAAAAMxNjACAAAABDEwMTgEAAAAATAHAAAACDEvMS8yMDE4CAAAAAoxMi8zMS8yMDE3CQAAAAEwK5fjTf7j2whVgSdO/uPbCDNDSVEuVFNFOjgwNTguSVFfTlBQRS4xMDAwLjEvMS8yMDIxLi4uVVNELi5QUEUgKE5FVCkBAAAAgf8HAAIAAAAMMzQwMzQuOTU0NTA5AQgAAAAFAAAAATEBAAAACy0yMTQ1MDExMjY1AwAAAAMxNjACAAAABDEwMDQEAAAAATAHAAAACDEvMS8yMDIxCAAAAAkzLzMxLzIwMjAJAAAAATArl+NN/uPbCFWBJ07+49sINENJUS5UU0U6ODA1OC5JUV9JTkNfVEFYLjEwMDAu</t>
  </si>
  <si>
    <t>MS8xLzIwMTkuLi5VU0QuLklOQyBUQVgBAAAAgf8HAAIAAAALMTkwNC44NjMzMjYBCAAAAAUAAAABMQEAAAAKMTk2OTA5MzE4NAMAAAADMTYwAgAAAAI3NQQAAAABMAcAAAAIMS8xLzIwMTkIAAAACTMvMzEvMjAxOAkAAAABMCuX403+49sIVYEnTv7j2wgqQ0lRLlRTRTo4MDU4LklRX0FQLjEwMDAuMS8xLzIwMTYuLi5VU0QuLkFQAQAAAIH/BwACAAAACzIwODE0Ljc1MTY0AQgAAAAFAAAAATEBAAAACjE3OTc0NzQwNDUDAAAAAzE2MAIAAAAEMTAxOAQAAAABMAcAAAAIMS8xLzIwMTYIAAAACTMvMzEvMjAxNQkAAAABMCuX403+49sIVYEnTv7j2wg3Q0lRLktPU0U6QTAwNTM4MC5JUV9OUFBFLjEwMDAuMS8xLzIwMTkuLi5VU0QuLlBQRSAoTkVUKQEAAABMWQ0AAgAAAAw0NTc4Ni4xMDcwOTQBCAAAAAUAAAABMQEAAAAKMjAxOTY3NDk5MQMAAAADMTYwAgAAAAQxMDA0BAAAAAEwBwAAAAgxLzEvMjAxOQgAAAAKMTIvMzEvMjAxOAkAAAABMCuX403+49sIVYEnTv7j2wg4Q0lRLktPU0U6QTAwNTM4MC5JUV9JTkNfVEFYLjEwMDAuMS8xLzIwMTcuLi5VU0QuLklOQyBUQVgBAAAATFkNAAIAAAALMTMxOC41NzUzMDYBCAAAAAUAAAABMQEAAAALLTIwNTY5NDUzMjkDAAAAAzE2MAIAAAACNzUEAAAAATAHAAAACDEvMS8yMDE3CAAAAAoxMi8zMS8yMDE2CQAAAAEwK5fjTf7j2whVgSdO/uPbCC5DSVEuS09TRTpBMDAw</t>
  </si>
  <si>
    <t>MjcwLklRX0FQLjEwMDAuMS8xLzIwMjAuLi5VU0QuLkFQAQAAALbcJQACAAAACzU4NjEuMjQ5MDEyAQgAAAAFAAAAATEBAAAACjIwODM2ODUyMjkDAAAAAzE2MAIAAAAEMTAxOAQAAAABMAcAAAAIMS8xLzIwMjAIAAAACjEyLzMxLzIwMTkJAAAAATArl+NN/uPbCFWBJ07+49sIN0NJUS5LT1NFOkEwMDAyNzAuSVFfTlBQRS4xMDAwLjEvMS8yMDE3Li4uVVNELi5QUEUgKE5FVCkBAAAAttwlAAIAAAAMMTEyMDguMDA3NjMzAQgAAAAFAAAAATEBAAAACjE4NzU4NzUxNzUDAAAAAzE2MAIAAAAEMTAwNAQAAAABMAcAAAAIMS8xLzIwMTcIAAAACjEyLzMxLzIwMTYJAAAAATArl+NN/uPbCFWBJ07+49sIM0NJUS5OWVNFOkhELklRX0lOQ19UQVguMTAwMC4xLzEvMjAyMS4uLlVTRC4uSU5DIFRBWAEAAACXQAQAAgAAAAQzNDczAQgAAAAFAAAAATEBAAAACy0yMTA3MjIwNzUzAwAAAAMxNjACAAAAAjc1BAAAAAEwBwAAAAgxLzEvMjAyMQgAAAAIMi8yLzIwMjAJAAAAATArl+NN/uPbCFWBJ07+49sIKUNJUS5OWVNFOkhELklRX0FQLjEwMDAuMS8xLzIwMTguLi5VU0QuLkFQAQAAAJdABAACAAAABDcwMDABCAAAAAUAAAABMQEAAAAKMTk1MTU0MjEyOAMAAAADMTYwAgAAAAQxMDE4BAAAAAEwBwAAAAgxLzEvMjAxOAgAAAAJMS8yOS8yMDE3CQAAAAEwK5fjTf7j2whVgSdO/uPbCDNDSVEuTllTRTpITUMuSVFfTlBQRS4x</t>
  </si>
  <si>
    <t>MDAwLjEvMS8yMDIxLi4uVVNELi5QUEUgKE5FVCkBAAAAlUEEAAIAAAAMMjgzNjEuMDM1NTM4AQgAAAAFAAAAATEBAAAACy0yMDkwODIyNjYxAwAAAAMxNjACAAAABDEwMDQEAAAAATAHAAAACDEvMS8yMDIxCAAAAAkzLzMxLzIwMjAJAAAAATArl+NN/uPbCFWBJ07+49sINENJUS5OWVNFOkhNQy5JUV9JTkNfVEFYLjEwMDAuMS8xLzIwMTkuLi5VU0QuLklOQyBUQVgBAAAAlUEEAAIAAAAKLTEyOC42NzU2OAEIAAAABQAAAAExAQAAAAoyMDQxODc4NDk4AwAAAAMxNjACAAAAAjc1BAAAAAEwBwAAAAgxLzEvMjAxOQgAAAAJMy8zMS8yMDE4CQAAAAEwK5fjTf7j2whBWidO/uPbCCpDSVEuTllTRTpITUMuSVFfQVAuMTAwMC4xLzEvMjAxNi4uLlVTRC4uQVABAAAAlUEEAAIAAAALOTY0OC42MjA5MDkBCAAAAAUAAAABMQEAAAAKMTg0Nzc3MjUwNgMAAAADMTYwAgAAAAQxMDE4BAAAAAEwBwAAAAgxLzEvMjAxNggAAAAJMy8zMS8yMDE1CQAAAAEwK5fjTf7j2whBWidO/uPbCDNDSVEuVFNFOjcyNjkuSVFfTlBQRS4xMDAwLjEvMS8yMDE5Li4uVVNELi5QUEUgKE5FVCkBAAAADy4KAAIAAAALNzU3Mi43NjA1ODcBCAAAAAUAAAABMQEAAAAKMTg5NTAwMjQxOAMAAAADMTYwAgAAAAQxMDA0BAAAAAEwBwAAAAgxLzEvMjAxOQgAAAAJMy8zMS8yMDE4CQAAAAEwK5fjTf7j2whBWidO/uPbCDRDSVEuVFNFOjcyNjkuSVFf</t>
  </si>
  <si>
    <t>SU5DX1RBWC4xMDAwLjEvMS8yMDE3Li4uVVNELi5JTkMgVEFYAQAAAA8uCgACAAAACjgyMS43MzM2NzYBCAAAAAUAAAABMQEAAAAKMTc5OTI0MzQ4MgMAAAADMTYwAgAAAAI3NQQAAAABMAcAAAAIMS8xLzIwMTcIAAAACTMvMzEvMjAxNgkAAAABMCuX403+49sIVYEnTv7j2wgqQ0lRLlRTRTo3MjcwLklRX0FQLjEwMDAuMS8xLzIwMjAuLi5VU0QuLkFQAQAAAFJXDQACAAAACzM0MTguNDQ1ODg0AQgAAAAFAAAAATEBAAAACjE5Njk0NDc0MzkDAAAAAzE2MAIAAAAEMTAxOAQAAAABMAcAAAAIMS8xLzIwMjAIAAAACTMvMzEvMjAxOQkAAAABMCuX403+49sIQVonTv7j2wgzQ0lRLlRTRTo3MjcwLklRX05QUEUuMTAwMC4xLzEvMjAxNy4uLlVTRC4uUFBFIChORVQpAQAAAFJXDQACAAAACzUwOTYuNDEzMDg1AQgAAAAFAAAAATEBAAAACjE4NjA0MTE2NjkDAAAAAzE2MAIAAAAEMTAwNAQAAAABMAcAAAAIMS8xLzIwMTcIAAAACTMvMzEvMjAxNgkAAAABMCuX403+49sIQVonTv7j2wg0Q0lRLlhUUkE6REFJLklRX0lOQ19UQVguMTAwMC4xLzEvMjAyMS4uLlVTRC4uSU5DIFRBWAUAAAAAAAAACAAAABQoSW52YWxpZCBJZGVudGlmaWVyKSuX403+49sIQVonTv7j2wgqQ0lRLlhUUkE6REFJLklRX0FQLjEwMDAuMS8xLzIwMTguLi5VU0QuLkFQBQAAAAAAAAAIAAAAFChJbnZhbGlkIElkZW50aWZpZXIpK5fjTf7j2whB</t>
  </si>
  <si>
    <t>WidO/uPbCDRDSVEuT006Vk9MViBCLklRX05QUEUuMTAwMC4xLzEvMjAyMS4uLlVTRC4uUFBFIChORVQpAQAAADfEBAACAAAADDEwNTk0LjE3NTgyOQEIAAAABQAAAAExAQAAAAstMjExMDQxNjk4MQMAAAADMTYwAgAAAAQxMDA0BAAAAAEwBwAAAAgxLzEvMjAyMQgAAAAKMTIvMzEvMjAyMAkAAAABMCuX403+49sIQVonTv7j2wg1Q0lRLk9NOlZPTFYgQi5JUV9JTkNfVEFYLjEwMDAuMS8xLzIwMTkuLi5VU0QuLklOQyBUQVgBAAAAN8QEAAIAAAAKNzYzLjQ4Njc2NgEIAAAABQAAAAExAQAAAAoyMDE3NTAzNzk5AwAAAAMxNjACAAAAAjc1BAAAAAEwBwAAAAgxLzEvMjAxOQgAAAAKMTIvMzEvMjAxOAkAAAABMCuX403+49sIQVonTv7j2wgrQ0lRLk9NOlZPTFYgQi5JUV9BUC4xMDAwLjEvMS8yMDE2Li4uVVNELi5BUAEAAAA3xAQAAgAAAAs2NTQ0Ljk2Nzc2NAEIAAAABQAAAAExAQAAAAoxODMzNDc2ODg4AwAAAAMxNjACAAAABDEwMTgEAAAAATAHAAAACDEvMS8yMDE2CAAAAAoxMi8zMS8yMDE1CQAAAAEwK5fjTf7j2whBWidO/uPbCDtDSVEuTllTRTpGLklRX1NUX0lOVkVTVC4xMDAwLjEvMS8yMDIwLi4uVVNELi5TVCBJTlZFU1RNRU5UUwEAAABfnwEAAgAAAAUxMzg1MQEIAAAABQAAAAExAQAAAAstMjExMzY5MjQ2MQMAAAADMTYwAgAAAAQxMDY5BAAAAAEwBwAAAAgxLzEvMjAyMAgAAAAKMTIvMzEvMjAx</t>
  </si>
  <si>
    <t>OQkAAAABMCuX403+49sIQVonTv7j2whGQ0lRLk5ZU0U6Ri5JUV9ORVRfSU5URVJFU1RfRVhQLjEwMDAuMS8xLzIwMTguLi5VU0QuLklOVEVSRVNUIEVYUCAoTkVUKQEAAABfnwEAAgAAAAQtODQ3AQgAAAAFAAAAATEBAAAACjIwMDgwNzYzNzkDAAAAAzE2MAIAAAADMzY4BAAAAAEwBwAAAAgxLzEvMjAxOAgAAAAKMTIvMzEvMjAxNwkAAAABMCuX403+49sIMDMnTv7j2whCQ0lRLk5BU0RBUUdTOkFBUEwuSVFfTFRfSU5WRVNULjEwMDAuMS8xLzIwMjEuLi5VU0QuLkxUX0lOVkVTVE1FTlRTAQAAAGlhAAACAAAABjEwMDg4NwEIAAAABQAAAAExAQAAAAstMjA3MzIwMzUwOAMAAAADMTYwAgAAAAQxMDU0BAAAAAEwBwAAAAgxLzEvMjAyMQgAAAAJOS8yNi8yMDIwCQAAAAEwK5fjTf7j2wgwMydO/uPbCEJDSVEuTkFTREFRR1M6QUFQTC5JUV9TVF9JTlZFU1QuMTAwMC4xLzEvMjAxOC4uLlVTRC4uU1QgSU5WRVNUTUVOVFMBAAAAaWEAAAIAAAAFNTM4OTIBCAAAAAUAAAABMQEAAAAKMTk4OTkwOTgxNAMAAAADMTYwAgAAAAQxMDY5BAAAAAEwBwAAAAgxLzEvMjAxOAgAAAAJOS8zMC8yMDE3CQAAAAEwK5fjTf7j2wgwMydO/uPbCE1DSVEuTkFTREFRR1M6QUFQTC5JUV9ORVRfSU5URVJFU1RfRVhQLjEwMDAuMS8xLzIwMTYuLi5VU0QuLklOVEVSRVNUIEVYUCAoTkVUKQEAAABpYQAAAgAAAAQyMTg4AQgAAAAFAAAA</t>
  </si>
  <si>
    <t>ATEBAAAACjE4NjM5OTY2ODQDAAAAAzE2MAIAAAADMzY4BAAAAAEwBwAAAAgxLzEvMjAxNggAAAAJOS8yNi8yMDE1CQAAAAEwK5fjTf7j2whBWidO/uPbCDxDSVEuTllTRTpHTS5JUV9MVF9JTlZFU1QuMTAwMC4xLzEvMjAxOS4uLlVTRC4uTFRfSU5WRVNUTUVOVFMBAAAAVO6lAwIAAAAEODc0NAEIAAAABQAAAAExAQAAAAoyMDc5NTI1MDAzAwAAAAMxNjACAAAABDEwNTQEAAAAATAHAAAACDEvMS8yMDE5CAAAAAoxMi8zMS8yMDE4CQAAAAEwK5fjTf7j2wgwMydO/uPbCDxDSVEuTllTRTpHTS5JUV9TVF9JTlZFU1QuMTAwMC4xLzEvMjAxNi4uLlVTRC4uU1QgSU5WRVNUTUVOVFMBAAAAVO6lAwIAAAAENzU4MgEIAAAABQAAAAExAQAAAAoxODczMzAyMzc3AwAAAAMxNjACAAAABDEwNjkEAAAAATAHAAAACDEvMS8yMDE2CAAAAAoxMi8zMS8yMDE1CQAAAAEwK5fjTf7j2wgwMydO/uPbCEhDSVEuVFNFOjcyMDMuSVFfTkVUX0lOVEVSRVNUX0VYUC4xMDAwLjEvMS8yMDIwLi4uVVNELi5JTlRFUkVTVCBFWFAgKE5FVCkBAAAAvOAEAAIAAAAKMTc4MS41ODEwMwEIAAAABQAAAAExAQAAAAoyMDQyMzIyNDI4AwAAAAMxNjACAAAAAzM2OAQAAAABMAcAAAAIMS8xLzIwMjAIAAAACTMvMzEvMjAxOQkAAAABMCuX403+49sIMDMnTv7j2wg9Q0lRLlRTRTo3MjAzLklRX0xUX0lOVkVTVC4xMDAwLjEvMS8yMDE3Li4uVVNE</t>
  </si>
  <si>
    <t>Li5MVF9JTlZFU1RNRU5UUwEAAAC84AQAAgAAAAw5MTcyNy41NTAxNjYBCAAAAAUAAAABMQEAAAAKMTg5NDE1MDEzNgMAAAADMTYwAgAAAAQxMDU0BAAAAAEwBwAAAAgxLzEvMjAxNwgAAAAJMy8zMS8yMDE2CQAAAAEwK5fjTf7j2wgwMydO/uPbCEJDSVEuTkFTREFRR1M6VFNMQS5JUV9TVF9JTlZFU1QuMTAwMC4xLzEvMjAyMC4uLlVTRC4uU1QgSU5WRVNUTUVOVFMBAAAAEMaiAQMAAAAAACuX403+49sIMDMnTv7j2whNQ0lRLk5BU0RBUUdTOlRTTEEuSVFfTkVUX0lOVEVSRVNUX0VYUC4xMDAwLjEvMS8yMDE4Li4uVVNELi5JTlRFUkVTVCBFWFAgKE5FVCkBAAAAEMaiAQIAAAAELTQ1OAEIAAAABQAAAAExAQAAAAoyMDEzOTA3NDcwAwAAAAMxNjACAAAAAzM2OAQAAAABMAcAAAAIMS8xLzIwMTgIAAAACjEyLzMxLzIwMTcJAAAAATArl+NN/uPbCDAzJ07+49sIKUNJUS5USUNLRVIuSVFfRUZGRUNUX1RBWF9SQVRFLkRBVEUuLi4uVVNEBQAAAAAAAAAIAAAAFShJbnZhbGlkIFRpbWUgUGVyaW9kKfYYgKwC5NsIfGymrALk2wguQ0lRLk5ZU0U6Ri5JUV9JTkNfVEFYLjEwMDAuMS8xLzIwMjEuLi5VU0QuLlNHQQEAAABfnwEAAgAAAAMxNjABCAAAAAUAAAABMQEAAAALLTIwNjIzODI2MDQDAAAAAzE2MAIAAAACNzUEAAAAATAHAAAACDEvMS8yMDIxCAAAAAoxMi8zMS8yMDIwCQAAAAEwTgtrsgLk2whGLZSyAuTb</t>
  </si>
  <si>
    <t>CC9DSVEuTllTRTpGLklRX0lOQ19UQVguMTAwMC4xLzEvMjAyMS4uLlVTRC4uQ09HUwEAAABfnwEAAgAAAAMxNjABCAAAAAUAAAABMQEAAAALLTIwNjIzODI2MDQDAAAAAzE2MAIAAAACNzUEAAAAATAHAAAACDEvMS8yMDIxCAAAAAoxMi8zMS8yMDIwCQAAAAEwUGqktQLk2wi2i8q1AuTbCDdDSVEuTllTRTpGLklRX0lOQ19UQVguMTAwMC4xLzEvMjAyMS4uLlVTRC4uVE9UQUwgRVFVSVRZAQAAAF+fAQACAAAAAzE2MAEIAAAABQAAAAExAQAAAAstMjA2MjM4MjYwNAMAAAADMTYwAgAAAAI3NQQAAAABMAcAAAAIMS8xLzIwMjEIAAAACjEyLzMxLzIwMjAJAAAAATAP21a6AuTbCK7geroC5NsIKkNJUS5OWVNFOkYuSVFfSU5DX1RBWC4uMS8xLzIwMjEuLi5VU0QuLlNHQQEAAABfnwEAAgAAAAMxNjABCAAAAAUAAAABMQEAAAALLTIwNjIzNzY3MzIDAAAAAzE2MAIAAAACNzUEAAAAATAHAAAACDEvMS8yMDIxCAAAAAoxMi8zMS8yMDIwCQAAAAEwvRC93gLk2whBGN/eAuTbCDBDSVEuTllTRTpGLklRX1RPVEFMX0VRVUlUWS4xMDAwLjEvMS8yMDIxLi4uVVNELi4BAAAAX58BAAIAAAAFMzA4MTEBCAAAAAUAAAABMQEAAAALLTIwNjIzODI2MDQDAAAAAzE2MAIAAAAEMTI3NQQAAAABMAcAAAAIMS8xLzIwMjEIAAAACjEyLzMxLzIwMjAJAAAAATAkunsBA+TbCG5woQED5NsILUNJUS5OWVNFOkYuSVFfSU5WRU5UT1JZ</t>
  </si>
  <si>
    <t>LjEwMDAuMS8xLzIwMjEuLi5VU0QuLgEAAABfnwEAAgAAAAUxMDgwOAEIAAAABQAAAAExAQAAAAstMjA2MjM4MjYwNAMAAAADMTYwAgAAAAQxMDQzBAAAAAEwBwAAAAgxLzEvMjAyMQgAAAAKMTIvMzEvMjAyMAkAAAABMDhG4jMD5NsIG4UDNAPk2wgsQ0lRLk5ZU0U6Ri5JUV9DT0dTLjEwMDAuMS8xLzIwMjEuLi5VU0QuLkNPR1MBAAAAX58BAAIAAAAGMTEyNTI4AQgAAAAFAAAAATEBAAAACy0yMDYyMzgyNjA0AwAAAAMxNjACAAAAAjM0BAAAAAEwBwAAAAgxLzEvMjAyMQgAAAAKMTIvMzEvMjAyMAkAAAABMG8b80sD5NsI6SUkTAPk2w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</si>
</sst>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5"/>
  <sheetViews>
    <sheetView topLeftCell="H1" workbookViewId="0">
      <selection activeCell="B5" sqref="B5"/>
    </sheetView>
  </sheetViews>
  <sheetFormatPr defaultRowHeight="12.5" x14ac:dyDescent="0.25"/>
  <cols>
    <col min="1" max="1" width="21.81640625" bestFit="1" customWidth="1"/>
    <col min="2" max="2" width="14.7265625" bestFit="1" customWidth="1"/>
    <col min="3" max="3" width="39.36328125" bestFit="1" customWidth="1"/>
    <col min="4" max="4" width="7.90625" bestFit="1" customWidth="1"/>
    <col min="5" max="5" width="12.26953125" bestFit="1" customWidth="1"/>
    <col min="6" max="6" width="9.90625" bestFit="1" customWidth="1"/>
    <col min="7" max="7" width="18.26953125" bestFit="1" customWidth="1"/>
    <col min="8" max="8" width="23" bestFit="1" customWidth="1"/>
    <col min="9" max="9" width="17.453125" bestFit="1" customWidth="1"/>
    <col min="10" max="10" width="10.81640625" bestFit="1" customWidth="1"/>
    <col min="11" max="11" width="19.26953125" bestFit="1" customWidth="1"/>
    <col min="12" max="12" width="12.6328125" bestFit="1" customWidth="1"/>
    <col min="13" max="13" width="14.81640625" bestFit="1" customWidth="1"/>
    <col min="14" max="14" width="18.6328125" bestFit="1" customWidth="1"/>
    <col min="15" max="15" width="18.7265625" bestFit="1" customWidth="1"/>
    <col min="16" max="16" width="6.81640625" bestFit="1" customWidth="1"/>
    <col min="17" max="17" width="15.453125" bestFit="1" customWidth="1"/>
    <col min="18" max="18" width="16.26953125" bestFit="1" customWidth="1"/>
    <col min="19" max="19" width="11.54296875" bestFit="1" customWidth="1"/>
    <col min="20" max="20" width="9.1796875" bestFit="1" customWidth="1"/>
    <col min="21" max="21" width="12.36328125" bestFit="1" customWidth="1"/>
    <col min="22" max="22" width="16.7265625" bestFit="1" customWidth="1"/>
    <col min="23" max="23" width="11.453125" bestFit="1" customWidth="1"/>
    <col min="24" max="24" width="17.54296875" bestFit="1" customWidth="1"/>
    <col min="25" max="25" width="8.08984375" bestFit="1" customWidth="1"/>
    <col min="26" max="27" width="12.1796875" bestFit="1" customWidth="1"/>
  </cols>
  <sheetData>
    <row r="1" spans="1:27" x14ac:dyDescent="0.25">
      <c r="A1" t="s">
        <v>29</v>
      </c>
      <c r="B1" t="s">
        <v>30</v>
      </c>
      <c r="C1" t="s">
        <v>55</v>
      </c>
      <c r="D1" t="s">
        <v>31</v>
      </c>
      <c r="E1" t="s">
        <v>28</v>
      </c>
      <c r="F1" s="3" t="s">
        <v>27</v>
      </c>
      <c r="G1" s="3" t="s">
        <v>26</v>
      </c>
      <c r="H1" s="4" t="s">
        <v>25</v>
      </c>
      <c r="I1" s="3" t="s">
        <v>24</v>
      </c>
      <c r="J1" s="3" t="s">
        <v>23</v>
      </c>
      <c r="K1" s="3" t="s">
        <v>22</v>
      </c>
      <c r="L1" s="3" t="s">
        <v>21</v>
      </c>
      <c r="M1" s="3" t="s">
        <v>20</v>
      </c>
      <c r="N1" s="3" t="s">
        <v>19</v>
      </c>
      <c r="O1" s="3" t="s">
        <v>18</v>
      </c>
      <c r="P1" t="s">
        <v>50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49</v>
      </c>
      <c r="X1" s="3" t="s">
        <v>11</v>
      </c>
      <c r="Y1" s="3" t="s">
        <v>10</v>
      </c>
      <c r="Z1" t="s">
        <v>46</v>
      </c>
      <c r="AA1" t="s">
        <v>47</v>
      </c>
    </row>
    <row r="2" spans="1:27" x14ac:dyDescent="0.25">
      <c r="A2" t="s">
        <v>34</v>
      </c>
      <c r="B2" s="3" t="s">
        <v>9</v>
      </c>
      <c r="C2" s="1" t="s">
        <v>56</v>
      </c>
      <c r="D2" s="2">
        <v>44197</v>
      </c>
      <c r="E2" s="1">
        <v>127144</v>
      </c>
      <c r="F2" s="1">
        <v>-1279</v>
      </c>
      <c r="G2" s="1">
        <v>10894</v>
      </c>
      <c r="H2" s="1">
        <v>30752</v>
      </c>
      <c r="I2" s="1">
        <v>116744</v>
      </c>
      <c r="J2" s="1">
        <v>267261</v>
      </c>
      <c r="K2" s="1">
        <v>97192</v>
      </c>
      <c r="L2" s="1">
        <v>236450</v>
      </c>
      <c r="M2" s="1" t="s">
        <v>48</v>
      </c>
      <c r="N2" s="1">
        <v>41</v>
      </c>
      <c r="O2" s="1">
        <v>22290</v>
      </c>
      <c r="P2" s="1">
        <v>267261</v>
      </c>
      <c r="Q2" s="1">
        <v>18243</v>
      </c>
      <c r="R2" s="1">
        <v>30811</v>
      </c>
      <c r="S2" s="1">
        <v>3978.6950200000001</v>
      </c>
      <c r="T2" s="1">
        <v>162998</v>
      </c>
      <c r="U2" s="1" t="s">
        <v>51</v>
      </c>
      <c r="V2" s="1">
        <v>112528</v>
      </c>
      <c r="W2" s="1">
        <v>10894</v>
      </c>
      <c r="X2" s="1">
        <v>3422</v>
      </c>
      <c r="Y2" s="1">
        <v>10808</v>
      </c>
      <c r="Z2" t="s">
        <v>48</v>
      </c>
      <c r="AA2" s="1"/>
    </row>
    <row r="3" spans="1:27" x14ac:dyDescent="0.25">
      <c r="A3" t="s">
        <v>34</v>
      </c>
      <c r="B3" s="3" t="s">
        <v>9</v>
      </c>
      <c r="C3" s="1" t="s">
        <v>56</v>
      </c>
      <c r="D3" s="2">
        <v>43831</v>
      </c>
      <c r="E3" s="1">
        <v>155900</v>
      </c>
      <c r="F3" s="1">
        <v>47</v>
      </c>
      <c r="G3" s="1">
        <v>8437</v>
      </c>
      <c r="H3" s="1">
        <v>22288</v>
      </c>
      <c r="I3" s="1">
        <v>114047</v>
      </c>
      <c r="J3" s="1">
        <v>258537</v>
      </c>
      <c r="K3" s="1">
        <v>98132</v>
      </c>
      <c r="L3" s="1">
        <v>225307</v>
      </c>
      <c r="M3" s="1" t="s">
        <v>48</v>
      </c>
      <c r="N3" s="1">
        <v>41</v>
      </c>
      <c r="O3" s="1">
        <v>22165</v>
      </c>
      <c r="P3" s="1">
        <v>258537</v>
      </c>
      <c r="Q3" s="1">
        <v>20320</v>
      </c>
      <c r="R3" s="1">
        <v>33230</v>
      </c>
      <c r="S3" s="1">
        <v>3964.9303300000001</v>
      </c>
      <c r="T3" s="1">
        <v>156721</v>
      </c>
      <c r="U3" s="1" t="s">
        <v>51</v>
      </c>
      <c r="V3" s="1">
        <v>133889</v>
      </c>
      <c r="W3" s="1">
        <v>8437</v>
      </c>
      <c r="X3" s="1">
        <v>9237</v>
      </c>
      <c r="Y3" s="1">
        <v>10786</v>
      </c>
      <c r="Z3" t="s">
        <v>48</v>
      </c>
    </row>
    <row r="4" spans="1:27" x14ac:dyDescent="0.25">
      <c r="A4" t="s">
        <v>34</v>
      </c>
      <c r="B4" s="3" t="s">
        <v>9</v>
      </c>
      <c r="C4" s="1" t="s">
        <v>56</v>
      </c>
      <c r="D4" s="2">
        <v>43466</v>
      </c>
      <c r="E4" s="1">
        <v>160338</v>
      </c>
      <c r="F4" s="1">
        <v>3677</v>
      </c>
      <c r="G4" s="1">
        <v>7111</v>
      </c>
      <c r="H4" s="1">
        <v>23036</v>
      </c>
      <c r="I4" s="1">
        <v>114649</v>
      </c>
      <c r="J4" s="1">
        <v>256540</v>
      </c>
      <c r="K4" s="1">
        <v>95569</v>
      </c>
      <c r="L4" s="1">
        <v>220474</v>
      </c>
      <c r="M4" s="1" t="s">
        <v>48</v>
      </c>
      <c r="N4" s="1">
        <v>41</v>
      </c>
      <c r="O4" s="1">
        <v>22006</v>
      </c>
      <c r="P4" s="1">
        <v>256540</v>
      </c>
      <c r="Q4" s="1">
        <v>22668</v>
      </c>
      <c r="R4" s="1">
        <v>36066</v>
      </c>
      <c r="S4" s="1">
        <v>3978.5517399999999</v>
      </c>
      <c r="T4" s="1">
        <v>154213</v>
      </c>
      <c r="U4" s="1" t="s">
        <v>51</v>
      </c>
      <c r="V4" s="1">
        <v>136269</v>
      </c>
      <c r="W4" s="1">
        <v>7111</v>
      </c>
      <c r="X4" s="1">
        <v>11195</v>
      </c>
      <c r="Y4" s="1">
        <v>11220</v>
      </c>
      <c r="Z4" t="s">
        <v>48</v>
      </c>
    </row>
    <row r="5" spans="1:27" x14ac:dyDescent="0.25">
      <c r="A5" t="s">
        <v>34</v>
      </c>
      <c r="B5" s="3" t="s">
        <v>9</v>
      </c>
      <c r="C5" s="1" t="s">
        <v>56</v>
      </c>
      <c r="D5" s="2">
        <v>43101</v>
      </c>
      <c r="E5" s="1">
        <v>156776</v>
      </c>
      <c r="F5" s="1">
        <v>7731</v>
      </c>
      <c r="G5" s="1">
        <v>8934</v>
      </c>
      <c r="H5" s="1">
        <v>26488</v>
      </c>
      <c r="I5" s="1">
        <v>116801</v>
      </c>
      <c r="J5" s="1">
        <v>258496</v>
      </c>
      <c r="K5" s="1">
        <v>94600</v>
      </c>
      <c r="L5" s="1">
        <v>222792</v>
      </c>
      <c r="M5" s="1" t="s">
        <v>48</v>
      </c>
      <c r="N5" s="1">
        <v>41</v>
      </c>
      <c r="O5" s="1">
        <v>21843</v>
      </c>
      <c r="P5" s="1">
        <v>258496</v>
      </c>
      <c r="Q5" s="1">
        <v>21906</v>
      </c>
      <c r="R5" s="1">
        <v>35704</v>
      </c>
      <c r="S5" s="1">
        <v>3973.3516599999998</v>
      </c>
      <c r="T5" s="1">
        <v>154287</v>
      </c>
      <c r="U5" s="1" t="s">
        <v>51</v>
      </c>
      <c r="V5" s="1">
        <v>131321</v>
      </c>
      <c r="W5" s="1">
        <v>8934</v>
      </c>
      <c r="X5" s="1">
        <v>10599</v>
      </c>
      <c r="Y5" s="1">
        <v>11176</v>
      </c>
      <c r="Z5" t="s">
        <v>48</v>
      </c>
    </row>
    <row r="6" spans="1:27" x14ac:dyDescent="0.25">
      <c r="A6" t="s">
        <v>34</v>
      </c>
      <c r="B6" s="3" t="s">
        <v>9</v>
      </c>
      <c r="C6" s="1" t="s">
        <v>56</v>
      </c>
      <c r="D6" s="2">
        <v>42736</v>
      </c>
      <c r="E6" s="1">
        <v>151800</v>
      </c>
      <c r="F6" s="1">
        <v>4589</v>
      </c>
      <c r="G6" s="1">
        <v>7828</v>
      </c>
      <c r="H6" s="1">
        <v>27470</v>
      </c>
      <c r="I6" s="1">
        <v>108461</v>
      </c>
      <c r="J6" s="1">
        <v>237951</v>
      </c>
      <c r="K6" s="1">
        <v>90281</v>
      </c>
      <c r="L6" s="1">
        <v>208668</v>
      </c>
      <c r="M6" s="1" t="s">
        <v>48</v>
      </c>
      <c r="N6" s="1">
        <v>41</v>
      </c>
      <c r="O6" s="1">
        <v>21630</v>
      </c>
      <c r="P6" s="1">
        <v>237951</v>
      </c>
      <c r="Q6" s="1">
        <v>15634</v>
      </c>
      <c r="R6" s="1">
        <v>29283</v>
      </c>
      <c r="S6" s="1">
        <v>3974.2971699999998</v>
      </c>
      <c r="T6" s="1">
        <v>142970</v>
      </c>
      <c r="U6" s="1" t="s">
        <v>51</v>
      </c>
      <c r="V6" s="1">
        <v>126195</v>
      </c>
      <c r="W6" s="1">
        <v>7828</v>
      </c>
      <c r="X6" s="1">
        <v>11102</v>
      </c>
      <c r="Y6" s="1">
        <v>8898</v>
      </c>
      <c r="Z6" t="s">
        <v>48</v>
      </c>
    </row>
    <row r="7" spans="1:27" x14ac:dyDescent="0.25">
      <c r="A7" t="s">
        <v>34</v>
      </c>
      <c r="B7" s="3" t="s">
        <v>9</v>
      </c>
      <c r="C7" s="1" t="s">
        <v>56</v>
      </c>
      <c r="D7" s="2">
        <v>42370</v>
      </c>
      <c r="E7" s="1">
        <v>149558</v>
      </c>
      <c r="F7" s="1">
        <v>7373</v>
      </c>
      <c r="G7" s="1">
        <v>5386</v>
      </c>
      <c r="H7" s="1">
        <v>23567</v>
      </c>
      <c r="I7" s="1">
        <v>102587</v>
      </c>
      <c r="J7" s="1">
        <v>224925</v>
      </c>
      <c r="K7" s="1">
        <v>82336</v>
      </c>
      <c r="L7" s="1">
        <v>196174</v>
      </c>
      <c r="M7" s="1" t="s">
        <v>48</v>
      </c>
      <c r="N7" s="1">
        <v>41</v>
      </c>
      <c r="O7" s="1">
        <v>21421</v>
      </c>
      <c r="P7" s="1">
        <v>224925</v>
      </c>
      <c r="Q7" s="1">
        <v>14414</v>
      </c>
      <c r="R7" s="1">
        <v>28751</v>
      </c>
      <c r="S7" s="1">
        <v>3969.5132600000002</v>
      </c>
      <c r="T7" s="1">
        <v>132854</v>
      </c>
      <c r="U7" s="1" t="s">
        <v>51</v>
      </c>
      <c r="V7" s="1">
        <v>124446</v>
      </c>
      <c r="W7" s="1">
        <v>5386</v>
      </c>
      <c r="X7" s="1">
        <v>11042</v>
      </c>
      <c r="Y7" s="1">
        <v>8319</v>
      </c>
      <c r="Z7" t="s">
        <v>48</v>
      </c>
    </row>
    <row r="8" spans="1:27" x14ac:dyDescent="0.25">
      <c r="A8" t="s">
        <v>57</v>
      </c>
      <c r="B8" t="s">
        <v>54</v>
      </c>
      <c r="C8" s="1" t="s">
        <v>58</v>
      </c>
      <c r="D8" s="2">
        <v>44197</v>
      </c>
      <c r="E8" s="1">
        <v>274515</v>
      </c>
      <c r="F8" s="1">
        <v>57411</v>
      </c>
      <c r="G8" s="1">
        <v>38016</v>
      </c>
      <c r="H8" s="1">
        <v>90943</v>
      </c>
      <c r="I8" s="1">
        <v>143713</v>
      </c>
      <c r="J8" s="1">
        <v>323888</v>
      </c>
      <c r="K8" s="1">
        <v>105392</v>
      </c>
      <c r="L8" s="1">
        <v>258549</v>
      </c>
      <c r="M8" s="1" t="s">
        <v>52</v>
      </c>
      <c r="N8" s="1">
        <v>50779</v>
      </c>
      <c r="O8" s="1" t="s">
        <v>52</v>
      </c>
      <c r="P8" s="1">
        <v>323888</v>
      </c>
      <c r="Q8" s="1">
        <v>14966</v>
      </c>
      <c r="R8" s="1">
        <v>65339</v>
      </c>
      <c r="S8" s="1">
        <v>17001.802</v>
      </c>
      <c r="T8" s="1">
        <v>122278</v>
      </c>
      <c r="U8" s="1" t="s">
        <v>51</v>
      </c>
      <c r="V8" s="1">
        <v>169559</v>
      </c>
      <c r="W8" s="1">
        <v>38016</v>
      </c>
      <c r="X8" s="1">
        <v>16120</v>
      </c>
      <c r="Y8" s="1">
        <v>4061</v>
      </c>
      <c r="Z8" t="s">
        <v>48</v>
      </c>
    </row>
    <row r="9" spans="1:27" x14ac:dyDescent="0.25">
      <c r="A9" t="s">
        <v>57</v>
      </c>
      <c r="B9" t="s">
        <v>54</v>
      </c>
      <c r="C9" s="1" t="s">
        <v>58</v>
      </c>
      <c r="D9" s="2">
        <v>43831</v>
      </c>
      <c r="E9" s="1">
        <v>260174</v>
      </c>
      <c r="F9" s="1">
        <v>55256</v>
      </c>
      <c r="G9" s="1">
        <v>48844</v>
      </c>
      <c r="H9" s="1">
        <v>100557</v>
      </c>
      <c r="I9" s="1">
        <v>162819</v>
      </c>
      <c r="J9" s="1">
        <v>338516</v>
      </c>
      <c r="K9" s="1">
        <v>105718</v>
      </c>
      <c r="L9" s="1">
        <v>248028</v>
      </c>
      <c r="M9" s="1" t="s">
        <v>52</v>
      </c>
      <c r="N9" s="1">
        <v>45174</v>
      </c>
      <c r="O9" s="1" t="s">
        <v>52</v>
      </c>
      <c r="P9" s="1">
        <v>338516</v>
      </c>
      <c r="Q9" s="1">
        <v>45898</v>
      </c>
      <c r="R9" s="1">
        <v>90488</v>
      </c>
      <c r="S9" s="1">
        <v>17773.060000000001</v>
      </c>
      <c r="T9" s="1">
        <v>108047</v>
      </c>
      <c r="U9" s="1" t="s">
        <v>51</v>
      </c>
      <c r="V9" s="1">
        <v>161782</v>
      </c>
      <c r="W9" s="1">
        <v>48844</v>
      </c>
      <c r="X9" s="1">
        <v>22926</v>
      </c>
      <c r="Y9" s="1">
        <v>4106</v>
      </c>
      <c r="Z9" t="s">
        <v>48</v>
      </c>
    </row>
    <row r="10" spans="1:27" x14ac:dyDescent="0.25">
      <c r="A10" t="s">
        <v>57</v>
      </c>
      <c r="B10" t="s">
        <v>54</v>
      </c>
      <c r="C10" s="1" t="s">
        <v>58</v>
      </c>
      <c r="D10" s="2">
        <v>43466</v>
      </c>
      <c r="E10" s="1">
        <v>265595</v>
      </c>
      <c r="F10" s="1">
        <v>59531</v>
      </c>
      <c r="G10" s="1">
        <v>25913</v>
      </c>
      <c r="H10" s="1">
        <v>66301</v>
      </c>
      <c r="I10" s="1">
        <v>131339</v>
      </c>
      <c r="J10" s="1">
        <v>365725</v>
      </c>
      <c r="K10" s="1">
        <v>115929</v>
      </c>
      <c r="L10" s="1">
        <v>258578</v>
      </c>
      <c r="M10" s="1" t="s">
        <v>52</v>
      </c>
      <c r="N10" s="1">
        <v>40201</v>
      </c>
      <c r="O10" s="1" t="s">
        <v>52</v>
      </c>
      <c r="P10" s="1">
        <v>365725</v>
      </c>
      <c r="Q10" s="1">
        <v>70400</v>
      </c>
      <c r="R10" s="1">
        <v>107147</v>
      </c>
      <c r="S10" s="1">
        <v>18981.592000000001</v>
      </c>
      <c r="T10" s="1">
        <v>114483</v>
      </c>
      <c r="U10" s="1" t="s">
        <v>51</v>
      </c>
      <c r="V10" s="1">
        <v>163756</v>
      </c>
      <c r="W10" s="1">
        <v>25913</v>
      </c>
      <c r="X10" s="1">
        <v>23186</v>
      </c>
      <c r="Y10" s="1">
        <v>3956</v>
      </c>
      <c r="Z10" t="s">
        <v>48</v>
      </c>
    </row>
    <row r="11" spans="1:27" x14ac:dyDescent="0.25">
      <c r="A11" t="s">
        <v>57</v>
      </c>
      <c r="B11" t="s">
        <v>54</v>
      </c>
      <c r="C11" s="1" t="s">
        <v>58</v>
      </c>
      <c r="D11" s="2">
        <v>43101</v>
      </c>
      <c r="E11" s="1">
        <v>229234</v>
      </c>
      <c r="F11" s="1">
        <v>48351</v>
      </c>
      <c r="G11" s="1">
        <v>20289</v>
      </c>
      <c r="H11" s="1">
        <v>74181</v>
      </c>
      <c r="I11" s="1">
        <v>128645</v>
      </c>
      <c r="J11" s="1">
        <v>375319</v>
      </c>
      <c r="K11" s="1">
        <v>100814</v>
      </c>
      <c r="L11" s="1">
        <v>241272</v>
      </c>
      <c r="M11" s="1" t="s">
        <v>52</v>
      </c>
      <c r="N11" s="1">
        <v>35867</v>
      </c>
      <c r="O11" s="1" t="s">
        <v>52</v>
      </c>
      <c r="P11" s="1">
        <v>375319</v>
      </c>
      <c r="Q11" s="1">
        <v>98330</v>
      </c>
      <c r="R11" s="1">
        <v>134047</v>
      </c>
      <c r="S11" s="1">
        <v>20537.248</v>
      </c>
      <c r="T11" s="1">
        <v>115680</v>
      </c>
      <c r="U11" s="1" t="s">
        <v>51</v>
      </c>
      <c r="V11" s="1">
        <v>141048</v>
      </c>
      <c r="W11" s="1">
        <v>20289</v>
      </c>
      <c r="X11" s="1">
        <v>17874</v>
      </c>
      <c r="Y11" s="1">
        <v>4855</v>
      </c>
      <c r="Z11" t="s">
        <v>48</v>
      </c>
    </row>
    <row r="12" spans="1:27" x14ac:dyDescent="0.25">
      <c r="A12" t="s">
        <v>57</v>
      </c>
      <c r="B12" t="s">
        <v>54</v>
      </c>
      <c r="C12" s="1" t="s">
        <v>58</v>
      </c>
      <c r="D12" s="2">
        <v>42736</v>
      </c>
      <c r="E12" s="1">
        <v>215639</v>
      </c>
      <c r="F12" s="1">
        <v>45687</v>
      </c>
      <c r="G12" s="1">
        <v>20484</v>
      </c>
      <c r="H12" s="1">
        <v>67155</v>
      </c>
      <c r="I12" s="1">
        <v>106869</v>
      </c>
      <c r="J12" s="1">
        <v>321686</v>
      </c>
      <c r="K12" s="1">
        <v>79006</v>
      </c>
      <c r="L12" s="1">
        <v>193437</v>
      </c>
      <c r="M12" s="1" t="s">
        <v>52</v>
      </c>
      <c r="N12" s="1">
        <v>31251</v>
      </c>
      <c r="O12" s="1" t="s">
        <v>52</v>
      </c>
      <c r="P12" s="1">
        <v>321686</v>
      </c>
      <c r="Q12" s="1">
        <v>96364</v>
      </c>
      <c r="R12" s="1">
        <v>128249</v>
      </c>
      <c r="S12" s="1">
        <v>21329.252</v>
      </c>
      <c r="T12" s="1">
        <v>87032</v>
      </c>
      <c r="U12" s="1" t="s">
        <v>51</v>
      </c>
      <c r="V12" s="1">
        <v>131376</v>
      </c>
      <c r="W12" s="1">
        <v>20484</v>
      </c>
      <c r="X12" s="1">
        <v>15754</v>
      </c>
      <c r="Y12" s="1">
        <v>2132</v>
      </c>
      <c r="Z12" t="s">
        <v>48</v>
      </c>
    </row>
    <row r="13" spans="1:27" x14ac:dyDescent="0.25">
      <c r="A13" t="s">
        <v>57</v>
      </c>
      <c r="B13" t="s">
        <v>54</v>
      </c>
      <c r="C13" s="1" t="s">
        <v>58</v>
      </c>
      <c r="D13" s="2">
        <v>42370</v>
      </c>
      <c r="E13" s="1">
        <v>233715</v>
      </c>
      <c r="F13" s="1">
        <v>53394</v>
      </c>
      <c r="G13" s="1">
        <v>21120</v>
      </c>
      <c r="H13" s="1">
        <v>41995</v>
      </c>
      <c r="I13" s="1">
        <v>89378</v>
      </c>
      <c r="J13" s="1">
        <v>290345</v>
      </c>
      <c r="K13" s="1">
        <v>80610</v>
      </c>
      <c r="L13" s="1">
        <v>170990</v>
      </c>
      <c r="M13" s="1" t="s">
        <v>52</v>
      </c>
      <c r="N13" s="1">
        <v>27416</v>
      </c>
      <c r="O13" s="1" t="s">
        <v>52</v>
      </c>
      <c r="P13" s="1">
        <v>290345</v>
      </c>
      <c r="Q13" s="1">
        <v>92284</v>
      </c>
      <c r="R13" s="1">
        <v>119355</v>
      </c>
      <c r="S13" s="1">
        <v>22301.324000000001</v>
      </c>
      <c r="T13" s="1">
        <v>64341</v>
      </c>
      <c r="U13" s="1" t="s">
        <v>51</v>
      </c>
      <c r="V13" s="1">
        <v>140089</v>
      </c>
      <c r="W13" s="1">
        <v>21120</v>
      </c>
      <c r="X13" s="1">
        <v>16849</v>
      </c>
      <c r="Y13" s="1">
        <v>2349</v>
      </c>
      <c r="Z13" t="s">
        <v>48</v>
      </c>
    </row>
    <row r="14" spans="1:27" x14ac:dyDescent="0.25">
      <c r="A14" t="s">
        <v>35</v>
      </c>
      <c r="B14" s="3" t="s">
        <v>8</v>
      </c>
      <c r="C14" s="1" t="s">
        <v>56</v>
      </c>
      <c r="D14" s="2">
        <v>44197</v>
      </c>
      <c r="E14" s="1">
        <v>122485</v>
      </c>
      <c r="F14" s="1">
        <v>6427</v>
      </c>
      <c r="G14" s="1">
        <v>14892</v>
      </c>
      <c r="H14" s="1">
        <v>23938</v>
      </c>
      <c r="I14" s="1">
        <v>80924</v>
      </c>
      <c r="J14" s="1">
        <v>235194</v>
      </c>
      <c r="K14" s="1">
        <v>79910</v>
      </c>
      <c r="L14" s="1">
        <v>185517</v>
      </c>
      <c r="M14" s="1" t="s">
        <v>48</v>
      </c>
      <c r="N14" s="1">
        <v>14</v>
      </c>
      <c r="O14" s="1">
        <v>26542</v>
      </c>
      <c r="P14" s="1">
        <v>235194</v>
      </c>
      <c r="Q14" s="1">
        <v>31962</v>
      </c>
      <c r="R14" s="1">
        <v>49677</v>
      </c>
      <c r="S14" s="1">
        <v>1440.91282</v>
      </c>
      <c r="T14" s="1">
        <v>111072</v>
      </c>
      <c r="U14" s="1">
        <v>180</v>
      </c>
      <c r="V14" s="1">
        <v>96856</v>
      </c>
      <c r="W14" s="1">
        <v>14892</v>
      </c>
      <c r="X14" s="1">
        <v>8035</v>
      </c>
      <c r="Y14" s="1">
        <v>10235</v>
      </c>
      <c r="Z14" t="s">
        <v>48</v>
      </c>
    </row>
    <row r="15" spans="1:27" x14ac:dyDescent="0.25">
      <c r="A15" t="s">
        <v>35</v>
      </c>
      <c r="B15" s="3" t="s">
        <v>8</v>
      </c>
      <c r="C15" s="1" t="s">
        <v>56</v>
      </c>
      <c r="D15" s="2">
        <v>43831</v>
      </c>
      <c r="E15" s="1">
        <v>137237</v>
      </c>
      <c r="F15" s="1">
        <v>6732</v>
      </c>
      <c r="G15" s="1">
        <v>15769</v>
      </c>
      <c r="H15" s="1">
        <v>19943</v>
      </c>
      <c r="I15" s="1">
        <v>74992</v>
      </c>
      <c r="J15" s="1">
        <v>228037</v>
      </c>
      <c r="K15" s="1">
        <v>84905</v>
      </c>
      <c r="L15" s="1">
        <v>182080</v>
      </c>
      <c r="M15" s="1" t="s">
        <v>48</v>
      </c>
      <c r="N15" s="1">
        <v>14</v>
      </c>
      <c r="O15" s="1">
        <v>26074</v>
      </c>
      <c r="P15" s="1">
        <v>228037</v>
      </c>
      <c r="Q15" s="1">
        <v>26860</v>
      </c>
      <c r="R15" s="1">
        <v>45957</v>
      </c>
      <c r="S15" s="1">
        <v>1429.00206</v>
      </c>
      <c r="T15" s="1">
        <v>104573</v>
      </c>
      <c r="U15" s="1">
        <v>151</v>
      </c>
      <c r="V15" s="1">
        <v>110311</v>
      </c>
      <c r="W15" s="1">
        <v>15769</v>
      </c>
      <c r="X15" s="1">
        <v>6797</v>
      </c>
      <c r="Y15" s="1">
        <v>10398</v>
      </c>
      <c r="Z15" t="s">
        <v>48</v>
      </c>
    </row>
    <row r="16" spans="1:27" x14ac:dyDescent="0.25">
      <c r="A16" t="s">
        <v>35</v>
      </c>
      <c r="B16" s="3" t="s">
        <v>8</v>
      </c>
      <c r="C16" s="1" t="s">
        <v>56</v>
      </c>
      <c r="D16" s="2">
        <v>43466</v>
      </c>
      <c r="E16" s="1">
        <v>147049</v>
      </c>
      <c r="F16" s="1">
        <v>8014</v>
      </c>
      <c r="G16" s="1">
        <v>15944</v>
      </c>
      <c r="H16" s="1">
        <v>22445</v>
      </c>
      <c r="I16" s="1">
        <v>75293</v>
      </c>
      <c r="J16" s="1">
        <v>227339</v>
      </c>
      <c r="K16" s="1">
        <v>82237</v>
      </c>
      <c r="L16" s="1">
        <v>184562</v>
      </c>
      <c r="M16" s="1" t="s">
        <v>48</v>
      </c>
      <c r="N16" s="1">
        <v>14</v>
      </c>
      <c r="O16" s="1">
        <v>25563</v>
      </c>
      <c r="P16" s="1">
        <v>227339</v>
      </c>
      <c r="Q16" s="1">
        <v>22322</v>
      </c>
      <c r="R16" s="1">
        <v>42777</v>
      </c>
      <c r="S16" s="1">
        <v>1409.47893</v>
      </c>
      <c r="T16" s="1">
        <v>104951</v>
      </c>
      <c r="U16" s="1">
        <v>98</v>
      </c>
      <c r="V16" s="1">
        <v>120656</v>
      </c>
      <c r="W16" s="1">
        <v>15944</v>
      </c>
      <c r="X16" s="1">
        <v>6549</v>
      </c>
      <c r="Y16" s="1">
        <v>9816</v>
      </c>
      <c r="Z16" t="s">
        <v>48</v>
      </c>
    </row>
    <row r="17" spans="1:26" x14ac:dyDescent="0.25">
      <c r="A17" t="s">
        <v>35</v>
      </c>
      <c r="B17" s="3" t="s">
        <v>8</v>
      </c>
      <c r="C17" s="1" t="s">
        <v>56</v>
      </c>
      <c r="D17" s="2">
        <v>43101</v>
      </c>
      <c r="E17" s="1">
        <v>145588</v>
      </c>
      <c r="F17" s="1">
        <v>-3864</v>
      </c>
      <c r="G17" s="1">
        <v>11212</v>
      </c>
      <c r="H17" s="1">
        <v>19525</v>
      </c>
      <c r="I17" s="1">
        <v>68744</v>
      </c>
      <c r="J17" s="1">
        <v>212482</v>
      </c>
      <c r="K17" s="1">
        <v>76890</v>
      </c>
      <c r="L17" s="1">
        <v>176282</v>
      </c>
      <c r="M17" s="1" t="s">
        <v>48</v>
      </c>
      <c r="N17" s="1">
        <v>14</v>
      </c>
      <c r="O17" s="1">
        <v>25371</v>
      </c>
      <c r="P17" s="1">
        <v>212482</v>
      </c>
      <c r="Q17" s="1">
        <v>17627</v>
      </c>
      <c r="R17" s="1">
        <v>36200</v>
      </c>
      <c r="S17" s="1">
        <v>1402.6303600000001</v>
      </c>
      <c r="T17" s="1">
        <v>94219</v>
      </c>
      <c r="U17" s="1">
        <v>16</v>
      </c>
      <c r="V17" s="1">
        <v>116229</v>
      </c>
      <c r="W17" s="1">
        <v>11212</v>
      </c>
      <c r="X17" s="1">
        <v>8164</v>
      </c>
      <c r="Y17" s="1">
        <v>10663</v>
      </c>
      <c r="Z17" t="s">
        <v>48</v>
      </c>
    </row>
    <row r="18" spans="1:26" x14ac:dyDescent="0.25">
      <c r="A18" t="s">
        <v>35</v>
      </c>
      <c r="B18" s="3" t="s">
        <v>8</v>
      </c>
      <c r="C18" s="1" t="s">
        <v>56</v>
      </c>
      <c r="D18" s="2">
        <v>42736</v>
      </c>
      <c r="E18" s="1">
        <v>149184</v>
      </c>
      <c r="F18" s="1">
        <v>9427</v>
      </c>
      <c r="G18" s="1">
        <v>9774</v>
      </c>
      <c r="H18" s="1">
        <v>21615</v>
      </c>
      <c r="I18" s="1">
        <v>76203</v>
      </c>
      <c r="J18" s="1">
        <v>221690</v>
      </c>
      <c r="K18" s="1">
        <v>85181</v>
      </c>
      <c r="L18" s="1">
        <v>177615</v>
      </c>
      <c r="M18" s="1" t="s">
        <v>48</v>
      </c>
      <c r="N18" s="1">
        <v>15</v>
      </c>
      <c r="O18" s="1">
        <v>26983</v>
      </c>
      <c r="P18" s="1">
        <v>221690</v>
      </c>
      <c r="Q18" s="1">
        <v>26168</v>
      </c>
      <c r="R18" s="1">
        <v>44075</v>
      </c>
      <c r="S18" s="1">
        <v>1497.9645599999999</v>
      </c>
      <c r="T18" s="1">
        <v>75123</v>
      </c>
      <c r="U18" s="1" t="s">
        <v>51</v>
      </c>
      <c r="V18" s="1">
        <v>121584</v>
      </c>
      <c r="W18" s="1">
        <v>9774</v>
      </c>
      <c r="X18" s="1">
        <v>8700</v>
      </c>
      <c r="Y18" s="1">
        <v>11040</v>
      </c>
      <c r="Z18" t="s">
        <v>48</v>
      </c>
    </row>
    <row r="19" spans="1:26" x14ac:dyDescent="0.25">
      <c r="A19" t="s">
        <v>35</v>
      </c>
      <c r="B19" s="3" t="s">
        <v>8</v>
      </c>
      <c r="C19" s="1" t="s">
        <v>56</v>
      </c>
      <c r="D19" s="2">
        <v>42370</v>
      </c>
      <c r="E19" s="1">
        <v>135725</v>
      </c>
      <c r="F19" s="1">
        <v>9687</v>
      </c>
      <c r="G19" s="1">
        <v>12138</v>
      </c>
      <c r="H19" s="1">
        <v>20301</v>
      </c>
      <c r="I19" s="1">
        <v>69408</v>
      </c>
      <c r="J19" s="1">
        <v>194338</v>
      </c>
      <c r="K19" s="1">
        <v>71217</v>
      </c>
      <c r="L19" s="1">
        <v>154015</v>
      </c>
      <c r="M19" s="1" t="s">
        <v>48</v>
      </c>
      <c r="N19" s="1">
        <v>15</v>
      </c>
      <c r="O19" s="1">
        <v>27607</v>
      </c>
      <c r="P19" s="1">
        <v>194338</v>
      </c>
      <c r="Q19" s="1">
        <v>20285</v>
      </c>
      <c r="R19" s="1">
        <v>40323</v>
      </c>
      <c r="S19" s="1">
        <v>1544.49261</v>
      </c>
      <c r="T19" s="1">
        <v>63111</v>
      </c>
      <c r="U19" s="1" t="s">
        <v>51</v>
      </c>
      <c r="V19" s="1">
        <v>112395</v>
      </c>
      <c r="W19" s="1">
        <v>12138</v>
      </c>
      <c r="X19" s="1">
        <v>8337</v>
      </c>
      <c r="Y19" s="1">
        <v>13764</v>
      </c>
      <c r="Z19" t="s">
        <v>48</v>
      </c>
    </row>
    <row r="20" spans="1:26" x14ac:dyDescent="0.25">
      <c r="A20" t="s">
        <v>36</v>
      </c>
      <c r="B20" s="3" t="s">
        <v>7</v>
      </c>
      <c r="C20" s="1" t="s">
        <v>56</v>
      </c>
      <c r="D20" s="2">
        <v>44197</v>
      </c>
      <c r="E20" s="1">
        <v>277564.99348</v>
      </c>
      <c r="F20" s="1">
        <v>18922.883379999999</v>
      </c>
      <c r="G20" s="1">
        <v>38088.977859999999</v>
      </c>
      <c r="H20" s="1">
        <v>57775.285750000003</v>
      </c>
      <c r="I20" s="1">
        <v>176235.76613</v>
      </c>
      <c r="J20" s="1">
        <v>501592.58731999999</v>
      </c>
      <c r="K20" s="1">
        <v>168604.76448000001</v>
      </c>
      <c r="L20" s="1">
        <v>303278.30858999997</v>
      </c>
      <c r="M20" s="1" t="s">
        <v>48</v>
      </c>
      <c r="N20" s="1">
        <v>3689.9873499999999</v>
      </c>
      <c r="O20" s="1">
        <v>4547.6294399999997</v>
      </c>
      <c r="P20" s="1">
        <v>501592.58731999999</v>
      </c>
      <c r="Q20" s="1">
        <v>206632.42378000001</v>
      </c>
      <c r="R20" s="1">
        <v>198314.27872999999</v>
      </c>
      <c r="S20" s="1">
        <v>2766.1525299999998</v>
      </c>
      <c r="T20" s="1">
        <v>202236.94764999999</v>
      </c>
      <c r="U20" s="1" t="s">
        <v>51</v>
      </c>
      <c r="V20" s="1">
        <v>214713.45426</v>
      </c>
      <c r="W20" s="1">
        <v>38088.977859999999</v>
      </c>
      <c r="X20" s="1">
        <v>19409.268410000001</v>
      </c>
      <c r="Y20" s="1">
        <v>23548.745569999999</v>
      </c>
      <c r="Z20" t="s">
        <v>48</v>
      </c>
    </row>
    <row r="21" spans="1:26" x14ac:dyDescent="0.25">
      <c r="A21" t="s">
        <v>36</v>
      </c>
      <c r="B21" s="3" t="s">
        <v>7</v>
      </c>
      <c r="C21" s="1" t="s">
        <v>56</v>
      </c>
      <c r="D21" s="2">
        <v>43831</v>
      </c>
      <c r="E21" s="1">
        <v>272770.32825999998</v>
      </c>
      <c r="F21" s="1">
        <v>16991.90454</v>
      </c>
      <c r="G21" s="1">
        <v>25180.14543</v>
      </c>
      <c r="H21" s="1">
        <v>46025.402430000002</v>
      </c>
      <c r="I21" s="1">
        <v>170374.84362</v>
      </c>
      <c r="J21" s="1">
        <v>468702.71103000001</v>
      </c>
      <c r="K21" s="1">
        <v>164488.20000000001</v>
      </c>
      <c r="L21" s="1">
        <v>287607.71612</v>
      </c>
      <c r="M21" s="1" t="s">
        <v>48</v>
      </c>
      <c r="N21" s="1">
        <v>3583.1602600000001</v>
      </c>
      <c r="O21" s="1">
        <v>4396.3720300000004</v>
      </c>
      <c r="P21" s="1">
        <v>468702.71103000001</v>
      </c>
      <c r="Q21" s="1">
        <v>198425.36167000001</v>
      </c>
      <c r="R21" s="1">
        <v>181094.99489999999</v>
      </c>
      <c r="S21" s="1">
        <v>2832.4391700000001</v>
      </c>
      <c r="T21" s="1">
        <v>183812.33981999999</v>
      </c>
      <c r="U21" s="1">
        <v>133.45366000000001</v>
      </c>
      <c r="V21" s="1">
        <v>211077.46849</v>
      </c>
      <c r="W21" s="1">
        <v>25180.14543</v>
      </c>
      <c r="X21" s="1">
        <v>21412.633580000002</v>
      </c>
      <c r="Y21" s="1">
        <v>23972.52882</v>
      </c>
      <c r="Z21" t="s">
        <v>48</v>
      </c>
    </row>
    <row r="22" spans="1:26" x14ac:dyDescent="0.25">
      <c r="A22" t="s">
        <v>36</v>
      </c>
      <c r="B22" s="3" t="s">
        <v>7</v>
      </c>
      <c r="C22" s="1" t="s">
        <v>56</v>
      </c>
      <c r="D22" s="2">
        <v>43466</v>
      </c>
      <c r="E22" s="1">
        <v>276630.20942000003</v>
      </c>
      <c r="F22" s="1">
        <v>23482.727910000001</v>
      </c>
      <c r="G22" s="1">
        <v>22508.58353</v>
      </c>
      <c r="H22" s="1">
        <v>45994.126750000003</v>
      </c>
      <c r="I22" s="1">
        <v>170920.92519000001</v>
      </c>
      <c r="J22" s="1">
        <v>473690.04645000002</v>
      </c>
      <c r="K22" s="1">
        <v>167571.12982</v>
      </c>
      <c r="L22" s="1">
        <v>290741.00524999999</v>
      </c>
      <c r="M22" s="1" t="s">
        <v>48</v>
      </c>
      <c r="N22" s="1">
        <v>3738.5247300000001</v>
      </c>
      <c r="O22" s="1">
        <v>4590.1984199999997</v>
      </c>
      <c r="P22" s="1">
        <v>473690.04645000002</v>
      </c>
      <c r="Q22" s="1">
        <v>183357.32707999999</v>
      </c>
      <c r="R22" s="1">
        <v>182949.04120000001</v>
      </c>
      <c r="S22" s="1">
        <v>2909.9239899999998</v>
      </c>
      <c r="T22" s="1">
        <v>183994.26511000001</v>
      </c>
      <c r="U22" s="1">
        <v>115.72902000000001</v>
      </c>
      <c r="V22" s="1">
        <v>212800.48087</v>
      </c>
      <c r="W22" s="1">
        <v>22508.58353</v>
      </c>
      <c r="X22" s="1">
        <v>20898.847559999998</v>
      </c>
      <c r="Y22" s="1">
        <v>23914.025900000001</v>
      </c>
      <c r="Z22" t="s">
        <v>48</v>
      </c>
    </row>
    <row r="23" spans="1:26" x14ac:dyDescent="0.25">
      <c r="A23" t="s">
        <v>36</v>
      </c>
      <c r="B23" s="3" t="s">
        <v>7</v>
      </c>
      <c r="C23" s="1" t="s">
        <v>56</v>
      </c>
      <c r="D23" s="2">
        <v>43101</v>
      </c>
      <c r="E23" s="1">
        <v>247508.46111</v>
      </c>
      <c r="F23" s="1">
        <v>16422.502489999999</v>
      </c>
      <c r="G23" s="1">
        <v>20242.726760000001</v>
      </c>
      <c r="H23" s="1">
        <v>43422.493929999997</v>
      </c>
      <c r="I23" s="1">
        <v>159943.45530999999</v>
      </c>
      <c r="J23" s="1">
        <v>437221.40565999999</v>
      </c>
      <c r="K23" s="1">
        <v>155327.04269</v>
      </c>
      <c r="L23" s="1">
        <v>274144.48842000001</v>
      </c>
      <c r="M23" s="1" t="s">
        <v>48</v>
      </c>
      <c r="N23" s="1">
        <v>3560.9866000000002</v>
      </c>
      <c r="O23" s="1">
        <v>4340.9238299999997</v>
      </c>
      <c r="P23" s="1">
        <v>437221.40565999999</v>
      </c>
      <c r="Q23" s="1">
        <v>157857.13240999999</v>
      </c>
      <c r="R23" s="1">
        <v>163076.91724000001</v>
      </c>
      <c r="S23" s="1">
        <v>2974.7228599999999</v>
      </c>
      <c r="T23" s="1">
        <v>173823.00709</v>
      </c>
      <c r="U23" s="1">
        <v>87.847539999999995</v>
      </c>
      <c r="V23" s="1">
        <v>193211.07913</v>
      </c>
      <c r="W23" s="1">
        <v>20242.726760000001</v>
      </c>
      <c r="X23" s="1">
        <v>18977.022710000001</v>
      </c>
      <c r="Y23" s="1">
        <v>21422.57431</v>
      </c>
      <c r="Z23" t="s">
        <v>48</v>
      </c>
    </row>
    <row r="24" spans="1:26" x14ac:dyDescent="0.25">
      <c r="A24" t="s">
        <v>36</v>
      </c>
      <c r="B24" s="3" t="s">
        <v>7</v>
      </c>
      <c r="C24" s="1" t="s">
        <v>56</v>
      </c>
      <c r="D24" s="2">
        <v>42736</v>
      </c>
      <c r="E24" s="1">
        <v>252786.72769</v>
      </c>
      <c r="F24" s="1">
        <v>20582.893339999999</v>
      </c>
      <c r="G24" s="1">
        <v>20631.469349999999</v>
      </c>
      <c r="H24" s="1">
        <v>41452.552430000003</v>
      </c>
      <c r="I24" s="1">
        <v>162064.36616000001</v>
      </c>
      <c r="J24" s="1">
        <v>422103.90590999997</v>
      </c>
      <c r="K24" s="1">
        <v>143507.07792000001</v>
      </c>
      <c r="L24" s="1">
        <v>265389.71750999999</v>
      </c>
      <c r="M24" s="1" t="s">
        <v>48</v>
      </c>
      <c r="N24" s="1">
        <v>3533.7307099999998</v>
      </c>
      <c r="O24" s="1">
        <v>4878.6131699999996</v>
      </c>
      <c r="P24" s="1">
        <v>422103.90590999997</v>
      </c>
      <c r="Q24" s="1">
        <v>149468.13141</v>
      </c>
      <c r="R24" s="1">
        <v>156714.18840000001</v>
      </c>
      <c r="S24" s="1">
        <v>3037.67587</v>
      </c>
      <c r="T24" s="1">
        <v>164794.16310999999</v>
      </c>
      <c r="U24" s="1">
        <v>54.174079999999996</v>
      </c>
      <c r="V24" s="1">
        <v>190958.39298</v>
      </c>
      <c r="W24" s="1">
        <v>20631.469349999999</v>
      </c>
      <c r="X24" s="1">
        <v>17801.254099999998</v>
      </c>
      <c r="Y24" s="1">
        <v>18347.37369</v>
      </c>
      <c r="Z24" t="s">
        <v>48</v>
      </c>
    </row>
    <row r="25" spans="1:26" x14ac:dyDescent="0.25">
      <c r="A25" t="s">
        <v>36</v>
      </c>
      <c r="B25" s="3" t="s">
        <v>7</v>
      </c>
      <c r="C25" s="1" t="s">
        <v>56</v>
      </c>
      <c r="D25" s="2">
        <v>42370</v>
      </c>
      <c r="E25" s="1">
        <v>226973.26058</v>
      </c>
      <c r="F25" s="1">
        <v>18112.659749999999</v>
      </c>
      <c r="G25" s="1">
        <v>14009.451059999999</v>
      </c>
      <c r="H25" s="1">
        <v>34505.692819999997</v>
      </c>
      <c r="I25" s="1">
        <v>149482.43481999999</v>
      </c>
      <c r="J25" s="1">
        <v>397781.73966000002</v>
      </c>
      <c r="K25" s="1">
        <v>136940.54775</v>
      </c>
      <c r="L25" s="1">
        <v>250708.40564000001</v>
      </c>
      <c r="M25" s="1" t="s">
        <v>48</v>
      </c>
      <c r="N25" s="1">
        <v>3309.0258199999998</v>
      </c>
      <c r="O25" s="1">
        <v>4559.1633499999998</v>
      </c>
      <c r="P25" s="1">
        <v>397781.73966000002</v>
      </c>
      <c r="Q25" s="1">
        <v>129943.72287</v>
      </c>
      <c r="R25" s="1">
        <v>147073.33400999999</v>
      </c>
      <c r="S25" s="1">
        <v>3146.8139999999999</v>
      </c>
      <c r="T25" s="1">
        <v>161107.67882</v>
      </c>
      <c r="U25" s="1" t="s">
        <v>51</v>
      </c>
      <c r="V25" s="1">
        <v>174317.54657000001</v>
      </c>
      <c r="W25" s="1">
        <v>14009.451059999999</v>
      </c>
      <c r="X25" s="1">
        <v>17573.63148</v>
      </c>
      <c r="Y25" s="1">
        <v>17814.968270000001</v>
      </c>
      <c r="Z25" t="s">
        <v>48</v>
      </c>
    </row>
    <row r="26" spans="1:26" x14ac:dyDescent="0.25">
      <c r="A26" t="s">
        <v>37</v>
      </c>
      <c r="B26" t="s">
        <v>6</v>
      </c>
      <c r="C26" s="1" t="s">
        <v>56</v>
      </c>
      <c r="D26" s="2">
        <v>44197</v>
      </c>
      <c r="E26" s="1">
        <v>31536</v>
      </c>
      <c r="F26" s="1">
        <v>721</v>
      </c>
      <c r="G26" s="1">
        <v>19384</v>
      </c>
      <c r="H26" s="1">
        <v>19384</v>
      </c>
      <c r="I26" s="1">
        <v>26717</v>
      </c>
      <c r="J26" s="1">
        <v>52148</v>
      </c>
      <c r="K26" s="1">
        <v>14248</v>
      </c>
      <c r="L26" s="1">
        <v>28469</v>
      </c>
      <c r="M26" s="1" t="s">
        <v>48</v>
      </c>
      <c r="N26" s="1">
        <v>1</v>
      </c>
      <c r="O26" s="1">
        <v>27260</v>
      </c>
      <c r="P26" s="1">
        <v>52148</v>
      </c>
      <c r="Q26" s="1">
        <v>-5399</v>
      </c>
      <c r="R26" s="1">
        <v>23679</v>
      </c>
      <c r="S26" s="1">
        <v>959.85350000000005</v>
      </c>
      <c r="T26" s="1">
        <v>13337</v>
      </c>
      <c r="U26" s="1">
        <v>31</v>
      </c>
      <c r="V26" s="1">
        <v>24906</v>
      </c>
      <c r="W26" s="1">
        <v>19384</v>
      </c>
      <c r="X26" s="1">
        <v>1903</v>
      </c>
      <c r="Y26" s="1">
        <v>4101</v>
      </c>
      <c r="Z26" t="s">
        <v>48</v>
      </c>
    </row>
    <row r="27" spans="1:26" x14ac:dyDescent="0.25">
      <c r="A27" t="s">
        <v>37</v>
      </c>
      <c r="B27" s="3" t="s">
        <v>6</v>
      </c>
      <c r="C27" s="1" t="s">
        <v>56</v>
      </c>
      <c r="D27" s="2">
        <v>43831</v>
      </c>
      <c r="E27" s="1">
        <v>24578</v>
      </c>
      <c r="F27" s="1">
        <v>-862</v>
      </c>
      <c r="G27" s="1">
        <v>6268</v>
      </c>
      <c r="H27" s="1">
        <v>6268</v>
      </c>
      <c r="I27" s="1">
        <v>12103</v>
      </c>
      <c r="J27" s="1">
        <v>34309</v>
      </c>
      <c r="K27" s="1">
        <v>10667</v>
      </c>
      <c r="L27" s="1">
        <v>26199</v>
      </c>
      <c r="M27" s="1" t="s">
        <v>48</v>
      </c>
      <c r="N27" s="1">
        <v>1</v>
      </c>
      <c r="O27" s="1">
        <v>12736</v>
      </c>
      <c r="P27" s="1">
        <v>34309</v>
      </c>
      <c r="Q27" s="1">
        <v>-6083</v>
      </c>
      <c r="R27" s="1">
        <v>8110</v>
      </c>
      <c r="S27" s="1">
        <v>906.70793000000003</v>
      </c>
      <c r="T27" s="1">
        <v>14576</v>
      </c>
      <c r="U27" s="1">
        <v>8</v>
      </c>
      <c r="V27" s="1">
        <v>20509</v>
      </c>
      <c r="W27" s="1">
        <v>6268</v>
      </c>
      <c r="X27" s="1">
        <v>1324</v>
      </c>
      <c r="Y27" s="1">
        <v>3552</v>
      </c>
      <c r="Z27" t="s">
        <v>48</v>
      </c>
    </row>
    <row r="28" spans="1:26" x14ac:dyDescent="0.25">
      <c r="A28" t="s">
        <v>37</v>
      </c>
      <c r="B28" s="3" t="s">
        <v>6</v>
      </c>
      <c r="C28" s="1" t="s">
        <v>56</v>
      </c>
      <c r="D28" s="2">
        <v>43466</v>
      </c>
      <c r="E28" s="1">
        <v>21461</v>
      </c>
      <c r="F28" s="1">
        <v>-976</v>
      </c>
      <c r="G28" s="1">
        <v>3686</v>
      </c>
      <c r="H28" s="1">
        <v>3686</v>
      </c>
      <c r="I28" s="1">
        <v>8307</v>
      </c>
      <c r="J28" s="1">
        <v>29740</v>
      </c>
      <c r="K28" s="1">
        <v>9993</v>
      </c>
      <c r="L28" s="1">
        <v>23427</v>
      </c>
      <c r="M28" s="1" t="s">
        <v>48</v>
      </c>
      <c r="N28" s="1" t="s">
        <v>51</v>
      </c>
      <c r="O28" s="1">
        <v>10249</v>
      </c>
      <c r="P28" s="1">
        <v>29740</v>
      </c>
      <c r="Q28" s="1">
        <v>-5318</v>
      </c>
      <c r="R28" s="1">
        <v>6313</v>
      </c>
      <c r="S28" s="1">
        <v>863.60744</v>
      </c>
      <c r="T28" s="1">
        <v>13828</v>
      </c>
      <c r="U28" s="1" t="s">
        <v>51</v>
      </c>
      <c r="V28" s="1">
        <v>17419</v>
      </c>
      <c r="W28" s="1">
        <v>3686</v>
      </c>
      <c r="X28" s="1">
        <v>949</v>
      </c>
      <c r="Y28" s="1">
        <v>3113</v>
      </c>
      <c r="Z28" t="s">
        <v>48</v>
      </c>
    </row>
    <row r="29" spans="1:26" x14ac:dyDescent="0.25">
      <c r="A29" t="s">
        <v>37</v>
      </c>
      <c r="B29" t="s">
        <v>6</v>
      </c>
      <c r="C29" s="1" t="s">
        <v>56</v>
      </c>
      <c r="D29" s="2">
        <v>43101</v>
      </c>
      <c r="E29" s="1">
        <v>11759</v>
      </c>
      <c r="F29" s="1">
        <v>-1962</v>
      </c>
      <c r="G29" s="1">
        <v>3367.9140000000002</v>
      </c>
      <c r="H29" s="1">
        <v>3367.9140000000002</v>
      </c>
      <c r="I29" s="1">
        <v>6570.52</v>
      </c>
      <c r="J29" s="1">
        <v>28655.371999999999</v>
      </c>
      <c r="K29" s="1">
        <v>7674.74</v>
      </c>
      <c r="L29" s="1">
        <v>23023.05</v>
      </c>
      <c r="M29" s="1" t="s">
        <v>48</v>
      </c>
      <c r="N29" s="1">
        <v>0.16900000000000001</v>
      </c>
      <c r="O29" s="1">
        <v>9178.0239999999994</v>
      </c>
      <c r="P29" s="1">
        <v>28655.371999999999</v>
      </c>
      <c r="Q29" s="1">
        <v>-4974.299</v>
      </c>
      <c r="R29" s="1">
        <v>5632.3220000000001</v>
      </c>
      <c r="S29" s="1">
        <v>844.59970999999996</v>
      </c>
      <c r="T29" s="1">
        <v>12130.862999999999</v>
      </c>
      <c r="U29" s="1" t="s">
        <v>51</v>
      </c>
      <c r="V29" s="1">
        <v>9536</v>
      </c>
      <c r="W29" s="1">
        <v>3367.9140000000002</v>
      </c>
      <c r="X29" s="1">
        <v>515.38099999999997</v>
      </c>
      <c r="Y29" s="1">
        <v>2263.5369999999998</v>
      </c>
      <c r="Z29" t="s">
        <v>48</v>
      </c>
    </row>
    <row r="30" spans="1:26" x14ac:dyDescent="0.25">
      <c r="A30" t="s">
        <v>37</v>
      </c>
      <c r="B30" s="3" t="s">
        <v>6</v>
      </c>
      <c r="C30" s="1" t="s">
        <v>56</v>
      </c>
      <c r="D30" s="2">
        <v>42736</v>
      </c>
      <c r="E30" s="1">
        <v>7000.1319999999996</v>
      </c>
      <c r="F30" s="1">
        <v>-674.91399999999999</v>
      </c>
      <c r="G30" s="1">
        <v>3393.2159999999999</v>
      </c>
      <c r="H30" s="1">
        <v>3393.2159999999999</v>
      </c>
      <c r="I30" s="1">
        <v>6259.7960000000003</v>
      </c>
      <c r="J30" s="1">
        <v>22664.076000000001</v>
      </c>
      <c r="K30" s="1">
        <v>5835.7889999999998</v>
      </c>
      <c r="L30" s="1">
        <v>16758.951000000001</v>
      </c>
      <c r="M30" s="1" t="s">
        <v>48</v>
      </c>
      <c r="N30" s="1">
        <v>0.161</v>
      </c>
      <c r="O30" s="1">
        <v>7773.7269999999999</v>
      </c>
      <c r="P30" s="1">
        <v>22664.076000000001</v>
      </c>
      <c r="Q30" s="1">
        <v>-2997.2370000000001</v>
      </c>
      <c r="R30" s="1">
        <v>5905.125</v>
      </c>
      <c r="S30" s="1">
        <v>808.35213999999996</v>
      </c>
      <c r="T30" s="1">
        <v>8588.1149999999998</v>
      </c>
      <c r="U30" s="1" t="s">
        <v>51</v>
      </c>
      <c r="V30" s="1">
        <v>5400.875</v>
      </c>
      <c r="W30" s="1">
        <v>3393.2159999999999</v>
      </c>
      <c r="X30" s="1">
        <v>499.142</v>
      </c>
      <c r="Y30" s="1">
        <v>2067.4540000000002</v>
      </c>
      <c r="Z30" t="s">
        <v>48</v>
      </c>
    </row>
    <row r="31" spans="1:26" x14ac:dyDescent="0.25">
      <c r="A31" t="s">
        <v>37</v>
      </c>
      <c r="B31" s="3" t="s">
        <v>6</v>
      </c>
      <c r="C31" s="1" t="s">
        <v>56</v>
      </c>
      <c r="D31" s="2">
        <v>42370</v>
      </c>
      <c r="E31" s="1">
        <v>4046.0250000000001</v>
      </c>
      <c r="F31" s="1">
        <v>-888.66300000000001</v>
      </c>
      <c r="G31" s="1">
        <v>1196.9079999999999</v>
      </c>
      <c r="H31" s="1">
        <v>1196.9079999999999</v>
      </c>
      <c r="I31" s="1">
        <v>2782.0059999999999</v>
      </c>
      <c r="J31" s="1">
        <v>8067.9390000000003</v>
      </c>
      <c r="K31" s="1">
        <v>2858.32</v>
      </c>
      <c r="L31" s="1">
        <v>6984.2349999999997</v>
      </c>
      <c r="M31" s="1" t="s">
        <v>48</v>
      </c>
      <c r="N31" s="1">
        <v>0.13100000000000001</v>
      </c>
      <c r="O31" s="1">
        <v>3409.4520000000002</v>
      </c>
      <c r="P31" s="1">
        <v>8067.9390000000003</v>
      </c>
      <c r="Q31" s="1">
        <v>-2322.3229999999999</v>
      </c>
      <c r="R31" s="1">
        <v>1083.704</v>
      </c>
      <c r="S31" s="1">
        <v>660.28169000000003</v>
      </c>
      <c r="T31" s="1">
        <v>2898.9940000000001</v>
      </c>
      <c r="U31" s="1" t="s">
        <v>51</v>
      </c>
      <c r="V31" s="1">
        <v>3122.5219999999999</v>
      </c>
      <c r="W31" s="1">
        <v>1196.9079999999999</v>
      </c>
      <c r="X31" s="1">
        <v>168.965</v>
      </c>
      <c r="Y31" s="1">
        <v>1277.838</v>
      </c>
      <c r="Z31" t="s">
        <v>48</v>
      </c>
    </row>
    <row r="32" spans="1:26" x14ac:dyDescent="0.25">
      <c r="A32" t="s">
        <v>38</v>
      </c>
      <c r="B32" s="3" t="s">
        <v>5</v>
      </c>
      <c r="C32" s="1" t="s">
        <v>59</v>
      </c>
      <c r="D32" s="2">
        <v>44197</v>
      </c>
      <c r="E32" s="1">
        <v>137355.57616999999</v>
      </c>
      <c r="F32" s="1">
        <v>4975.3073899999999</v>
      </c>
      <c r="G32" s="1">
        <v>12293.563899999999</v>
      </c>
      <c r="H32" s="1">
        <v>13717.38509</v>
      </c>
      <c r="I32" s="1">
        <v>64472.689460000001</v>
      </c>
      <c r="J32" s="1">
        <v>167593.77020999999</v>
      </c>
      <c r="K32" s="1">
        <v>49685.612309999997</v>
      </c>
      <c r="L32" s="1">
        <v>109817.01609</v>
      </c>
      <c r="M32" s="1" t="s">
        <v>48</v>
      </c>
      <c r="N32" s="1">
        <v>1900.0298299999999</v>
      </c>
      <c r="O32" s="1">
        <v>2120.3417300000001</v>
      </c>
      <c r="P32" s="1">
        <v>167593.77020999999</v>
      </c>
      <c r="Q32" s="1">
        <v>43439.278299999998</v>
      </c>
      <c r="R32" s="1">
        <v>57776.754119999998</v>
      </c>
      <c r="S32" s="1">
        <v>1484.4965099999999</v>
      </c>
      <c r="T32" s="1">
        <v>67502.772689999998</v>
      </c>
      <c r="U32" s="1" t="s">
        <v>51</v>
      </c>
      <c r="V32" s="1">
        <v>120749.76879</v>
      </c>
      <c r="W32" s="1">
        <v>12293.563899999999</v>
      </c>
      <c r="X32" s="1">
        <v>27497.045979999999</v>
      </c>
      <c r="Y32" s="1">
        <v>12030.25094</v>
      </c>
      <c r="Z32" t="s">
        <v>48</v>
      </c>
    </row>
    <row r="33" spans="1:26" x14ac:dyDescent="0.25">
      <c r="A33" t="s">
        <v>38</v>
      </c>
      <c r="B33" s="3" t="s">
        <v>5</v>
      </c>
      <c r="C33" s="1" t="s">
        <v>59</v>
      </c>
      <c r="D33" s="2">
        <v>43831</v>
      </c>
      <c r="E33" s="1">
        <v>145327.70063000001</v>
      </c>
      <c r="F33" s="1">
        <v>5331.0800600000002</v>
      </c>
      <c r="G33" s="1">
        <v>10473.62119</v>
      </c>
      <c r="H33" s="1">
        <v>12436.187690000001</v>
      </c>
      <c r="I33" s="1">
        <v>63522.459929999997</v>
      </c>
      <c r="J33" s="1">
        <v>149199.52616000001</v>
      </c>
      <c r="K33" s="1">
        <v>46509.176449999999</v>
      </c>
      <c r="L33" s="1">
        <v>89304.933640000003</v>
      </c>
      <c r="M33" s="1" t="s">
        <v>48</v>
      </c>
      <c r="N33" s="1">
        <v>1845.02296</v>
      </c>
      <c r="O33" s="1">
        <v>2060.64428</v>
      </c>
      <c r="P33" s="1">
        <v>149199.52616000001</v>
      </c>
      <c r="Q33" s="1">
        <v>39318.932110000002</v>
      </c>
      <c r="R33" s="1">
        <v>59894.592519999998</v>
      </c>
      <c r="S33" s="1">
        <v>1586.9772499999999</v>
      </c>
      <c r="T33" s="1">
        <v>48527.893109999997</v>
      </c>
      <c r="U33" s="1" t="s">
        <v>51</v>
      </c>
      <c r="V33" s="1">
        <v>127428.70289</v>
      </c>
      <c r="W33" s="1">
        <v>10473.62119</v>
      </c>
      <c r="X33" s="1">
        <v>31942.32372</v>
      </c>
      <c r="Y33" s="1">
        <v>10953.361269999999</v>
      </c>
      <c r="Z33" t="s">
        <v>48</v>
      </c>
    </row>
    <row r="34" spans="1:26" x14ac:dyDescent="0.25">
      <c r="A34" t="s">
        <v>38</v>
      </c>
      <c r="B34" s="3" t="s">
        <v>5</v>
      </c>
      <c r="C34" s="1" t="s">
        <v>59</v>
      </c>
      <c r="D34" s="2">
        <v>43466</v>
      </c>
      <c r="E34" s="1">
        <v>71252.712759999995</v>
      </c>
      <c r="F34" s="1">
        <v>5274.4506099999999</v>
      </c>
      <c r="G34" s="1">
        <v>9467.1724300000005</v>
      </c>
      <c r="H34" s="1">
        <v>11794.614750000001</v>
      </c>
      <c r="I34" s="1">
        <v>63827.139219999997</v>
      </c>
      <c r="J34" s="1">
        <v>151000.32728999999</v>
      </c>
      <c r="K34" s="1">
        <v>46296.673719999999</v>
      </c>
      <c r="L34" s="1">
        <v>92008.648019999993</v>
      </c>
      <c r="M34" s="1" t="s">
        <v>48</v>
      </c>
      <c r="N34" s="1">
        <v>1925.0224499999999</v>
      </c>
      <c r="O34" s="1">
        <v>2160.1903000000002</v>
      </c>
      <c r="P34" s="1">
        <v>151000.32728999999</v>
      </c>
      <c r="Q34" s="1">
        <v>37511.569029999999</v>
      </c>
      <c r="R34" s="1">
        <v>58991.679270000001</v>
      </c>
      <c r="S34" s="1">
        <v>1585.9292499999999</v>
      </c>
      <c r="T34" s="1">
        <v>48485.290180000004</v>
      </c>
      <c r="U34" s="1" t="s">
        <v>51</v>
      </c>
      <c r="V34" s="1">
        <v>53466.22352</v>
      </c>
      <c r="W34" s="1">
        <v>9467.1724300000005</v>
      </c>
      <c r="X34" s="1">
        <v>31705.58034</v>
      </c>
      <c r="Y34" s="1">
        <v>11340.35175</v>
      </c>
      <c r="Z34" t="s">
        <v>48</v>
      </c>
    </row>
    <row r="35" spans="1:26" x14ac:dyDescent="0.25">
      <c r="A35" t="s">
        <v>38</v>
      </c>
      <c r="B35" s="3" t="s">
        <v>5</v>
      </c>
      <c r="C35" s="1" t="s">
        <v>59</v>
      </c>
      <c r="D35" s="2">
        <v>43101</v>
      </c>
      <c r="E35" s="1">
        <v>57630.144359999998</v>
      </c>
      <c r="F35" s="1">
        <v>3948.8162000000002</v>
      </c>
      <c r="G35" s="1">
        <v>10273.668320000001</v>
      </c>
      <c r="H35" s="1">
        <v>12713.20198</v>
      </c>
      <c r="I35" s="1">
        <v>58002.377549999997</v>
      </c>
      <c r="J35" s="1">
        <v>141287.50885000001</v>
      </c>
      <c r="K35" s="1">
        <v>41953.740539999999</v>
      </c>
      <c r="L35" s="1">
        <v>89368.126900000003</v>
      </c>
      <c r="M35" s="1" t="s">
        <v>48</v>
      </c>
      <c r="N35" s="1">
        <v>1833.6054099999999</v>
      </c>
      <c r="O35" s="1">
        <v>1979.91931</v>
      </c>
      <c r="P35" s="1">
        <v>141287.50885000001</v>
      </c>
      <c r="Q35" s="1">
        <v>32513.399590000001</v>
      </c>
      <c r="R35" s="1">
        <v>51919.381950000003</v>
      </c>
      <c r="S35" s="1">
        <v>1585.47963</v>
      </c>
      <c r="T35" s="1">
        <v>49806.718240000002</v>
      </c>
      <c r="U35" s="1" t="s">
        <v>51</v>
      </c>
      <c r="V35" s="1">
        <v>45758.960330000002</v>
      </c>
      <c r="W35" s="1">
        <v>10273.668320000001</v>
      </c>
      <c r="X35" s="1">
        <v>27015.29189</v>
      </c>
      <c r="Y35" s="1">
        <v>9956.3947700000008</v>
      </c>
      <c r="Z35" t="s">
        <v>48</v>
      </c>
    </row>
    <row r="36" spans="1:26" x14ac:dyDescent="0.25">
      <c r="A36" t="s">
        <v>38</v>
      </c>
      <c r="B36" s="3" t="s">
        <v>5</v>
      </c>
      <c r="C36" s="1" t="s">
        <v>59</v>
      </c>
      <c r="D36" s="2">
        <v>42736</v>
      </c>
      <c r="E36" s="1">
        <v>61637.430480000003</v>
      </c>
      <c r="F36" s="1">
        <v>-1329.6101200000001</v>
      </c>
      <c r="G36" s="1">
        <v>13358.489970000001</v>
      </c>
      <c r="H36" s="1">
        <v>15647.952310000001</v>
      </c>
      <c r="I36" s="1">
        <v>58358.76384</v>
      </c>
      <c r="J36" s="1">
        <v>132754.14142</v>
      </c>
      <c r="K36" s="1">
        <v>39455.649700000002</v>
      </c>
      <c r="L36" s="1">
        <v>88098.376250000001</v>
      </c>
      <c r="M36" s="1" t="s">
        <v>48</v>
      </c>
      <c r="N36" s="1">
        <v>1819.5709400000001</v>
      </c>
      <c r="O36" s="1">
        <v>2338.3587400000001</v>
      </c>
      <c r="P36" s="1">
        <v>132754.14142</v>
      </c>
      <c r="Q36" s="1">
        <v>28710.402770000001</v>
      </c>
      <c r="R36" s="1">
        <v>44655.765169999999</v>
      </c>
      <c r="S36" s="1">
        <v>1584.5945200000001</v>
      </c>
      <c r="T36" s="1">
        <v>54202.382749999997</v>
      </c>
      <c r="U36" s="1" t="s">
        <v>51</v>
      </c>
      <c r="V36" s="1">
        <v>51776.492870000002</v>
      </c>
      <c r="W36" s="1">
        <v>13358.489970000001</v>
      </c>
      <c r="X36" s="1">
        <v>24382.27018</v>
      </c>
      <c r="Y36" s="1">
        <v>9200.3555899999992</v>
      </c>
      <c r="Z36" t="s">
        <v>48</v>
      </c>
    </row>
    <row r="37" spans="1:26" x14ac:dyDescent="0.25">
      <c r="A37" t="s">
        <v>38</v>
      </c>
      <c r="B37" s="3" t="s">
        <v>5</v>
      </c>
      <c r="C37" s="1" t="s">
        <v>59</v>
      </c>
      <c r="D37" s="2">
        <v>42370</v>
      </c>
      <c r="E37" s="1">
        <v>63917.736069999999</v>
      </c>
      <c r="F37" s="1">
        <v>3338.3949299999999</v>
      </c>
      <c r="G37" s="1">
        <v>14377.773429999999</v>
      </c>
      <c r="H37" s="1">
        <v>17622.85225</v>
      </c>
      <c r="I37" s="1">
        <v>63411.035499999998</v>
      </c>
      <c r="J37" s="1">
        <v>139798.03593000001</v>
      </c>
      <c r="K37" s="1">
        <v>41495.000399999997</v>
      </c>
      <c r="L37" s="1">
        <v>89330.870999999999</v>
      </c>
      <c r="M37" s="1" t="s">
        <v>48</v>
      </c>
      <c r="N37" s="1">
        <v>1703.8670199999999</v>
      </c>
      <c r="O37" s="1">
        <v>2222.5852599999998</v>
      </c>
      <c r="P37" s="1">
        <v>139798.03593000001</v>
      </c>
      <c r="Q37" s="1">
        <v>29931.219860000001</v>
      </c>
      <c r="R37" s="1">
        <v>50467.164929999999</v>
      </c>
      <c r="S37" s="1">
        <v>1620.38363</v>
      </c>
      <c r="T37" s="1">
        <v>53360.731110000001</v>
      </c>
      <c r="U37" s="1" t="s">
        <v>51</v>
      </c>
      <c r="V37" s="1">
        <v>53856.70579</v>
      </c>
      <c r="W37" s="1">
        <v>14377.773429999999</v>
      </c>
      <c r="X37" s="1">
        <v>26259.8305</v>
      </c>
      <c r="Y37" s="1">
        <v>10847.129139999999</v>
      </c>
      <c r="Z37" t="s">
        <v>48</v>
      </c>
    </row>
    <row r="38" spans="1:26" x14ac:dyDescent="0.25">
      <c r="A38" t="s">
        <v>39</v>
      </c>
      <c r="B38" s="3" t="s">
        <v>4</v>
      </c>
      <c r="C38" s="1" t="s">
        <v>56</v>
      </c>
      <c r="D38" s="2">
        <v>44197</v>
      </c>
      <c r="E38" s="1">
        <v>95562.355580000003</v>
      </c>
      <c r="F38" s="1">
        <v>1308.9000000000001</v>
      </c>
      <c r="G38" s="1">
        <v>9062.2181500000006</v>
      </c>
      <c r="H38" s="1">
        <v>27437.028999999999</v>
      </c>
      <c r="I38" s="1">
        <v>76898.556580000004</v>
      </c>
      <c r="J38" s="1">
        <v>192364.30296999999</v>
      </c>
      <c r="K38" s="1">
        <v>54636.765679999997</v>
      </c>
      <c r="L38" s="1">
        <v>122215.34904</v>
      </c>
      <c r="M38" s="1">
        <v>304.16269999999997</v>
      </c>
      <c r="N38" s="1">
        <v>1064.05808</v>
      </c>
      <c r="O38" s="1">
        <v>3850.2345599999999</v>
      </c>
      <c r="P38" s="1">
        <v>192364.30296999999</v>
      </c>
      <c r="Q38" s="1">
        <v>63322.363899999997</v>
      </c>
      <c r="R38" s="1">
        <v>70148.95392</v>
      </c>
      <c r="S38" s="1">
        <v>222.74646000000001</v>
      </c>
      <c r="T38" s="1">
        <v>84688.397859999997</v>
      </c>
      <c r="U38" s="1">
        <v>191.36711</v>
      </c>
      <c r="V38" s="1">
        <v>78579.733840000001</v>
      </c>
      <c r="W38" s="1">
        <v>9062.2181500000006</v>
      </c>
      <c r="X38" s="1">
        <v>4168.1668200000004</v>
      </c>
      <c r="Y38" s="1">
        <v>10414.45484</v>
      </c>
      <c r="Z38" t="s">
        <v>48</v>
      </c>
    </row>
    <row r="39" spans="1:26" x14ac:dyDescent="0.25">
      <c r="A39" t="s">
        <v>39</v>
      </c>
      <c r="B39" s="3" t="s">
        <v>4</v>
      </c>
      <c r="C39" s="1" t="s">
        <v>56</v>
      </c>
      <c r="D39" s="2">
        <v>43831</v>
      </c>
      <c r="E39" s="1">
        <v>91595.753049999999</v>
      </c>
      <c r="F39" s="1">
        <v>2581.2677800000001</v>
      </c>
      <c r="G39" s="1">
        <v>7520.17569</v>
      </c>
      <c r="H39" s="1">
        <v>21981.24379</v>
      </c>
      <c r="I39" s="1">
        <v>65901.691179999994</v>
      </c>
      <c r="J39" s="1">
        <v>168483.17825999999</v>
      </c>
      <c r="K39" s="1">
        <v>46179.763619999998</v>
      </c>
      <c r="L39" s="1">
        <v>102336.46036</v>
      </c>
      <c r="M39" s="1">
        <v>286.71609999999998</v>
      </c>
      <c r="N39" s="1">
        <v>1003.02432</v>
      </c>
      <c r="O39" s="1">
        <v>3635.3830400000002</v>
      </c>
      <c r="P39" s="1">
        <v>168483.17825999999</v>
      </c>
      <c r="Q39" s="1">
        <v>59116.671860000002</v>
      </c>
      <c r="R39" s="1">
        <v>66146.717900000003</v>
      </c>
      <c r="S39" s="1">
        <v>224.14276000000001</v>
      </c>
      <c r="T39" s="1">
        <v>71148.390289999996</v>
      </c>
      <c r="U39" s="1">
        <v>374.53579999999999</v>
      </c>
      <c r="V39" s="1">
        <v>76303.280920000005</v>
      </c>
      <c r="W39" s="1">
        <v>7520.17569</v>
      </c>
      <c r="X39" s="1">
        <v>4057.3042500000001</v>
      </c>
      <c r="Y39" s="1">
        <v>10103.02685</v>
      </c>
      <c r="Z39" t="s">
        <v>48</v>
      </c>
    </row>
    <row r="40" spans="1:26" x14ac:dyDescent="0.25">
      <c r="A40" t="s">
        <v>39</v>
      </c>
      <c r="B40" s="3" t="s">
        <v>4</v>
      </c>
      <c r="C40" s="1" t="s">
        <v>56</v>
      </c>
      <c r="D40" s="2">
        <v>43466</v>
      </c>
      <c r="E40" s="1">
        <v>86963.959099999993</v>
      </c>
      <c r="F40" s="1">
        <v>1354.66812</v>
      </c>
      <c r="G40" s="1">
        <v>8186.50504</v>
      </c>
      <c r="H40" s="1">
        <v>24076.721409999998</v>
      </c>
      <c r="I40" s="1">
        <v>65581.059890000004</v>
      </c>
      <c r="J40" s="1">
        <v>162277.82300999999</v>
      </c>
      <c r="K40" s="1">
        <v>44409.093580000001</v>
      </c>
      <c r="L40" s="1">
        <v>95899.180210000006</v>
      </c>
      <c r="M40" s="1">
        <v>297.33758</v>
      </c>
      <c r="N40" s="1">
        <v>1040.18165</v>
      </c>
      <c r="O40" s="1">
        <v>3773.8287</v>
      </c>
      <c r="P40" s="1">
        <v>162277.82300999999</v>
      </c>
      <c r="Q40" s="1">
        <v>59726.112450000001</v>
      </c>
      <c r="R40" s="1">
        <v>66378.642800000001</v>
      </c>
      <c r="S40" s="1">
        <v>226.87735000000001</v>
      </c>
      <c r="T40" s="1">
        <v>65839.797869999995</v>
      </c>
      <c r="U40" s="1">
        <v>197.95647</v>
      </c>
      <c r="V40" s="1">
        <v>73362.222840000002</v>
      </c>
      <c r="W40" s="1">
        <v>8186.50504</v>
      </c>
      <c r="X40" s="1">
        <v>4228.1301599999997</v>
      </c>
      <c r="Y40" s="1">
        <v>9624.8462099999997</v>
      </c>
      <c r="Z40" t="s">
        <v>48</v>
      </c>
    </row>
    <row r="41" spans="1:26" x14ac:dyDescent="0.25">
      <c r="A41" t="s">
        <v>39</v>
      </c>
      <c r="B41" s="3" t="s">
        <v>4</v>
      </c>
      <c r="C41" s="1" t="s">
        <v>56</v>
      </c>
      <c r="D41" s="2">
        <v>43101</v>
      </c>
      <c r="E41" s="1">
        <v>90217.840299999996</v>
      </c>
      <c r="F41" s="1">
        <v>3775.1346100000001</v>
      </c>
      <c r="G41" s="1">
        <v>8257.8509400000003</v>
      </c>
      <c r="H41" s="1">
        <v>27476.142950000001</v>
      </c>
      <c r="I41" s="1">
        <v>69249.001050000006</v>
      </c>
      <c r="J41" s="1">
        <v>166812.86528999999</v>
      </c>
      <c r="K41" s="1">
        <v>40402.82602</v>
      </c>
      <c r="L41" s="1">
        <v>96832.356690000001</v>
      </c>
      <c r="M41" s="1">
        <v>309.86005999999998</v>
      </c>
      <c r="N41" s="1">
        <v>1083.98927</v>
      </c>
      <c r="O41" s="1">
        <v>3932.7648300000001</v>
      </c>
      <c r="P41" s="1">
        <v>166812.86528999999</v>
      </c>
      <c r="Q41" s="1">
        <v>63029.926910000002</v>
      </c>
      <c r="R41" s="1">
        <v>69980.508589999998</v>
      </c>
      <c r="S41" s="1">
        <v>229.20858999999999</v>
      </c>
      <c r="T41" s="1">
        <v>67399.840129999997</v>
      </c>
      <c r="U41" s="1">
        <v>546.53940999999998</v>
      </c>
      <c r="V41" s="1">
        <v>73763.126409999997</v>
      </c>
      <c r="W41" s="1">
        <v>8257.8509400000003</v>
      </c>
      <c r="X41" s="1">
        <v>4552.2097299999996</v>
      </c>
      <c r="Y41" s="1">
        <v>9623.0386899999994</v>
      </c>
      <c r="Z41" t="s">
        <v>48</v>
      </c>
    </row>
    <row r="42" spans="1:26" x14ac:dyDescent="0.25">
      <c r="A42" t="s">
        <v>39</v>
      </c>
      <c r="B42" s="3" t="s">
        <v>4</v>
      </c>
      <c r="C42" s="1" t="s">
        <v>56</v>
      </c>
      <c r="D42" s="2">
        <v>42736</v>
      </c>
      <c r="E42" s="1">
        <v>77788.718940000006</v>
      </c>
      <c r="F42" s="1">
        <v>4490.8065800000004</v>
      </c>
      <c r="G42" s="1">
        <v>6553.8314200000004</v>
      </c>
      <c r="H42" s="1">
        <v>23017.282230000001</v>
      </c>
      <c r="I42" s="1">
        <v>39501.081259999999</v>
      </c>
      <c r="J42" s="1">
        <v>148548.45407000001</v>
      </c>
      <c r="K42" s="1">
        <v>36224.082069999997</v>
      </c>
      <c r="L42" s="1">
        <v>88456.081460000001</v>
      </c>
      <c r="M42" s="1">
        <v>274.95130999999998</v>
      </c>
      <c r="N42" s="1">
        <v>961.86733000000004</v>
      </c>
      <c r="O42" s="1">
        <v>3490.8493800000001</v>
      </c>
      <c r="P42" s="1">
        <v>148548.45407000001</v>
      </c>
      <c r="Q42" s="1">
        <v>53461.224300000002</v>
      </c>
      <c r="R42" s="1">
        <v>60092.372609999999</v>
      </c>
      <c r="S42" s="1">
        <v>207.05396999999999</v>
      </c>
      <c r="T42" s="1">
        <v>61005.614220000003</v>
      </c>
      <c r="U42" s="1" t="s">
        <v>51</v>
      </c>
      <c r="V42" s="1">
        <v>63095.25778</v>
      </c>
      <c r="W42" s="1">
        <v>6553.8314200000004</v>
      </c>
      <c r="X42" s="1">
        <v>4699.8780800000004</v>
      </c>
      <c r="Y42" s="1">
        <v>8741.50972</v>
      </c>
      <c r="Z42" t="s">
        <v>48</v>
      </c>
    </row>
    <row r="43" spans="1:26" x14ac:dyDescent="0.25">
      <c r="A43" t="s">
        <v>39</v>
      </c>
      <c r="B43" s="3" t="s">
        <v>4</v>
      </c>
      <c r="C43" s="1" t="s">
        <v>56</v>
      </c>
      <c r="D43" s="2">
        <v>42370</v>
      </c>
      <c r="E43" s="1">
        <v>78146.34994</v>
      </c>
      <c r="F43" s="1">
        <v>5453.4112599999999</v>
      </c>
      <c r="G43" s="1">
        <v>6230.2625900000003</v>
      </c>
      <c r="H43" s="1">
        <v>20699.95925</v>
      </c>
      <c r="I43" s="1">
        <v>57386.187599999997</v>
      </c>
      <c r="J43" s="1">
        <v>140529.34977999999</v>
      </c>
      <c r="K43" s="1">
        <v>35023.166870000001</v>
      </c>
      <c r="L43" s="1">
        <v>83693.668969999999</v>
      </c>
      <c r="M43" s="1">
        <v>281.29248999999999</v>
      </c>
      <c r="N43" s="1">
        <v>984.05079000000001</v>
      </c>
      <c r="O43" s="1">
        <v>2991.6246299999998</v>
      </c>
      <c r="P43" s="1">
        <v>140529.34977999999</v>
      </c>
      <c r="Q43" s="1">
        <v>51017.69771</v>
      </c>
      <c r="R43" s="1">
        <v>56835.680809999998</v>
      </c>
      <c r="S43" s="1">
        <v>229.97493</v>
      </c>
      <c r="T43" s="1">
        <v>55179.979420000003</v>
      </c>
      <c r="U43" s="1">
        <v>787.94375000000002</v>
      </c>
      <c r="V43" s="1">
        <v>62631.213940000001</v>
      </c>
      <c r="W43" s="1">
        <v>6230.2625900000003</v>
      </c>
      <c r="X43" s="1">
        <v>5358.5126099999998</v>
      </c>
      <c r="Y43" s="1">
        <v>7817.2909499999996</v>
      </c>
      <c r="Z43" t="s">
        <v>48</v>
      </c>
    </row>
    <row r="44" spans="1:26" x14ac:dyDescent="0.25">
      <c r="A44" t="s">
        <v>40</v>
      </c>
      <c r="B44" s="3" t="s">
        <v>3</v>
      </c>
      <c r="C44" s="1" t="s">
        <v>56</v>
      </c>
      <c r="D44" s="2">
        <v>44197</v>
      </c>
      <c r="E44" s="1">
        <v>54368.971729999997</v>
      </c>
      <c r="F44" s="1">
        <v>1366.92698</v>
      </c>
      <c r="G44" s="1">
        <v>9336.5628699999997</v>
      </c>
      <c r="H44" s="1">
        <v>13632.11357</v>
      </c>
      <c r="I44" s="1">
        <v>23976.947789999998</v>
      </c>
      <c r="J44" s="1">
        <v>55584.063170000001</v>
      </c>
      <c r="K44" s="1">
        <v>19386.363560000002</v>
      </c>
      <c r="L44" s="1">
        <v>28116.90468</v>
      </c>
      <c r="M44" s="1" t="s">
        <v>52</v>
      </c>
      <c r="N44" s="1">
        <v>1965.797</v>
      </c>
      <c r="O44" s="1">
        <v>1576.5993000000001</v>
      </c>
      <c r="P44" s="1">
        <v>55584.063170000001</v>
      </c>
      <c r="Q44" s="1">
        <v>24969.381150000001</v>
      </c>
      <c r="R44" s="1">
        <v>27467.158479999998</v>
      </c>
      <c r="S44" s="1">
        <v>400.93126000000001</v>
      </c>
      <c r="T44" s="1">
        <v>9581.5260799999996</v>
      </c>
      <c r="U44" s="1" t="s">
        <v>51</v>
      </c>
      <c r="V44" s="1">
        <v>45281.719349999999</v>
      </c>
      <c r="W44" s="1">
        <v>9336.5628699999997</v>
      </c>
      <c r="X44" s="1">
        <v>1671.4682600000001</v>
      </c>
      <c r="Y44" s="1">
        <v>6518.5679899999996</v>
      </c>
      <c r="Z44" t="s">
        <v>48</v>
      </c>
    </row>
    <row r="45" spans="1:26" x14ac:dyDescent="0.25">
      <c r="A45" t="s">
        <v>40</v>
      </c>
      <c r="B45" s="3" t="s">
        <v>3</v>
      </c>
      <c r="C45" s="1" t="s">
        <v>56</v>
      </c>
      <c r="D45" s="2">
        <v>43831</v>
      </c>
      <c r="E45" s="1">
        <v>50365.0412</v>
      </c>
      <c r="F45" s="1">
        <v>1582.2209700000001</v>
      </c>
      <c r="G45" s="1">
        <v>3697.4892300000001</v>
      </c>
      <c r="H45" s="1">
        <v>7902.0662400000001</v>
      </c>
      <c r="I45" s="1">
        <v>18670.9349</v>
      </c>
      <c r="J45" s="1">
        <v>47938.723169999997</v>
      </c>
      <c r="K45" s="1">
        <v>14964.737059999999</v>
      </c>
      <c r="L45" s="1">
        <v>22838.35266</v>
      </c>
      <c r="M45" s="1" t="s">
        <v>52</v>
      </c>
      <c r="N45" s="1">
        <v>1853.0400199999999</v>
      </c>
      <c r="O45" s="1">
        <v>1486.1664800000001</v>
      </c>
      <c r="P45" s="1">
        <v>47938.723169999997</v>
      </c>
      <c r="Q45" s="1">
        <v>22569.45134</v>
      </c>
      <c r="R45" s="1">
        <v>25100.370510000001</v>
      </c>
      <c r="S45" s="1">
        <v>400.93126000000001</v>
      </c>
      <c r="T45" s="1">
        <v>5802.9522999999999</v>
      </c>
      <c r="U45" s="1" t="s">
        <v>51</v>
      </c>
      <c r="V45" s="1">
        <v>42301.114809999999</v>
      </c>
      <c r="W45" s="1">
        <v>3697.4892300000001</v>
      </c>
      <c r="X45" s="1">
        <v>1866.3601799999999</v>
      </c>
      <c r="Y45" s="1">
        <v>7023.6016399999999</v>
      </c>
      <c r="Z45" t="s">
        <v>48</v>
      </c>
    </row>
    <row r="46" spans="1:26" x14ac:dyDescent="0.25">
      <c r="A46" t="s">
        <v>40</v>
      </c>
      <c r="B46" s="3" t="s">
        <v>3</v>
      </c>
      <c r="C46" s="1" t="s">
        <v>56</v>
      </c>
      <c r="D46" s="2">
        <v>43466</v>
      </c>
      <c r="E46" s="1">
        <v>48659.17209</v>
      </c>
      <c r="F46" s="1">
        <v>1038.3500799999999</v>
      </c>
      <c r="G46" s="1">
        <v>2059.4290900000001</v>
      </c>
      <c r="H46" s="1">
        <v>7645.9372300000005</v>
      </c>
      <c r="I46" s="1">
        <v>17706.530210000001</v>
      </c>
      <c r="J46" s="1">
        <v>46518.405460000002</v>
      </c>
      <c r="K46" s="1">
        <v>13325.61584</v>
      </c>
      <c r="L46" s="1">
        <v>22046.391810000001</v>
      </c>
      <c r="M46" s="1" t="s">
        <v>52</v>
      </c>
      <c r="N46" s="1">
        <v>1921.68642</v>
      </c>
      <c r="O46" s="1">
        <v>1541.2219399999999</v>
      </c>
      <c r="P46" s="1">
        <v>46518.405460000002</v>
      </c>
      <c r="Q46" s="1">
        <v>22197.786400000001</v>
      </c>
      <c r="R46" s="1">
        <v>24472.013650000001</v>
      </c>
      <c r="S46" s="1">
        <v>400.93126000000001</v>
      </c>
      <c r="T46" s="1">
        <v>6003.7864600000003</v>
      </c>
      <c r="U46" s="1" t="s">
        <v>51</v>
      </c>
      <c r="V46" s="1">
        <v>41533.227769999998</v>
      </c>
      <c r="W46" s="1">
        <v>2059.4290900000001</v>
      </c>
      <c r="X46" s="1">
        <v>1840.7800500000001</v>
      </c>
      <c r="Y46" s="1">
        <v>6498.0448100000003</v>
      </c>
      <c r="Z46" t="s">
        <v>48</v>
      </c>
    </row>
    <row r="47" spans="1:26" x14ac:dyDescent="0.25">
      <c r="A47" t="s">
        <v>40</v>
      </c>
      <c r="B47" s="3" t="s">
        <v>3</v>
      </c>
      <c r="C47" s="1" t="s">
        <v>56</v>
      </c>
      <c r="D47" s="2">
        <v>43101</v>
      </c>
      <c r="E47" s="1">
        <v>50114.857120000001</v>
      </c>
      <c r="F47" s="1">
        <v>906.16359</v>
      </c>
      <c r="G47" s="1">
        <v>1461.94607</v>
      </c>
      <c r="H47" s="1">
        <v>9005.0260300000009</v>
      </c>
      <c r="I47" s="1">
        <v>20259.193439999999</v>
      </c>
      <c r="J47" s="1">
        <v>48952.928</v>
      </c>
      <c r="K47" s="1">
        <v>14343.908729999999</v>
      </c>
      <c r="L47" s="1">
        <v>23808.126489999999</v>
      </c>
      <c r="M47" s="1" t="s">
        <v>52</v>
      </c>
      <c r="N47" s="1">
        <v>2002.6189199999999</v>
      </c>
      <c r="O47" s="1">
        <v>1606.13105</v>
      </c>
      <c r="P47" s="1">
        <v>48952.928</v>
      </c>
      <c r="Q47" s="1">
        <v>22536.020970000001</v>
      </c>
      <c r="R47" s="1">
        <v>25144.801510000001</v>
      </c>
      <c r="S47" s="1">
        <v>400.93126000000001</v>
      </c>
      <c r="T47" s="1">
        <v>8193.6764700000003</v>
      </c>
      <c r="U47" s="1" t="s">
        <v>51</v>
      </c>
      <c r="V47" s="1">
        <v>41819.858840000001</v>
      </c>
      <c r="W47" s="1">
        <v>1461.94607</v>
      </c>
      <c r="X47" s="1">
        <v>1959.2380800000001</v>
      </c>
      <c r="Y47" s="1">
        <v>7997.7231700000002</v>
      </c>
      <c r="Z47" t="s">
        <v>48</v>
      </c>
    </row>
    <row r="48" spans="1:26" x14ac:dyDescent="0.25">
      <c r="A48" t="s">
        <v>40</v>
      </c>
      <c r="B48" s="3" t="s">
        <v>3</v>
      </c>
      <c r="C48" s="1" t="s">
        <v>56</v>
      </c>
      <c r="D48" s="2">
        <v>42736</v>
      </c>
      <c r="E48" s="1">
        <v>43785.500950000001</v>
      </c>
      <c r="F48" s="1">
        <v>2288.1169199999999</v>
      </c>
      <c r="G48" s="1">
        <v>2545.2426799999998</v>
      </c>
      <c r="H48" s="1">
        <v>7137.6216899999999</v>
      </c>
      <c r="I48" s="1">
        <v>17370.548159999998</v>
      </c>
      <c r="J48" s="1">
        <v>42270.705820000003</v>
      </c>
      <c r="K48" s="1">
        <v>13495.341259999999</v>
      </c>
      <c r="L48" s="1">
        <v>20192.746490000001</v>
      </c>
      <c r="M48" s="1" t="s">
        <v>52</v>
      </c>
      <c r="N48" s="1">
        <v>1777.00441</v>
      </c>
      <c r="O48" s="1">
        <v>1425.1847600000001</v>
      </c>
      <c r="P48" s="1">
        <v>42270.705820000003</v>
      </c>
      <c r="Q48" s="1">
        <v>19491.621520000001</v>
      </c>
      <c r="R48" s="1">
        <v>22077.959330000002</v>
      </c>
      <c r="S48" s="1">
        <v>400.93126000000001</v>
      </c>
      <c r="T48" s="1">
        <v>6702.0003299999998</v>
      </c>
      <c r="U48" s="1" t="s">
        <v>51</v>
      </c>
      <c r="V48" s="1">
        <v>35170.217929999999</v>
      </c>
      <c r="W48" s="1">
        <v>2545.2426799999998</v>
      </c>
      <c r="X48" s="1">
        <v>1995.64823</v>
      </c>
      <c r="Y48" s="1">
        <v>7354.8052399999997</v>
      </c>
      <c r="Z48" t="s">
        <v>48</v>
      </c>
    </row>
    <row r="49" spans="1:26" x14ac:dyDescent="0.25">
      <c r="A49" t="s">
        <v>40</v>
      </c>
      <c r="B49" s="3" t="s">
        <v>3</v>
      </c>
      <c r="C49" s="1" t="s">
        <v>56</v>
      </c>
      <c r="D49" s="2">
        <v>42370</v>
      </c>
      <c r="E49" s="1">
        <v>42083.226620000001</v>
      </c>
      <c r="F49" s="1">
        <v>2235.4786199999999</v>
      </c>
      <c r="G49" s="1">
        <v>938.96560999999997</v>
      </c>
      <c r="H49" s="1">
        <v>5993.6074500000004</v>
      </c>
      <c r="I49" s="1">
        <v>15491.40114</v>
      </c>
      <c r="J49" s="1">
        <v>39073.808069999999</v>
      </c>
      <c r="K49" s="1">
        <v>12389.617190000001</v>
      </c>
      <c r="L49" s="1">
        <v>18505.270929999999</v>
      </c>
      <c r="M49" s="1" t="s">
        <v>52</v>
      </c>
      <c r="N49" s="1">
        <v>1817.98731</v>
      </c>
      <c r="O49" s="1">
        <v>1475.3530000000001</v>
      </c>
      <c r="P49" s="1">
        <v>39073.808069999999</v>
      </c>
      <c r="Q49" s="1">
        <v>17878.968110000002</v>
      </c>
      <c r="R49" s="1">
        <v>20568.53714</v>
      </c>
      <c r="S49" s="1">
        <v>400.9316</v>
      </c>
      <c r="T49" s="1">
        <v>5368.5257799999999</v>
      </c>
      <c r="U49" s="1" t="s">
        <v>51</v>
      </c>
      <c r="V49" s="1">
        <v>33742.172870000002</v>
      </c>
      <c r="W49" s="1">
        <v>938.96560999999997</v>
      </c>
      <c r="X49" s="1">
        <v>2030.0917899999999</v>
      </c>
      <c r="Y49" s="1">
        <v>6539.4896399999998</v>
      </c>
      <c r="Z49" t="s">
        <v>48</v>
      </c>
    </row>
    <row r="50" spans="1:26" x14ac:dyDescent="0.25">
      <c r="A50" t="s">
        <v>60</v>
      </c>
      <c r="B50" t="s">
        <v>53</v>
      </c>
      <c r="C50" s="1" t="s">
        <v>61</v>
      </c>
      <c r="D50" s="2">
        <v>44197</v>
      </c>
      <c r="E50" s="1">
        <v>110225</v>
      </c>
      <c r="F50" s="1">
        <v>11242</v>
      </c>
      <c r="G50" s="1">
        <v>2133</v>
      </c>
      <c r="H50" s="1">
        <v>2133</v>
      </c>
      <c r="I50" s="1">
        <v>19810</v>
      </c>
      <c r="J50" s="1">
        <v>51236</v>
      </c>
      <c r="K50" s="1">
        <v>18375</v>
      </c>
      <c r="L50" s="1">
        <v>54352</v>
      </c>
      <c r="M50" s="1" t="s">
        <v>52</v>
      </c>
      <c r="N50" s="1">
        <v>89</v>
      </c>
      <c r="O50" s="1">
        <v>11001</v>
      </c>
      <c r="P50" s="1">
        <v>51236</v>
      </c>
      <c r="Q50" s="1">
        <v>51729</v>
      </c>
      <c r="R50" s="1">
        <v>-3116</v>
      </c>
      <c r="S50" s="1">
        <v>1074.7415900000001</v>
      </c>
      <c r="T50" s="1">
        <v>37377</v>
      </c>
      <c r="U50" s="1" t="s">
        <v>51</v>
      </c>
      <c r="V50" s="1">
        <v>72653</v>
      </c>
      <c r="W50" s="1">
        <v>2133</v>
      </c>
      <c r="X50" s="1">
        <v>1738</v>
      </c>
      <c r="Y50" s="1">
        <v>14531</v>
      </c>
      <c r="Z50" t="s">
        <v>48</v>
      </c>
    </row>
    <row r="51" spans="1:26" x14ac:dyDescent="0.25">
      <c r="A51" t="s">
        <v>60</v>
      </c>
      <c r="B51" t="s">
        <v>53</v>
      </c>
      <c r="C51" s="1" t="s">
        <v>61</v>
      </c>
      <c r="D51" s="2">
        <v>43831</v>
      </c>
      <c r="E51" s="1">
        <v>108203</v>
      </c>
      <c r="F51" s="1">
        <v>11121</v>
      </c>
      <c r="G51" s="1">
        <v>1778</v>
      </c>
      <c r="H51" s="1">
        <v>1778</v>
      </c>
      <c r="I51" s="1">
        <v>18529</v>
      </c>
      <c r="J51" s="1">
        <v>44003</v>
      </c>
      <c r="K51" s="1">
        <v>16716</v>
      </c>
      <c r="L51" s="1">
        <v>45881</v>
      </c>
      <c r="M51" s="1" t="s">
        <v>52</v>
      </c>
      <c r="N51" s="1">
        <v>89</v>
      </c>
      <c r="O51" s="1">
        <v>10578</v>
      </c>
      <c r="P51" s="1">
        <v>44003</v>
      </c>
      <c r="Q51" s="1">
        <v>46423</v>
      </c>
      <c r="R51" s="1">
        <v>-1878</v>
      </c>
      <c r="S51" s="1">
        <v>1103.9035100000001</v>
      </c>
      <c r="T51" s="1">
        <v>29202</v>
      </c>
      <c r="U51" s="1" t="s">
        <v>51</v>
      </c>
      <c r="V51" s="1">
        <v>71043</v>
      </c>
      <c r="W51" s="1">
        <v>1778</v>
      </c>
      <c r="X51" s="1">
        <v>1640</v>
      </c>
      <c r="Y51" s="1">
        <v>13925</v>
      </c>
      <c r="Z51" t="s">
        <v>48</v>
      </c>
    </row>
    <row r="52" spans="1:26" x14ac:dyDescent="0.25">
      <c r="A52" t="s">
        <v>60</v>
      </c>
      <c r="B52" t="s">
        <v>53</v>
      </c>
      <c r="C52" s="1" t="s">
        <v>61</v>
      </c>
      <c r="D52" s="2">
        <v>43466</v>
      </c>
      <c r="E52" s="1">
        <v>100904</v>
      </c>
      <c r="F52" s="1">
        <v>8630</v>
      </c>
      <c r="G52" s="1">
        <v>3595</v>
      </c>
      <c r="H52" s="1">
        <v>3595</v>
      </c>
      <c r="I52" s="1">
        <v>18933</v>
      </c>
      <c r="J52" s="1">
        <v>44529</v>
      </c>
      <c r="K52" s="1">
        <v>16194</v>
      </c>
      <c r="L52" s="1">
        <v>43075</v>
      </c>
      <c r="M52" s="1" t="s">
        <v>52</v>
      </c>
      <c r="N52" s="1">
        <v>89</v>
      </c>
      <c r="O52" s="1">
        <v>10192</v>
      </c>
      <c r="P52" s="1">
        <v>44529</v>
      </c>
      <c r="Q52" s="1">
        <v>39935</v>
      </c>
      <c r="R52" s="1">
        <v>1454</v>
      </c>
      <c r="S52" s="1">
        <v>1157.2695200000001</v>
      </c>
      <c r="T52" s="1">
        <v>27028</v>
      </c>
      <c r="U52" s="1" t="s">
        <v>51</v>
      </c>
      <c r="V52" s="1">
        <v>66548</v>
      </c>
      <c r="W52" s="1">
        <v>3595</v>
      </c>
      <c r="X52" s="1">
        <v>1604</v>
      </c>
      <c r="Y52" s="1">
        <v>12748</v>
      </c>
      <c r="Z52" t="s">
        <v>48</v>
      </c>
    </row>
    <row r="53" spans="1:26" x14ac:dyDescent="0.25">
      <c r="A53" t="s">
        <v>60</v>
      </c>
      <c r="B53" t="s">
        <v>53</v>
      </c>
      <c r="C53" s="1" t="s">
        <v>61</v>
      </c>
      <c r="D53" s="2">
        <v>43101</v>
      </c>
      <c r="E53" s="1">
        <v>94595</v>
      </c>
      <c r="F53" s="1">
        <v>7957</v>
      </c>
      <c r="G53" s="1">
        <v>2538</v>
      </c>
      <c r="H53" s="1">
        <v>2538</v>
      </c>
      <c r="I53" s="1">
        <v>17724</v>
      </c>
      <c r="J53" s="1">
        <v>42966</v>
      </c>
      <c r="K53" s="1">
        <v>14133</v>
      </c>
      <c r="L53" s="1">
        <v>38633</v>
      </c>
      <c r="M53" s="1" t="s">
        <v>52</v>
      </c>
      <c r="N53" s="1">
        <v>88</v>
      </c>
      <c r="O53" s="1">
        <v>9787</v>
      </c>
      <c r="P53" s="1">
        <v>42966</v>
      </c>
      <c r="Q53" s="1">
        <v>35519</v>
      </c>
      <c r="R53" s="1">
        <v>4333</v>
      </c>
      <c r="S53" s="1">
        <v>1202.9181699999999</v>
      </c>
      <c r="T53" s="1">
        <v>23601</v>
      </c>
      <c r="U53" s="1" t="s">
        <v>51</v>
      </c>
      <c r="V53" s="1">
        <v>62282</v>
      </c>
      <c r="W53" s="1">
        <v>2538</v>
      </c>
      <c r="X53" s="1">
        <v>1570</v>
      </c>
      <c r="Y53" s="1">
        <v>12549</v>
      </c>
      <c r="Z53" t="s">
        <v>48</v>
      </c>
    </row>
    <row r="54" spans="1:26" x14ac:dyDescent="0.25">
      <c r="A54" t="s">
        <v>60</v>
      </c>
      <c r="B54" t="s">
        <v>53</v>
      </c>
      <c r="C54" s="1" t="s">
        <v>61</v>
      </c>
      <c r="D54" s="2">
        <v>42736</v>
      </c>
      <c r="E54" s="1">
        <v>88519</v>
      </c>
      <c r="F54" s="1">
        <v>7009</v>
      </c>
      <c r="G54" s="1">
        <v>2216</v>
      </c>
      <c r="H54" s="1">
        <v>2216</v>
      </c>
      <c r="I54" s="1">
        <v>16484</v>
      </c>
      <c r="J54" s="1">
        <v>41973</v>
      </c>
      <c r="K54" s="1">
        <v>12524</v>
      </c>
      <c r="L54" s="1">
        <v>35657</v>
      </c>
      <c r="M54" s="1" t="s">
        <v>52</v>
      </c>
      <c r="N54" s="1">
        <v>88</v>
      </c>
      <c r="O54" s="1">
        <v>9347</v>
      </c>
      <c r="P54" s="1">
        <v>41973</v>
      </c>
      <c r="Q54" s="1">
        <v>30973</v>
      </c>
      <c r="R54" s="1">
        <v>6316</v>
      </c>
      <c r="S54" s="1">
        <v>1252.95101</v>
      </c>
      <c r="T54" s="1">
        <v>21216</v>
      </c>
      <c r="U54" s="1" t="s">
        <v>51</v>
      </c>
      <c r="V54" s="1">
        <v>58254</v>
      </c>
      <c r="W54" s="1">
        <v>2216</v>
      </c>
      <c r="X54" s="1">
        <v>1890</v>
      </c>
      <c r="Y54" s="1">
        <v>11809</v>
      </c>
      <c r="Z54" t="s">
        <v>48</v>
      </c>
    </row>
    <row r="55" spans="1:26" x14ac:dyDescent="0.25">
      <c r="A55" t="s">
        <v>60</v>
      </c>
      <c r="B55" t="s">
        <v>53</v>
      </c>
      <c r="C55" s="1" t="s">
        <v>61</v>
      </c>
      <c r="D55" s="2">
        <v>42370</v>
      </c>
      <c r="E55" s="1">
        <v>83176</v>
      </c>
      <c r="F55" s="1">
        <v>6345</v>
      </c>
      <c r="G55" s="1">
        <v>1723</v>
      </c>
      <c r="H55" s="1">
        <v>1723</v>
      </c>
      <c r="I55" s="1">
        <v>15302</v>
      </c>
      <c r="J55" s="1">
        <v>39946</v>
      </c>
      <c r="K55" s="1">
        <v>11269</v>
      </c>
      <c r="L55" s="1">
        <v>30624</v>
      </c>
      <c r="M55" s="1" t="s">
        <v>52</v>
      </c>
      <c r="N55" s="1">
        <v>88</v>
      </c>
      <c r="O55" s="1">
        <v>8885</v>
      </c>
      <c r="P55" s="1">
        <v>39946</v>
      </c>
      <c r="Q55" s="1">
        <v>26995</v>
      </c>
      <c r="R55" s="1">
        <v>9322</v>
      </c>
      <c r="S55" s="1">
        <v>1307.39409</v>
      </c>
      <c r="T55" s="1">
        <v>17197</v>
      </c>
      <c r="U55" s="1" t="s">
        <v>51</v>
      </c>
      <c r="V55" s="1">
        <v>54787</v>
      </c>
      <c r="W55" s="1">
        <v>1723</v>
      </c>
      <c r="X55" s="1">
        <v>1484</v>
      </c>
      <c r="Y55" s="1">
        <v>11079</v>
      </c>
      <c r="Z55" t="s">
        <v>48</v>
      </c>
    </row>
    <row r="56" spans="1:26" x14ac:dyDescent="0.25">
      <c r="A56" t="s">
        <v>41</v>
      </c>
      <c r="B56" t="s">
        <v>32</v>
      </c>
      <c r="C56" s="1" t="s">
        <v>56</v>
      </c>
      <c r="D56" s="2">
        <v>44197</v>
      </c>
      <c r="E56" s="1">
        <v>138761.45159000001</v>
      </c>
      <c r="F56" s="1">
        <v>4235.4790999999996</v>
      </c>
      <c r="G56" s="1">
        <v>24835.53398</v>
      </c>
      <c r="H56" s="1">
        <v>26601.79306</v>
      </c>
      <c r="I56" s="1">
        <v>67851.994839999999</v>
      </c>
      <c r="J56" s="1">
        <v>190158.78867000001</v>
      </c>
      <c r="K56" s="1">
        <v>53810.229149999999</v>
      </c>
      <c r="L56" s="1">
        <v>113152.56763000001</v>
      </c>
      <c r="M56" s="1" t="s">
        <v>52</v>
      </c>
      <c r="N56" s="1">
        <v>799.86434999999994</v>
      </c>
      <c r="O56" s="1">
        <v>1596.83843</v>
      </c>
      <c r="P56" s="1">
        <v>190158.78867000001</v>
      </c>
      <c r="Q56" s="1">
        <v>75676.552379999994</v>
      </c>
      <c r="R56" s="1">
        <v>77006.221040000004</v>
      </c>
      <c r="S56" s="1">
        <v>1726.60979</v>
      </c>
      <c r="T56" s="1">
        <v>72486.815979999999</v>
      </c>
      <c r="U56" s="1" t="s">
        <v>51</v>
      </c>
      <c r="V56" s="1">
        <v>110143.48772999999</v>
      </c>
      <c r="W56" s="1">
        <v>24835.53398</v>
      </c>
      <c r="X56" s="1">
        <v>5891.2383600000003</v>
      </c>
      <c r="Y56" s="1">
        <v>14503.15119</v>
      </c>
      <c r="Z56" t="s">
        <v>48</v>
      </c>
    </row>
    <row r="57" spans="1:26" x14ac:dyDescent="0.25">
      <c r="A57" t="s">
        <v>41</v>
      </c>
      <c r="B57" t="s">
        <v>32</v>
      </c>
      <c r="C57" s="1" t="s">
        <v>56</v>
      </c>
      <c r="D57" s="2">
        <v>43831</v>
      </c>
      <c r="E57" s="1">
        <v>143386.12502000001</v>
      </c>
      <c r="F57" s="1">
        <v>5507.7698899999996</v>
      </c>
      <c r="G57" s="1">
        <v>22508.085220000001</v>
      </c>
      <c r="H57" s="1">
        <v>23981.544249999999</v>
      </c>
      <c r="I57" s="1">
        <v>66305.331420000002</v>
      </c>
      <c r="J57" s="1">
        <v>184271.46805</v>
      </c>
      <c r="K57" s="1">
        <v>53976.390370000001</v>
      </c>
      <c r="L57" s="1">
        <v>106969.87308999999</v>
      </c>
      <c r="M57" s="1" t="s">
        <v>52</v>
      </c>
      <c r="N57" s="1">
        <v>776.70785999999998</v>
      </c>
      <c r="O57" s="1">
        <v>1547.33323</v>
      </c>
      <c r="P57" s="1">
        <v>184271.46805</v>
      </c>
      <c r="Q57" s="1">
        <v>71957.736269999994</v>
      </c>
      <c r="R57" s="1">
        <v>77301.594960000002</v>
      </c>
      <c r="S57" s="1">
        <v>1759.5613900000001</v>
      </c>
      <c r="T57" s="1">
        <v>66721.665680000006</v>
      </c>
      <c r="U57" s="1" t="s">
        <v>51</v>
      </c>
      <c r="V57" s="1">
        <v>113025.52671999999</v>
      </c>
      <c r="W57" s="1">
        <v>22508.085220000001</v>
      </c>
      <c r="X57" s="1">
        <v>7158.6045999999997</v>
      </c>
      <c r="Y57" s="1">
        <v>14319.88946</v>
      </c>
      <c r="Z57" t="s">
        <v>48</v>
      </c>
    </row>
    <row r="58" spans="1:26" x14ac:dyDescent="0.25">
      <c r="A58" t="s">
        <v>41</v>
      </c>
      <c r="B58" t="s">
        <v>32</v>
      </c>
      <c r="C58" s="1" t="s">
        <v>56</v>
      </c>
      <c r="D58" s="2">
        <v>43466</v>
      </c>
      <c r="E58" s="1">
        <v>144636.75653000001</v>
      </c>
      <c r="F58" s="1">
        <v>9974.4555400000008</v>
      </c>
      <c r="G58" s="1">
        <v>21246.533660000001</v>
      </c>
      <c r="H58" s="1">
        <v>23253.75563</v>
      </c>
      <c r="I58" s="1">
        <v>65206.80126</v>
      </c>
      <c r="J58" s="1">
        <v>182186.94897999999</v>
      </c>
      <c r="K58" s="1">
        <v>52955.127030000003</v>
      </c>
      <c r="L58" s="1">
        <v>104656.74428</v>
      </c>
      <c r="M58" s="1" t="s">
        <v>52</v>
      </c>
      <c r="N58" s="1">
        <v>810.38561000000004</v>
      </c>
      <c r="O58" s="1">
        <v>1611.2048199999999</v>
      </c>
      <c r="P58" s="1">
        <v>182186.94897999999</v>
      </c>
      <c r="Q58" s="1">
        <v>71666.42211</v>
      </c>
      <c r="R58" s="1">
        <v>77530.204700000002</v>
      </c>
      <c r="S58" s="1">
        <v>1778.27782</v>
      </c>
      <c r="T58" s="1">
        <v>64701.599040000001</v>
      </c>
      <c r="U58" s="1" t="s">
        <v>51</v>
      </c>
      <c r="V58" s="1">
        <v>112994.50655000001</v>
      </c>
      <c r="W58" s="1">
        <v>21246.533660000001</v>
      </c>
      <c r="X58" s="1">
        <v>7536.9618899999996</v>
      </c>
      <c r="Y58" s="1">
        <v>14344.475990000001</v>
      </c>
      <c r="Z58" t="s">
        <v>48</v>
      </c>
    </row>
    <row r="59" spans="1:26" x14ac:dyDescent="0.25">
      <c r="A59" t="s">
        <v>41</v>
      </c>
      <c r="B59" t="s">
        <v>32</v>
      </c>
      <c r="C59" s="1" t="s">
        <v>56</v>
      </c>
      <c r="D59" s="2">
        <v>43101</v>
      </c>
      <c r="E59" s="1">
        <v>125553.36511</v>
      </c>
      <c r="F59" s="1">
        <v>5529.7668999999996</v>
      </c>
      <c r="G59" s="1">
        <v>18887.67741</v>
      </c>
      <c r="H59" s="1">
        <v>20227.829900000001</v>
      </c>
      <c r="I59" s="1">
        <v>58793.426890000002</v>
      </c>
      <c r="J59" s="1">
        <v>170028.01152</v>
      </c>
      <c r="K59" s="1">
        <v>48689.166649999999</v>
      </c>
      <c r="L59" s="1">
        <v>102138.98808</v>
      </c>
      <c r="M59" s="1" t="s">
        <v>52</v>
      </c>
      <c r="N59" s="1">
        <v>771.90135999999995</v>
      </c>
      <c r="O59" s="1">
        <v>1534.6906100000001</v>
      </c>
      <c r="P59" s="1">
        <v>170028.01152</v>
      </c>
      <c r="Q59" s="1">
        <v>60205.328260000002</v>
      </c>
      <c r="R59" s="1">
        <v>67889.023440000004</v>
      </c>
      <c r="S59" s="1">
        <v>1802.2804000000001</v>
      </c>
      <c r="T59" s="1">
        <v>61068.323790000002</v>
      </c>
      <c r="U59" s="1" t="s">
        <v>51</v>
      </c>
      <c r="V59" s="1">
        <v>97785.158420000007</v>
      </c>
      <c r="W59" s="1">
        <v>18887.67741</v>
      </c>
      <c r="X59" s="1">
        <v>6852.2512200000001</v>
      </c>
      <c r="Y59" s="1">
        <v>12234.34996</v>
      </c>
      <c r="Z59" t="s">
        <v>48</v>
      </c>
    </row>
    <row r="60" spans="1:26" x14ac:dyDescent="0.25">
      <c r="A60" t="s">
        <v>41</v>
      </c>
      <c r="B60" t="s">
        <v>32</v>
      </c>
      <c r="C60" s="1" t="s">
        <v>56</v>
      </c>
      <c r="D60" s="2">
        <v>42736</v>
      </c>
      <c r="E60" s="1">
        <v>129949.71825999999</v>
      </c>
      <c r="F60" s="1">
        <v>3066.3135000000002</v>
      </c>
      <c r="G60" s="1">
        <v>15641.29513</v>
      </c>
      <c r="H60" s="1">
        <v>16558.302919999998</v>
      </c>
      <c r="I60" s="1">
        <v>55550.246700000003</v>
      </c>
      <c r="J60" s="1">
        <v>162240.06035000001</v>
      </c>
      <c r="K60" s="1">
        <v>48685.92697</v>
      </c>
      <c r="L60" s="1">
        <v>99657.400290000005</v>
      </c>
      <c r="M60" s="1" t="s">
        <v>52</v>
      </c>
      <c r="N60" s="1">
        <v>765.9932</v>
      </c>
      <c r="O60" s="1">
        <v>1522.9440400000001</v>
      </c>
      <c r="P60" s="1">
        <v>162240.06035000001</v>
      </c>
      <c r="Q60" s="1">
        <v>55129.144910000003</v>
      </c>
      <c r="R60" s="1">
        <v>62582.660060000002</v>
      </c>
      <c r="S60" s="1">
        <v>1802.28352</v>
      </c>
      <c r="T60" s="1">
        <v>58083.372259999996</v>
      </c>
      <c r="U60" s="1" t="s">
        <v>51</v>
      </c>
      <c r="V60" s="1">
        <v>100857.94313</v>
      </c>
      <c r="W60" s="1">
        <v>15641.29513</v>
      </c>
      <c r="X60" s="1">
        <v>7357.7248399999999</v>
      </c>
      <c r="Y60" s="1">
        <v>11688.25152</v>
      </c>
      <c r="Z60" t="s">
        <v>48</v>
      </c>
    </row>
    <row r="61" spans="1:26" x14ac:dyDescent="0.25">
      <c r="A61" t="s">
        <v>41</v>
      </c>
      <c r="B61" t="s">
        <v>32</v>
      </c>
      <c r="C61" s="1" t="s">
        <v>56</v>
      </c>
      <c r="D61" s="2">
        <v>42370</v>
      </c>
      <c r="E61" s="1">
        <v>111076.75025</v>
      </c>
      <c r="F61" s="1">
        <v>4245.6455500000002</v>
      </c>
      <c r="G61" s="1">
        <v>12265.43903</v>
      </c>
      <c r="H61" s="1">
        <v>13038.070100000001</v>
      </c>
      <c r="I61" s="1">
        <v>52472.207049999997</v>
      </c>
      <c r="J61" s="1">
        <v>153561.44148000001</v>
      </c>
      <c r="K61" s="1">
        <v>44179.132469999997</v>
      </c>
      <c r="L61" s="1">
        <v>92032.804550000001</v>
      </c>
      <c r="M61" s="1" t="s">
        <v>52</v>
      </c>
      <c r="N61" s="1">
        <v>717.28479000000004</v>
      </c>
      <c r="O61" s="1">
        <v>1426.1022</v>
      </c>
      <c r="P61" s="1">
        <v>153561.44148000001</v>
      </c>
      <c r="Q61" s="1">
        <v>50700.667719999998</v>
      </c>
      <c r="R61" s="1">
        <v>61528.636930000001</v>
      </c>
      <c r="S61" s="1">
        <v>1802.28693</v>
      </c>
      <c r="T61" s="1">
        <v>56336.6875</v>
      </c>
      <c r="U61" s="1" t="s">
        <v>51</v>
      </c>
      <c r="V61" s="1">
        <v>86097.043120000002</v>
      </c>
      <c r="W61" s="1">
        <v>12265.43903</v>
      </c>
      <c r="X61" s="1">
        <v>6839.5784299999996</v>
      </c>
      <c r="Y61" s="1">
        <v>12486.97416</v>
      </c>
      <c r="Z61" t="s">
        <v>48</v>
      </c>
    </row>
    <row r="62" spans="1:26" x14ac:dyDescent="0.25">
      <c r="A62" t="s">
        <v>42</v>
      </c>
      <c r="B62" s="3" t="s">
        <v>2</v>
      </c>
      <c r="C62" s="1" t="s">
        <v>56</v>
      </c>
      <c r="D62" s="2">
        <v>44197</v>
      </c>
      <c r="E62" s="1">
        <v>32419.779989999999</v>
      </c>
      <c r="F62" s="1">
        <v>1247.3932299999999</v>
      </c>
      <c r="G62" s="1">
        <v>4514.8605299999999</v>
      </c>
      <c r="H62" s="1">
        <v>5616.9218899999996</v>
      </c>
      <c r="I62" s="1">
        <v>14309.418729999999</v>
      </c>
      <c r="J62" s="1">
        <v>31038.300029999999</v>
      </c>
      <c r="K62" s="1">
        <v>11389.249820000001</v>
      </c>
      <c r="L62" s="1">
        <v>14368.94364</v>
      </c>
      <c r="M62" s="1" t="s">
        <v>52</v>
      </c>
      <c r="N62" s="1">
        <v>1284.38139</v>
      </c>
      <c r="O62" s="1">
        <v>1361.40599</v>
      </c>
      <c r="P62" s="1">
        <v>31038.300029999999</v>
      </c>
      <c r="Q62" s="1">
        <v>13147.200500000001</v>
      </c>
      <c r="R62" s="1">
        <v>16669.356390000001</v>
      </c>
      <c r="S62" s="1">
        <v>485.33247</v>
      </c>
      <c r="T62" s="1">
        <v>3756.3708799999999</v>
      </c>
      <c r="U62" s="1" t="s">
        <v>51</v>
      </c>
      <c r="V62" s="1">
        <v>23371.118760000001</v>
      </c>
      <c r="W62" s="1">
        <v>4514.8605299999999</v>
      </c>
      <c r="X62" s="1">
        <v>3944.9733299999998</v>
      </c>
      <c r="Y62" s="1">
        <v>3303.7584499999998</v>
      </c>
      <c r="Z62" t="s">
        <v>48</v>
      </c>
    </row>
    <row r="63" spans="1:26" x14ac:dyDescent="0.25">
      <c r="A63" t="s">
        <v>42</v>
      </c>
      <c r="B63" s="3" t="s">
        <v>2</v>
      </c>
      <c r="C63" s="1" t="s">
        <v>56</v>
      </c>
      <c r="D63" s="2">
        <v>43831</v>
      </c>
      <c r="E63" s="1">
        <v>34938.14531</v>
      </c>
      <c r="F63" s="1">
        <v>1613.20273</v>
      </c>
      <c r="G63" s="1">
        <v>4599.9186399999999</v>
      </c>
      <c r="H63" s="1">
        <v>6305.9559499999996</v>
      </c>
      <c r="I63" s="1">
        <v>14640.528389999999</v>
      </c>
      <c r="J63" s="1">
        <v>30700.92858</v>
      </c>
      <c r="K63" s="1">
        <v>12089.72077</v>
      </c>
      <c r="L63" s="1">
        <v>15215.73819</v>
      </c>
      <c r="M63" s="1" t="s">
        <v>52</v>
      </c>
      <c r="N63" s="1">
        <v>1246.8278700000001</v>
      </c>
      <c r="O63" s="1">
        <v>1299.2058099999999</v>
      </c>
      <c r="P63" s="1">
        <v>30700.92858</v>
      </c>
      <c r="Q63" s="1">
        <v>11863.43254</v>
      </c>
      <c r="R63" s="1">
        <v>15485.19039</v>
      </c>
      <c r="S63" s="1">
        <v>461.39733999999999</v>
      </c>
      <c r="T63" s="1">
        <v>3388.1146899999999</v>
      </c>
      <c r="U63" s="1" t="s">
        <v>51</v>
      </c>
      <c r="V63" s="1">
        <v>24717.605960000001</v>
      </c>
      <c r="W63" s="1">
        <v>4599.9186399999999</v>
      </c>
      <c r="X63" s="1">
        <v>3975.9948199999999</v>
      </c>
      <c r="Y63" s="1">
        <v>3175.6699699999999</v>
      </c>
      <c r="Z63" t="s">
        <v>48</v>
      </c>
    </row>
    <row r="64" spans="1:26" x14ac:dyDescent="0.25">
      <c r="A64" t="s">
        <v>42</v>
      </c>
      <c r="B64" s="3" t="s">
        <v>2</v>
      </c>
      <c r="C64" s="1" t="s">
        <v>56</v>
      </c>
      <c r="D64" s="2">
        <v>43466</v>
      </c>
      <c r="E64" s="1">
        <v>35377.046069999997</v>
      </c>
      <c r="F64" s="1">
        <v>2031.2603999999999</v>
      </c>
      <c r="G64" s="1">
        <v>6500.8053600000003</v>
      </c>
      <c r="H64" s="1">
        <v>8917.7820699999993</v>
      </c>
      <c r="I64" s="1">
        <v>18276.739249999999</v>
      </c>
      <c r="J64" s="1">
        <v>31456.411260000001</v>
      </c>
      <c r="K64" s="1">
        <v>11696.90748</v>
      </c>
      <c r="L64" s="1">
        <v>16436.15727</v>
      </c>
      <c r="M64" s="1" t="s">
        <v>52</v>
      </c>
      <c r="N64" s="1">
        <v>1299.9765199999999</v>
      </c>
      <c r="O64" s="1">
        <v>1354.62555</v>
      </c>
      <c r="P64" s="1">
        <v>31456.411260000001</v>
      </c>
      <c r="Q64" s="1">
        <v>11743.722599999999</v>
      </c>
      <c r="R64" s="1">
        <v>15020.254000000001</v>
      </c>
      <c r="S64" s="1">
        <v>441.73743000000002</v>
      </c>
      <c r="T64" s="1">
        <v>5441.4484000000002</v>
      </c>
      <c r="U64" s="1" t="s">
        <v>51</v>
      </c>
      <c r="V64" s="1">
        <v>24965.614850000002</v>
      </c>
      <c r="W64" s="1">
        <v>6500.8053600000003</v>
      </c>
      <c r="X64" s="1">
        <v>3613.02216</v>
      </c>
      <c r="Y64" s="1">
        <v>3322.96047</v>
      </c>
      <c r="Z64" t="s">
        <v>48</v>
      </c>
    </row>
    <row r="65" spans="1:26" x14ac:dyDescent="0.25">
      <c r="A65" t="s">
        <v>42</v>
      </c>
      <c r="B65" s="3" t="s">
        <v>2</v>
      </c>
      <c r="C65" s="1" t="s">
        <v>56</v>
      </c>
      <c r="D65" s="2">
        <v>43101</v>
      </c>
      <c r="E65" s="1">
        <v>28426.38608</v>
      </c>
      <c r="F65" s="1">
        <v>1434.5829799999999</v>
      </c>
      <c r="G65" s="1">
        <v>6223.78485</v>
      </c>
      <c r="H65" s="1">
        <v>9261.9552999999996</v>
      </c>
      <c r="I65" s="1">
        <v>17542.35901</v>
      </c>
      <c r="J65" s="1">
        <v>27946.054230000002</v>
      </c>
      <c r="K65" s="1">
        <v>10655.793879999999</v>
      </c>
      <c r="L65" s="1">
        <v>15506.23342</v>
      </c>
      <c r="M65" s="1" t="s">
        <v>52</v>
      </c>
      <c r="N65" s="1">
        <v>1237.7937400000001</v>
      </c>
      <c r="O65" s="1">
        <v>1291.7937400000001</v>
      </c>
      <c r="P65" s="1">
        <v>27946.054230000002</v>
      </c>
      <c r="Q65" s="1">
        <v>9493.7131499999996</v>
      </c>
      <c r="R65" s="1">
        <v>12439.820809999999</v>
      </c>
      <c r="S65" s="1">
        <v>441.21789999999999</v>
      </c>
      <c r="T65" s="1">
        <v>5738.7534500000002</v>
      </c>
      <c r="U65" s="1" t="s">
        <v>51</v>
      </c>
      <c r="V65" s="1">
        <v>20286.22452</v>
      </c>
      <c r="W65" s="1">
        <v>6223.78485</v>
      </c>
      <c r="X65" s="1">
        <v>3084.0807599999998</v>
      </c>
      <c r="Y65" s="1">
        <v>2978.6009399999998</v>
      </c>
      <c r="Z65" t="s">
        <v>48</v>
      </c>
    </row>
    <row r="66" spans="1:26" x14ac:dyDescent="0.25">
      <c r="A66" t="s">
        <v>42</v>
      </c>
      <c r="B66" s="3" t="s">
        <v>2</v>
      </c>
      <c r="C66" s="1" t="s">
        <v>56</v>
      </c>
      <c r="D66" s="2">
        <v>42736</v>
      </c>
      <c r="E66" s="1">
        <v>28307.750599999999</v>
      </c>
      <c r="F66" s="1">
        <v>1038.2698</v>
      </c>
      <c r="G66" s="1">
        <v>4424.9463999999998</v>
      </c>
      <c r="H66" s="1">
        <v>6913.1182399999998</v>
      </c>
      <c r="I66" s="1">
        <v>14530.34823</v>
      </c>
      <c r="J66" s="1">
        <v>24047.773929999999</v>
      </c>
      <c r="K66" s="1">
        <v>10198.96715</v>
      </c>
      <c r="L66" s="1">
        <v>13477.268889999999</v>
      </c>
      <c r="M66" s="1" t="s">
        <v>52</v>
      </c>
      <c r="N66" s="1">
        <v>1228.31963</v>
      </c>
      <c r="O66" s="1">
        <v>1283.07221</v>
      </c>
      <c r="P66" s="1">
        <v>24047.773929999999</v>
      </c>
      <c r="Q66" s="1">
        <v>8131.50551</v>
      </c>
      <c r="R66" s="1">
        <v>10570.50504</v>
      </c>
      <c r="S66" s="1">
        <v>441.18716999999998</v>
      </c>
      <c r="T66" s="1">
        <v>4710.6263499999995</v>
      </c>
      <c r="U66" s="1" t="s">
        <v>51</v>
      </c>
      <c r="V66" s="1">
        <v>20592.549800000001</v>
      </c>
      <c r="W66" s="1">
        <v>4424.9463999999998</v>
      </c>
      <c r="X66" s="1">
        <v>2929.46765</v>
      </c>
      <c r="Y66" s="1">
        <v>2548.05969</v>
      </c>
      <c r="Z66" t="s">
        <v>48</v>
      </c>
    </row>
    <row r="67" spans="1:26" x14ac:dyDescent="0.25">
      <c r="A67" t="s">
        <v>42</v>
      </c>
      <c r="B67" s="3" t="s">
        <v>2</v>
      </c>
      <c r="C67" s="1" t="s">
        <v>56</v>
      </c>
      <c r="D67" s="2">
        <v>42370</v>
      </c>
      <c r="E67" s="1">
        <v>25130.936409999998</v>
      </c>
      <c r="F67" s="1">
        <v>807.25062000000003</v>
      </c>
      <c r="G67" s="1">
        <v>3812.9261499999998</v>
      </c>
      <c r="H67" s="1">
        <v>9527.12745</v>
      </c>
      <c r="I67" s="1">
        <v>16740.80373</v>
      </c>
      <c r="J67" s="1">
        <v>27108.92628</v>
      </c>
      <c r="K67" s="1">
        <v>9605.8090100000009</v>
      </c>
      <c r="L67" s="1">
        <v>12929.511049999999</v>
      </c>
      <c r="M67" s="1" t="s">
        <v>52</v>
      </c>
      <c r="N67" s="1">
        <v>1150.21254</v>
      </c>
      <c r="O67" s="1">
        <v>1203.1336200000001</v>
      </c>
      <c r="P67" s="1">
        <v>27108.92628</v>
      </c>
      <c r="Q67" s="1">
        <v>9021.0852699999996</v>
      </c>
      <c r="R67" s="1">
        <v>14179.415230000001</v>
      </c>
      <c r="S67" s="1">
        <v>560.97555</v>
      </c>
      <c r="T67" s="1">
        <v>4622.61031</v>
      </c>
      <c r="U67" s="1" t="s">
        <v>51</v>
      </c>
      <c r="V67" s="1">
        <v>18254.096539999999</v>
      </c>
      <c r="W67" s="1">
        <v>3812.9261499999998</v>
      </c>
      <c r="X67" s="1">
        <v>2602.1335600000002</v>
      </c>
      <c r="Y67" s="1">
        <v>2620.1350600000001</v>
      </c>
      <c r="Z67" t="s">
        <v>48</v>
      </c>
    </row>
    <row r="68" spans="1:26" x14ac:dyDescent="0.25">
      <c r="A68" t="s">
        <v>43</v>
      </c>
      <c r="B68" s="3" t="s">
        <v>1</v>
      </c>
      <c r="C68" s="1" t="s">
        <v>56</v>
      </c>
      <c r="D68" s="2">
        <v>44197</v>
      </c>
      <c r="E68" s="1">
        <v>31078.50374</v>
      </c>
      <c r="F68" s="1">
        <v>1418.0685100000001</v>
      </c>
      <c r="G68" s="1">
        <v>7982.8073899999999</v>
      </c>
      <c r="H68" s="1">
        <v>9882.1494999999995</v>
      </c>
      <c r="I68" s="1">
        <v>18389.66836</v>
      </c>
      <c r="J68" s="1">
        <v>30611.960350000001</v>
      </c>
      <c r="K68" s="1">
        <v>9148.5943299999999</v>
      </c>
      <c r="L68" s="1">
        <v>14625.983490000001</v>
      </c>
      <c r="M68" s="1" t="s">
        <v>52</v>
      </c>
      <c r="N68" s="1">
        <v>1429.2950599999999</v>
      </c>
      <c r="O68" s="1">
        <v>1488.6155200000001</v>
      </c>
      <c r="P68" s="1">
        <v>30611.960350000001</v>
      </c>
      <c r="Q68" s="1">
        <v>12985.251819999999</v>
      </c>
      <c r="R68" s="1">
        <v>15985.976860000001</v>
      </c>
      <c r="S68" s="1">
        <v>766.81551000000002</v>
      </c>
      <c r="T68" s="1">
        <v>2989.34978</v>
      </c>
      <c r="U68" s="1" t="s">
        <v>51</v>
      </c>
      <c r="V68" s="1">
        <v>25358.312399999999</v>
      </c>
      <c r="W68" s="1">
        <v>7982.8073899999999</v>
      </c>
      <c r="X68" s="1">
        <v>3390.6341699999998</v>
      </c>
      <c r="Y68" s="1">
        <v>4274.4560700000002</v>
      </c>
      <c r="Z68" t="s">
        <v>48</v>
      </c>
    </row>
    <row r="69" spans="1:26" x14ac:dyDescent="0.25">
      <c r="A69" t="s">
        <v>43</v>
      </c>
      <c r="B69" s="3" t="s">
        <v>1</v>
      </c>
      <c r="C69" s="1" t="s">
        <v>56</v>
      </c>
      <c r="D69" s="2">
        <v>43831</v>
      </c>
      <c r="E69" s="1">
        <v>28521.919529999999</v>
      </c>
      <c r="F69" s="1">
        <v>1333.9228900000001</v>
      </c>
      <c r="G69" s="1">
        <v>7505.6400599999997</v>
      </c>
      <c r="H69" s="1">
        <v>8588.2408699999996</v>
      </c>
      <c r="I69" s="1">
        <v>16480.633010000001</v>
      </c>
      <c r="J69" s="1">
        <v>26917.470519999999</v>
      </c>
      <c r="K69" s="1">
        <v>9134.2926499999994</v>
      </c>
      <c r="L69" s="1">
        <v>12362.602269999999</v>
      </c>
      <c r="M69" s="1" t="s">
        <v>52</v>
      </c>
      <c r="N69" s="1">
        <v>1387.9162100000001</v>
      </c>
      <c r="O69" s="1">
        <v>1445.6456599999999</v>
      </c>
      <c r="P69" s="1">
        <v>26917.470519999999</v>
      </c>
      <c r="Q69" s="1">
        <v>11913.87925</v>
      </c>
      <c r="R69" s="1">
        <v>14554.86825</v>
      </c>
      <c r="S69" s="1">
        <v>767.16061000000002</v>
      </c>
      <c r="T69" s="1">
        <v>906.01928999999996</v>
      </c>
      <c r="U69" s="1" t="s">
        <v>51</v>
      </c>
      <c r="V69" s="1">
        <v>23118.427230000001</v>
      </c>
      <c r="W69" s="1">
        <v>7505.6400599999997</v>
      </c>
      <c r="X69" s="1">
        <v>1472.93561</v>
      </c>
      <c r="Y69" s="1">
        <v>3525.8549600000001</v>
      </c>
      <c r="Z69" t="s">
        <v>48</v>
      </c>
    </row>
    <row r="70" spans="1:26" x14ac:dyDescent="0.25">
      <c r="A70" t="s">
        <v>43</v>
      </c>
      <c r="B70" s="3" t="s">
        <v>1</v>
      </c>
      <c r="C70" s="1" t="s">
        <v>56</v>
      </c>
      <c r="D70" s="2">
        <v>43466</v>
      </c>
      <c r="E70" s="1">
        <v>32062.719850000001</v>
      </c>
      <c r="F70" s="1">
        <v>2074.7988399999999</v>
      </c>
      <c r="G70" s="1">
        <v>7206.7891</v>
      </c>
      <c r="H70" s="1">
        <v>9490.7965499999991</v>
      </c>
      <c r="I70" s="1">
        <v>17844.829239999999</v>
      </c>
      <c r="J70" s="1">
        <v>27157.978780000001</v>
      </c>
      <c r="K70" s="1">
        <v>9896.0128999999997</v>
      </c>
      <c r="L70" s="1">
        <v>12459.771790000001</v>
      </c>
      <c r="M70" s="1" t="s">
        <v>52</v>
      </c>
      <c r="N70" s="1">
        <v>1448.09573</v>
      </c>
      <c r="O70" s="1">
        <v>1508.37538</v>
      </c>
      <c r="P70" s="1">
        <v>27157.978780000001</v>
      </c>
      <c r="Q70" s="1">
        <v>12085.48619</v>
      </c>
      <c r="R70" s="1">
        <v>14698.207</v>
      </c>
      <c r="S70" s="1">
        <v>766.72082999999998</v>
      </c>
      <c r="T70" s="1">
        <v>811.65674000000001</v>
      </c>
      <c r="U70" s="1" t="s">
        <v>51</v>
      </c>
      <c r="V70" s="1">
        <v>22999.91635</v>
      </c>
      <c r="W70" s="1">
        <v>7206.7891</v>
      </c>
      <c r="X70" s="1">
        <v>1619.7637400000001</v>
      </c>
      <c r="Y70" s="1">
        <v>2798.2676299999998</v>
      </c>
      <c r="Z70" t="s">
        <v>48</v>
      </c>
    </row>
    <row r="71" spans="1:26" x14ac:dyDescent="0.25">
      <c r="A71" t="s">
        <v>43</v>
      </c>
      <c r="B71" s="3" t="s">
        <v>1</v>
      </c>
      <c r="C71" s="1" t="s">
        <v>56</v>
      </c>
      <c r="D71" s="2">
        <v>43101</v>
      </c>
      <c r="E71" s="1">
        <v>29829.525109999999</v>
      </c>
      <c r="F71" s="1">
        <v>2532.3229099999999</v>
      </c>
      <c r="G71" s="1">
        <v>5908.7175800000005</v>
      </c>
      <c r="H71" s="1">
        <v>8783.8655999999992</v>
      </c>
      <c r="I71" s="1">
        <v>16549.336569999999</v>
      </c>
      <c r="J71" s="1">
        <v>24774.17974</v>
      </c>
      <c r="K71" s="1">
        <v>9091.8207600000005</v>
      </c>
      <c r="L71" s="1">
        <v>11636.17058</v>
      </c>
      <c r="M71" s="1" t="s">
        <v>52</v>
      </c>
      <c r="N71" s="1">
        <v>1379.3273799999999</v>
      </c>
      <c r="O71" s="1">
        <v>1436.57401</v>
      </c>
      <c r="P71" s="1">
        <v>24774.17974</v>
      </c>
      <c r="Q71" s="1">
        <v>10522.663839999999</v>
      </c>
      <c r="R71" s="1">
        <v>13138.009169999999</v>
      </c>
      <c r="S71" s="1">
        <v>766.68565000000001</v>
      </c>
      <c r="T71" s="1">
        <v>1329.6861200000001</v>
      </c>
      <c r="U71" s="1" t="s">
        <v>51</v>
      </c>
      <c r="V71" s="1">
        <v>21401.489109999999</v>
      </c>
      <c r="W71" s="1">
        <v>5908.7175800000005</v>
      </c>
      <c r="X71" s="1">
        <v>1586.39464</v>
      </c>
      <c r="Y71" s="1">
        <v>2702.5202199999999</v>
      </c>
      <c r="Z71" t="s">
        <v>48</v>
      </c>
    </row>
    <row r="72" spans="1:26" x14ac:dyDescent="0.25">
      <c r="A72" t="s">
        <v>43</v>
      </c>
      <c r="B72" s="3" t="s">
        <v>1</v>
      </c>
      <c r="C72" s="1" t="s">
        <v>56</v>
      </c>
      <c r="D72" s="2">
        <v>42736</v>
      </c>
      <c r="E72" s="1">
        <v>28766.97984</v>
      </c>
      <c r="F72" s="1">
        <v>3886.2048799999998</v>
      </c>
      <c r="G72" s="1">
        <v>4517.2034299999996</v>
      </c>
      <c r="H72" s="1">
        <v>8972.27621</v>
      </c>
      <c r="I72" s="1">
        <v>15878.36347</v>
      </c>
      <c r="J72" s="1">
        <v>23072.355670000001</v>
      </c>
      <c r="K72" s="1">
        <v>8539.4709600000006</v>
      </c>
      <c r="L72" s="1">
        <v>11062.646350000001</v>
      </c>
      <c r="M72" s="1" t="s">
        <v>52</v>
      </c>
      <c r="N72" s="1">
        <v>1368.7699600000001</v>
      </c>
      <c r="O72" s="1">
        <v>1424.6261400000001</v>
      </c>
      <c r="P72" s="1">
        <v>23072.355670000001</v>
      </c>
      <c r="Q72" s="1">
        <v>9336.2046399999999</v>
      </c>
      <c r="R72" s="1">
        <v>12009.70932</v>
      </c>
      <c r="S72" s="1">
        <v>780.37716</v>
      </c>
      <c r="T72" s="1">
        <v>1512.7624800000001</v>
      </c>
      <c r="U72" s="1" t="s">
        <v>51</v>
      </c>
      <c r="V72" s="1">
        <v>19465.431659999998</v>
      </c>
      <c r="W72" s="1">
        <v>4517.2034299999996</v>
      </c>
      <c r="X72" s="1">
        <v>1439.06188</v>
      </c>
      <c r="Y72" s="1">
        <v>2477.4562799999999</v>
      </c>
      <c r="Z72" t="s">
        <v>48</v>
      </c>
    </row>
    <row r="73" spans="1:26" x14ac:dyDescent="0.25">
      <c r="A73" t="s">
        <v>43</v>
      </c>
      <c r="B73" s="3" t="s">
        <v>1</v>
      </c>
      <c r="C73" s="1" t="s">
        <v>56</v>
      </c>
      <c r="D73" s="2">
        <v>42370</v>
      </c>
      <c r="E73" s="1">
        <v>23984.607520000001</v>
      </c>
      <c r="F73" s="1">
        <v>2182.4569099999999</v>
      </c>
      <c r="G73" s="1">
        <v>1907.00062</v>
      </c>
      <c r="H73" s="1">
        <v>5613.4512299999997</v>
      </c>
      <c r="I73" s="1">
        <v>12278.25676</v>
      </c>
      <c r="J73" s="1">
        <v>18332.478070000001</v>
      </c>
      <c r="K73" s="1">
        <v>7276.0731500000002</v>
      </c>
      <c r="L73" s="1">
        <v>9742.4370600000002</v>
      </c>
      <c r="M73" s="1" t="s">
        <v>52</v>
      </c>
      <c r="N73" s="1">
        <v>1281.7318399999999</v>
      </c>
      <c r="O73" s="1">
        <v>1334.0362</v>
      </c>
      <c r="P73" s="1">
        <v>18332.478070000001</v>
      </c>
      <c r="Q73" s="1">
        <v>5812.2677999999996</v>
      </c>
      <c r="R73" s="1">
        <v>8590.0410100000008</v>
      </c>
      <c r="S73" s="1">
        <v>780.38199999999995</v>
      </c>
      <c r="T73" s="1">
        <v>1760.0800400000001</v>
      </c>
      <c r="U73" s="1" t="s">
        <v>51</v>
      </c>
      <c r="V73" s="1">
        <v>16813.818149999999</v>
      </c>
      <c r="W73" s="1">
        <v>1907.00062</v>
      </c>
      <c r="X73" s="1">
        <v>1561.83852</v>
      </c>
      <c r="Y73" s="1">
        <v>2463.9553799999999</v>
      </c>
      <c r="Z73" t="s">
        <v>48</v>
      </c>
    </row>
    <row r="74" spans="1:26" x14ac:dyDescent="0.25">
      <c r="A74" t="s">
        <v>44</v>
      </c>
      <c r="B74" s="3" t="s">
        <v>0</v>
      </c>
      <c r="C74" s="1" t="s">
        <v>56</v>
      </c>
      <c r="D74" s="2">
        <v>44197</v>
      </c>
      <c r="E74" s="1">
        <v>188757.18651</v>
      </c>
      <c r="F74" s="1">
        <v>4436.6972500000002</v>
      </c>
      <c r="G74" s="1">
        <v>24885.626909999999</v>
      </c>
      <c r="H74" s="1">
        <v>31203.669720000002</v>
      </c>
      <c r="I74" s="1">
        <v>140995.71862999999</v>
      </c>
      <c r="J74" s="1">
        <v>349525.38219999999</v>
      </c>
      <c r="K74" s="1">
        <v>122090.51986</v>
      </c>
      <c r="L74" s="1">
        <v>273381.03970999998</v>
      </c>
      <c r="M74" s="1" t="s">
        <v>52</v>
      </c>
      <c r="N74" s="1">
        <v>3755.3516800000002</v>
      </c>
      <c r="O74" s="1" t="s">
        <v>52</v>
      </c>
      <c r="P74" s="1">
        <v>349525.38219999999</v>
      </c>
      <c r="Q74" s="1">
        <v>57628.134550000002</v>
      </c>
      <c r="R74" s="1">
        <v>76144.342489999995</v>
      </c>
      <c r="S74" s="1">
        <v>1069.83745</v>
      </c>
      <c r="T74" s="1">
        <v>178399.99997</v>
      </c>
      <c r="U74" s="1" t="s">
        <v>51</v>
      </c>
      <c r="V74" s="1">
        <v>125111.92658</v>
      </c>
      <c r="W74" s="1">
        <v>24885.626909999999</v>
      </c>
      <c r="X74" s="1">
        <v>12145.56575</v>
      </c>
      <c r="Y74" s="1">
        <v>30945.565739999998</v>
      </c>
      <c r="Z74" t="s">
        <v>48</v>
      </c>
    </row>
    <row r="75" spans="1:26" x14ac:dyDescent="0.25">
      <c r="A75" t="s">
        <v>44</v>
      </c>
      <c r="B75" s="3" t="s">
        <v>0</v>
      </c>
      <c r="C75" s="1" t="s">
        <v>56</v>
      </c>
      <c r="D75" s="2">
        <v>43831</v>
      </c>
      <c r="E75" s="1">
        <v>193855.90836999999</v>
      </c>
      <c r="F75" s="1">
        <v>2667.4896199999998</v>
      </c>
      <c r="G75" s="1">
        <v>18125.911789999998</v>
      </c>
      <c r="H75" s="1">
        <v>26452.698899999999</v>
      </c>
      <c r="I75" s="1">
        <v>143418.24707000001</v>
      </c>
      <c r="J75" s="1">
        <v>339398.49614</v>
      </c>
      <c r="K75" s="1">
        <v>118731.90435</v>
      </c>
      <c r="L75" s="1">
        <v>268877.79141000001</v>
      </c>
      <c r="M75" s="1" t="s">
        <v>52</v>
      </c>
      <c r="N75" s="1">
        <v>3445.1801099999998</v>
      </c>
      <c r="O75" s="1" t="s">
        <v>52</v>
      </c>
      <c r="P75" s="1">
        <v>339398.49614</v>
      </c>
      <c r="Q75" s="1">
        <v>51990.797870000002</v>
      </c>
      <c r="R75" s="1">
        <v>70520.704729999998</v>
      </c>
      <c r="S75" s="1">
        <v>1069.83745</v>
      </c>
      <c r="T75" s="1">
        <v>181550.8921</v>
      </c>
      <c r="U75" s="1" t="s">
        <v>51</v>
      </c>
      <c r="V75" s="1">
        <v>133123.10623</v>
      </c>
      <c r="W75" s="1">
        <v>18125.911789999998</v>
      </c>
      <c r="X75" s="1">
        <v>12394.792949999999</v>
      </c>
      <c r="Y75" s="1">
        <v>31893.16574</v>
      </c>
      <c r="Z75" t="s">
        <v>48</v>
      </c>
    </row>
    <row r="76" spans="1:26" x14ac:dyDescent="0.25">
      <c r="A76" t="s">
        <v>44</v>
      </c>
      <c r="B76" s="3" t="s">
        <v>0</v>
      </c>
      <c r="C76" s="1" t="s">
        <v>56</v>
      </c>
      <c r="D76" s="2">
        <v>43466</v>
      </c>
      <c r="E76" s="1">
        <v>191621.25026999999</v>
      </c>
      <c r="F76" s="1">
        <v>8299.7481100000005</v>
      </c>
      <c r="G76" s="1">
        <v>14654.22487</v>
      </c>
      <c r="H76" s="1">
        <v>24228.303179999999</v>
      </c>
      <c r="I76" s="1">
        <v>139240.89762999999</v>
      </c>
      <c r="J76" s="1">
        <v>322439.89004999999</v>
      </c>
      <c r="K76" s="1">
        <v>112150.21752999999</v>
      </c>
      <c r="L76" s="1">
        <v>246812.45704000001</v>
      </c>
      <c r="M76" s="1" t="s">
        <v>52</v>
      </c>
      <c r="N76" s="1">
        <v>3514.9988600000001</v>
      </c>
      <c r="O76" s="1" t="s">
        <v>52</v>
      </c>
      <c r="P76" s="1">
        <v>322439.89004999999</v>
      </c>
      <c r="Q76" s="1">
        <v>46339.592389999998</v>
      </c>
      <c r="R76" s="1">
        <v>75627.433009999993</v>
      </c>
      <c r="S76" s="1">
        <v>1069.83745</v>
      </c>
      <c r="T76" s="1">
        <v>165905.65604</v>
      </c>
      <c r="U76" s="1" t="s">
        <v>51</v>
      </c>
      <c r="V76" s="1">
        <v>127763.91114</v>
      </c>
      <c r="W76" s="1">
        <v>14654.22487</v>
      </c>
      <c r="X76" s="1">
        <v>12073.50584</v>
      </c>
      <c r="Y76" s="1">
        <v>32168.536749999999</v>
      </c>
      <c r="Z76" t="s">
        <v>48</v>
      </c>
    </row>
    <row r="77" spans="1:26" x14ac:dyDescent="0.25">
      <c r="A77" t="s">
        <v>44</v>
      </c>
      <c r="B77" s="3" t="s">
        <v>0</v>
      </c>
      <c r="C77" s="1" t="s">
        <v>56</v>
      </c>
      <c r="D77" s="2">
        <v>43101</v>
      </c>
      <c r="E77" s="1">
        <v>197110.95104000001</v>
      </c>
      <c r="F77" s="1">
        <v>12341.49856</v>
      </c>
      <c r="G77" s="1">
        <v>11425.3122</v>
      </c>
      <c r="H77" s="1">
        <v>22103.7464</v>
      </c>
      <c r="I77" s="1">
        <v>128357.34871999999</v>
      </c>
      <c r="J77" s="1">
        <v>306610.23058999999</v>
      </c>
      <c r="K77" s="1">
        <v>105216.13834</v>
      </c>
      <c r="L77" s="1">
        <v>228369.35642</v>
      </c>
      <c r="M77" s="1" t="s">
        <v>52</v>
      </c>
      <c r="N77" s="1">
        <v>3686.3592699999999</v>
      </c>
      <c r="O77" s="1" t="s">
        <v>52</v>
      </c>
      <c r="P77" s="1">
        <v>306610.23058999999</v>
      </c>
      <c r="Q77" s="1">
        <v>66180.355439999999</v>
      </c>
      <c r="R77" s="1">
        <v>78240.874169999996</v>
      </c>
      <c r="S77" s="1">
        <v>1069.83745</v>
      </c>
      <c r="T77" s="1">
        <v>152646.49377999999</v>
      </c>
      <c r="U77" s="1" t="s">
        <v>51</v>
      </c>
      <c r="V77" s="1">
        <v>130451.48897000001</v>
      </c>
      <c r="W77" s="1">
        <v>11425.3122</v>
      </c>
      <c r="X77" s="1">
        <v>11697.88665</v>
      </c>
      <c r="Y77" s="1">
        <v>29409.22191</v>
      </c>
      <c r="Z77" t="s">
        <v>48</v>
      </c>
    </row>
    <row r="78" spans="1:26" x14ac:dyDescent="0.25">
      <c r="A78" t="s">
        <v>44</v>
      </c>
      <c r="B78" s="3" t="s">
        <v>0</v>
      </c>
      <c r="C78" s="1" t="s">
        <v>56</v>
      </c>
      <c r="D78" s="2">
        <v>42736</v>
      </c>
      <c r="E78" s="1">
        <v>161787.18468999999</v>
      </c>
      <c r="F78" s="1">
        <v>9000.3166899999997</v>
      </c>
      <c r="G78" s="1">
        <v>9237.8338500000009</v>
      </c>
      <c r="H78" s="1">
        <v>19263.169010000001</v>
      </c>
      <c r="I78" s="1">
        <v>107729.33605</v>
      </c>
      <c r="J78" s="1">
        <v>256505.85884999999</v>
      </c>
      <c r="K78" s="1">
        <v>89155.494600000005</v>
      </c>
      <c r="L78" s="1">
        <v>194083.18385</v>
      </c>
      <c r="M78" s="1" t="s">
        <v>52</v>
      </c>
      <c r="N78" s="1">
        <v>3240.7896099999998</v>
      </c>
      <c r="O78" s="1" t="s">
        <v>52</v>
      </c>
      <c r="P78" s="1">
        <v>256505.85884999999</v>
      </c>
      <c r="Q78" s="1">
        <v>50914.177150000003</v>
      </c>
      <c r="R78" s="1">
        <v>62422.67499</v>
      </c>
      <c r="S78" s="1">
        <v>1069.8</v>
      </c>
      <c r="T78" s="1">
        <v>124233.08354000001</v>
      </c>
      <c r="U78" s="1" t="s">
        <v>51</v>
      </c>
      <c r="V78" s="1">
        <v>109229.38883</v>
      </c>
      <c r="W78" s="1">
        <v>9237.8338500000009</v>
      </c>
      <c r="X78" s="1">
        <v>9476.4066299999995</v>
      </c>
      <c r="Y78" s="1">
        <v>25784.862249999998</v>
      </c>
      <c r="Z78" t="s">
        <v>48</v>
      </c>
    </row>
    <row r="79" spans="1:26" x14ac:dyDescent="0.25">
      <c r="A79" t="s">
        <v>44</v>
      </c>
      <c r="B79" s="3" t="s">
        <v>0</v>
      </c>
      <c r="C79" s="1" t="s">
        <v>56</v>
      </c>
      <c r="D79" s="2">
        <v>42370</v>
      </c>
      <c r="E79" s="1">
        <v>162331.79478</v>
      </c>
      <c r="F79" s="1">
        <v>9149.0632700000006</v>
      </c>
      <c r="G79" s="1">
        <v>9089.32935</v>
      </c>
      <c r="H79" s="1">
        <v>16689.655180000002</v>
      </c>
      <c r="I79" s="1">
        <v>99752.375809999998</v>
      </c>
      <c r="J79" s="1">
        <v>235857.72476000001</v>
      </c>
      <c r="K79" s="1">
        <v>83715.449389999994</v>
      </c>
      <c r="L79" s="1">
        <v>176532.17491</v>
      </c>
      <c r="M79" s="1" t="s">
        <v>52</v>
      </c>
      <c r="N79" s="1">
        <v>3334.23839</v>
      </c>
      <c r="O79" s="1" t="s">
        <v>52</v>
      </c>
      <c r="P79" s="1">
        <v>235857.72476000001</v>
      </c>
      <c r="Q79" s="1">
        <v>46898.723879999998</v>
      </c>
      <c r="R79" s="1">
        <v>59325.54984</v>
      </c>
      <c r="S79" s="1">
        <v>1069.83745</v>
      </c>
      <c r="T79" s="1">
        <v>109847.40704000001</v>
      </c>
      <c r="U79" s="1" t="s">
        <v>51</v>
      </c>
      <c r="V79" s="1">
        <v>110587.02149</v>
      </c>
      <c r="W79" s="1">
        <v>9089.32935</v>
      </c>
      <c r="X79" s="1">
        <v>8922.0743999999995</v>
      </c>
      <c r="Y79" s="1">
        <v>24829.75836</v>
      </c>
      <c r="Z79" t="s">
        <v>48</v>
      </c>
    </row>
    <row r="80" spans="1:26" x14ac:dyDescent="0.25">
      <c r="A80" t="s">
        <v>45</v>
      </c>
      <c r="B80" t="s">
        <v>33</v>
      </c>
      <c r="C80" s="1" t="s">
        <v>62</v>
      </c>
      <c r="D80" s="2">
        <v>44197</v>
      </c>
      <c r="E80" s="1">
        <v>41209.976589999998</v>
      </c>
      <c r="F80" s="1">
        <v>2352.20487</v>
      </c>
      <c r="G80" s="1">
        <v>10374.88186</v>
      </c>
      <c r="H80" s="1">
        <v>10597.09813</v>
      </c>
      <c r="I80" s="1">
        <v>34107.57935</v>
      </c>
      <c r="J80" s="1">
        <v>62198.759769999997</v>
      </c>
      <c r="K80" s="1">
        <v>24775.71369</v>
      </c>
      <c r="L80" s="1">
        <v>44160.643349999998</v>
      </c>
      <c r="M80" s="1" t="s">
        <v>52</v>
      </c>
      <c r="N80" s="1">
        <v>311.95510999999999</v>
      </c>
      <c r="O80" s="1" t="s">
        <v>52</v>
      </c>
      <c r="P80" s="1">
        <v>62198.759769999997</v>
      </c>
      <c r="Q80" s="1">
        <v>17690.972000000002</v>
      </c>
      <c r="R80" s="1">
        <v>18038.116419999998</v>
      </c>
      <c r="S80" s="1">
        <v>2033.45208</v>
      </c>
      <c r="T80" s="1">
        <v>18767.5946</v>
      </c>
      <c r="U80" s="1" t="s">
        <v>51</v>
      </c>
      <c r="V80" s="1">
        <v>30555.528399999999</v>
      </c>
      <c r="W80" s="1">
        <v>10374.88186</v>
      </c>
      <c r="X80" s="1">
        <v>4606.5128100000002</v>
      </c>
      <c r="Y80" s="1">
        <v>5756.0710499999996</v>
      </c>
      <c r="Z80" t="s">
        <v>48</v>
      </c>
    </row>
    <row r="81" spans="1:26" x14ac:dyDescent="0.25">
      <c r="A81" t="s">
        <v>45</v>
      </c>
      <c r="B81" t="s">
        <v>33</v>
      </c>
      <c r="C81" s="1" t="s">
        <v>62</v>
      </c>
      <c r="D81" s="2">
        <v>43831</v>
      </c>
      <c r="E81" s="1">
        <v>46241.277069999996</v>
      </c>
      <c r="F81" s="1">
        <v>3838.7389199999998</v>
      </c>
      <c r="G81" s="1">
        <v>6579.08961</v>
      </c>
      <c r="H81" s="1">
        <v>6697.8024599999999</v>
      </c>
      <c r="I81" s="1">
        <v>30206.693019999999</v>
      </c>
      <c r="J81" s="1">
        <v>56181.149899999997</v>
      </c>
      <c r="K81" s="1">
        <v>22085.192739999999</v>
      </c>
      <c r="L81" s="1">
        <v>41015.235610000003</v>
      </c>
      <c r="M81" s="1" t="s">
        <v>52</v>
      </c>
      <c r="N81" s="1">
        <v>273.39280000000002</v>
      </c>
      <c r="O81" s="1" t="s">
        <v>52</v>
      </c>
      <c r="P81" s="1">
        <v>56181.149899999997</v>
      </c>
      <c r="Q81" s="1">
        <v>13809.33365</v>
      </c>
      <c r="R81" s="1">
        <v>15165.914280000001</v>
      </c>
      <c r="S81" s="1">
        <v>2033.45208</v>
      </c>
      <c r="T81" s="1">
        <v>16948.640869999999</v>
      </c>
      <c r="U81" s="1" t="s">
        <v>51</v>
      </c>
      <c r="V81" s="1">
        <v>33881.010900000001</v>
      </c>
      <c r="W81" s="1">
        <v>6579.08961</v>
      </c>
      <c r="X81" s="1">
        <v>4326.3286600000001</v>
      </c>
      <c r="Y81" s="1">
        <v>6003.0807400000003</v>
      </c>
      <c r="Z81" t="s">
        <v>48</v>
      </c>
    </row>
    <row r="82" spans="1:26" x14ac:dyDescent="0.25">
      <c r="A82" t="s">
        <v>45</v>
      </c>
      <c r="B82" t="s">
        <v>33</v>
      </c>
      <c r="C82" s="1" t="s">
        <v>62</v>
      </c>
      <c r="D82" s="2">
        <v>43466</v>
      </c>
      <c r="E82" s="1">
        <v>43978.86318</v>
      </c>
      <c r="F82" s="1">
        <v>2801.5519599999998</v>
      </c>
      <c r="G82" s="1">
        <v>5281.1679299999996</v>
      </c>
      <c r="H82" s="1">
        <v>5544.9281300000002</v>
      </c>
      <c r="I82" s="1">
        <v>26406.964889999999</v>
      </c>
      <c r="J82" s="1">
        <v>53411.778740000002</v>
      </c>
      <c r="K82" s="1">
        <v>21770.56914</v>
      </c>
      <c r="L82" s="1">
        <v>39252.559399999998</v>
      </c>
      <c r="M82" s="1" t="s">
        <v>52</v>
      </c>
      <c r="N82" s="1">
        <v>287.39060000000001</v>
      </c>
      <c r="O82" s="1" t="s">
        <v>52</v>
      </c>
      <c r="P82" s="1">
        <v>53411.778740000002</v>
      </c>
      <c r="Q82" s="1">
        <v>13093.15101</v>
      </c>
      <c r="R82" s="1">
        <v>14159.21934</v>
      </c>
      <c r="S82" s="1">
        <v>2032.91436</v>
      </c>
      <c r="T82" s="1">
        <v>15324.76038</v>
      </c>
      <c r="U82" s="1" t="s">
        <v>51</v>
      </c>
      <c r="V82" s="1">
        <v>33257.416010000001</v>
      </c>
      <c r="W82" s="1">
        <v>5281.1679299999996</v>
      </c>
      <c r="X82" s="1">
        <v>4662.1641399999999</v>
      </c>
      <c r="Y82" s="1">
        <v>7355.3538600000002</v>
      </c>
      <c r="Z82" t="s">
        <v>48</v>
      </c>
    </row>
    <row r="83" spans="1:26" x14ac:dyDescent="0.25">
      <c r="A83" t="s">
        <v>45</v>
      </c>
      <c r="B83" t="s">
        <v>33</v>
      </c>
      <c r="C83" s="1" t="s">
        <v>62</v>
      </c>
      <c r="D83" s="2">
        <v>43101</v>
      </c>
      <c r="E83" s="1">
        <v>40649.139080000001</v>
      </c>
      <c r="F83" s="1">
        <v>2502.4402500000001</v>
      </c>
      <c r="G83" s="1">
        <v>4409.2010200000004</v>
      </c>
      <c r="H83" s="1">
        <v>4567.8941400000003</v>
      </c>
      <c r="I83" s="1">
        <v>24091.912469999999</v>
      </c>
      <c r="J83" s="1">
        <v>51188.61015</v>
      </c>
      <c r="K83" s="1">
        <v>22050.769540000001</v>
      </c>
      <c r="L83" s="1">
        <v>38018.9136</v>
      </c>
      <c r="M83" s="1" t="s">
        <v>52</v>
      </c>
      <c r="N83" s="1">
        <v>312.01096000000001</v>
      </c>
      <c r="O83" s="1" t="s">
        <v>52</v>
      </c>
      <c r="P83" s="1">
        <v>51188.61015</v>
      </c>
      <c r="Q83" s="1">
        <v>12345.689539999999</v>
      </c>
      <c r="R83" s="1">
        <v>13169.696550000001</v>
      </c>
      <c r="S83" s="1">
        <v>2031.85428</v>
      </c>
      <c r="T83" s="1">
        <v>15625.958199999999</v>
      </c>
      <c r="U83" s="1" t="s">
        <v>51</v>
      </c>
      <c r="V83" s="1">
        <v>30070.819339999998</v>
      </c>
      <c r="W83" s="1">
        <v>4409.2010200000004</v>
      </c>
      <c r="X83" s="1">
        <v>4626.7779600000003</v>
      </c>
      <c r="Y83" s="1">
        <v>6380.8317200000001</v>
      </c>
      <c r="Z83" t="s">
        <v>48</v>
      </c>
    </row>
    <row r="84" spans="1:26" x14ac:dyDescent="0.25">
      <c r="A84" t="s">
        <v>45</v>
      </c>
      <c r="B84" t="s">
        <v>33</v>
      </c>
      <c r="C84" s="1" t="s">
        <v>62</v>
      </c>
      <c r="D84" s="2">
        <v>42736</v>
      </c>
      <c r="E84" s="1">
        <v>33260.880239999999</v>
      </c>
      <c r="F84" s="1">
        <v>1448.3620900000001</v>
      </c>
      <c r="G84" s="1">
        <v>2638.3831799999998</v>
      </c>
      <c r="H84" s="1">
        <v>2924.8166999999999</v>
      </c>
      <c r="I84" s="1">
        <v>19863.172849999999</v>
      </c>
      <c r="J84" s="1">
        <v>43947.274060000003</v>
      </c>
      <c r="K84" s="1">
        <v>18346.617549999999</v>
      </c>
      <c r="L84" s="1">
        <v>33176.93318</v>
      </c>
      <c r="M84" s="1" t="s">
        <v>52</v>
      </c>
      <c r="N84" s="1">
        <v>281.36585000000002</v>
      </c>
      <c r="O84" s="1" t="s">
        <v>52</v>
      </c>
      <c r="P84" s="1">
        <v>43947.274060000003</v>
      </c>
      <c r="Q84" s="1">
        <v>9769.3659000000007</v>
      </c>
      <c r="R84" s="1">
        <v>10770.34088</v>
      </c>
      <c r="S84" s="1">
        <v>2031.4416900000001</v>
      </c>
      <c r="T84" s="1">
        <v>15584.737450000001</v>
      </c>
      <c r="U84" s="1" t="s">
        <v>51</v>
      </c>
      <c r="V84" s="1">
        <v>24788.72766</v>
      </c>
      <c r="W84" s="1">
        <v>2638.3831799999998</v>
      </c>
      <c r="X84" s="1">
        <v>3700.8312000000001</v>
      </c>
      <c r="Y84" s="1">
        <v>5296.92688</v>
      </c>
      <c r="Z84" t="s">
        <v>48</v>
      </c>
    </row>
    <row r="85" spans="1:26" x14ac:dyDescent="0.25">
      <c r="A85" t="s">
        <v>45</v>
      </c>
      <c r="B85" t="s">
        <v>33</v>
      </c>
      <c r="C85" s="1" t="s">
        <v>62</v>
      </c>
      <c r="D85" s="2">
        <v>42370</v>
      </c>
      <c r="E85" s="1">
        <v>37020.825349999999</v>
      </c>
      <c r="F85" s="1">
        <v>1783.7850599999999</v>
      </c>
      <c r="G85" s="1">
        <v>2493.36618</v>
      </c>
      <c r="H85" s="1">
        <v>3077.73407</v>
      </c>
      <c r="I85" s="1">
        <v>20219.745029999998</v>
      </c>
      <c r="J85" s="1">
        <v>44323.943229999997</v>
      </c>
      <c r="K85" s="1">
        <v>20142.626939999998</v>
      </c>
      <c r="L85" s="1">
        <v>34182.382409999998</v>
      </c>
      <c r="M85" s="1" t="s">
        <v>52</v>
      </c>
      <c r="N85" s="1">
        <v>302.54928000000001</v>
      </c>
      <c r="O85" s="1" t="s">
        <v>52</v>
      </c>
      <c r="P85" s="1">
        <v>44323.943229999997</v>
      </c>
      <c r="Q85" s="1">
        <v>9705.5060400000002</v>
      </c>
      <c r="R85" s="1">
        <v>10141.560820000001</v>
      </c>
      <c r="S85" s="1">
        <v>2030.71648</v>
      </c>
      <c r="T85" s="1">
        <v>15746.067059999999</v>
      </c>
      <c r="U85" s="1" t="s">
        <v>51</v>
      </c>
      <c r="V85" s="1">
        <v>27725.312669999999</v>
      </c>
      <c r="W85" s="1">
        <v>2493.36618</v>
      </c>
      <c r="X85" s="1">
        <v>3385.1402499999999</v>
      </c>
      <c r="Y85" s="1">
        <v>5235.2634500000004</v>
      </c>
      <c r="Z85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CEAB-FA05-42BA-84C6-26A5D124ABC8}">
  <dimension ref="A1:IV2"/>
  <sheetViews>
    <sheetView workbookViewId="0"/>
  </sheetViews>
  <sheetFormatPr defaultRowHeight="12.5" x14ac:dyDescent="0.25"/>
  <sheetData>
    <row r="1" spans="1:256" x14ac:dyDescent="0.25">
      <c r="A1">
        <v>266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168</v>
      </c>
      <c r="CU1" t="s">
        <v>169</v>
      </c>
      <c r="CV1" t="s">
        <v>170</v>
      </c>
      <c r="CW1" t="s">
        <v>171</v>
      </c>
      <c r="CX1" t="s">
        <v>172</v>
      </c>
      <c r="CY1" t="s">
        <v>173</v>
      </c>
      <c r="CZ1" t="s">
        <v>174</v>
      </c>
      <c r="DA1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180</v>
      </c>
      <c r="DG1" t="s">
        <v>181</v>
      </c>
      <c r="DH1" t="s">
        <v>182</v>
      </c>
      <c r="DI1" t="s">
        <v>183</v>
      </c>
      <c r="DJ1" t="s">
        <v>184</v>
      </c>
      <c r="DK1" t="s">
        <v>185</v>
      </c>
      <c r="DL1" t="s">
        <v>186</v>
      </c>
      <c r="DM1" t="s">
        <v>187</v>
      </c>
      <c r="DN1" t="s">
        <v>188</v>
      </c>
      <c r="DO1" t="s">
        <v>189</v>
      </c>
      <c r="DP1" t="s">
        <v>190</v>
      </c>
      <c r="DQ1" t="s">
        <v>191</v>
      </c>
      <c r="DR1" t="s">
        <v>192</v>
      </c>
      <c r="DS1" t="s">
        <v>193</v>
      </c>
      <c r="DT1" t="s">
        <v>194</v>
      </c>
      <c r="DU1" t="s">
        <v>195</v>
      </c>
      <c r="DV1" t="s">
        <v>196</v>
      </c>
      <c r="DW1" t="s">
        <v>197</v>
      </c>
      <c r="DX1" t="s">
        <v>198</v>
      </c>
      <c r="DY1" t="s">
        <v>199</v>
      </c>
      <c r="DZ1" t="s">
        <v>200</v>
      </c>
      <c r="EA1" t="s">
        <v>201</v>
      </c>
      <c r="EB1" t="s">
        <v>202</v>
      </c>
      <c r="EC1" t="s">
        <v>203</v>
      </c>
      <c r="ED1" t="s">
        <v>204</v>
      </c>
      <c r="EE1" t="s">
        <v>205</v>
      </c>
      <c r="EF1" t="s">
        <v>206</v>
      </c>
      <c r="EG1" t="s">
        <v>207</v>
      </c>
      <c r="EH1" t="s">
        <v>208</v>
      </c>
      <c r="EI1" t="s">
        <v>209</v>
      </c>
      <c r="EJ1" t="s">
        <v>210</v>
      </c>
      <c r="EK1" t="s">
        <v>211</v>
      </c>
      <c r="EL1" t="s">
        <v>212</v>
      </c>
      <c r="EM1" t="s">
        <v>213</v>
      </c>
      <c r="EN1" t="s">
        <v>214</v>
      </c>
      <c r="EO1" t="s">
        <v>215</v>
      </c>
      <c r="EP1" t="s">
        <v>216</v>
      </c>
      <c r="EQ1" t="s">
        <v>217</v>
      </c>
      <c r="ER1" t="s">
        <v>218</v>
      </c>
      <c r="ES1" t="s">
        <v>219</v>
      </c>
      <c r="ET1" t="s">
        <v>220</v>
      </c>
      <c r="EU1" t="s">
        <v>221</v>
      </c>
      <c r="EV1" t="s">
        <v>222</v>
      </c>
      <c r="EW1" t="s">
        <v>223</v>
      </c>
      <c r="EX1" t="s">
        <v>224</v>
      </c>
      <c r="EY1" t="s">
        <v>225</v>
      </c>
      <c r="EZ1" t="s">
        <v>226</v>
      </c>
      <c r="FA1" t="s">
        <v>227</v>
      </c>
      <c r="FB1" t="s">
        <v>228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234</v>
      </c>
      <c r="FI1" t="s">
        <v>235</v>
      </c>
      <c r="FJ1" t="s">
        <v>236</v>
      </c>
      <c r="FK1" t="s">
        <v>237</v>
      </c>
      <c r="FL1" t="s">
        <v>238</v>
      </c>
      <c r="FM1" t="s">
        <v>239</v>
      </c>
      <c r="FN1" t="s">
        <v>240</v>
      </c>
      <c r="FO1" t="s">
        <v>241</v>
      </c>
      <c r="FP1" t="s">
        <v>242</v>
      </c>
      <c r="FQ1" t="s">
        <v>243</v>
      </c>
      <c r="FR1" t="s">
        <v>244</v>
      </c>
      <c r="FS1" t="s">
        <v>245</v>
      </c>
      <c r="FT1" t="s">
        <v>246</v>
      </c>
      <c r="FU1" t="s">
        <v>247</v>
      </c>
      <c r="FV1" t="s">
        <v>248</v>
      </c>
      <c r="FW1" t="s">
        <v>249</v>
      </c>
      <c r="FX1" t="s">
        <v>250</v>
      </c>
      <c r="FY1" t="s">
        <v>251</v>
      </c>
      <c r="FZ1" t="s">
        <v>252</v>
      </c>
      <c r="GA1" t="s">
        <v>253</v>
      </c>
      <c r="GB1" t="s">
        <v>254</v>
      </c>
      <c r="GC1" t="s">
        <v>255</v>
      </c>
      <c r="GD1" t="s">
        <v>256</v>
      </c>
      <c r="GE1" t="s">
        <v>257</v>
      </c>
      <c r="GF1" t="s">
        <v>258</v>
      </c>
      <c r="GG1" t="s">
        <v>259</v>
      </c>
      <c r="GH1" t="s">
        <v>260</v>
      </c>
      <c r="GI1" t="s">
        <v>261</v>
      </c>
      <c r="GJ1" t="s">
        <v>262</v>
      </c>
      <c r="GK1" t="s">
        <v>263</v>
      </c>
      <c r="GL1" t="s">
        <v>264</v>
      </c>
      <c r="GM1" t="s">
        <v>265</v>
      </c>
      <c r="GN1" t="s">
        <v>266</v>
      </c>
      <c r="GO1" t="s">
        <v>267</v>
      </c>
      <c r="GP1" t="s">
        <v>268</v>
      </c>
      <c r="GQ1" t="s">
        <v>269</v>
      </c>
      <c r="GR1" t="s">
        <v>270</v>
      </c>
      <c r="GS1" t="s">
        <v>271</v>
      </c>
      <c r="GT1" t="s">
        <v>272</v>
      </c>
      <c r="GU1" t="s">
        <v>273</v>
      </c>
      <c r="GV1" t="s">
        <v>274</v>
      </c>
      <c r="GW1" t="s">
        <v>275</v>
      </c>
      <c r="GX1" t="s">
        <v>276</v>
      </c>
      <c r="GY1" t="s">
        <v>277</v>
      </c>
      <c r="GZ1" t="s">
        <v>278</v>
      </c>
      <c r="HA1" t="s">
        <v>279</v>
      </c>
      <c r="HB1" t="s">
        <v>280</v>
      </c>
      <c r="HC1" t="s">
        <v>281</v>
      </c>
      <c r="HD1" t="s">
        <v>282</v>
      </c>
      <c r="HE1" t="s">
        <v>283</v>
      </c>
      <c r="HF1" t="s">
        <v>284</v>
      </c>
      <c r="HG1" t="s">
        <v>285</v>
      </c>
      <c r="HH1" t="s">
        <v>286</v>
      </c>
      <c r="HI1" t="s">
        <v>287</v>
      </c>
      <c r="HJ1" t="s">
        <v>288</v>
      </c>
      <c r="HK1" t="s">
        <v>289</v>
      </c>
      <c r="HL1" t="s">
        <v>290</v>
      </c>
      <c r="HM1" t="s">
        <v>291</v>
      </c>
      <c r="HN1" t="s">
        <v>292</v>
      </c>
      <c r="HO1" t="s">
        <v>293</v>
      </c>
      <c r="HP1" t="s">
        <v>294</v>
      </c>
      <c r="HQ1" t="s">
        <v>295</v>
      </c>
      <c r="HR1" t="s">
        <v>296</v>
      </c>
      <c r="HS1" t="s">
        <v>297</v>
      </c>
      <c r="HT1" t="s">
        <v>298</v>
      </c>
      <c r="HU1" t="s">
        <v>299</v>
      </c>
      <c r="HV1" t="s">
        <v>300</v>
      </c>
      <c r="HW1" t="s">
        <v>301</v>
      </c>
      <c r="HX1" t="s">
        <v>302</v>
      </c>
      <c r="HY1" t="s">
        <v>303</v>
      </c>
      <c r="HZ1" t="s">
        <v>304</v>
      </c>
      <c r="IA1" t="s">
        <v>305</v>
      </c>
      <c r="IB1" t="s">
        <v>306</v>
      </c>
      <c r="IC1" t="s">
        <v>307</v>
      </c>
      <c r="ID1" t="s">
        <v>308</v>
      </c>
      <c r="IE1" t="s">
        <v>309</v>
      </c>
      <c r="IF1" t="s">
        <v>310</v>
      </c>
      <c r="IG1" t="s">
        <v>311</v>
      </c>
      <c r="IH1" t="s">
        <v>312</v>
      </c>
      <c r="II1" t="s">
        <v>313</v>
      </c>
      <c r="IJ1" t="s">
        <v>314</v>
      </c>
      <c r="IK1" t="s">
        <v>315</v>
      </c>
      <c r="IL1" t="s">
        <v>316</v>
      </c>
      <c r="IM1" t="s">
        <v>317</v>
      </c>
      <c r="IN1" t="s">
        <v>318</v>
      </c>
      <c r="IO1" t="s">
        <v>319</v>
      </c>
      <c r="IP1" t="s">
        <v>320</v>
      </c>
      <c r="IQ1" t="s">
        <v>321</v>
      </c>
      <c r="IR1" t="s">
        <v>322</v>
      </c>
      <c r="IS1" t="s">
        <v>323</v>
      </c>
      <c r="IT1" t="s">
        <v>324</v>
      </c>
      <c r="IU1" t="s">
        <v>325</v>
      </c>
      <c r="IV1" t="s">
        <v>326</v>
      </c>
    </row>
    <row r="2" spans="1:256" x14ac:dyDescent="0.25">
      <c r="A2" t="s">
        <v>327</v>
      </c>
      <c r="B2" t="s">
        <v>328</v>
      </c>
      <c r="C2" t="s">
        <v>329</v>
      </c>
      <c r="D2" t="s">
        <v>330</v>
      </c>
      <c r="E2" t="s">
        <v>331</v>
      </c>
      <c r="F2" t="s">
        <v>332</v>
      </c>
      <c r="G2" t="s">
        <v>333</v>
      </c>
      <c r="H2" t="s">
        <v>334</v>
      </c>
      <c r="I2" t="s">
        <v>335</v>
      </c>
      <c r="J2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5"/>
  <sheetViews>
    <sheetView tabSelected="1" workbookViewId="0">
      <selection activeCell="D1" sqref="D1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42" x14ac:dyDescent="0.25">
      <c r="A1" t="s">
        <v>29</v>
      </c>
      <c r="B1" t="s">
        <v>30</v>
      </c>
      <c r="C1" t="s">
        <v>55</v>
      </c>
      <c r="D1" t="s">
        <v>31</v>
      </c>
      <c r="E1" t="s">
        <v>28</v>
      </c>
      <c r="F1" s="3" t="s">
        <v>27</v>
      </c>
      <c r="G1" s="3" t="s">
        <v>26</v>
      </c>
      <c r="H1" s="4" t="s">
        <v>25</v>
      </c>
      <c r="I1" s="3" t="s">
        <v>24</v>
      </c>
      <c r="J1" s="3" t="s">
        <v>23</v>
      </c>
      <c r="K1" s="3" t="s">
        <v>22</v>
      </c>
      <c r="L1" s="3" t="s">
        <v>21</v>
      </c>
      <c r="M1" s="3" t="s">
        <v>20</v>
      </c>
      <c r="N1" s="3" t="s">
        <v>19</v>
      </c>
      <c r="O1" s="3" t="s">
        <v>18</v>
      </c>
      <c r="P1" t="s">
        <v>50</v>
      </c>
      <c r="Q1" s="3" t="s">
        <v>17</v>
      </c>
      <c r="R1" s="3" t="s">
        <v>67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49</v>
      </c>
      <c r="X1" s="3" t="s">
        <v>11</v>
      </c>
      <c r="Y1" s="3" t="s">
        <v>10</v>
      </c>
      <c r="Z1" t="s">
        <v>46</v>
      </c>
      <c r="AA1" t="s">
        <v>63</v>
      </c>
      <c r="AB1" t="s">
        <v>64</v>
      </c>
      <c r="AC1" t="s">
        <v>65</v>
      </c>
      <c r="AD1" t="s">
        <v>66</v>
      </c>
      <c r="AE1" t="s">
        <v>68</v>
      </c>
      <c r="AF1" t="s">
        <v>69</v>
      </c>
      <c r="AG1" t="s">
        <v>70</v>
      </c>
      <c r="AH1" t="s">
        <v>71</v>
      </c>
      <c r="AI1" t="s">
        <v>67</v>
      </c>
      <c r="AJ1" t="s">
        <v>10</v>
      </c>
    </row>
    <row r="2" spans="1:42" x14ac:dyDescent="0.25">
      <c r="A2" t="str">
        <f>_xll.ciqfunctions.udf.CIQ(B2,"IQ_COMPANY_NAME")</f>
        <v>Ford Motor Company</v>
      </c>
      <c r="B2" s="3" t="s">
        <v>9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9993</v>
      </c>
      <c r="Y2" s="1">
        <f>_xll.ciqfunctions.udf.CIQ($B2, "IQ_INVENTORY", IQ_FY, $D2, , , "USD", , Y$1)</f>
        <v>10808</v>
      </c>
      <c r="Z2" t="s">
        <v>48</v>
      </c>
      <c r="AA2" s="1">
        <f>_xll.ciqfunctions.udf.CIQ($B2, "IQ_ST_INVEST", IQ_FY, $D2, , , "USD", , AA$1)</f>
        <v>19858</v>
      </c>
      <c r="AB2" s="1">
        <f>_xll.ciqfunctions.udf.CIQ($B2, "IQ_NPPE", IQ_FY, $D2, , , "USD", , AB$1)</f>
        <v>39674</v>
      </c>
      <c r="AC2" s="1">
        <f>_xll.ciqfunctions.udf.CIQ($B2, "IQ_LT_INVEST", IQ_FY, $D2, , , "USD", , AC$1)</f>
        <v>6601</v>
      </c>
      <c r="AD2" s="1">
        <f>_xll.ciqfunctions.udf.CIQ($B2, "IQ_AP", IQ_FY, $D2, , , "USD", , AD$1)</f>
        <v>22204</v>
      </c>
      <c r="AE2" s="1">
        <f>_xll.ciqfunctions.udf.CIQ($B2, "IQ_NET_INTEREST_EXP", IQ_FY, $D2, , , "USD", , AE$1)</f>
        <v>-1199</v>
      </c>
      <c r="AF2" s="1">
        <f>_xll.ciqfunctions.udf.CIQ($B2, "IQ_INC_TAX", IQ_FY, $D2, , , "USD", , AF$1)</f>
        <v>160</v>
      </c>
      <c r="AG2" s="1">
        <f>_xll.ciqfunctions.udf.CIQ($B2, "IQ_INC_TAX", IQ_SGA, $D2, , , "USD", , AG$1)</f>
        <v>160</v>
      </c>
      <c r="AH2" s="1">
        <f>_xll.ciqfunctions.udf.CIQ($B2, "IQ_COGS", IQ_FY, $D2, , , "USD", , AH$1)</f>
        <v>112528</v>
      </c>
      <c r="AI2" s="1">
        <f>_xll.ciqfunctions.udf.CIQ($B2, "IQ_TOTAL_EQUITY", IQ_FY, $D2, , , "USD", , AI$1)</f>
        <v>30811</v>
      </c>
      <c r="AJ2" s="1">
        <f>_xll.ciqfunctions.udf.CIQ($B2, "IQ_INVENTORY", IQ_FY, $D2, , , "USD", , AJ$1)</f>
        <v>10808</v>
      </c>
      <c r="AK2" s="1">
        <f>_xll.ciqfunctions.udf.CIQ($B2, "IQ_TOTAL_EQUITY", IQ_FY, $D2, , , "USD", , AK$1)</f>
        <v>30811</v>
      </c>
      <c r="AL2" s="1">
        <f>_xll.ciqfunctions.udf.CIQ($B2, "IQ_TOTAL_EQUITY", IQ_FY, $D2, , , "USD", , AL$1)</f>
        <v>30811</v>
      </c>
      <c r="AM2" s="1">
        <f>_xll.ciqfunctions.udf.CIQ($B2, "IQ_TOTAL_EQUITY", IQ_FY, $D2, , , "USD", , AM$1)</f>
        <v>30811</v>
      </c>
      <c r="AN2" s="1">
        <f>_xll.ciqfunctions.udf.CIQ($B2, "IQ_TOTAL_EQUITY", IQ_FY, $D2, , , "USD", , AN$1)</f>
        <v>30811</v>
      </c>
      <c r="AO2" s="1">
        <f>_xll.ciqfunctions.udf.CIQ($B2, "IQ_TOTAL_EQUITY", IQ_FY, $D2, , , "USD", , AO$1)</f>
        <v>30811</v>
      </c>
      <c r="AP2" s="1">
        <f>_xll.ciqfunctions.udf.CIQ($B2, "IQ_TOTAL_EQUITY", IQ_FY, $D2, , , "USD", , AP$1)</f>
        <v>30811</v>
      </c>
    </row>
    <row r="3" spans="1:42" x14ac:dyDescent="0.25">
      <c r="A3" t="str">
        <f>_xll.ciqfunctions.udf.CIQ(B3,"IQ_COMPANY_NAME")</f>
        <v>Ford Motor Company</v>
      </c>
      <c r="B3" s="3" t="s">
        <v>9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48</v>
      </c>
      <c r="AA3" s="1">
        <f>_xll.ciqfunctions.udf.CIQ($B3, "IQ_ST_INVEST", IQ_FY, $D3, , , "USD", , AA$1)</f>
        <v>13851</v>
      </c>
      <c r="AB3" s="1">
        <f>_xll.ciqfunctions.udf.CIQ($B3, "IQ_NPPE", IQ_FY, $D3, , , "USD", , AB$1)</f>
        <v>39496</v>
      </c>
      <c r="AC3" s="1">
        <f>_xll.ciqfunctions.udf.CIQ($B3, "IQ_LT_INVEST", IQ_FY, $D3, , , "USD", , AC$1)</f>
        <v>3719</v>
      </c>
      <c r="AD3" s="1">
        <f>_xll.ciqfunctions.udf.CIQ($B3, "IQ_AP", IQ_FY, $D3, , , "USD", , AD$1)</f>
        <v>20673</v>
      </c>
      <c r="AE3" s="1">
        <f>_xll.ciqfunctions.udf.CIQ($B3, "IQ_NET_INTEREST_EXP", IQ_FY, $D3, , , "USD", , AE$1)</f>
        <v>-546</v>
      </c>
      <c r="AF3" s="1">
        <f>_xll.ciqfunctions.udf.CIQ($B3, "IQ_INC_TAX", IQ_FY, $D3, , , "USD", , AF$1)</f>
        <v>-724</v>
      </c>
    </row>
    <row r="4" spans="1:42" x14ac:dyDescent="0.25">
      <c r="A4" t="str">
        <f>_xll.ciqfunctions.udf.CIQ(B4,"IQ_COMPANY_NAME")</f>
        <v>Ford Motor Company</v>
      </c>
      <c r="B4" s="3" t="s">
        <v>9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48</v>
      </c>
      <c r="AA4" s="1">
        <f>_xll.ciqfunctions.udf.CIQ($B4, "IQ_ST_INVEST", IQ_FY, $D4, , , "USD", , AA$1)</f>
        <v>15925</v>
      </c>
      <c r="AB4" s="1">
        <f>_xll.ciqfunctions.udf.CIQ($B4, "IQ_NPPE", IQ_FY, $D4, , , "USD", , AB$1)</f>
        <v>37883</v>
      </c>
      <c r="AC4" s="1">
        <f>_xll.ciqfunctions.udf.CIQ($B4, "IQ_LT_INVEST", IQ_FY, $D4, , , "USD", , AC$1)</f>
        <v>2959</v>
      </c>
      <c r="AD4" s="1">
        <f>_xll.ciqfunctions.udf.CIQ($B4, "IQ_AP", IQ_FY, $D4, , , "USD", , AD$1)</f>
        <v>21520</v>
      </c>
      <c r="AE4" s="1">
        <f>_xll.ciqfunctions.udf.CIQ($B4, "IQ_NET_INTEREST_EXP", IQ_FY, $D4, , , "USD", , AE$1)</f>
        <v>-729</v>
      </c>
      <c r="AF4" s="1">
        <f>_xll.ciqfunctions.udf.CIQ($B4, "IQ_INC_TAX", IQ_FY, $D4, , , "USD", , AF$1)</f>
        <v>650</v>
      </c>
    </row>
    <row r="5" spans="1:42" x14ac:dyDescent="0.25">
      <c r="A5" t="str">
        <f>_xll.ciqfunctions.udf.CIQ(B5,"IQ_COMPANY_NAME")</f>
        <v>Ford Motor Company</v>
      </c>
      <c r="B5" s="3" t="s">
        <v>9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48</v>
      </c>
      <c r="AA5" s="1">
        <f>_xll.ciqfunctions.udf.CIQ($B5, "IQ_ST_INVEST", IQ_FY, $D5, , , "USD", , AA$1)</f>
        <v>17554</v>
      </c>
      <c r="AB5" s="1">
        <f>_xll.ciqfunctions.udf.CIQ($B5, "IQ_NPPE", IQ_FY, $D5, , , "USD", , AB$1)</f>
        <v>36901</v>
      </c>
      <c r="AC5" s="1">
        <f>_xll.ciqfunctions.udf.CIQ($B5, "IQ_LT_INVEST", IQ_FY, $D5, , , "USD", , AC$1)</f>
        <v>3448</v>
      </c>
      <c r="AD5" s="1">
        <f>_xll.ciqfunctions.udf.CIQ($B5, "IQ_AP", IQ_FY, $D5, , , "USD", , AD$1)</f>
        <v>23282</v>
      </c>
      <c r="AE5" s="1">
        <f>_xll.ciqfunctions.udf.CIQ($B5, "IQ_NET_INTEREST_EXP", IQ_FY, $D5, , , "USD", , AE$1)</f>
        <v>-847</v>
      </c>
      <c r="AF5" s="1">
        <f>_xll.ciqfunctions.udf.CIQ($B5, "IQ_INC_TAX", IQ_FY, $D5, , , "USD", , AF$1)</f>
        <v>402</v>
      </c>
    </row>
    <row r="6" spans="1:42" x14ac:dyDescent="0.25">
      <c r="A6" t="str">
        <f>_xll.ciqfunctions.udf.CIQ(B6,"IQ_COMPANY_NAME")</f>
        <v>Ford Motor Company</v>
      </c>
      <c r="B6" s="3" t="s">
        <v>9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48</v>
      </c>
      <c r="AA6" s="1">
        <f>_xll.ciqfunctions.udf.CIQ($B6, "IQ_ST_INVEST", IQ_FY, $D6, , , "USD", , AA$1)</f>
        <v>19642</v>
      </c>
      <c r="AB6" s="1">
        <f>_xll.ciqfunctions.udf.CIQ($B6, "IQ_NPPE", IQ_FY, $D6, , , "USD", , AB$1)</f>
        <v>33692</v>
      </c>
      <c r="AC6" s="1">
        <f>_xll.ciqfunctions.udf.CIQ($B6, "IQ_LT_INVEST", IQ_FY, $D6, , , "USD", , AC$1)</f>
        <v>3523</v>
      </c>
      <c r="AD6" s="1">
        <f>_xll.ciqfunctions.udf.CIQ($B6, "IQ_AP", IQ_FY, $D6, , , "USD", , AD$1)</f>
        <v>21296</v>
      </c>
      <c r="AE6" s="1">
        <f>_xll.ciqfunctions.udf.CIQ($B6, "IQ_NET_INTEREST_EXP", IQ_FY, $D6, , , "USD", , AE$1)</f>
        <v>-733</v>
      </c>
      <c r="AF6" s="1">
        <f>_xll.ciqfunctions.udf.CIQ($B6, "IQ_INC_TAX", IQ_FY, $D6, , , "USD", , AF$1)</f>
        <v>2184</v>
      </c>
    </row>
    <row r="7" spans="1:42" x14ac:dyDescent="0.25">
      <c r="A7" t="str">
        <f>_xll.ciqfunctions.udf.CIQ(B7,"IQ_COMPANY_NAME")</f>
        <v>Ford Motor Company</v>
      </c>
      <c r="B7" s="3" t="s">
        <v>9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48</v>
      </c>
      <c r="AA7" s="1">
        <f>_xll.ciqfunctions.udf.CIQ($B7, "IQ_ST_INVEST", IQ_FY, $D7, , , "USD", , AA$1)</f>
        <v>18181</v>
      </c>
      <c r="AB7" s="1">
        <f>_xll.ciqfunctions.udf.CIQ($B7, "IQ_NPPE", IQ_FY, $D7, , , "USD", , AB$1)</f>
        <v>32177</v>
      </c>
      <c r="AC7" s="1">
        <f>_xll.ciqfunctions.udf.CIQ($B7, "IQ_LT_INVEST", IQ_FY, $D7, , , "USD", , AC$1)</f>
        <v>3244</v>
      </c>
      <c r="AD7" s="1">
        <f>_xll.ciqfunctions.udf.CIQ($B7, "IQ_AP", IQ_FY, $D7, , , "USD", , AD$1)</f>
        <v>20272</v>
      </c>
      <c r="AE7" s="1">
        <f>_xll.ciqfunctions.udf.CIQ($B7, "IQ_NET_INTEREST_EXP", IQ_FY, $D7, , , "USD", , AE$1)</f>
        <v>-540</v>
      </c>
      <c r="AF7" s="1">
        <f>_xll.ciqfunctions.udf.CIQ($B7, "IQ_INC_TAX", IQ_FY, $D7, , , "USD", , AF$1)</f>
        <v>2881</v>
      </c>
    </row>
    <row r="8" spans="1:42" x14ac:dyDescent="0.25">
      <c r="A8" t="str">
        <f>_xll.ciqfunctions.udf.CIQ(B8,"IQ_COMPANY_NAME")</f>
        <v>Apple Inc.</v>
      </c>
      <c r="B8" t="s">
        <v>54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48</v>
      </c>
      <c r="AA8" s="1">
        <f>_xll.ciqfunctions.udf.CIQ($B8, "IQ_ST_INVEST", IQ_FY, $D8, , , "USD", , AA$1)</f>
        <v>52927</v>
      </c>
      <c r="AB8" s="1">
        <f>_xll.ciqfunctions.udf.CIQ($B8, "IQ_NPPE", IQ_FY, $D8, , , "USD", , AB$1)</f>
        <v>45336</v>
      </c>
      <c r="AC8" s="1">
        <f>_xll.ciqfunctions.udf.CIQ($B8, "IQ_LT_INVEST", IQ_FY, $D8, , , "USD", , AC$1)</f>
        <v>100887</v>
      </c>
      <c r="AD8" s="1">
        <f>_xll.ciqfunctions.udf.CIQ($B8, "IQ_AP", IQ_FY, $D8, , , "USD", , AD$1)</f>
        <v>42296</v>
      </c>
      <c r="AE8" s="1">
        <f>_xll.ciqfunctions.udf.CIQ($B8, "IQ_NET_INTEREST_EXP", IQ_FY, $D8, , , "USD", , AE$1)</f>
        <v>890</v>
      </c>
      <c r="AF8" s="1">
        <f>_xll.ciqfunctions.udf.CIQ($B8, "IQ_INC_TAX", IQ_FY, $D8, , , "USD", , AF$1)</f>
        <v>9680</v>
      </c>
    </row>
    <row r="9" spans="1:42" x14ac:dyDescent="0.25">
      <c r="A9" t="str">
        <f>_xll.ciqfunctions.udf.CIQ(B9,"IQ_COMPANY_NAME")</f>
        <v>Apple Inc.</v>
      </c>
      <c r="B9" t="s">
        <v>54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48</v>
      </c>
      <c r="AA9" s="1">
        <f>_xll.ciqfunctions.udf.CIQ($B9, "IQ_ST_INVEST", IQ_FY, $D9, , , "USD", , AA$1)</f>
        <v>51713</v>
      </c>
      <c r="AB9" s="1">
        <f>_xll.ciqfunctions.udf.CIQ($B9, "IQ_NPPE", IQ_FY, $D9, , , "USD", , AB$1)</f>
        <v>37378</v>
      </c>
      <c r="AC9" s="1">
        <f>_xll.ciqfunctions.udf.CIQ($B9, "IQ_LT_INVEST", IQ_FY, $D9, , , "USD", , AC$1)</f>
        <v>105341</v>
      </c>
      <c r="AD9" s="1">
        <f>_xll.ciqfunctions.udf.CIQ($B9, "IQ_AP", IQ_FY, $D9, , , "USD", , AD$1)</f>
        <v>46236</v>
      </c>
      <c r="AE9" s="1">
        <f>_xll.ciqfunctions.udf.CIQ($B9, "IQ_NET_INTEREST_EXP", IQ_FY, $D9, , , "USD", , AE$1)</f>
        <v>1385</v>
      </c>
      <c r="AF9" s="1">
        <f>_xll.ciqfunctions.udf.CIQ($B9, "IQ_INC_TAX", IQ_FY, $D9, , , "USD", , AF$1)</f>
        <v>10481</v>
      </c>
    </row>
    <row r="10" spans="1:42" x14ac:dyDescent="0.25">
      <c r="A10" t="str">
        <f>_xll.ciqfunctions.udf.CIQ(B10,"IQ_COMPANY_NAME")</f>
        <v>Apple Inc.</v>
      </c>
      <c r="B10" t="s">
        <v>54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48</v>
      </c>
      <c r="AA10" s="1">
        <f>_xll.ciqfunctions.udf.CIQ($B10, "IQ_ST_INVEST", IQ_FY, $D10, , , "USD", , AA$1)</f>
        <v>40388</v>
      </c>
      <c r="AB10" s="1">
        <f>_xll.ciqfunctions.udf.CIQ($B10, "IQ_NPPE", IQ_FY, $D10, , , "USD", , AB$1)</f>
        <v>41304</v>
      </c>
      <c r="AC10" s="1">
        <f>_xll.ciqfunctions.udf.CIQ($B10, "IQ_LT_INVEST", IQ_FY, $D10, , , "USD", , AC$1)</f>
        <v>170799</v>
      </c>
      <c r="AD10" s="1">
        <f>_xll.ciqfunctions.udf.CIQ($B10, "IQ_AP", IQ_FY, $D10, , , "USD", , AD$1)</f>
        <v>55888</v>
      </c>
      <c r="AE10" s="1">
        <f>_xll.ciqfunctions.udf.CIQ($B10, "IQ_NET_INTEREST_EXP", IQ_FY, $D10, , , "USD", , AE$1)</f>
        <v>2446</v>
      </c>
      <c r="AF10" s="1">
        <f>_xll.ciqfunctions.udf.CIQ($B10, "IQ_INC_TAX", IQ_FY, $D10, , , "USD", , AF$1)</f>
        <v>13372</v>
      </c>
    </row>
    <row r="11" spans="1:42" x14ac:dyDescent="0.25">
      <c r="A11" t="str">
        <f>_xll.ciqfunctions.udf.CIQ(B11,"IQ_COMPANY_NAME")</f>
        <v>Apple Inc.</v>
      </c>
      <c r="B11" t="s">
        <v>54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48</v>
      </c>
      <c r="AA11" s="1">
        <f>_xll.ciqfunctions.udf.CIQ($B11, "IQ_ST_INVEST", IQ_FY, $D11, , , "USD", , AA$1)</f>
        <v>53892</v>
      </c>
      <c r="AB11" s="1">
        <f>_xll.ciqfunctions.udf.CIQ($B11, "IQ_NPPE", IQ_FY, $D11, , , "USD", , AB$1)</f>
        <v>33783</v>
      </c>
      <c r="AC11" s="1">
        <f>_xll.ciqfunctions.udf.CIQ($B11, "IQ_LT_INVEST", IQ_FY, $D11, , , "USD", , AC$1)</f>
        <v>194714</v>
      </c>
      <c r="AD11" s="1">
        <f>_xll.ciqfunctions.udf.CIQ($B11, "IQ_AP", IQ_FY, $D11, , , "USD", , AD$1)</f>
        <v>44242</v>
      </c>
      <c r="AE11" s="1">
        <f>_xll.ciqfunctions.udf.CIQ($B11, "IQ_NET_INTEREST_EXP", IQ_FY, $D11, , , "USD", , AE$1)</f>
        <v>2878</v>
      </c>
      <c r="AF11" s="1">
        <f>_xll.ciqfunctions.udf.CIQ($B11, "IQ_INC_TAX", IQ_FY, $D11, , , "USD", , AF$1)</f>
        <v>15738</v>
      </c>
    </row>
    <row r="12" spans="1:42" x14ac:dyDescent="0.25">
      <c r="A12" t="str">
        <f>_xll.ciqfunctions.udf.CIQ(B12,"IQ_COMPANY_NAME")</f>
        <v>Apple Inc.</v>
      </c>
      <c r="B12" t="s">
        <v>54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48</v>
      </c>
      <c r="AA12" s="1">
        <f>_xll.ciqfunctions.udf.CIQ($B12, "IQ_ST_INVEST", IQ_FY, $D12, , , "USD", , AA$1)</f>
        <v>46671</v>
      </c>
      <c r="AB12" s="1">
        <f>_xll.ciqfunctions.udf.CIQ($B12, "IQ_NPPE", IQ_FY, $D12, , , "USD", , AB$1)</f>
        <v>27010</v>
      </c>
      <c r="AC12" s="1">
        <f>_xll.ciqfunctions.udf.CIQ($B12, "IQ_LT_INVEST", IQ_FY, $D12, , , "USD", , AC$1)</f>
        <v>170430</v>
      </c>
      <c r="AD12" s="1">
        <f>_xll.ciqfunctions.udf.CIQ($B12, "IQ_AP", IQ_FY, $D12, , , "USD", , AD$1)</f>
        <v>37294</v>
      </c>
      <c r="AE12" s="1">
        <f>_xll.ciqfunctions.udf.CIQ($B12, "IQ_NET_INTEREST_EXP", IQ_FY, $D12, , , "USD", , AE$1)</f>
        <v>2543</v>
      </c>
      <c r="AF12" s="1">
        <f>_xll.ciqfunctions.udf.CIQ($B12, "IQ_INC_TAX", IQ_FY, $D12, , , "USD", , AF$1)</f>
        <v>15685</v>
      </c>
    </row>
    <row r="13" spans="1:42" x14ac:dyDescent="0.25">
      <c r="A13" t="str">
        <f>_xll.ciqfunctions.udf.CIQ(B13,"IQ_COMPANY_NAME")</f>
        <v>Apple Inc.</v>
      </c>
      <c r="B13" t="s">
        <v>54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48</v>
      </c>
      <c r="AA13" s="1">
        <f>_xll.ciqfunctions.udf.CIQ($B13, "IQ_ST_INVEST", IQ_FY, $D13, , , "USD", , AA$1)</f>
        <v>20481</v>
      </c>
      <c r="AB13" s="1">
        <f>_xll.ciqfunctions.udf.CIQ($B13, "IQ_NPPE", IQ_FY, $D13, , , "USD", , AB$1)</f>
        <v>22471</v>
      </c>
      <c r="AC13" s="1">
        <f>_xll.ciqfunctions.udf.CIQ($B13, "IQ_LT_INVEST", IQ_FY, $D13, , , "USD", , AC$1)</f>
        <v>164065</v>
      </c>
      <c r="AD13" s="1">
        <f>_xll.ciqfunctions.udf.CIQ($B13, "IQ_AP", IQ_FY, $D13, , , "USD", , AD$1)</f>
        <v>35490</v>
      </c>
      <c r="AE13" s="1">
        <f>_xll.ciqfunctions.udf.CIQ($B13, "IQ_NET_INTEREST_EXP", IQ_FY, $D13, , , "USD", , AE$1)</f>
        <v>2188</v>
      </c>
      <c r="AF13" s="1">
        <f>_xll.ciqfunctions.udf.CIQ($B13, "IQ_INC_TAX", IQ_FY, $D13, , , "USD", , AF$1)</f>
        <v>19121</v>
      </c>
    </row>
    <row r="14" spans="1:42" x14ac:dyDescent="0.25">
      <c r="A14" t="str">
        <f>_xll.ciqfunctions.udf.CIQ(B14,"IQ_COMPANY_NAME")</f>
        <v>General Motors Company</v>
      </c>
      <c r="B14" s="3" t="s">
        <v>8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48</v>
      </c>
      <c r="AA14" s="1">
        <f>_xll.ciqfunctions.udf.CIQ($B14, "IQ_ST_INVEST", IQ_FY, $D14, , , "USD", , AA$1)</f>
        <v>9046</v>
      </c>
      <c r="AB14" s="1">
        <f>_xll.ciqfunctions.udf.CIQ($B14, "IQ_NPPE", IQ_FY, $D14, , , "USD", , AB$1)</f>
        <v>38632</v>
      </c>
      <c r="AC14" s="1">
        <f>_xll.ciqfunctions.udf.CIQ($B14, "IQ_LT_INVEST", IQ_FY, $D14, , , "USD", , AC$1)</f>
        <v>6825</v>
      </c>
      <c r="AD14" s="1">
        <f>_xll.ciqfunctions.udf.CIQ($B14, "IQ_AP", IQ_FY, $D14, , , "USD", , AD$1)</f>
        <v>19928</v>
      </c>
      <c r="AE14" s="1">
        <f>_xll.ciqfunctions.udf.CIQ($B14, "IQ_NET_INTEREST_EXP", IQ_FY, $D14, , , "USD", , AE$1)</f>
        <v>-857</v>
      </c>
      <c r="AF14" s="1">
        <f>_xll.ciqfunctions.udf.CIQ($B14, "IQ_INC_TAX", IQ_FY, $D14, , , "USD", , AF$1)</f>
        <v>1774</v>
      </c>
    </row>
    <row r="15" spans="1:42" x14ac:dyDescent="0.25">
      <c r="A15" t="str">
        <f>_xll.ciqfunctions.udf.CIQ(B15,"IQ_COMPANY_NAME")</f>
        <v>General Motors Company</v>
      </c>
      <c r="B15" s="3" t="s">
        <v>8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110651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48</v>
      </c>
      <c r="AA15" s="1">
        <f>_xll.ciqfunctions.udf.CIQ($B15, "IQ_ST_INVEST", IQ_FY, $D15, , , "USD", , AA$1)</f>
        <v>4174</v>
      </c>
      <c r="AB15" s="1">
        <f>_xll.ciqfunctions.udf.CIQ($B15, "IQ_NPPE", IQ_FY, $D15, , , "USD", , AB$1)</f>
        <v>39850</v>
      </c>
      <c r="AC15" s="1">
        <f>_xll.ciqfunctions.udf.CIQ($B15, "IQ_LT_INVEST", IQ_FY, $D15, , , "USD", , AC$1)</f>
        <v>7107</v>
      </c>
      <c r="AD15" s="1">
        <f>_xll.ciqfunctions.udf.CIQ($B15, "IQ_AP", IQ_FY, $D15, , , "USD", , AD$1)</f>
        <v>21018</v>
      </c>
      <c r="AE15" s="1">
        <f>_xll.ciqfunctions.udf.CIQ($B15, "IQ_NET_INTEREST_EXP", IQ_FY, $D15, , , "USD", , AE$1)</f>
        <v>-353</v>
      </c>
      <c r="AF15" s="1">
        <f>_xll.ciqfunctions.udf.CIQ($B15, "IQ_INC_TAX", IQ_FY, $D15, , , "USD", , AF$1)</f>
        <v>769</v>
      </c>
    </row>
    <row r="16" spans="1:42" x14ac:dyDescent="0.25">
      <c r="A16" t="str">
        <f>_xll.ciqfunctions.udf.CIQ(B16,"IQ_COMPANY_NAME")</f>
        <v>General Motors Company</v>
      </c>
      <c r="B16" s="3" t="s">
        <v>8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48</v>
      </c>
      <c r="AA16" s="1">
        <f>_xll.ciqfunctions.udf.CIQ($B16, "IQ_ST_INVEST", IQ_FY, $D16, , , "USD", , AA$1)</f>
        <v>6501</v>
      </c>
      <c r="AB16" s="1">
        <f>_xll.ciqfunctions.udf.CIQ($B16, "IQ_NPPE", IQ_FY, $D16, , , "USD", , AB$1)</f>
        <v>38758</v>
      </c>
      <c r="AC16" s="1">
        <f>_xll.ciqfunctions.udf.CIQ($B16, "IQ_LT_INVEST", IQ_FY, $D16, , , "USD", , AC$1)</f>
        <v>8744</v>
      </c>
      <c r="AD16" s="1">
        <f>_xll.ciqfunctions.udf.CIQ($B16, "IQ_AP", IQ_FY, $D16, , , "USD", , AD$1)</f>
        <v>22297</v>
      </c>
      <c r="AE16" s="1">
        <f>_xll.ciqfunctions.udf.CIQ($B16, "IQ_NET_INTEREST_EXP", IQ_FY, $D16, , , "USD", , AE$1)</f>
        <v>-320</v>
      </c>
      <c r="AF16" s="1">
        <f>_xll.ciqfunctions.udf.CIQ($B16, "IQ_INC_TAX", IQ_FY, $D16, , , "USD", , AF$1)</f>
        <v>474</v>
      </c>
    </row>
    <row r="17" spans="1:32" x14ac:dyDescent="0.25">
      <c r="A17" t="str">
        <f>_xll.ciqfunctions.udf.CIQ(B17,"IQ_COMPANY_NAME")</f>
        <v>General Motors Company</v>
      </c>
      <c r="B17" s="3" t="s">
        <v>8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48</v>
      </c>
      <c r="AA17" s="1">
        <f>_xll.ciqfunctions.udf.CIQ($B17, "IQ_ST_INVEST", IQ_FY, $D17, , , "USD", , AA$1)</f>
        <v>8313</v>
      </c>
      <c r="AB17" s="1">
        <f>_xll.ciqfunctions.udf.CIQ($B17, "IQ_NPPE", IQ_FY, $D17, , , "USD", , AB$1)</f>
        <v>36253</v>
      </c>
      <c r="AC17" s="1">
        <f>_xll.ciqfunctions.udf.CIQ($B17, "IQ_LT_INVEST", IQ_FY, $D17, , , "USD", , AC$1)</f>
        <v>7886</v>
      </c>
      <c r="AD17" s="1">
        <f>_xll.ciqfunctions.udf.CIQ($B17, "IQ_AP", IQ_FY, $D17, , , "USD", , AD$1)</f>
        <v>23929</v>
      </c>
      <c r="AE17" s="1">
        <f>_xll.ciqfunctions.udf.CIQ($B17, "IQ_NET_INTEREST_EXP", IQ_FY, $D17, , , "USD", , AE$1)</f>
        <v>-309</v>
      </c>
      <c r="AF17" s="1">
        <f>_xll.ciqfunctions.udf.CIQ($B17, "IQ_INC_TAX", IQ_FY, $D17, , , "USD", , AF$1)</f>
        <v>11533</v>
      </c>
    </row>
    <row r="18" spans="1:32" x14ac:dyDescent="0.25">
      <c r="A18" t="str">
        <f>_xll.ciqfunctions.udf.CIQ(B18,"IQ_COMPANY_NAME")</f>
        <v>General Motors Company</v>
      </c>
      <c r="B18" s="3" t="s">
        <v>8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48</v>
      </c>
      <c r="AA18" s="1">
        <f>_xll.ciqfunctions.udf.CIQ($B18, "IQ_ST_INVEST", IQ_FY, $D18, , , "USD", , AA$1)</f>
        <v>11841</v>
      </c>
      <c r="AB18" s="1">
        <f>_xll.ciqfunctions.udf.CIQ($B18, "IQ_NPPE", IQ_FY, $D18, , , "USD", , AB$1)</f>
        <v>32603</v>
      </c>
      <c r="AC18" s="1">
        <f>_xll.ciqfunctions.udf.CIQ($B18, "IQ_LT_INVEST", IQ_FY, $D18, , , "USD", , AC$1)</f>
        <v>8052</v>
      </c>
      <c r="AD18" s="1">
        <f>_xll.ciqfunctions.udf.CIQ($B18, "IQ_AP", IQ_FY, $D18, , , "USD", , AD$1)</f>
        <v>23333</v>
      </c>
      <c r="AE18" s="1">
        <f>_xll.ciqfunctions.udf.CIQ($B18, "IQ_NET_INTEREST_EXP", IQ_FY, $D18, , , "USD", , AE$1)</f>
        <v>-381</v>
      </c>
      <c r="AF18" s="1">
        <f>_xll.ciqfunctions.udf.CIQ($B18, "IQ_INC_TAX", IQ_FY, $D18, , , "USD", , AF$1)</f>
        <v>2739</v>
      </c>
    </row>
    <row r="19" spans="1:32" x14ac:dyDescent="0.25">
      <c r="A19" t="str">
        <f>_xll.ciqfunctions.udf.CIQ(B19,"IQ_COMPANY_NAME")</f>
        <v>General Motors Company</v>
      </c>
      <c r="B19" s="3" t="s">
        <v>8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48</v>
      </c>
      <c r="AA19" s="1">
        <f>_xll.ciqfunctions.udf.CIQ($B19, "IQ_ST_INVEST", IQ_FY, $D19, , , "USD", , AA$1)</f>
        <v>7582</v>
      </c>
      <c r="AB19" s="1">
        <f>_xll.ciqfunctions.udf.CIQ($B19, "IQ_NPPE", IQ_FY, $D19, , , "USD", , AB$1)</f>
        <v>31229</v>
      </c>
      <c r="AC19" s="1">
        <f>_xll.ciqfunctions.udf.CIQ($B19, "IQ_LT_INVEST", IQ_FY, $D19, , , "USD", , AC$1)</f>
        <v>8215</v>
      </c>
      <c r="AD19" s="1">
        <f>_xll.ciqfunctions.udf.CIQ($B19, "IQ_AP", IQ_FY, $D19, , , "USD", , AD$1)</f>
        <v>24062</v>
      </c>
      <c r="AE19" s="1">
        <f>_xll.ciqfunctions.udf.CIQ($B19, "IQ_NET_INTEREST_EXP", IQ_FY, $D19, , , "USD", , AE$1)</f>
        <v>-256</v>
      </c>
      <c r="AF19" s="1">
        <f>_xll.ciqfunctions.udf.CIQ($B19, "IQ_INC_TAX", IQ_FY, $D19, , , "USD", , AF$1)</f>
        <v>-1219</v>
      </c>
    </row>
    <row r="20" spans="1:32" x14ac:dyDescent="0.25">
      <c r="A20" t="str">
        <f>_xll.ciqfunctions.udf.CIQ(B20,"IQ_COMPANY_NAME")</f>
        <v>Toyota Motor Corporation</v>
      </c>
      <c r="B20" s="3" t="s">
        <v>7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24929.184659999999</v>
      </c>
      <c r="H20" s="1">
        <f>_xll.ciqfunctions.udf.CIQ($B20, "IQ_CASH_ST_INVEST", IQ_FY, $D20, , , "USD", , H$1)</f>
        <v>25911.731500000002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13830.76266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24929.184659999999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48</v>
      </c>
      <c r="AA20" s="1">
        <f>_xll.ciqfunctions.udf.CIQ($B20, "IQ_ST_INVEST", IQ_FY, $D20, , , "USD", , AA$1)</f>
        <v>0</v>
      </c>
      <c r="AB20" s="1">
        <f>_xll.ciqfunctions.udf.CIQ($B20, "IQ_NPPE", IQ_FY, $D20, , , "USD", , AB$1)</f>
        <v>61016.656880000002</v>
      </c>
      <c r="AC20" s="1">
        <f>_xll.ciqfunctions.udf.CIQ($B20, "IQ_LT_INVEST", IQ_FY, $D20, , , "USD", , AC$1)</f>
        <v>39939.445419999996</v>
      </c>
      <c r="AD20" s="1">
        <f>_xll.ciqfunctions.udf.CIQ($B20, "IQ_AP", IQ_FY, $D20, , , "USD", , AD$1)</f>
        <v>21880.867569999999</v>
      </c>
      <c r="AE20" s="1">
        <f>_xll.ciqfunctions.udf.CIQ($B20, "IQ_NET_INTEREST_EXP", IQ_FY, $D20, , , "USD", , AE$1)</f>
        <v>1746.79847</v>
      </c>
      <c r="AF20" s="1">
        <f>_xll.ciqfunctions.udf.CIQ($B20, "IQ_INC_TAX", IQ_FY, $D20, , , "USD", , AF$1)</f>
        <v>6336.47174</v>
      </c>
    </row>
    <row r="21" spans="1:32" x14ac:dyDescent="0.25">
      <c r="A21" t="str">
        <f>_xll.ciqfunctions.udf.CIQ(B21,"IQ_COMPANY_NAME")</f>
        <v>Toyota Motor Corporation</v>
      </c>
      <c r="B21" s="3" t="s">
        <v>7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14162.19584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48</v>
      </c>
      <c r="AA21" s="1">
        <f>_xll.ciqfunctions.udf.CIQ($B21, "IQ_ST_INVEST", IQ_FY, $D21, , , "USD", , AA$1)</f>
        <v>20168.684519999999</v>
      </c>
      <c r="AB21" s="1">
        <f>_xll.ciqfunctions.udf.CIQ($B21, "IQ_NPPE", IQ_FY, $D21, , , "USD", , AB$1)</f>
        <v>55757.628470000003</v>
      </c>
      <c r="AC21" s="1">
        <f>_xll.ciqfunctions.udf.CIQ($B21, "IQ_LT_INVEST", IQ_FY, $D21, , , "USD", , AC$1)</f>
        <v>98441.392170000006</v>
      </c>
      <c r="AD21" s="1">
        <f>_xll.ciqfunctions.udf.CIQ($B21, "IQ_AP", IQ_FY, $D21, , , "USD", , AD$1)</f>
        <v>23878.566190000001</v>
      </c>
      <c r="AE21" s="1">
        <f>_xll.ciqfunctions.udf.CIQ($B21, "IQ_NET_INTEREST_EXP", IQ_FY, $D21, , , "USD", , AE$1)</f>
        <v>1781.5810300000001</v>
      </c>
      <c r="AF21" s="1">
        <f>_xll.ciqfunctions.udf.CIQ($B21, "IQ_INC_TAX", IQ_FY, $D21, , , "USD", , AF$1)</f>
        <v>5955.6355899999999</v>
      </c>
    </row>
    <row r="22" spans="1:32" x14ac:dyDescent="0.25">
      <c r="A22" t="str">
        <f>_xll.ciqfunctions.udf.CIQ(B22,"IQ_COMPANY_NAME")</f>
        <v>Toyota Motor Corporation</v>
      </c>
      <c r="B22" s="3" t="s">
        <v>7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14549.61996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48</v>
      </c>
      <c r="AA22" s="1">
        <f>_xll.ciqfunctions.udf.CIQ($B22, "IQ_ST_INVEST", IQ_FY, $D22, , , "USD", , AA$1)</f>
        <v>23046.96687</v>
      </c>
      <c r="AB22" s="1">
        <f>_xll.ciqfunctions.udf.CIQ($B22, "IQ_NPPE", IQ_FY, $D22, , , "USD", , AB$1)</f>
        <v>55571.37874</v>
      </c>
      <c r="AC22" s="1">
        <f>_xll.ciqfunctions.udf.CIQ($B22, "IQ_LT_INVEST", IQ_FY, $D22, , , "USD", , AC$1)</f>
        <v>106760.92027</v>
      </c>
      <c r="AD22" s="1">
        <f>_xll.ciqfunctions.udf.CIQ($B22, "IQ_AP", IQ_FY, $D22, , , "USD", , AD$1)</f>
        <v>24355.323410000001</v>
      </c>
      <c r="AE22" s="1">
        <f>_xll.ciqfunctions.udf.CIQ($B22, "IQ_NET_INTEREST_EXP", IQ_FY, $D22, , , "USD", , AE$1)</f>
        <v>1430.7707499999999</v>
      </c>
      <c r="AF22" s="1">
        <f>_xll.ciqfunctions.udf.CIQ($B22, "IQ_INC_TAX", IQ_FY, $D22, , , "USD", , AF$1)</f>
        <v>4749.3623100000004</v>
      </c>
    </row>
    <row r="23" spans="1:32" x14ac:dyDescent="0.25">
      <c r="A23" t="str">
        <f>_xll.ciqfunctions.udf.CIQ(B23,"IQ_COMPANY_NAME")</f>
        <v>Toyota Motor Corporation</v>
      </c>
      <c r="B23" s="3" t="s">
        <v>7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14873.61428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48</v>
      </c>
      <c r="AA23" s="1">
        <f>_xll.ciqfunctions.udf.CIQ($B23, "IQ_ST_INVEST", IQ_FY, $D23, , , "USD", , AA$1)</f>
        <v>22624.197649999998</v>
      </c>
      <c r="AB23" s="1">
        <f>_xll.ciqfunctions.udf.CIQ($B23, "IQ_NPPE", IQ_FY, $D23, , , "USD", , AB$1)</f>
        <v>51128.41332</v>
      </c>
      <c r="AC23" s="1">
        <f>_xll.ciqfunctions.udf.CIQ($B23, "IQ_LT_INVEST", IQ_FY, $D23, , , "USD", , AC$1)</f>
        <v>95914.987989999994</v>
      </c>
      <c r="AD23" s="1">
        <f>_xll.ciqfunctions.udf.CIQ($B23, "IQ_AP", IQ_FY, $D23, , , "USD", , AD$1)</f>
        <v>23016.879270000001</v>
      </c>
      <c r="AE23" s="1">
        <f>_xll.ciqfunctions.udf.CIQ($B23, "IQ_NET_INTEREST_EXP", IQ_FY, $D23, , , "USD", , AE$1)</f>
        <v>1162.6009100000001</v>
      </c>
      <c r="AF23" s="1">
        <f>_xll.ciqfunctions.udf.CIQ($B23, "IQ_INC_TAX", IQ_FY, $D23, , , "USD", , AF$1)</f>
        <v>5640.3588300000001</v>
      </c>
    </row>
    <row r="24" spans="1:32" x14ac:dyDescent="0.25">
      <c r="A24" t="str">
        <f>_xll.ciqfunctions.udf.CIQ(B24,"IQ_COMPANY_NAME")</f>
        <v>Toyota Motor Corporation</v>
      </c>
      <c r="B24" s="3" t="s">
        <v>7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15188.379349999999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48</v>
      </c>
      <c r="AA24" s="1">
        <f>_xll.ciqfunctions.udf.CIQ($B24, "IQ_ST_INVEST", IQ_FY, $D24, , , "USD", , AA$1)</f>
        <v>19957.822169999999</v>
      </c>
      <c r="AB24" s="1">
        <f>_xll.ciqfunctions.udf.CIQ($B24, "IQ_NPPE", IQ_FY, $D24, , , "USD", , AB$1)</f>
        <v>48293.402959999999</v>
      </c>
      <c r="AC24" s="1">
        <f>_xll.ciqfunctions.udf.CIQ($B24, "IQ_LT_INVEST", IQ_FY, $D24, , , "USD", , AC$1)</f>
        <v>91727.550170000002</v>
      </c>
      <c r="AD24" s="1">
        <f>_xll.ciqfunctions.udf.CIQ($B24, "IQ_AP", IQ_FY, $D24, , , "USD", , AD$1)</f>
        <v>21266.59748</v>
      </c>
      <c r="AE24" s="1">
        <f>_xll.ciqfunctions.udf.CIQ($B24, "IQ_NET_INTEREST_EXP", IQ_FY, $D24, , , "USD", , AE$1)</f>
        <v>1089.88069</v>
      </c>
      <c r="AF24" s="1">
        <f>_xll.ciqfunctions.udf.CIQ($B24, "IQ_INC_TAX", IQ_FY, $D24, , , "USD", , AF$1)</f>
        <v>7816.5624799999996</v>
      </c>
    </row>
    <row r="25" spans="1:32" x14ac:dyDescent="0.25">
      <c r="A25" t="str">
        <f>_xll.ciqfunctions.udf.CIQ(B25,"IQ_COMPANY_NAME")</f>
        <v>Toyota Motor Corporation</v>
      </c>
      <c r="B25" s="3" t="s">
        <v>7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15734.07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48</v>
      </c>
      <c r="AA25" s="1">
        <f>_xll.ciqfunctions.udf.CIQ($B25, "IQ_ST_INVEST", IQ_FY, $D25, , , "USD", , AA$1)</f>
        <v>20009.18449</v>
      </c>
      <c r="AB25" s="1">
        <f>_xll.ciqfunctions.udf.CIQ($B25, "IQ_NPPE", IQ_FY, $D25, , , "USD", , AB$1)</f>
        <v>44558.322410000001</v>
      </c>
      <c r="AC25" s="1">
        <f>_xll.ciqfunctions.udf.CIQ($B25, "IQ_LT_INVEST", IQ_FY, $D25, , , "USD", , AC$1)</f>
        <v>88081.25851</v>
      </c>
      <c r="AD25" s="1">
        <f>_xll.ciqfunctions.udf.CIQ($B25, "IQ_AP", IQ_FY, $D25, , , "USD", , AD$1)</f>
        <v>20089.907889999999</v>
      </c>
      <c r="AE25" s="1">
        <f>_xll.ciqfunctions.udf.CIQ($B25, "IQ_NET_INTEREST_EXP", IQ_FY, $D25, , , "USD", , AE$1)</f>
        <v>1035.5113100000001</v>
      </c>
      <c r="AF25" s="1">
        <f>_xll.ciqfunctions.udf.CIQ($B25, "IQ_INC_TAX", IQ_FY, $D25, , , "USD", , AF$1)</f>
        <v>7446.1956600000003</v>
      </c>
    </row>
    <row r="26" spans="1:32" x14ac:dyDescent="0.25">
      <c r="A26" t="str">
        <f>_xll.ciqfunctions.udf.CIQ(B26,"IQ_COMPANY_NAME")</f>
        <v>Tesla, Inc.</v>
      </c>
      <c r="B26" t="s">
        <v>6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2879.5605099999998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48</v>
      </c>
      <c r="AA26" s="1">
        <f>_xll.ciqfunctions.udf.CIQ($B26, "IQ_ST_INVEST", IQ_FY, $D26, , , "USD", , AA$1)</f>
        <v>0</v>
      </c>
      <c r="AB26" s="1">
        <f>_xll.ciqfunctions.udf.CIQ($B26, "IQ_NPPE", IQ_FY, $D26, , , "USD", , AB$1)</f>
        <v>23375</v>
      </c>
      <c r="AC26" s="1">
        <f>_xll.ciqfunctions.udf.CIQ($B26, "IQ_LT_INVEST", IQ_FY, $D26, , , "USD", , AC$1)</f>
        <v>0</v>
      </c>
      <c r="AD26" s="1">
        <f>_xll.ciqfunctions.udf.CIQ($B26, "IQ_AP", IQ_FY, $D26, , , "USD", , AD$1)</f>
        <v>6051</v>
      </c>
      <c r="AE26" s="1">
        <f>_xll.ciqfunctions.udf.CIQ($B26, "IQ_NET_INTEREST_EXP", IQ_FY, $D26, , , "USD", , AE$1)</f>
        <v>-718</v>
      </c>
      <c r="AF26" s="1">
        <f>_xll.ciqfunctions.udf.CIQ($B26, "IQ_INC_TAX", IQ_FY, $D26, , , "USD", , AF$1)</f>
        <v>292</v>
      </c>
    </row>
    <row r="27" spans="1:32" x14ac:dyDescent="0.25">
      <c r="A27" t="str">
        <f>_xll.ciqfunctions.udf.CIQ(B27,"IQ_COMPANY_NAME")</f>
        <v>Tesla, Inc.</v>
      </c>
      <c r="B27" s="3" t="s">
        <v>6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2720.1237900000001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48</v>
      </c>
      <c r="AA27" s="1">
        <f>_xll.ciqfunctions.udf.CIQ($B27, "IQ_ST_INVEST", IQ_FY, $D27, , , "USD", , AA$1)</f>
        <v>0</v>
      </c>
      <c r="AB27" s="1">
        <f>_xll.ciqfunctions.udf.CIQ($B27, "IQ_NPPE", IQ_FY, $D27, , , "USD", , AB$1)</f>
        <v>20199</v>
      </c>
      <c r="AC27" s="1">
        <f>_xll.ciqfunctions.udf.CIQ($B27, "IQ_LT_INVEST", IQ_FY, $D27, , , "USD", , AC$1)</f>
        <v>1</v>
      </c>
      <c r="AD27" s="1">
        <f>_xll.ciqfunctions.udf.CIQ($B27, "IQ_AP", IQ_FY, $D27, , , "USD", , AD$1)</f>
        <v>3771</v>
      </c>
      <c r="AE27" s="1">
        <f>_xll.ciqfunctions.udf.CIQ($B27, "IQ_NET_INTEREST_EXP", IQ_FY, $D27, , , "USD", , AE$1)</f>
        <v>-681</v>
      </c>
      <c r="AF27" s="1">
        <f>_xll.ciqfunctions.udf.CIQ($B27, "IQ_INC_TAX", IQ_FY, $D27, , , "USD", , AF$1)</f>
        <v>110</v>
      </c>
    </row>
    <row r="28" spans="1:32" x14ac:dyDescent="0.25">
      <c r="A28" t="str">
        <f>_xll.ciqfunctions.udf.CIQ(B28,"IQ_COMPANY_NAME")</f>
        <v>Tesla, Inc.</v>
      </c>
      <c r="B28" s="3" t="s">
        <v>6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2590.82231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48</v>
      </c>
      <c r="AA28" s="1">
        <f>_xll.ciqfunctions.udf.CIQ($B28, "IQ_ST_INVEST", IQ_FY, $D28, , , "USD", , AA$1)</f>
        <v>0</v>
      </c>
      <c r="AB28" s="1">
        <f>_xll.ciqfunctions.udf.CIQ($B28, "IQ_NPPE", IQ_FY, $D28, , , "USD", , AB$1)</f>
        <v>19691</v>
      </c>
      <c r="AC28" s="1">
        <f>_xll.ciqfunctions.udf.CIQ($B28, "IQ_LT_INVEST", IQ_FY, $D28, , , "USD", , AC$1)</f>
        <v>12</v>
      </c>
      <c r="AD28" s="1">
        <f>_xll.ciqfunctions.udf.CIQ($B28, "IQ_AP", IQ_FY, $D28, , , "USD", , AD$1)</f>
        <v>3405</v>
      </c>
      <c r="AE28" s="1">
        <f>_xll.ciqfunctions.udf.CIQ($B28, "IQ_NET_INTEREST_EXP", IQ_FY, $D28, , , "USD", , AE$1)</f>
        <v>-629</v>
      </c>
      <c r="AF28" s="1">
        <f>_xll.ciqfunctions.udf.CIQ($B28, "IQ_INC_TAX", IQ_FY, $D28, , , "USD", , AF$1)</f>
        <v>58</v>
      </c>
    </row>
    <row r="29" spans="1:32" x14ac:dyDescent="0.25">
      <c r="A29" t="str">
        <f>_xll.ciqfunctions.udf.CIQ(B29,"IQ_COMPANY_NAME")</f>
        <v>Tesla, Inc.</v>
      </c>
      <c r="B29" t="s">
        <v>6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2533.7991200000001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48</v>
      </c>
      <c r="AA29" s="1">
        <f>_xll.ciqfunctions.udf.CIQ($B29, "IQ_ST_INVEST", IQ_FY, $D29, , , "USD", , AA$1)</f>
        <v>0</v>
      </c>
      <c r="AB29" s="1">
        <f>_xll.ciqfunctions.udf.CIQ($B29, "IQ_NPPE", IQ_FY, $D29, , , "USD", , AB$1)</f>
        <v>20491.616000000002</v>
      </c>
      <c r="AC29" s="1">
        <f>_xll.ciqfunctions.udf.CIQ($B29, "IQ_LT_INVEST", IQ_FY, $D29, , , "USD", , AC$1)</f>
        <v>5.3040000000000003</v>
      </c>
      <c r="AD29" s="1">
        <f>_xll.ciqfunctions.udf.CIQ($B29, "IQ_AP", IQ_FY, $D29, , , "USD", , AD$1)</f>
        <v>2390.25</v>
      </c>
      <c r="AE29" s="1">
        <f>_xll.ciqfunctions.udf.CIQ($B29, "IQ_NET_INTEREST_EXP", IQ_FY, $D29, , , "USD", , AE$1)</f>
        <v>-458</v>
      </c>
      <c r="AF29" s="1">
        <f>_xll.ciqfunctions.udf.CIQ($B29, "IQ_INC_TAX", IQ_FY, $D29, , , "USD", , AF$1)</f>
        <v>32</v>
      </c>
    </row>
    <row r="30" spans="1:32" x14ac:dyDescent="0.25">
      <c r="A30" t="str">
        <f>_xll.ciqfunctions.udf.CIQ(B30,"IQ_COMPANY_NAME")</f>
        <v>Tesla, Inc.</v>
      </c>
      <c r="B30" s="3" t="s">
        <v>6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2425.0564199999999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48</v>
      </c>
      <c r="AA30" s="1">
        <f>_xll.ciqfunctions.udf.CIQ($B30, "IQ_ST_INVEST", IQ_FY, $D30, , , "USD", , AA$1)</f>
        <v>0</v>
      </c>
      <c r="AB30" s="1">
        <f>_xll.ciqfunctions.udf.CIQ($B30, "IQ_NPPE", IQ_FY, $D30, , , "USD", , AB$1)</f>
        <v>15036.916999999999</v>
      </c>
      <c r="AC30" s="1">
        <f>_xll.ciqfunctions.udf.CIQ($B30, "IQ_LT_INVEST", IQ_FY, $D30, , , "USD", , AC$1)</f>
        <v>0</v>
      </c>
      <c r="AD30" s="1">
        <f>_xll.ciqfunctions.udf.CIQ($B30, "IQ_AP", IQ_FY, $D30, , , "USD", , AD$1)</f>
        <v>1860.3409999999999</v>
      </c>
      <c r="AE30" s="1">
        <f>_xll.ciqfunctions.udf.CIQ($B30, "IQ_NET_INTEREST_EXP", IQ_FY, $D30, , , "USD", , AE$1)</f>
        <v>-183.285</v>
      </c>
      <c r="AF30" s="1">
        <f>_xll.ciqfunctions.udf.CIQ($B30, "IQ_INC_TAX", IQ_FY, $D30, , , "USD", , AF$1)</f>
        <v>26.698</v>
      </c>
    </row>
    <row r="31" spans="1:32" x14ac:dyDescent="0.25">
      <c r="A31" t="str">
        <f>_xll.ciqfunctions.udf.CIQ(B31,"IQ_COMPANY_NAME")</f>
        <v>Tesla, Inc.</v>
      </c>
      <c r="B31" s="3" t="s">
        <v>6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1980.8450700000001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48</v>
      </c>
      <c r="AA31" s="1">
        <f>_xll.ciqfunctions.udf.CIQ($B31, "IQ_ST_INVEST", IQ_FY, $D31, , , "USD", , AA$1)</f>
        <v>0</v>
      </c>
      <c r="AB31" s="1">
        <f>_xll.ciqfunctions.udf.CIQ($B31, "IQ_NPPE", IQ_FY, $D31, , , "USD", , AB$1)</f>
        <v>5194.7370000000001</v>
      </c>
      <c r="AC31" s="1">
        <f>_xll.ciqfunctions.udf.CIQ($B31, "IQ_LT_INVEST", IQ_FY, $D31, , , "USD", , AC$1)</f>
        <v>0</v>
      </c>
      <c r="AD31" s="1">
        <f>_xll.ciqfunctions.udf.CIQ($B31, "IQ_AP", IQ_FY, $D31, , , "USD", , AD$1)</f>
        <v>916.14800000000002</v>
      </c>
      <c r="AE31" s="1">
        <f>_xll.ciqfunctions.udf.CIQ($B31, "IQ_NET_INTEREST_EXP", IQ_FY, $D31, , , "USD", , AE$1)</f>
        <v>-117.343</v>
      </c>
      <c r="AF31" s="1">
        <f>_xll.ciqfunctions.udf.CIQ($B31, "IQ_INC_TAX", IQ_FY, $D31, , , "USD", , AF$1)</f>
        <v>13.039</v>
      </c>
    </row>
    <row r="32" spans="1:32" x14ac:dyDescent="0.25">
      <c r="A32" t="str">
        <f>_xll.ciqfunctions.udf.CIQ(B32,"IQ_COMPANY_NAME")</f>
        <v>Mitsubishi Corporation</v>
      </c>
      <c r="B32" s="3" t="s">
        <v>5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48</v>
      </c>
      <c r="AA32" s="1">
        <f>_xll.ciqfunctions.udf.CIQ($B32, "IQ_ST_INVEST", IQ_FY, $D32, , , "USD", , AA$1)</f>
        <v>1397.2510500000001</v>
      </c>
      <c r="AB32" s="1">
        <f>_xll.ciqfunctions.udf.CIQ($B32, "IQ_NPPE", IQ_FY, $D32, , , "USD", , AB$1)</f>
        <v>34034.954510000003</v>
      </c>
      <c r="AC32" s="1">
        <f>_xll.ciqfunctions.udf.CIQ($B32, "IQ_LT_INVEST", IQ_FY, $D32, , , "USD", , AC$1)</f>
        <v>46838.109340000003</v>
      </c>
      <c r="AD32" s="1">
        <f>_xll.ciqfunctions.udf.CIQ($B32, "IQ_AP", IQ_FY, $D32, , , "USD", , AD$1)</f>
        <v>23670.6764</v>
      </c>
      <c r="AE32" s="1">
        <f>_xll.ciqfunctions.udf.CIQ($B32, "IQ_NET_INTEREST_EXP", IQ_FY, $D32, , , "USD", , AE$1)</f>
        <v>959.46177</v>
      </c>
      <c r="AF32" s="1">
        <f>_xll.ciqfunctions.udf.CIQ($B32, "IQ_INC_TAX", IQ_FY, $D32, , , "USD", , AF$1)</f>
        <v>527.06272000000001</v>
      </c>
    </row>
    <row r="33" spans="1:32" x14ac:dyDescent="0.25">
      <c r="A33" t="str">
        <f>_xll.ciqfunctions.udf.CIQ(B33,"IQ_COMPANY_NAME")</f>
        <v>Mitsubishi Corporation</v>
      </c>
      <c r="B33" s="3" t="s">
        <v>5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48</v>
      </c>
      <c r="AA33" s="1">
        <f>_xll.ciqfunctions.udf.CIQ($B33, "IQ_ST_INVEST", IQ_FY, $D33, , , "USD", , AA$1)</f>
        <v>1933.4897000000001</v>
      </c>
      <c r="AB33" s="1">
        <f>_xll.ciqfunctions.udf.CIQ($B33, "IQ_NPPE", IQ_FY, $D33, , , "USD", , AB$1)</f>
        <v>19573.702140000001</v>
      </c>
      <c r="AC33" s="1">
        <f>_xll.ciqfunctions.udf.CIQ($B33, "IQ_LT_INVEST", IQ_FY, $D33, , , "USD", , AC$1)</f>
        <v>48574.134420000002</v>
      </c>
      <c r="AD33" s="1">
        <f>_xll.ciqfunctions.udf.CIQ($B33, "IQ_AP", IQ_FY, $D33, , , "USD", , AD$1)</f>
        <v>25836.6024</v>
      </c>
      <c r="AE33" s="1">
        <f>_xll.ciqfunctions.udf.CIQ($B33, "IQ_NET_INTEREST_EXP", IQ_FY, $D33, , , "USD", , AE$1)</f>
        <v>1171.5187800000001</v>
      </c>
      <c r="AF33" s="1">
        <f>_xll.ciqfunctions.udf.CIQ($B33, "IQ_INC_TAX", IQ_FY, $D33, , , "USD", , AF$1)</f>
        <v>1859.2996499999999</v>
      </c>
    </row>
    <row r="34" spans="1:32" x14ac:dyDescent="0.25">
      <c r="A34" t="str">
        <f>_xll.ciqfunctions.udf.CIQ(B34,"IQ_COMPANY_NAME")</f>
        <v>Mitsubishi Corporation</v>
      </c>
      <c r="B34" s="3" t="s">
        <v>5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48</v>
      </c>
      <c r="AA34" s="1">
        <f>_xll.ciqfunctions.udf.CIQ($B34, "IQ_ST_INVEST", IQ_FY, $D34, , , "USD", , AA$1)</f>
        <v>2287.79259</v>
      </c>
      <c r="AB34" s="1">
        <f>_xll.ciqfunctions.udf.CIQ($B34, "IQ_NPPE", IQ_FY, $D34, , , "USD", , AB$1)</f>
        <v>19831.411889999999</v>
      </c>
      <c r="AC34" s="1">
        <f>_xll.ciqfunctions.udf.CIQ($B34, "IQ_LT_INVEST", IQ_FY, $D34, , , "USD", , AC$1)</f>
        <v>50195.34158</v>
      </c>
      <c r="AD34" s="1">
        <f>_xll.ciqfunctions.udf.CIQ($B34, "IQ_AP", IQ_FY, $D34, , , "USD", , AD$1)</f>
        <v>25594.40826</v>
      </c>
      <c r="AE34" s="1">
        <f>_xll.ciqfunctions.udf.CIQ($B34, "IQ_NET_INTEREST_EXP", IQ_FY, $D34, , , "USD", , AE$1)</f>
        <v>1194.8684699999999</v>
      </c>
      <c r="AF34" s="1">
        <f>_xll.ciqfunctions.udf.CIQ($B34, "IQ_INC_TAX", IQ_FY, $D34, , , "USD", , AF$1)</f>
        <v>1904.8633299999999</v>
      </c>
    </row>
    <row r="35" spans="1:32" x14ac:dyDescent="0.25">
      <c r="A35" t="str">
        <f>_xll.ciqfunctions.udf.CIQ(B35,"IQ_COMPANY_NAME")</f>
        <v>Mitsubishi Corporation</v>
      </c>
      <c r="B35" s="3" t="s">
        <v>5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48</v>
      </c>
      <c r="AA35" s="1">
        <f>_xll.ciqfunctions.udf.CIQ($B35, "IQ_ST_INVEST", IQ_FY, $D35, , , "USD", , AA$1)</f>
        <v>2381.1390500000002</v>
      </c>
      <c r="AB35" s="1">
        <f>_xll.ciqfunctions.udf.CIQ($B35, "IQ_NPPE", IQ_FY, $D35, , , "USD", , AB$1)</f>
        <v>22284.430830000001</v>
      </c>
      <c r="AC35" s="1">
        <f>_xll.ciqfunctions.udf.CIQ($B35, "IQ_LT_INVEST", IQ_FY, $D35, , , "USD", , AC$1)</f>
        <v>45137.148659999999</v>
      </c>
      <c r="AD35" s="1">
        <f>_xll.ciqfunctions.udf.CIQ($B35, "IQ_AP", IQ_FY, $D35, , , "USD", , AD$1)</f>
        <v>22431.92859</v>
      </c>
      <c r="AE35" s="1">
        <f>_xll.ciqfunctions.udf.CIQ($B35, "IQ_NET_INTEREST_EXP", IQ_FY, $D35, , , "USD", , AE$1)</f>
        <v>743.06727999999998</v>
      </c>
      <c r="AF35" s="1">
        <f>_xll.ciqfunctions.udf.CIQ($B35, "IQ_INC_TAX", IQ_FY, $D35, , , "USD", , AF$1)</f>
        <v>1088.48432</v>
      </c>
    </row>
    <row r="36" spans="1:32" x14ac:dyDescent="0.25">
      <c r="A36" t="str">
        <f>_xll.ciqfunctions.udf.CIQ(B36,"IQ_COMPANY_NAME")</f>
        <v>Mitsubishi Corporation</v>
      </c>
      <c r="B36" s="3" t="s">
        <v>5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48</v>
      </c>
      <c r="AA36" s="1">
        <f>_xll.ciqfunctions.udf.CIQ($B36, "IQ_ST_INVEST", IQ_FY, $D36, , , "USD", , AA$1)</f>
        <v>2233.1878700000002</v>
      </c>
      <c r="AB36" s="1">
        <f>_xll.ciqfunctions.udf.CIQ($B36, "IQ_NPPE", IQ_FY, $D36, , , "USD", , AB$1)</f>
        <v>20446.634890000001</v>
      </c>
      <c r="AC36" s="1">
        <f>_xll.ciqfunctions.udf.CIQ($B36, "IQ_LT_INVEST", IQ_FY, $D36, , , "USD", , AC$1)</f>
        <v>44324.027909999997</v>
      </c>
      <c r="AD36" s="1">
        <f>_xll.ciqfunctions.udf.CIQ($B36, "IQ_AP", IQ_FY, $D36, , , "USD", , AD$1)</f>
        <v>19062.45019</v>
      </c>
      <c r="AE36" s="1">
        <f>_xll.ciqfunctions.udf.CIQ($B36, "IQ_NET_INTEREST_EXP", IQ_FY, $D36, , , "USD", , AE$1)</f>
        <v>643.12919999999997</v>
      </c>
      <c r="AF36" s="1">
        <f>_xll.ciqfunctions.udf.CIQ($B36, "IQ_INC_TAX", IQ_FY, $D36, , , "USD", , AF$1)</f>
        <v>354.58346999999998</v>
      </c>
    </row>
    <row r="37" spans="1:32" x14ac:dyDescent="0.25">
      <c r="A37" t="str">
        <f>_xll.ciqfunctions.udf.CIQ(B37,"IQ_COMPANY_NAME")</f>
        <v>Mitsubishi Corporation</v>
      </c>
      <c r="B37" s="3" t="s">
        <v>5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48</v>
      </c>
      <c r="AA37" s="1">
        <f>_xll.ciqfunctions.udf.CIQ($B37, "IQ_ST_INVEST", IQ_FY, $D37, , , "USD", , AA$1)</f>
        <v>3174.3979300000001</v>
      </c>
      <c r="AB37" s="1">
        <f>_xll.ciqfunctions.udf.CIQ($B37, "IQ_NPPE", IQ_FY, $D37, , , "USD", , AB$1)</f>
        <v>19962.17224</v>
      </c>
      <c r="AC37" s="1">
        <f>_xll.ciqfunctions.udf.CIQ($B37, "IQ_LT_INVEST", IQ_FY, $D37, , , "USD", , AC$1)</f>
        <v>46467.27319</v>
      </c>
      <c r="AD37" s="1">
        <f>_xll.ciqfunctions.udf.CIQ($B37, "IQ_AP", IQ_FY, $D37, , , "USD", , AD$1)</f>
        <v>20814.751639999999</v>
      </c>
      <c r="AE37" s="1">
        <f>_xll.ciqfunctions.udf.CIQ($B37, "IQ_NET_INTEREST_EXP", IQ_FY, $D37, , , "USD", , AE$1)</f>
        <v>1323.8186800000001</v>
      </c>
      <c r="AF37" s="1">
        <f>_xll.ciqfunctions.udf.CIQ($B37, "IQ_INC_TAX", IQ_FY, $D37, , , "USD", , AF$1)</f>
        <v>1402.87527</v>
      </c>
    </row>
    <row r="38" spans="1:32" x14ac:dyDescent="0.25">
      <c r="A38" t="str">
        <f>_xll.ciqfunctions.udf.CIQ(B38,"IQ_COMPANY_NAME")</f>
        <v>Hyundai Motor Company</v>
      </c>
      <c r="B38" s="3" t="s">
        <v>4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188.79606000000001</v>
      </c>
      <c r="N38" s="1">
        <f>IF(_xll.ciqfunctions.udf.CIQ($B38, "IQ_COMMON", IQ_FY, $D38, , , "USD", , N$1)=0,"na",_xll.ciqfunctions.udf.CIQ($B38, "IQ_COMMON", IQ_FY, $D38, , , "USD", , N$1))</f>
        <v>1179.42472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48</v>
      </c>
      <c r="AA38" s="1">
        <f>_xll.ciqfunctions.udf.CIQ($B38, "IQ_ST_INVEST", IQ_FY, $D38, , , "USD", , AA$1)</f>
        <v>6699.95687</v>
      </c>
      <c r="AB38" s="1">
        <f>_xll.ciqfunctions.udf.CIQ($B38, "IQ_NPPE", IQ_FY, $D38, , , "USD", , AB$1)</f>
        <v>50934.296909999997</v>
      </c>
      <c r="AC38" s="1">
        <f>_xll.ciqfunctions.udf.CIQ($B38, "IQ_LT_INVEST", IQ_FY, $D38, , , "USD", , AC$1)</f>
        <v>20830.96155</v>
      </c>
      <c r="AD38" s="1">
        <f>_xll.ciqfunctions.udf.CIQ($B38, "IQ_AP", IQ_FY, $D38, , , "USD", , AD$1)</f>
        <v>8079.96425</v>
      </c>
      <c r="AE38" s="1">
        <f>_xll.ciqfunctions.udf.CIQ($B38, "IQ_NET_INTEREST_EXP", IQ_FY, $D38, , , "USD", , AE$1)</f>
        <v>64.892009999999999</v>
      </c>
      <c r="AF38" s="1">
        <f>_xll.ciqfunctions.udf.CIQ($B38, "IQ_INC_TAX", IQ_FY, $D38, , , "USD", , AF$1)</f>
        <v>155.01949999999999</v>
      </c>
    </row>
    <row r="39" spans="1:32" x14ac:dyDescent="0.25">
      <c r="A39" t="str">
        <f>_xll.ciqfunctions.udf.CIQ(B39,"IQ_COMPANY_NAME")</f>
        <v>Hyundai Motor Company</v>
      </c>
      <c r="B39" s="3" t="s">
        <v>4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177.96682999999999</v>
      </c>
      <c r="N39" s="1">
        <f>IF(_xll.ciqfunctions.udf.CIQ($B39, "IQ_COMMON", IQ_FY, $D39, , , "USD", , N$1)=0,"na",_xll.ciqfunctions.udf.CIQ($B39, "IQ_COMMON", IQ_FY, $D39, , , "USD", , N$1))</f>
        <v>1111.7736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48</v>
      </c>
      <c r="AA39" s="1">
        <f>_xll.ciqfunctions.udf.CIQ($B39, "IQ_ST_INVEST", IQ_FY, $D39, , , "USD", , AA$1)</f>
        <v>6393.1079</v>
      </c>
      <c r="AB39" s="1">
        <f>_xll.ciqfunctions.udf.CIQ($B39, "IQ_NPPE", IQ_FY, $D39, , , "USD", , AB$1)</f>
        <v>47323.393689999997</v>
      </c>
      <c r="AC39" s="1">
        <f>_xll.ciqfunctions.udf.CIQ($B39, "IQ_LT_INVEST", IQ_FY, $D39, , , "USD", , AC$1)</f>
        <v>19146.318650000001</v>
      </c>
      <c r="AD39" s="1">
        <f>_xll.ciqfunctions.udf.CIQ($B39, "IQ_AP", IQ_FY, $D39, , , "USD", , AD$1)</f>
        <v>6643.1246899999996</v>
      </c>
      <c r="AE39" s="1">
        <f>_xll.ciqfunctions.udf.CIQ($B39, "IQ_NET_INTEREST_EXP", IQ_FY, $D39, , , "USD", , AE$1)</f>
        <v>197.59452999999999</v>
      </c>
      <c r="AF39" s="1">
        <f>_xll.ciqfunctions.udf.CIQ($B39, "IQ_INC_TAX", IQ_FY, $D39, , , "USD", , AF$1)</f>
        <v>847.23091999999997</v>
      </c>
    </row>
    <row r="40" spans="1:32" x14ac:dyDescent="0.25">
      <c r="A40" t="str">
        <f>_xll.ciqfunctions.udf.CIQ(B40,"IQ_COMPANY_NAME")</f>
        <v>Hyundai Motor Company</v>
      </c>
      <c r="B40" s="3" t="s">
        <v>4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184.55966000000001</v>
      </c>
      <c r="N40" s="1">
        <f>IF(_xll.ciqfunctions.udf.CIQ($B40, "IQ_COMMON", IQ_FY, $D40, , , "USD", , N$1)=0,"na",_xll.ciqfunctions.udf.CIQ($B40, "IQ_COMMON", IQ_FY, $D40, , , "USD", , N$1))</f>
        <v>1152.95957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48</v>
      </c>
      <c r="AA40" s="1">
        <f>_xll.ciqfunctions.udf.CIQ($B40, "IQ_ST_INVEST", IQ_FY, $D40, , , "USD", , AA$1)</f>
        <v>7226.5138399999996</v>
      </c>
      <c r="AB40" s="1">
        <f>_xll.ciqfunctions.udf.CIQ($B40, "IQ_NPPE", IQ_FY, $D40, , , "USD", , AB$1)</f>
        <v>45786.107089999998</v>
      </c>
      <c r="AC40" s="1">
        <f>_xll.ciqfunctions.udf.CIQ($B40, "IQ_LT_INVEST", IQ_FY, $D40, , , "USD", , AC$1)</f>
        <v>17472.806390000002</v>
      </c>
      <c r="AD40" s="1">
        <f>_xll.ciqfunctions.udf.CIQ($B40, "IQ_AP", IQ_FY, $D40, , , "USD", , AD$1)</f>
        <v>6876.8304200000002</v>
      </c>
      <c r="AE40" s="1">
        <f>_xll.ciqfunctions.udf.CIQ($B40, "IQ_NET_INTEREST_EXP", IQ_FY, $D40, , , "USD", , AE$1)</f>
        <v>212.97826000000001</v>
      </c>
      <c r="AF40" s="1">
        <f>_xll.ciqfunctions.udf.CIQ($B40, "IQ_INC_TAX", IQ_FY, $D40, , , "USD", , AF$1)</f>
        <v>794.57728999999995</v>
      </c>
    </row>
    <row r="41" spans="1:32" x14ac:dyDescent="0.25">
      <c r="A41" t="str">
        <f>_xll.ciqfunctions.udf.CIQ(B41,"IQ_COMPANY_NAME")</f>
        <v>Hyundai Motor Company</v>
      </c>
      <c r="B41" s="3" t="s">
        <v>4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192.33244999999999</v>
      </c>
      <c r="N41" s="1">
        <f>IF(_xll.ciqfunctions.udf.CIQ($B41, "IQ_COMMON", IQ_FY, $D41, , , "USD", , N$1)=0,"na",_xll.ciqfunctions.udf.CIQ($B41, "IQ_COMMON", IQ_FY, $D41, , , "USD", , N$1))</f>
        <v>1201.5168699999999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48</v>
      </c>
      <c r="AA41" s="1">
        <f>_xll.ciqfunctions.udf.CIQ($B41, "IQ_ST_INVEST", IQ_FY, $D41, , , "USD", , AA$1)</f>
        <v>7264.1796000000004</v>
      </c>
      <c r="AB41" s="1">
        <f>_xll.ciqfunctions.udf.CIQ($B41, "IQ_NPPE", IQ_FY, $D41, , , "USD", , AB$1)</f>
        <v>47324.722730000001</v>
      </c>
      <c r="AC41" s="1">
        <f>_xll.ciqfunctions.udf.CIQ($B41, "IQ_LT_INVEST", IQ_FY, $D41, , , "USD", , AC$1)</f>
        <v>18618.205689999999</v>
      </c>
      <c r="AD41" s="1">
        <f>_xll.ciqfunctions.udf.CIQ($B41, "IQ_AP", IQ_FY, $D41, , , "USD", , AD$1)</f>
        <v>6069.5683600000002</v>
      </c>
      <c r="AE41" s="1">
        <f>_xll.ciqfunctions.udf.CIQ($B41, "IQ_NET_INTEREST_EXP", IQ_FY, $D41, , , "USD", , AE$1)</f>
        <v>128.63914</v>
      </c>
      <c r="AF41" s="1">
        <f>_xll.ciqfunctions.udf.CIQ($B41, "IQ_INC_TAX", IQ_FY, $D41, , , "USD", , AF$1)</f>
        <v>-100.9586</v>
      </c>
    </row>
    <row r="42" spans="1:32" x14ac:dyDescent="0.25">
      <c r="A42" t="str">
        <f>_xll.ciqfunctions.udf.CIQ(B42,"IQ_COMPANY_NAME")</f>
        <v>Hyundai Motor Company</v>
      </c>
      <c r="B42" s="3" t="s">
        <v>4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23020.078170000001</v>
      </c>
      <c r="I42" s="1">
        <f>_xll.ciqfunctions.udf.CIQ($B42, "IQ_TOTAL_CA", IQ_FY, $D42, , , "USD", , I$1)</f>
        <v>60179.608189999999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170.66433000000001</v>
      </c>
      <c r="N42" s="1">
        <f>IF(_xll.ciqfunctions.udf.CIQ($B42, "IQ_COMMON", IQ_FY, $D42, , , "USD", , N$1)=0,"na",_xll.ciqfunctions.udf.CIQ($B42, "IQ_COMMON", IQ_FY, $D42, , , "USD", , N$1))</f>
        <v>1066.1542999999999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229.96189000000001</v>
      </c>
      <c r="T42" s="1">
        <f>_xll.ciqfunctions.udf.CIQ($B42, "IQ_TOTAL_DEBT", IQ_FY, $D42, , , "USD", , T$1)</f>
        <v>61005.614220000003</v>
      </c>
      <c r="U42" s="1">
        <f>IF(_xll.ciqfunctions.udf.CIQ($B42, "IQ_PREF_DIV_OTHER", IQ_FY, $D42, , , "USD", , U$1)=0,"na",_xll.ciqfunctions.udf.CIQ($B42, "IQ_PREF_DIV_OTHER", IQ_FY, $D42, , , "USD", , U$1))</f>
        <v>649.28963999999996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48</v>
      </c>
      <c r="AA42" s="1">
        <f>_xll.ciqfunctions.udf.CIQ($B42, "IQ_ST_INVEST", IQ_FY, $D42, , , "USD", , AA$1)</f>
        <v>6121.0034999999998</v>
      </c>
      <c r="AB42" s="1">
        <f>_xll.ciqfunctions.udf.CIQ($B42, "IQ_NPPE", IQ_FY, $D42, , , "USD", , AB$1)</f>
        <v>42132.583509999997</v>
      </c>
      <c r="AC42" s="1">
        <f>_xll.ciqfunctions.udf.CIQ($B42, "IQ_LT_INVEST", IQ_FY, $D42, , , "USD", , AC$1)</f>
        <v>17097.022239999998</v>
      </c>
      <c r="AD42" s="1">
        <f>_xll.ciqfunctions.udf.CIQ($B42, "IQ_AP", IQ_FY, $D42, , , "USD", , AD$1)</f>
        <v>5802.8098499999996</v>
      </c>
      <c r="AE42" s="1">
        <f>_xll.ciqfunctions.udf.CIQ($B42, "IQ_NET_INTEREST_EXP", IQ_FY, $D42, , , "USD", , AE$1)</f>
        <v>116.7848</v>
      </c>
      <c r="AF42" s="1">
        <f>_xll.ciqfunctions.udf.CIQ($B42, "IQ_INC_TAX", IQ_FY, $D42, , , "USD", , AF$1)</f>
        <v>1318.5753099999999</v>
      </c>
    </row>
    <row r="43" spans="1:32" x14ac:dyDescent="0.25">
      <c r="A43" t="str">
        <f>_xll.ciqfunctions.udf.CIQ(B43,"IQ_COMPANY_NAME")</f>
        <v>Hyundai Motor Company</v>
      </c>
      <c r="B43" s="3" t="s">
        <v>4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174.60034999999999</v>
      </c>
      <c r="N43" s="1">
        <f>IF(_xll.ciqfunctions.udf.CIQ($B43, "IQ_COMMON", IQ_FY, $D43, , , "USD", , N$1)=0,"na",_xll.ciqfunctions.udf.CIQ($B43, "IQ_COMMON", IQ_FY, $D43, , , "USD", , N$1))</f>
        <v>1090.7429299999999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48</v>
      </c>
      <c r="AA43" s="1">
        <f>_xll.ciqfunctions.udf.CIQ($B43, "IQ_ST_INVEST", IQ_FY, $D43, , , "USD", , AA$1)</f>
        <v>5876.5103799999997</v>
      </c>
      <c r="AB43" s="1">
        <f>_xll.ciqfunctions.udf.CIQ($B43, "IQ_NPPE", IQ_FY, $D43, , , "USD", , AB$1)</f>
        <v>39446.376510000002</v>
      </c>
      <c r="AC43" s="1">
        <f>_xll.ciqfunctions.udf.CIQ($B43, "IQ_LT_INVEST", IQ_FY, $D43, , , "USD", , AC$1)</f>
        <v>16658.91992</v>
      </c>
      <c r="AD43" s="1">
        <f>_xll.ciqfunctions.udf.CIQ($B43, "IQ_AP", IQ_FY, $D43, , , "USD", , AD$1)</f>
        <v>6017.5250100000003</v>
      </c>
      <c r="AE43" s="1">
        <f>_xll.ciqfunctions.udf.CIQ($B43, "IQ_NET_INTEREST_EXP", IQ_FY, $D43, , , "USD", , AE$1)</f>
        <v>208.58206999999999</v>
      </c>
      <c r="AF43" s="1">
        <f>_xll.ciqfunctions.udf.CIQ($B43, "IQ_INC_TAX", IQ_FY, $D43, , , "USD", , AF$1)</f>
        <v>1657.28286</v>
      </c>
    </row>
    <row r="44" spans="1:32" x14ac:dyDescent="0.25">
      <c r="A44" t="str">
        <f>_xll.ciqfunctions.udf.CIQ(B44,"IQ_COMPANY_NAME")</f>
        <v>Kia Corporation</v>
      </c>
      <c r="B44" s="3" t="s">
        <v>3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48</v>
      </c>
      <c r="AA44" s="1">
        <f>_xll.ciqfunctions.udf.CIQ($B44, "IQ_ST_INVEST", IQ_FY, $D44, , , "USD", , AA$1)</f>
        <v>2786.4594999999999</v>
      </c>
      <c r="AB44" s="1">
        <f>_xll.ciqfunctions.udf.CIQ($B44, "IQ_NPPE", IQ_FY, $D44, , , "USD", , AB$1)</f>
        <v>14316.044320000001</v>
      </c>
      <c r="AC44" s="1">
        <f>_xll.ciqfunctions.udf.CIQ($B44, "IQ_LT_INVEST", IQ_FY, $D44, , , "USD", , AC$1)</f>
        <v>13977.358</v>
      </c>
      <c r="AD44" s="1">
        <f>_xll.ciqfunctions.udf.CIQ($B44, "IQ_AP", IQ_FY, $D44, , , "USD", , AD$1)</f>
        <v>6710.1069299999999</v>
      </c>
      <c r="AE44" s="1">
        <f>_xll.ciqfunctions.udf.CIQ($B44, "IQ_NET_INTEREST_EXP", IQ_FY, $D44, , , "USD", , AE$1)</f>
        <v>-55.949370000000002</v>
      </c>
      <c r="AF44" s="1">
        <f>_xll.ciqfunctions.udf.CIQ($B44, "IQ_INC_TAX", IQ_FY, $D44, , , "USD", , AF$1)</f>
        <v>325.07846999999998</v>
      </c>
    </row>
    <row r="45" spans="1:32" x14ac:dyDescent="0.25">
      <c r="A45" t="str">
        <f>_xll.ciqfunctions.udf.CIQ(B45,"IQ_COMPANY_NAME")</f>
        <v>Kia Corporation</v>
      </c>
      <c r="B45" s="3" t="s">
        <v>3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48</v>
      </c>
      <c r="AA45" s="1">
        <f>_xll.ciqfunctions.udf.CIQ($B45, "IQ_ST_INVEST", IQ_FY, $D45, , , "USD", , AA$1)</f>
        <v>2746.8014199999998</v>
      </c>
      <c r="AB45" s="1">
        <f>_xll.ciqfunctions.udf.CIQ($B45, "IQ_NPPE", IQ_FY, $D45, , , "USD", , AB$1)</f>
        <v>13639.502189999999</v>
      </c>
      <c r="AC45" s="1">
        <f>_xll.ciqfunctions.udf.CIQ($B45, "IQ_LT_INVEST", IQ_FY, $D45, , , "USD", , AC$1)</f>
        <v>12596.9115</v>
      </c>
      <c r="AD45" s="1">
        <f>_xll.ciqfunctions.udf.CIQ($B45, "IQ_AP", IQ_FY, $D45, , , "USD", , AD$1)</f>
        <v>5861.2490100000005</v>
      </c>
      <c r="AE45" s="1">
        <f>_xll.ciqfunctions.udf.CIQ($B45, "IQ_NET_INTEREST_EXP", IQ_FY, $D45, , , "USD", , AE$1)</f>
        <v>3.6873399999999998</v>
      </c>
      <c r="AF45" s="1">
        <f>_xll.ciqfunctions.udf.CIQ($B45, "IQ_INC_TAX", IQ_FY, $D45, , , "USD", , AF$1)</f>
        <v>610.17827999999997</v>
      </c>
    </row>
    <row r="46" spans="1:32" x14ac:dyDescent="0.25">
      <c r="A46" t="str">
        <f>_xll.ciqfunctions.udf.CIQ(B46,"IQ_COMPANY_NAME")</f>
        <v>Kia Corporation</v>
      </c>
      <c r="B46" s="3" t="s">
        <v>3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48</v>
      </c>
      <c r="AA46" s="1">
        <f>_xll.ciqfunctions.udf.CIQ($B46, "IQ_ST_INVEST", IQ_FY, $D46, , , "USD", , AA$1)</f>
        <v>4194.1539599999996</v>
      </c>
      <c r="AB46" s="1">
        <f>_xll.ciqfunctions.udf.CIQ($B46, "IQ_NPPE", IQ_FY, $D46, , , "USD", , AB$1)</f>
        <v>13297.37509</v>
      </c>
      <c r="AC46" s="1">
        <f>_xll.ciqfunctions.udf.CIQ($B46, "IQ_LT_INVEST", IQ_FY, $D46, , , "USD", , AC$1)</f>
        <v>12303.716700000001</v>
      </c>
      <c r="AD46" s="1">
        <f>_xll.ciqfunctions.udf.CIQ($B46, "IQ_AP", IQ_FY, $D46, , , "USD", , AD$1)</f>
        <v>5609.6503000000002</v>
      </c>
      <c r="AE46" s="1">
        <f>_xll.ciqfunctions.udf.CIQ($B46, "IQ_NET_INTEREST_EXP", IQ_FY, $D46, , , "USD", , AE$1)</f>
        <v>11.670339999999999</v>
      </c>
      <c r="AF46" s="1">
        <f>_xll.ciqfunctions.udf.CIQ($B46, "IQ_INC_TAX", IQ_FY, $D46, , , "USD", , AF$1)</f>
        <v>280.89024000000001</v>
      </c>
    </row>
    <row r="47" spans="1:32" x14ac:dyDescent="0.25">
      <c r="A47" t="str">
        <f>_xll.ciqfunctions.udf.CIQ(B47,"IQ_COMPANY_NAME")</f>
        <v>Kia Corporation</v>
      </c>
      <c r="B47" s="3" t="s">
        <v>3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48</v>
      </c>
      <c r="AA47" s="1">
        <f>_xll.ciqfunctions.udf.CIQ($B47, "IQ_ST_INVEST", IQ_FY, $D47, , , "USD", , AA$1)</f>
        <v>7308.9393200000004</v>
      </c>
      <c r="AB47" s="1">
        <f>_xll.ciqfunctions.udf.CIQ($B47, "IQ_NPPE", IQ_FY, $D47, , , "USD", , AB$1)</f>
        <v>12780.50887</v>
      </c>
      <c r="AC47" s="1">
        <f>_xll.ciqfunctions.udf.CIQ($B47, "IQ_LT_INVEST", IQ_FY, $D47, , , "USD", , AC$1)</f>
        <v>12607.03793</v>
      </c>
      <c r="AD47" s="1">
        <f>_xll.ciqfunctions.udf.CIQ($B47, "IQ_AP", IQ_FY, $D47, , , "USD", , AD$1)</f>
        <v>4786.5544399999999</v>
      </c>
      <c r="AE47" s="1">
        <f>_xll.ciqfunctions.udf.CIQ($B47, "IQ_NET_INTEREST_EXP", IQ_FY, $D47, , , "USD", , AE$1)</f>
        <v>-38.530889999999999</v>
      </c>
      <c r="AF47" s="1">
        <f>_xll.ciqfunctions.udf.CIQ($B47, "IQ_INC_TAX", IQ_FY, $D47, , , "USD", , AF$1)</f>
        <v>161.04230999999999</v>
      </c>
    </row>
    <row r="48" spans="1:32" x14ac:dyDescent="0.25">
      <c r="A48" t="str">
        <f>_xll.ciqfunctions.udf.CIQ(B48,"IQ_COMPANY_NAME")</f>
        <v>Kia Corporation</v>
      </c>
      <c r="B48" s="3" t="s">
        <v>3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48</v>
      </c>
      <c r="AA48" s="1">
        <f>_xll.ciqfunctions.udf.CIQ($B48, "IQ_ST_INVEST", IQ_FY, $D48, , , "USD", , AA$1)</f>
        <v>4392.9661999999998</v>
      </c>
      <c r="AB48" s="1">
        <f>_xll.ciqfunctions.udf.CIQ($B48, "IQ_NPPE", IQ_FY, $D48, , , "USD", , AB$1)</f>
        <v>11208.00763</v>
      </c>
      <c r="AC48" s="1">
        <f>_xll.ciqfunctions.udf.CIQ($B48, "IQ_LT_INVEST", IQ_FY, $D48, , , "USD", , AC$1)</f>
        <v>11033.903619999999</v>
      </c>
      <c r="AD48" s="1">
        <f>_xll.ciqfunctions.udf.CIQ($B48, "IQ_AP", IQ_FY, $D48, , , "USD", , AD$1)</f>
        <v>5090.2087499999998</v>
      </c>
      <c r="AE48" s="1">
        <f>_xll.ciqfunctions.udf.CIQ($B48, "IQ_NET_INTEREST_EXP", IQ_FY, $D48, , , "USD", , AE$1)</f>
        <v>14.2347</v>
      </c>
      <c r="AF48" s="1">
        <f>_xll.ciqfunctions.udf.CIQ($B48, "IQ_INC_TAX", IQ_FY, $D48, , , "USD", , AF$1)</f>
        <v>570.97763999999995</v>
      </c>
    </row>
    <row r="49" spans="1:32" x14ac:dyDescent="0.25">
      <c r="A49" t="str">
        <f>_xll.ciqfunctions.udf.CIQ(B49,"IQ_COMPANY_NAME")</f>
        <v>Kia Corporation</v>
      </c>
      <c r="B49" s="3" t="s">
        <v>3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48</v>
      </c>
      <c r="AA49" s="1">
        <f>_xll.ciqfunctions.udf.CIQ($B49, "IQ_ST_INVEST", IQ_FY, $D49, , , "USD", , AA$1)</f>
        <v>4884.4604499999996</v>
      </c>
      <c r="AB49" s="1">
        <f>_xll.ciqfunctions.udf.CIQ($B49, "IQ_NPPE", IQ_FY, $D49, , , "USD", , AB$1)</f>
        <v>11083.16834</v>
      </c>
      <c r="AC49" s="1">
        <f>_xll.ciqfunctions.udf.CIQ($B49, "IQ_LT_INVEST", IQ_FY, $D49, , , "USD", , AC$1)</f>
        <v>10018.448780000001</v>
      </c>
      <c r="AD49" s="1">
        <f>_xll.ciqfunctions.udf.CIQ($B49, "IQ_AP", IQ_FY, $D49, , , "USD", , AD$1)</f>
        <v>5001.61445</v>
      </c>
      <c r="AE49" s="1">
        <f>_xll.ciqfunctions.udf.CIQ($B49, "IQ_NET_INTEREST_EXP", IQ_FY, $D49, , , "USD", , AE$1)</f>
        <v>77.05968</v>
      </c>
      <c r="AF49" s="1">
        <f>_xll.ciqfunctions.udf.CIQ($B49, "IQ_INC_TAX", IQ_FY, $D49, , , "USD", , AF$1)</f>
        <v>399.12123000000003</v>
      </c>
    </row>
    <row r="50" spans="1:32" x14ac:dyDescent="0.25">
      <c r="A50" t="str">
        <f>_xll.ciqfunctions.udf.CIQ(B50,"IQ_COMPANY_NAME")</f>
        <v>The Home Depot, Inc.</v>
      </c>
      <c r="B50" t="s">
        <v>53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48</v>
      </c>
      <c r="AA50" s="1">
        <f>_xll.ciqfunctions.udf.CIQ($B50, "IQ_ST_INVEST", IQ_FY, $D50, , , "USD", , AA$1)</f>
        <v>0</v>
      </c>
      <c r="AB50" s="1">
        <f>_xll.ciqfunctions.udf.CIQ($B50, "IQ_NPPE", IQ_FY, $D50, , , "USD", , AB$1)</f>
        <v>28365</v>
      </c>
      <c r="AC50" s="1">
        <f>_xll.ciqfunctions.udf.CIQ($B50, "IQ_LT_INVEST", IQ_FY, $D50, , , "USD", , AC$1)</f>
        <v>120</v>
      </c>
      <c r="AD50" s="1">
        <f>_xll.ciqfunctions.udf.CIQ($B50, "IQ_AP", IQ_FY, $D50, , , "USD", , AD$1)</f>
        <v>7787</v>
      </c>
      <c r="AE50" s="1">
        <f>_xll.ciqfunctions.udf.CIQ($B50, "IQ_NET_INTEREST_EXP", IQ_FY, $D50, , , "USD", , AE$1)</f>
        <v>-1128</v>
      </c>
      <c r="AF50" s="1">
        <f>_xll.ciqfunctions.udf.CIQ($B50, "IQ_INC_TAX", IQ_FY, $D50, , , "USD", , AF$1)</f>
        <v>3473</v>
      </c>
    </row>
    <row r="51" spans="1:32" x14ac:dyDescent="0.25">
      <c r="A51" t="str">
        <f>_xll.ciqfunctions.udf.CIQ(B51,"IQ_COMPANY_NAME")</f>
        <v>The Home Depot, Inc.</v>
      </c>
      <c r="B51" t="s">
        <v>53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48</v>
      </c>
      <c r="AA51" s="1">
        <f>_xll.ciqfunctions.udf.CIQ($B51, "IQ_ST_INVEST", IQ_FY, $D51, , , "USD", , AA$1)</f>
        <v>0</v>
      </c>
      <c r="AB51" s="1">
        <f>_xll.ciqfunctions.udf.CIQ($B51, "IQ_NPPE", IQ_FY, $D51, , , "USD", , AB$1)</f>
        <v>22375</v>
      </c>
      <c r="AC51" s="1">
        <f>_xll.ciqfunctions.udf.CIQ($B51, "IQ_LT_INVEST", IQ_FY, $D51, , , "USD", , AC$1)</f>
        <v>0</v>
      </c>
      <c r="AD51" s="1">
        <f>_xll.ciqfunctions.udf.CIQ($B51, "IQ_AP", IQ_FY, $D51, , , "USD", , AD$1)</f>
        <v>7755</v>
      </c>
      <c r="AE51" s="1">
        <f>_xll.ciqfunctions.udf.CIQ($B51, "IQ_NET_INTEREST_EXP", IQ_FY, $D51, , , "USD", , AE$1)</f>
        <v>-958</v>
      </c>
      <c r="AF51" s="1">
        <f>_xll.ciqfunctions.udf.CIQ($B51, "IQ_INC_TAX", IQ_FY, $D51, , , "USD", , AF$1)</f>
        <v>3435</v>
      </c>
    </row>
    <row r="52" spans="1:32" x14ac:dyDescent="0.25">
      <c r="A52" t="str">
        <f>_xll.ciqfunctions.udf.CIQ(B52,"IQ_COMPANY_NAME")</f>
        <v>The Home Depot, Inc.</v>
      </c>
      <c r="B52" t="s">
        <v>53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48</v>
      </c>
      <c r="AA52" s="1">
        <f>_xll.ciqfunctions.udf.CIQ($B52, "IQ_ST_INVEST", IQ_FY, $D52, , , "USD", , AA$1)</f>
        <v>0</v>
      </c>
      <c r="AB52" s="1">
        <f>_xll.ciqfunctions.udf.CIQ($B52, "IQ_NPPE", IQ_FY, $D52, , , "USD", , AB$1)</f>
        <v>22075</v>
      </c>
      <c r="AC52" s="1">
        <f>_xll.ciqfunctions.udf.CIQ($B52, "IQ_LT_INVEST", IQ_FY, $D52, , , "USD", , AC$1)</f>
        <v>0</v>
      </c>
      <c r="AD52" s="1">
        <f>_xll.ciqfunctions.udf.CIQ($B52, "IQ_AP", IQ_FY, $D52, , , "USD", , AD$1)</f>
        <v>7244</v>
      </c>
      <c r="AE52" s="1">
        <f>_xll.ciqfunctions.udf.CIQ($B52, "IQ_NET_INTEREST_EXP", IQ_FY, $D52, , , "USD", , AE$1)</f>
        <v>-983</v>
      </c>
      <c r="AF52" s="1">
        <f>_xll.ciqfunctions.udf.CIQ($B52, "IQ_INC_TAX", IQ_FY, $D52, , , "USD", , AF$1)</f>
        <v>5068</v>
      </c>
    </row>
    <row r="53" spans="1:32" x14ac:dyDescent="0.25">
      <c r="A53" t="str">
        <f>_xll.ciqfunctions.udf.CIQ(B53,"IQ_COMPANY_NAME")</f>
        <v>The Home Depot, Inc.</v>
      </c>
      <c r="B53" t="s">
        <v>53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48</v>
      </c>
      <c r="AA53" s="1">
        <f>_xll.ciqfunctions.udf.CIQ($B53, "IQ_ST_INVEST", IQ_FY, $D53, , , "USD", , AA$1)</f>
        <v>0</v>
      </c>
      <c r="AB53" s="1">
        <f>_xll.ciqfunctions.udf.CIQ($B53, "IQ_NPPE", IQ_FY, $D53, , , "USD", , AB$1)</f>
        <v>21914</v>
      </c>
      <c r="AC53" s="1">
        <f>_xll.ciqfunctions.udf.CIQ($B53, "IQ_LT_INVEST", IQ_FY, $D53, , , "USD", , AC$1)</f>
        <v>0</v>
      </c>
      <c r="AD53" s="1">
        <f>_xll.ciqfunctions.udf.CIQ($B53, "IQ_AP", IQ_FY, $D53, , , "USD", , AD$1)</f>
        <v>7000</v>
      </c>
      <c r="AE53" s="1">
        <f>_xll.ciqfunctions.udf.CIQ($B53, "IQ_NET_INTEREST_EXP", IQ_FY, $D53, , , "USD", , AE$1)</f>
        <v>-936</v>
      </c>
      <c r="AF53" s="1">
        <f>_xll.ciqfunctions.udf.CIQ($B53, "IQ_INC_TAX", IQ_FY, $D53, , , "USD", , AF$1)</f>
        <v>4534</v>
      </c>
    </row>
    <row r="54" spans="1:32" x14ac:dyDescent="0.25">
      <c r="A54" t="str">
        <f>_xll.ciqfunctions.udf.CIQ(B54,"IQ_COMPANY_NAME")</f>
        <v>The Home Depot, Inc.</v>
      </c>
      <c r="B54" t="s">
        <v>53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48</v>
      </c>
      <c r="AA54" s="1">
        <f>_xll.ciqfunctions.udf.CIQ($B54, "IQ_ST_INVEST", IQ_FY, $D54, , , "USD", , AA$1)</f>
        <v>0</v>
      </c>
      <c r="AB54" s="1">
        <f>_xll.ciqfunctions.udf.CIQ($B54, "IQ_NPPE", IQ_FY, $D54, , , "USD", , AB$1)</f>
        <v>22191</v>
      </c>
      <c r="AC54" s="1">
        <f>_xll.ciqfunctions.udf.CIQ($B54, "IQ_LT_INVEST", IQ_FY, $D54, , , "USD", , AC$1)</f>
        <v>0</v>
      </c>
      <c r="AD54" s="1">
        <f>_xll.ciqfunctions.udf.CIQ($B54, "IQ_AP", IQ_FY, $D54, , , "USD", , AD$1)</f>
        <v>6565</v>
      </c>
      <c r="AE54" s="1">
        <f>_xll.ciqfunctions.udf.CIQ($B54, "IQ_NET_INTEREST_EXP", IQ_FY, $D54, , , "USD", , AE$1)</f>
        <v>-753</v>
      </c>
      <c r="AF54" s="1">
        <f>_xll.ciqfunctions.udf.CIQ($B54, "IQ_INC_TAX", IQ_FY, $D54, , , "USD", , AF$1)</f>
        <v>4012</v>
      </c>
    </row>
    <row r="55" spans="1:32" x14ac:dyDescent="0.25">
      <c r="A55" t="str">
        <f>_xll.ciqfunctions.udf.CIQ(B55,"IQ_COMPANY_NAME")</f>
        <v>The Home Depot, Inc.</v>
      </c>
      <c r="B55" t="s">
        <v>53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48</v>
      </c>
      <c r="AA55" s="1">
        <f>_xll.ciqfunctions.udf.CIQ($B55, "IQ_ST_INVEST", IQ_FY, $D55, , , "USD", , AA$1)</f>
        <v>0</v>
      </c>
      <c r="AB55" s="1">
        <f>_xll.ciqfunctions.udf.CIQ($B55, "IQ_NPPE", IQ_FY, $D55, , , "USD", , AB$1)</f>
        <v>22720</v>
      </c>
      <c r="AC55" s="1">
        <f>_xll.ciqfunctions.udf.CIQ($B55, "IQ_LT_INVEST", IQ_FY, $D55, , , "USD", , AC$1)</f>
        <v>0</v>
      </c>
      <c r="AD55" s="1">
        <f>_xll.ciqfunctions.udf.CIQ($B55, "IQ_AP", IQ_FY, $D55, , , "USD", , AD$1)</f>
        <v>5807</v>
      </c>
      <c r="AE55" s="1">
        <f>_xll.ciqfunctions.udf.CIQ($B55, "IQ_NET_INTEREST_EXP", IQ_FY, $D55, , , "USD", , AE$1)</f>
        <v>-493</v>
      </c>
      <c r="AF55" s="1">
        <f>_xll.ciqfunctions.udf.CIQ($B55, "IQ_INC_TAX", IQ_FY, $D55, , , "USD", , AF$1)</f>
        <v>3631</v>
      </c>
    </row>
    <row r="56" spans="1:32" x14ac:dyDescent="0.25">
      <c r="A56" t="str">
        <f>_xll.ciqfunctions.udf.CIQ(B56,"IQ_COMPANY_NAME")</f>
        <v>Honda Motor Co., Ltd.</v>
      </c>
      <c r="B56" t="s">
        <v>32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5179.8293599999997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48</v>
      </c>
      <c r="AA56" s="1">
        <f>_xll.ciqfunctions.udf.CIQ($B56, "IQ_ST_INVEST", IQ_FY, $D56, , , "USD", , AA$1)</f>
        <v>1766.25908</v>
      </c>
      <c r="AB56" s="1">
        <f>_xll.ciqfunctions.udf.CIQ($B56, "IQ_NPPE", IQ_FY, $D56, , , "USD", , AB$1)</f>
        <v>28361.035540000001</v>
      </c>
      <c r="AC56" s="1">
        <f>_xll.ciqfunctions.udf.CIQ($B56, "IQ_LT_INVEST", IQ_FY, $D56, , , "USD", , AC$1)</f>
        <v>10196.82768</v>
      </c>
      <c r="AD56" s="1">
        <f>_xll.ciqfunctions.udf.CIQ($B56, "IQ_AP", IQ_FY, $D56, , , "USD", , AD$1)</f>
        <v>8907.5393199999999</v>
      </c>
      <c r="AE56" s="1">
        <f>_xll.ciqfunctions.udf.CIQ($B56, "IQ_NET_INTEREST_EXP", IQ_FY, $D56, , , "USD", , AE$1)</f>
        <v>278.03388000000001</v>
      </c>
      <c r="AF56" s="1">
        <f>_xll.ciqfunctions.udf.CIQ($B56, "IQ_INC_TAX", IQ_FY, $D56, , , "USD", , AF$1)</f>
        <v>2602.05213</v>
      </c>
    </row>
    <row r="57" spans="1:32" x14ac:dyDescent="0.25">
      <c r="A57" t="str">
        <f>_xll.ciqfunctions.udf.CIQ(B57,"IQ_COMPANY_NAME")</f>
        <v>Honda Motor Co., Ltd.</v>
      </c>
      <c r="B57" t="s">
        <v>32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5278.6841599999998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48</v>
      </c>
      <c r="AA57" s="1">
        <f>_xll.ciqfunctions.udf.CIQ($B57, "IQ_ST_INVEST", IQ_FY, $D57, , , "USD", , AA$1)</f>
        <v>1473.45903</v>
      </c>
      <c r="AB57" s="1">
        <f>_xll.ciqfunctions.udf.CIQ($B57, "IQ_NPPE", IQ_FY, $D57, , , "USD", , AB$1)</f>
        <v>26909.48388</v>
      </c>
      <c r="AC57" s="1">
        <f>_xll.ciqfunctions.udf.CIQ($B57, "IQ_LT_INVEST", IQ_FY, $D57, , , "USD", , AC$1)</f>
        <v>10199.33188</v>
      </c>
      <c r="AD57" s="1">
        <f>_xll.ciqfunctions.udf.CIQ($B57, "IQ_AP", IQ_FY, $D57, , , "USD", , AD$1)</f>
        <v>10692.91547</v>
      </c>
      <c r="AE57" s="1">
        <f>_xll.ciqfunctions.udf.CIQ($B57, "IQ_NET_INTEREST_EXP", IQ_FY, $D57, , , "USD", , AE$1)</f>
        <v>365.29192999999998</v>
      </c>
      <c r="AF57" s="1">
        <f>_xll.ciqfunctions.udf.CIQ($B57, "IQ_INC_TAX", IQ_FY, $D57, , , "USD", , AF$1)</f>
        <v>2735.21335</v>
      </c>
    </row>
    <row r="58" spans="1:32" x14ac:dyDescent="0.25">
      <c r="A58" t="str">
        <f>_xll.ciqfunctions.udf.CIQ(B58,"IQ_COMPANY_NAME")</f>
        <v>Honda Motor Co., Ltd.</v>
      </c>
      <c r="B58" t="s">
        <v>32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5334.8334500000001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48</v>
      </c>
      <c r="AA58" s="1">
        <f>_xll.ciqfunctions.udf.CIQ($B58, "IQ_ST_INVEST", IQ_FY, $D58, , , "USD", , AA$1)</f>
        <v>2007.22198</v>
      </c>
      <c r="AB58" s="1">
        <f>_xll.ciqfunctions.udf.CIQ($B58, "IQ_NPPE", IQ_FY, $D58, , , "USD", , AB$1)</f>
        <v>28835.112710000001</v>
      </c>
      <c r="AC58" s="1">
        <f>_xll.ciqfunctions.udf.CIQ($B58, "IQ_LT_INVEST", IQ_FY, $D58, , , "USD", , AC$1)</f>
        <v>10508.65828</v>
      </c>
      <c r="AD58" s="1">
        <f>_xll.ciqfunctions.udf.CIQ($B58, "IQ_AP", IQ_FY, $D58, , , "USD", , AD$1)</f>
        <v>11530.78535</v>
      </c>
      <c r="AE58" s="1">
        <f>_xll.ciqfunctions.udf.CIQ($B58, "IQ_NET_INTEREST_EXP", IQ_FY, $D58, , , "USD", , AE$1)</f>
        <v>310.19256999999999</v>
      </c>
      <c r="AF58" s="1">
        <f>_xll.ciqfunctions.udf.CIQ($B58, "IQ_INC_TAX", IQ_FY, $D58, , , "USD", , AF$1)</f>
        <v>-128.67568</v>
      </c>
    </row>
    <row r="59" spans="1:32" x14ac:dyDescent="0.25">
      <c r="A59" t="str">
        <f>_xll.ciqfunctions.udf.CIQ(B59,"IQ_COMPANY_NAME")</f>
        <v>Honda Motor Co., Ltd.</v>
      </c>
      <c r="B59" t="s">
        <v>32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5406.8411900000001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48</v>
      </c>
      <c r="AA59" s="1">
        <f>_xll.ciqfunctions.udf.CIQ($B59, "IQ_ST_INVEST", IQ_FY, $D59, , , "USD", , AA$1)</f>
        <v>1340.1524899999999</v>
      </c>
      <c r="AB59" s="1">
        <f>_xll.ciqfunctions.udf.CIQ($B59, "IQ_NPPE", IQ_FY, $D59, , , "USD", , AB$1)</f>
        <v>28702.942139999999</v>
      </c>
      <c r="AC59" s="1">
        <f>_xll.ciqfunctions.udf.CIQ($B59, "IQ_LT_INVEST", IQ_FY, $D59, , , "USD", , AC$1)</f>
        <v>8626.6727800000008</v>
      </c>
      <c r="AD59" s="1">
        <f>_xll.ciqfunctions.udf.CIQ($B59, "IQ_AP", IQ_FY, $D59, , , "USD", , AD$1)</f>
        <v>10612.95083</v>
      </c>
      <c r="AE59" s="1">
        <f>_xll.ciqfunctions.udf.CIQ($B59, "IQ_NET_INTEREST_EXP", IQ_FY, $D59, , , "USD", , AE$1)</f>
        <v>222.87893</v>
      </c>
      <c r="AF59" s="1">
        <f>_xll.ciqfunctions.udf.CIQ($B59, "IQ_INC_TAX", IQ_FY, $D59, , , "USD", , AF$1)</f>
        <v>2938.0448900000001</v>
      </c>
    </row>
    <row r="60" spans="1:32" x14ac:dyDescent="0.25">
      <c r="A60" t="str">
        <f>_xll.ciqfunctions.udf.CIQ(B60,"IQ_COMPANY_NAME")</f>
        <v>Honda Motor Co., Ltd.</v>
      </c>
      <c r="B60" t="s">
        <v>32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5406.8505599999999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48</v>
      </c>
      <c r="AA60" s="1">
        <f>_xll.ciqfunctions.udf.CIQ($B60, "IQ_ST_INVEST", IQ_FY, $D60, , , "USD", , AA$1)</f>
        <v>917.00779</v>
      </c>
      <c r="AB60" s="1">
        <f>_xll.ciqfunctions.udf.CIQ($B60, "IQ_NPPE", IQ_FY, $D60, , , "USD", , AB$1)</f>
        <v>27942.006580000001</v>
      </c>
      <c r="AC60" s="1">
        <f>_xll.ciqfunctions.udf.CIQ($B60, "IQ_LT_INVEST", IQ_FY, $D60, , , "USD", , AC$1)</f>
        <v>8260.9910899999995</v>
      </c>
      <c r="AD60" s="1">
        <f>_xll.ciqfunctions.udf.CIQ($B60, "IQ_AP", IQ_FY, $D60, , , "USD", , AD$1)</f>
        <v>10039.524289999999</v>
      </c>
      <c r="AE60" s="1">
        <f>_xll.ciqfunctions.udf.CIQ($B60, "IQ_NET_INTEREST_EXP", IQ_FY, $D60, , , "USD", , AE$1)</f>
        <v>127.09148999999999</v>
      </c>
      <c r="AF60" s="1">
        <f>_xll.ciqfunctions.udf.CIQ($B60, "IQ_INC_TAX", IQ_FY, $D60, , , "USD", , AF$1)</f>
        <v>2038.9105500000001</v>
      </c>
    </row>
    <row r="61" spans="1:32" x14ac:dyDescent="0.25">
      <c r="A61" t="str">
        <f>_xll.ciqfunctions.udf.CIQ(B61,"IQ_COMPANY_NAME")</f>
        <v>Honda Motor Co., Ltd.</v>
      </c>
      <c r="B61" t="s">
        <v>32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5406.86078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48</v>
      </c>
      <c r="AA61" s="1">
        <f>_xll.ciqfunctions.udf.CIQ($B61, "IQ_ST_INVEST", IQ_FY, $D61, , , "USD", , AA$1)</f>
        <v>772.63107000000002</v>
      </c>
      <c r="AB61" s="1">
        <f>_xll.ciqfunctions.udf.CIQ($B61, "IQ_NPPE", IQ_FY, $D61, , , "USD", , AB$1)</f>
        <v>26581.473979999999</v>
      </c>
      <c r="AC61" s="1">
        <f>_xll.ciqfunctions.udf.CIQ($B61, "IQ_LT_INVEST", IQ_FY, $D61, , , "USD", , AC$1)</f>
        <v>8046.9540699999998</v>
      </c>
      <c r="AD61" s="1">
        <f>_xll.ciqfunctions.udf.CIQ($B61, "IQ_AP", IQ_FY, $D61, , , "USD", , AD$1)</f>
        <v>9648.6209099999996</v>
      </c>
      <c r="AE61" s="1">
        <f>_xll.ciqfunctions.udf.CIQ($B61, "IQ_NET_INTEREST_EXP", IQ_FY, $D61, , , "USD", , AE$1)</f>
        <v>102.89191</v>
      </c>
      <c r="AF61" s="1">
        <f>_xll.ciqfunctions.udf.CIQ($B61, "IQ_INC_TAX", IQ_FY, $D61, , , "USD", , AF$1)</f>
        <v>2042.9952900000001</v>
      </c>
    </row>
    <row r="62" spans="1:32" x14ac:dyDescent="0.25">
      <c r="A62" t="str">
        <f>_xll.ciqfunctions.udf.CIQ(B62,"IQ_COMPANY_NAME")</f>
        <v>Suzuki Motor Corporation</v>
      </c>
      <c r="B62" s="3" t="s">
        <v>2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48</v>
      </c>
      <c r="AA62" s="1">
        <f>_xll.ciqfunctions.udf.CIQ($B62, "IQ_ST_INVEST", IQ_FY, $D62, , , "USD", , AA$1)</f>
        <v>1102.0613499999999</v>
      </c>
      <c r="AB62" s="1">
        <f>_xll.ciqfunctions.udf.CIQ($B62, "IQ_NPPE", IQ_FY, $D62, , , "USD", , AB$1)</f>
        <v>8551.3656300000002</v>
      </c>
      <c r="AC62" s="1">
        <f>_xll.ciqfunctions.udf.CIQ($B62, "IQ_LT_INVEST", IQ_FY, $D62, , , "USD", , AC$1)</f>
        <v>6537.4531500000003</v>
      </c>
      <c r="AD62" s="1">
        <f>_xll.ciqfunctions.udf.CIQ($B62, "IQ_AP", IQ_FY, $D62, , , "USD", , AD$1)</f>
        <v>3065.60302</v>
      </c>
      <c r="AE62" s="1">
        <f>_xll.ciqfunctions.udf.CIQ($B62, "IQ_NET_INTEREST_EXP", IQ_FY, $D62, , , "USD", , AE$1)</f>
        <v>215.79526000000001</v>
      </c>
      <c r="AF62" s="1">
        <f>_xll.ciqfunctions.udf.CIQ($B62, "IQ_INC_TAX", IQ_FY, $D62, , , "USD", , AF$1)</f>
        <v>775.24585000000002</v>
      </c>
    </row>
    <row r="63" spans="1:32" x14ac:dyDescent="0.25">
      <c r="A63" t="str">
        <f>_xll.ciqfunctions.udf.CIQ(B63,"IQ_COMPANY_NAME")</f>
        <v>Suzuki Motor Corporation</v>
      </c>
      <c r="B63" s="3" t="s">
        <v>2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48</v>
      </c>
      <c r="AA63" s="1">
        <f>_xll.ciqfunctions.udf.CIQ($B63, "IQ_ST_INVEST", IQ_FY, $D63, , , "USD", , AA$1)</f>
        <v>1706.0373099999999</v>
      </c>
      <c r="AB63" s="1">
        <f>_xll.ciqfunctions.udf.CIQ($B63, "IQ_NPPE", IQ_FY, $D63, , , "USD", , AB$1)</f>
        <v>8160.59897</v>
      </c>
      <c r="AC63" s="1">
        <f>_xll.ciqfunctions.udf.CIQ($B63, "IQ_LT_INVEST", IQ_FY, $D63, , , "USD", , AC$1)</f>
        <v>6082.0772399999996</v>
      </c>
      <c r="AD63" s="1">
        <f>_xll.ciqfunctions.udf.CIQ($B63, "IQ_AP", IQ_FY, $D63, , , "USD", , AD$1)</f>
        <v>3599.9006199999999</v>
      </c>
      <c r="AE63" s="1">
        <f>_xll.ciqfunctions.udf.CIQ($B63, "IQ_NET_INTEREST_EXP", IQ_FY, $D63, , , "USD", , AE$1)</f>
        <v>457.11577</v>
      </c>
      <c r="AF63" s="1">
        <f>_xll.ciqfunctions.udf.CIQ($B63, "IQ_INC_TAX", IQ_FY, $D63, , , "USD", , AF$1)</f>
        <v>555.02209000000005</v>
      </c>
    </row>
    <row r="64" spans="1:32" x14ac:dyDescent="0.25">
      <c r="A64" t="str">
        <f>_xll.ciqfunctions.udf.CIQ(B64,"IQ_COMPANY_NAME")</f>
        <v>Suzuki Motor Corporation</v>
      </c>
      <c r="B64" s="3" t="s">
        <v>2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48</v>
      </c>
      <c r="AA64" s="1">
        <f>_xll.ciqfunctions.udf.CIQ($B64, "IQ_ST_INVEST", IQ_FY, $D64, , , "USD", , AA$1)</f>
        <v>2416.9767200000001</v>
      </c>
      <c r="AB64" s="1">
        <f>_xll.ciqfunctions.udf.CIQ($B64, "IQ_NPPE", IQ_FY, $D64, , , "USD", , AB$1)</f>
        <v>7572.7605899999999</v>
      </c>
      <c r="AC64" s="1">
        <f>_xll.ciqfunctions.udf.CIQ($B64, "IQ_LT_INVEST", IQ_FY, $D64, , , "USD", , AC$1)</f>
        <v>5354.7010700000001</v>
      </c>
      <c r="AD64" s="1">
        <f>_xll.ciqfunctions.udf.CIQ($B64, "IQ_AP", IQ_FY, $D64, , , "USD", , AD$1)</f>
        <v>4823.1064900000001</v>
      </c>
      <c r="AE64" s="1">
        <f>_xll.ciqfunctions.udf.CIQ($B64, "IQ_NET_INTEREST_EXP", IQ_FY, $D64, , , "USD", , AE$1)</f>
        <v>258.74489</v>
      </c>
      <c r="AF64" s="1">
        <f>_xll.ciqfunctions.udf.CIQ($B64, "IQ_INC_TAX", IQ_FY, $D64, , , "USD", , AF$1)</f>
        <v>1022.48487</v>
      </c>
    </row>
    <row r="65" spans="1:32" x14ac:dyDescent="0.25">
      <c r="A65" t="str">
        <f>_xll.ciqfunctions.udf.CIQ(B65,"IQ_COMPANY_NAME")</f>
        <v>Suzuki Motor Corporation</v>
      </c>
      <c r="B65" s="3" t="s">
        <v>2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48</v>
      </c>
      <c r="AA65" s="1">
        <f>_xll.ciqfunctions.udf.CIQ($B65, "IQ_ST_INVEST", IQ_FY, $D65, , , "USD", , AA$1)</f>
        <v>3038.1704500000001</v>
      </c>
      <c r="AB65" s="1">
        <f>_xll.ciqfunctions.udf.CIQ($B65, "IQ_NPPE", IQ_FY, $D65, , , "USD", , AB$1)</f>
        <v>6783.3543600000003</v>
      </c>
      <c r="AC65" s="1">
        <f>_xll.ciqfunctions.udf.CIQ($B65, "IQ_LT_INVEST", IQ_FY, $D65, , , "USD", , AC$1)</f>
        <v>3399.51575</v>
      </c>
      <c r="AD65" s="1">
        <f>_xll.ciqfunctions.udf.CIQ($B65, "IQ_AP", IQ_FY, $D65, , , "USD", , AD$1)</f>
        <v>4584.15254</v>
      </c>
      <c r="AE65" s="1">
        <f>_xll.ciqfunctions.udf.CIQ($B65, "IQ_NET_INTEREST_EXP", IQ_FY, $D65, , , "USD", , AE$1)</f>
        <v>108.11659</v>
      </c>
      <c r="AF65" s="1">
        <f>_xll.ciqfunctions.udf.CIQ($B65, "IQ_INC_TAX", IQ_FY, $D65, , , "USD", , AF$1)</f>
        <v>875.18386999999996</v>
      </c>
    </row>
    <row r="66" spans="1:32" x14ac:dyDescent="0.25">
      <c r="A66" t="str">
        <f>_xll.ciqfunctions.udf.CIQ(B66,"IQ_COMPANY_NAME")</f>
        <v>Suzuki Motor Corporation</v>
      </c>
      <c r="B66" s="3" t="s">
        <v>2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48</v>
      </c>
      <c r="AA66" s="1">
        <f>_xll.ciqfunctions.udf.CIQ($B66, "IQ_ST_INVEST", IQ_FY, $D66, , , "USD", , AA$1)</f>
        <v>2488.17184</v>
      </c>
      <c r="AB66" s="1">
        <f>_xll.ciqfunctions.udf.CIQ($B66, "IQ_NPPE", IQ_FY, $D66, , , "USD", , AB$1)</f>
        <v>6737.9491500000004</v>
      </c>
      <c r="AC66" s="1">
        <f>_xll.ciqfunctions.udf.CIQ($B66, "IQ_LT_INVEST", IQ_FY, $D66, , , "USD", , AC$1)</f>
        <v>2604.2184699999998</v>
      </c>
      <c r="AD66" s="1">
        <f>_xll.ciqfunctions.udf.CIQ($B66, "IQ_AP", IQ_FY, $D66, , , "USD", , AD$1)</f>
        <v>4153.4263000000001</v>
      </c>
      <c r="AE66" s="1">
        <f>_xll.ciqfunctions.udf.CIQ($B66, "IQ_NET_INTEREST_EXP", IQ_FY, $D66, , , "USD", , AE$1)</f>
        <v>129.08508</v>
      </c>
      <c r="AF66" s="1">
        <f>_xll.ciqfunctions.udf.CIQ($B66, "IQ_INC_TAX", IQ_FY, $D66, , , "USD", , AF$1)</f>
        <v>821.73368000000005</v>
      </c>
    </row>
    <row r="67" spans="1:32" x14ac:dyDescent="0.25">
      <c r="A67" t="str">
        <f>_xll.ciqfunctions.udf.CIQ(B67,"IQ_COMPANY_NAME")</f>
        <v>Suzuki Motor Corporation</v>
      </c>
      <c r="B67" s="3" t="s">
        <v>2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48</v>
      </c>
      <c r="AA67" s="1">
        <f>_xll.ciqfunctions.udf.CIQ($B67, "IQ_ST_INVEST", IQ_FY, $D67, , , "USD", , AA$1)</f>
        <v>5714.2012999999997</v>
      </c>
      <c r="AB67" s="1">
        <f>_xll.ciqfunctions.udf.CIQ($B67, "IQ_NPPE", IQ_FY, $D67, , , "USD", , AB$1)</f>
        <v>6632.98621</v>
      </c>
      <c r="AC67" s="1">
        <f>_xll.ciqfunctions.udf.CIQ($B67, "IQ_LT_INVEST", IQ_FY, $D67, , , "USD", , AC$1)</f>
        <v>3514.23459</v>
      </c>
      <c r="AD67" s="1">
        <f>_xll.ciqfunctions.udf.CIQ($B67, "IQ_AP", IQ_FY, $D67, , , "USD", , AD$1)</f>
        <v>3999.9167400000001</v>
      </c>
      <c r="AE67" s="1">
        <f>_xll.ciqfunctions.udf.CIQ($B67, "IQ_NET_INTEREST_EXP", IQ_FY, $D67, , , "USD", , AE$1)</f>
        <v>131.89433</v>
      </c>
      <c r="AF67" s="1">
        <f>_xll.ciqfunctions.udf.CIQ($B67, "IQ_INC_TAX", IQ_FY, $D67, , , "USD", , AF$1)</f>
        <v>546.87058000000002</v>
      </c>
    </row>
    <row r="68" spans="1:32" x14ac:dyDescent="0.25">
      <c r="A68" t="str">
        <f>_xll.ciqfunctions.udf.CIQ(B68,"IQ_COMPANY_NAME")</f>
        <v>Subaru Corporation</v>
      </c>
      <c r="B68" s="3" t="s">
        <v>1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48</v>
      </c>
      <c r="AA68" s="1">
        <f>_xll.ciqfunctions.udf.CIQ($B68, "IQ_ST_INVEST", IQ_FY, $D68, , , "USD", , AA$1)</f>
        <v>1899.34211</v>
      </c>
      <c r="AB68" s="1">
        <f>_xll.ciqfunctions.udf.CIQ($B68, "IQ_NPPE", IQ_FY, $D68, , , "USD", , AB$1)</f>
        <v>7625.2396699999999</v>
      </c>
      <c r="AC68" s="1">
        <f>_xll.ciqfunctions.udf.CIQ($B68, "IQ_LT_INVEST", IQ_FY, $D68, , , "USD", , AC$1)</f>
        <v>1546.3468</v>
      </c>
      <c r="AD68" s="1">
        <f>_xll.ciqfunctions.udf.CIQ($B68, "IQ_AP", IQ_FY, $D68, , , "USD", , AD$1)</f>
        <v>3124.6911399999999</v>
      </c>
      <c r="AE68" s="1">
        <f>_xll.ciqfunctions.udf.CIQ($B68, "IQ_NET_INTEREST_EXP", IQ_FY, $D68, , , "USD", , AE$1)</f>
        <v>107.30284</v>
      </c>
      <c r="AF68" s="1">
        <f>_xll.ciqfunctions.udf.CIQ($B68, "IQ_INC_TAX", IQ_FY, $D68, , , "USD", , AF$1)</f>
        <v>511.74702000000002</v>
      </c>
    </row>
    <row r="69" spans="1:32" x14ac:dyDescent="0.25">
      <c r="A69" t="str">
        <f>_xll.ciqfunctions.udf.CIQ(B69,"IQ_COMPANY_NAME")</f>
        <v>Subaru Corporation</v>
      </c>
      <c r="B69" s="3" t="s">
        <v>1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48</v>
      </c>
      <c r="AA69" s="1">
        <f>_xll.ciqfunctions.udf.CIQ($B69, "IQ_ST_INVEST", IQ_FY, $D69, , , "USD", , AA$1)</f>
        <v>1082.6008200000001</v>
      </c>
      <c r="AB69" s="1">
        <f>_xll.ciqfunctions.udf.CIQ($B69, "IQ_NPPE", IQ_FY, $D69, , , "USD", , AB$1)</f>
        <v>6474.0905899999998</v>
      </c>
      <c r="AC69" s="1">
        <f>_xll.ciqfunctions.udf.CIQ($B69, "IQ_LT_INVEST", IQ_FY, $D69, , , "USD", , AC$1)</f>
        <v>2295.2711199999999</v>
      </c>
      <c r="AD69" s="1">
        <f>_xll.ciqfunctions.udf.CIQ($B69, "IQ_AP", IQ_FY, $D69, , , "USD", , AD$1)</f>
        <v>3418.4458800000002</v>
      </c>
      <c r="AE69" s="1">
        <f>_xll.ciqfunctions.udf.CIQ($B69, "IQ_NET_INTEREST_EXP", IQ_FY, $D69, , , "USD", , AE$1)</f>
        <v>116.07255000000001</v>
      </c>
      <c r="AF69" s="1">
        <f>_xll.ciqfunctions.udf.CIQ($B69, "IQ_INC_TAX", IQ_FY, $D69, , , "USD", , AF$1)</f>
        <v>437.67709000000002</v>
      </c>
    </row>
    <row r="70" spans="1:32" x14ac:dyDescent="0.25">
      <c r="A70" t="str">
        <f>_xll.ciqfunctions.udf.CIQ(B70,"IQ_COMPANY_NAME")</f>
        <v>Subaru Corporation</v>
      </c>
      <c r="B70" s="3" t="s">
        <v>1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48</v>
      </c>
      <c r="AA70" s="1">
        <f>_xll.ciqfunctions.udf.CIQ($B70, "IQ_ST_INVEST", IQ_FY, $D70, , , "USD", , AA$1)</f>
        <v>2284.0074500000001</v>
      </c>
      <c r="AB70" s="1">
        <f>_xll.ciqfunctions.udf.CIQ($B70, "IQ_NPPE", IQ_FY, $D70, , , "USD", , AB$1)</f>
        <v>6620.29126</v>
      </c>
      <c r="AC70" s="1">
        <f>_xll.ciqfunctions.udf.CIQ($B70, "IQ_LT_INVEST", IQ_FY, $D70, , , "USD", , AC$1)</f>
        <v>2122.8568399999999</v>
      </c>
      <c r="AD70" s="1">
        <f>_xll.ciqfunctions.udf.CIQ($B70, "IQ_AP", IQ_FY, $D70, , , "USD", , AD$1)</f>
        <v>3625.0649100000001</v>
      </c>
      <c r="AE70" s="1">
        <f>_xll.ciqfunctions.udf.CIQ($B70, "IQ_NET_INTEREST_EXP", IQ_FY, $D70, , , "USD", , AE$1)</f>
        <v>64.093029999999999</v>
      </c>
      <c r="AF70" s="1">
        <f>_xll.ciqfunctions.udf.CIQ($B70, "IQ_INC_TAX", IQ_FY, $D70, , , "USD", , AF$1)</f>
        <v>711.84033999999997</v>
      </c>
    </row>
    <row r="71" spans="1:32" x14ac:dyDescent="0.25">
      <c r="A71" t="str">
        <f>_xll.ciqfunctions.udf.CIQ(B71,"IQ_COMPANY_NAME")</f>
        <v>Subaru Corporation</v>
      </c>
      <c r="B71" s="3" t="s">
        <v>1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48</v>
      </c>
      <c r="AA71" s="1">
        <f>_xll.ciqfunctions.udf.CIQ($B71, "IQ_ST_INVEST", IQ_FY, $D71, , , "USD", , AA$1)</f>
        <v>2875.1480299999998</v>
      </c>
      <c r="AB71" s="1">
        <f>_xll.ciqfunctions.udf.CIQ($B71, "IQ_NPPE", IQ_FY, $D71, , , "USD", , AB$1)</f>
        <v>5894.7534500000002</v>
      </c>
      <c r="AC71" s="1">
        <f>_xll.ciqfunctions.udf.CIQ($B71, "IQ_LT_INVEST", IQ_FY, $D71, , , "USD", , AC$1)</f>
        <v>971.15697</v>
      </c>
      <c r="AD71" s="1">
        <f>_xll.ciqfunctions.udf.CIQ($B71, "IQ_AP", IQ_FY, $D71, , , "USD", , AD$1)</f>
        <v>3136.6547599999999</v>
      </c>
      <c r="AE71" s="1">
        <f>_xll.ciqfunctions.udf.CIQ($B71, "IQ_NET_INTEREST_EXP", IQ_FY, $D71, , , "USD", , AE$1)</f>
        <v>24.843050000000002</v>
      </c>
      <c r="AF71" s="1">
        <f>_xll.ciqfunctions.udf.CIQ($B71, "IQ_INC_TAX", IQ_FY, $D71, , , "USD", , AF$1)</f>
        <v>996.79822000000001</v>
      </c>
    </row>
    <row r="72" spans="1:32" x14ac:dyDescent="0.25">
      <c r="A72" t="str">
        <f>_xll.ciqfunctions.udf.CIQ(B72,"IQ_COMPANY_NAME")</f>
        <v>Subaru Corporation</v>
      </c>
      <c r="B72" s="3" t="s">
        <v>1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48</v>
      </c>
      <c r="AA72" s="1">
        <f>_xll.ciqfunctions.udf.CIQ($B72, "IQ_ST_INVEST", IQ_FY, $D72, , , "USD", , AA$1)</f>
        <v>4455.0727800000004</v>
      </c>
      <c r="AB72" s="1">
        <f>_xll.ciqfunctions.udf.CIQ($B72, "IQ_NPPE", IQ_FY, $D72, , , "USD", , AB$1)</f>
        <v>5096.41309</v>
      </c>
      <c r="AC72" s="1">
        <f>_xll.ciqfunctions.udf.CIQ($B72, "IQ_LT_INVEST", IQ_FY, $D72, , , "USD", , AC$1)</f>
        <v>1000.37375</v>
      </c>
      <c r="AD72" s="1">
        <f>_xll.ciqfunctions.udf.CIQ($B72, "IQ_AP", IQ_FY, $D72, , , "USD", , AD$1)</f>
        <v>2906.9507400000002</v>
      </c>
      <c r="AE72" s="1">
        <f>_xll.ciqfunctions.udf.CIQ($B72, "IQ_NET_INTEREST_EXP", IQ_FY, $D72, , , "USD", , AE$1)</f>
        <v>23.9498</v>
      </c>
      <c r="AF72" s="1">
        <f>_xll.ciqfunctions.udf.CIQ($B72, "IQ_INC_TAX", IQ_FY, $D72, , , "USD", , AF$1)</f>
        <v>1625.52503</v>
      </c>
    </row>
    <row r="73" spans="1:32" x14ac:dyDescent="0.25">
      <c r="A73" t="str">
        <f>_xll.ciqfunctions.udf.CIQ(B73,"IQ_COMPANY_NAME")</f>
        <v>Subaru Corporation</v>
      </c>
      <c r="B73" s="3" t="s">
        <v>1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48</v>
      </c>
      <c r="AA73" s="1">
        <f>_xll.ciqfunctions.udf.CIQ($B73, "IQ_ST_INVEST", IQ_FY, $D73, , , "USD", , AA$1)</f>
        <v>3706.4506099999999</v>
      </c>
      <c r="AB73" s="1">
        <f>_xll.ciqfunctions.udf.CIQ($B73, "IQ_NPPE", IQ_FY, $D73, , , "USD", , AB$1)</f>
        <v>4289.4992099999999</v>
      </c>
      <c r="AC73" s="1">
        <f>_xll.ciqfunctions.udf.CIQ($B73, "IQ_LT_INVEST", IQ_FY, $D73, , , "USD", , AC$1)</f>
        <v>1515.0096100000001</v>
      </c>
      <c r="AD73" s="1">
        <f>_xll.ciqfunctions.udf.CIQ($B73, "IQ_AP", IQ_FY, $D73, , , "USD", , AD$1)</f>
        <v>3268.7808</v>
      </c>
      <c r="AE73" s="1">
        <f>_xll.ciqfunctions.udf.CIQ($B73, "IQ_NET_INTEREST_EXP", IQ_FY, $D73, , , "USD", , AE$1)</f>
        <v>10.200850000000001</v>
      </c>
      <c r="AF73" s="1">
        <f>_xll.ciqfunctions.udf.CIQ($B73, "IQ_INC_TAX", IQ_FY, $D73, , , "USD", , AF$1)</f>
        <v>1058.8966</v>
      </c>
    </row>
    <row r="74" spans="1:32" x14ac:dyDescent="0.25">
      <c r="A74" t="str">
        <f>_xll.ciqfunctions.udf.CIQ(B74,"IQ_COMPANY_NAME")</f>
        <v>(Invalid Identifier)</v>
      </c>
      <c r="B74" s="3" t="s">
        <v>0</v>
      </c>
      <c r="C74" s="1" t="str">
        <f>_xll.ciqfunctions.udf.CIQ($B74, "IQ_INDUSTRY", IQ_FY, $D74, ,, "USD", , C$1)</f>
        <v>(Invalid Identifier)</v>
      </c>
      <c r="D74" s="2">
        <v>44197</v>
      </c>
      <c r="E74" s="1" t="str">
        <f>_xll.ciqfunctions.udf.CIQ($B74, "IQ_TOTAL_REV", IQ_FY, $D74, ,, "USD", , E$1)</f>
        <v>(Invalid Identifier)</v>
      </c>
      <c r="F74" s="1" t="str">
        <f>_xll.ciqfunctions.udf.CIQ($B74, "IQ_NI", IQ_FY, $D74, ,, "USD", , F$1)</f>
        <v>(Invalid Identifier)</v>
      </c>
      <c r="G74" s="1" t="str">
        <f>_xll.ciqfunctions.udf.CIQ($B74, "IQ_CASH_EQUIV", IQ_FY, $D74, , , "USD", , G$1)</f>
        <v>(Invalid Identifier)</v>
      </c>
      <c r="H74" s="1" t="str">
        <f>_xll.ciqfunctions.udf.CIQ($B74, "IQ_CASH_ST_INVEST", IQ_FY, $D74, , , "USD", , H$1)</f>
        <v>(Invalid Identifier)</v>
      </c>
      <c r="I74" s="1" t="str">
        <f>_xll.ciqfunctions.udf.CIQ($B74, "IQ_TOTAL_CA", IQ_FY, $D74, , , "USD", , I$1)</f>
        <v>(Invalid Identifier)</v>
      </c>
      <c r="J74" s="1" t="str">
        <f>_xll.ciqfunctions.udf.CIQ($B74, "IQ_TOTAL_ASSETS", IQ_FY, $D74, , , "USD", , J$1)</f>
        <v>(Invalid Identifier)</v>
      </c>
      <c r="K74" s="1" t="str">
        <f>_xll.ciqfunctions.udf.CIQ($B74, "IQ_TOTAL_CL", IQ_FY, $D74, , , "USD", , K$1)</f>
        <v>(Invalid Identifier)</v>
      </c>
      <c r="L74" s="1" t="str">
        <f>_xll.ciqfunctions.udf.CIQ($B74, "IQ_TOTAL_LIAB", IQ_FY, $D74, ,, "USD", , L$1)</f>
        <v>(Invalid Identifier)</v>
      </c>
      <c r="M74" s="1" t="str">
        <f>IF(_xll.ciqfunctions.udf.CIQ($B74, "IQ_PREF_EQUITY", IQ_FY, $D74, , , "USD", , M$1)=0,"",_xll.ciqfunctions.udf.CIQ($B74, "IQ_PREF_EQUITY", IQ_FY, $D74, , , "USD", , M$1))</f>
        <v>(Invalid Identifier)</v>
      </c>
      <c r="N74" s="1" t="str">
        <f>IF(_xll.ciqfunctions.udf.CIQ($B74, "IQ_COMMON", IQ_FY, $D74, , , "USD", , N$1)=0,"na",_xll.ciqfunctions.udf.CIQ($B74, "IQ_COMMON", IQ_FY, $D74, , , "USD", , N$1))</f>
        <v>(Invalid Identifier)</v>
      </c>
      <c r="O74" s="1" t="str">
        <f>IF(_xll.ciqfunctions.udf.CIQ($B74, "IQ_APIC", IQ_FY, $D74, , , "USD", , O$1)=0,"",_xll.ciqfunctions.udf.CIQ($B74, "IQ_APIC", IQ_FY, $D74, , , "USD", , O$1))</f>
        <v>(Invalid Identifier)</v>
      </c>
      <c r="P74" s="1" t="str">
        <f>_xll.ciqfunctions.udf.CIQ($B74, "IQ_TOTAL_ASSETS", IQ_FY, $D74, , , "USD", , P$1)</f>
        <v>(Invalid Identifier)</v>
      </c>
      <c r="Q74" s="1" t="str">
        <f>_xll.ciqfunctions.udf.CIQ($B74, "IQ_RE", IQ_FY, $D74, , , "USD", , Q$1)</f>
        <v>(Invalid Identifier)</v>
      </c>
      <c r="R74" s="1" t="str">
        <f>_xll.ciqfunctions.udf.CIQ($B74, "IQ_TOTAL_EQUITY", IQ_FY, $D74, , , "USD", , R$1)</f>
        <v>(Invalid Identifier)</v>
      </c>
      <c r="S74" s="1" t="str">
        <f>_xll.ciqfunctions.udf.CIQ($B74, "IQ_TOTAL_OUTSTANDING_FILING_DATE", IQ_FY, $D74, , , "USD", , S$1)</f>
        <v>(Invalid Identifier)</v>
      </c>
      <c r="T74" s="1" t="str">
        <f>_xll.ciqfunctions.udf.CIQ($B74, "IQ_TOTAL_DEBT", IQ_FY, $D74, , , "USD", , T$1)</f>
        <v>(Invalid Identifier)</v>
      </c>
      <c r="U74" s="1" t="str">
        <f>IF(_xll.ciqfunctions.udf.CIQ($B74, "IQ_PREF_DIV_OTHER", IQ_FY, $D74, , , "USD", , U$1)=0,"na",_xll.ciqfunctions.udf.CIQ($B74, "IQ_PREF_DIV_OTHER", IQ_FY, $D74, , , "USD", , U$1))</f>
        <v>(Invalid Identifier)</v>
      </c>
      <c r="V74" s="1" t="str">
        <f>_xll.ciqfunctions.udf.CIQ($B74, "IQ_COGS", IQ_FY, $D74, , , "USD", , V$1)</f>
        <v>(Invalid Identifier)</v>
      </c>
      <c r="W74" s="1" t="str">
        <f>_xll.ciqfunctions.udf.CIQ($B74, "IQ_CASH_EQUIV", IQ_FY, $D74, , , "USD", , W$1)</f>
        <v>(Invalid Identifier)</v>
      </c>
      <c r="X74" s="1" t="str">
        <f>_xll.ciqfunctions.udf.CIQ($B74, "IQ_AR", IQ_FY, $D74, , , "USD", , X$1)</f>
        <v>(Invalid Identifier)</v>
      </c>
      <c r="Y74" s="1" t="str">
        <f>_xll.ciqfunctions.udf.CIQ($B74, "IQ_INVENTORY", IQ_FY, $D74, , , "USD", , Y$1)</f>
        <v>(Invalid Identifier)</v>
      </c>
      <c r="Z74" t="s">
        <v>48</v>
      </c>
      <c r="AA74" s="1" t="str">
        <f>_xll.ciqfunctions.udf.CIQ($B74, "IQ_ST_INVEST", IQ_FY, $D74, , , "USD", , AA$1)</f>
        <v>(Invalid Identifier)</v>
      </c>
      <c r="AB74" s="1" t="str">
        <f>_xll.ciqfunctions.udf.CIQ($B74, "IQ_NPPE", IQ_FY, $D74, , , "USD", , AB$1)</f>
        <v>(Invalid Identifier)</v>
      </c>
      <c r="AC74" s="1" t="str">
        <f>_xll.ciqfunctions.udf.CIQ($B74, "IQ_LT_INVEST", IQ_FY, $D74, , , "USD", , AC$1)</f>
        <v>(Invalid Identifier)</v>
      </c>
      <c r="AD74" s="1" t="str">
        <f>_xll.ciqfunctions.udf.CIQ($B74, "IQ_AP", IQ_FY, $D74, , , "USD", , AD$1)</f>
        <v>(Invalid Identifier)</v>
      </c>
      <c r="AE74" s="1" t="str">
        <f>_xll.ciqfunctions.udf.CIQ($B74, "IQ_NET_INTEREST_EXP", IQ_FY, $D74, , , "USD", , AE$1)</f>
        <v>(Invalid Identifier)</v>
      </c>
      <c r="AF74" s="1" t="str">
        <f>_xll.ciqfunctions.udf.CIQ($B74, "IQ_INC_TAX", IQ_FY, $D74, , , "USD", , AF$1)</f>
        <v>(Invalid Identifier)</v>
      </c>
    </row>
    <row r="75" spans="1:32" x14ac:dyDescent="0.25">
      <c r="A75" t="str">
        <f>_xll.ciqfunctions.udf.CIQ(B75,"IQ_COMPANY_NAME")</f>
        <v>(Invalid Identifier)</v>
      </c>
      <c r="B75" s="3" t="s">
        <v>0</v>
      </c>
      <c r="C75" s="1" t="str">
        <f>_xll.ciqfunctions.udf.CIQ($B75, "IQ_INDUSTRY", IQ_FY, $D75, ,, "USD", , C$1)</f>
        <v>(Invalid Identifier)</v>
      </c>
      <c r="D75" s="2">
        <f>DATE(YEAR(D74) -1, MONTH(D74), DAY(D74))</f>
        <v>43831</v>
      </c>
      <c r="E75" s="1" t="str">
        <f>_xll.ciqfunctions.udf.CIQ($B75, "IQ_TOTAL_REV", IQ_FY, $D75, ,, "USD", , E$1)</f>
        <v>(Invalid Identifier)</v>
      </c>
      <c r="F75" s="1" t="str">
        <f>_xll.ciqfunctions.udf.CIQ($B75, "IQ_NI", IQ_FY, $D75, ,, "USD", , F$1)</f>
        <v>(Invalid Identifier)</v>
      </c>
      <c r="G75" s="1" t="str">
        <f>_xll.ciqfunctions.udf.CIQ($B75, "IQ_CASH_EQUIV", IQ_FY, $D75, , , "USD", , G$1)</f>
        <v>(Invalid Identifier)</v>
      </c>
      <c r="H75" s="1" t="str">
        <f>_xll.ciqfunctions.udf.CIQ($B75, "IQ_CASH_ST_INVEST", IQ_FY, $D75, , , "USD", , H$1)</f>
        <v>(Invalid Identifier)</v>
      </c>
      <c r="I75" s="1" t="str">
        <f>_xll.ciqfunctions.udf.CIQ($B75, "IQ_TOTAL_CA", IQ_FY, $D75, , , "USD", , I$1)</f>
        <v>(Invalid Identifier)</v>
      </c>
      <c r="J75" s="1" t="str">
        <f>_xll.ciqfunctions.udf.CIQ($B75, "IQ_TOTAL_ASSETS", IQ_FY, $D75, , , "USD", , J$1)</f>
        <v>(Invalid Identifier)</v>
      </c>
      <c r="K75" s="1" t="str">
        <f>_xll.ciqfunctions.udf.CIQ($B75, "IQ_TOTAL_CL", IQ_FY, $D75, , , "USD", , K$1)</f>
        <v>(Invalid Identifier)</v>
      </c>
      <c r="L75" s="1" t="str">
        <f>_xll.ciqfunctions.udf.CIQ($B75, "IQ_TOTAL_LIAB", IQ_FY, $D75, ,, "USD", , L$1)</f>
        <v>(Invalid Identifier)</v>
      </c>
      <c r="M75" s="1" t="str">
        <f>IF(_xll.ciqfunctions.udf.CIQ($B75, "IQ_PREF_EQUITY", IQ_FY, $D75, , , "USD", , M$1)=0,"",_xll.ciqfunctions.udf.CIQ($B75, "IQ_PREF_EQUITY", IQ_FY, $D75, , , "USD", , M$1))</f>
        <v>(Invalid Identifier)</v>
      </c>
      <c r="N75" s="1" t="str">
        <f>IF(_xll.ciqfunctions.udf.CIQ($B75, "IQ_COMMON", IQ_FY, $D75, , , "USD", , N$1)=0,"na",_xll.ciqfunctions.udf.CIQ($B75, "IQ_COMMON", IQ_FY, $D75, , , "USD", , N$1))</f>
        <v>(Invalid Identifier)</v>
      </c>
      <c r="O75" s="1" t="str">
        <f>IF(_xll.ciqfunctions.udf.CIQ($B75, "IQ_APIC", IQ_FY, $D75, , , "USD", , O$1)=0,"",_xll.ciqfunctions.udf.CIQ($B75, "IQ_APIC", IQ_FY, $D75, , , "USD", , O$1))</f>
        <v>(Invalid Identifier)</v>
      </c>
      <c r="P75" s="1" t="str">
        <f>_xll.ciqfunctions.udf.CIQ($B75, "IQ_TOTAL_ASSETS", IQ_FY, $D75, , , "USD", , P$1)</f>
        <v>(Invalid Identifier)</v>
      </c>
      <c r="Q75" s="1" t="str">
        <f>_xll.ciqfunctions.udf.CIQ($B75, "IQ_RE", IQ_FY, $D75, , , "USD", , Q$1)</f>
        <v>(Invalid Identifier)</v>
      </c>
      <c r="R75" s="1" t="str">
        <f>_xll.ciqfunctions.udf.CIQ($B75, "IQ_TOTAL_EQUITY", IQ_FY, $D75, , , "USD", , R$1)</f>
        <v>(Invalid Identifier)</v>
      </c>
      <c r="S75" s="1" t="str">
        <f>_xll.ciqfunctions.udf.CIQ($B75, "IQ_TOTAL_OUTSTANDING_FILING_DATE", IQ_FY, $D75, , , "USD", , S$1)</f>
        <v>(Invalid Identifier)</v>
      </c>
      <c r="T75" s="1" t="str">
        <f>_xll.ciqfunctions.udf.CIQ($B75, "IQ_TOTAL_DEBT", IQ_FY, $D75, , , "USD", , T$1)</f>
        <v>(Invalid Identifier)</v>
      </c>
      <c r="U75" s="1" t="str">
        <f>IF(_xll.ciqfunctions.udf.CIQ($B75, "IQ_PREF_DIV_OTHER", IQ_FY, $D75, , , "USD", , U$1)=0,"na",_xll.ciqfunctions.udf.CIQ($B75, "IQ_PREF_DIV_OTHER", IQ_FY, $D75, , , "USD", , U$1))</f>
        <v>(Invalid Identifier)</v>
      </c>
      <c r="V75" s="1" t="str">
        <f>_xll.ciqfunctions.udf.CIQ($B75, "IQ_COGS", IQ_FY, $D75, , , "USD", , V$1)</f>
        <v>(Invalid Identifier)</v>
      </c>
      <c r="W75" s="1" t="str">
        <f>_xll.ciqfunctions.udf.CIQ($B75, "IQ_CASH_EQUIV", IQ_FY, $D75, , , "USD", , W$1)</f>
        <v>(Invalid Identifier)</v>
      </c>
      <c r="X75" s="1" t="str">
        <f>_xll.ciqfunctions.udf.CIQ($B75, "IQ_AR", IQ_FY, $D75, , , "USD", , X$1)</f>
        <v>(Invalid Identifier)</v>
      </c>
      <c r="Y75" s="1" t="str">
        <f>_xll.ciqfunctions.udf.CIQ($B75, "IQ_INVENTORY", IQ_FY, $D75, , , "USD", , Y$1)</f>
        <v>(Invalid Identifier)</v>
      </c>
      <c r="Z75" t="s">
        <v>48</v>
      </c>
      <c r="AA75" s="1" t="str">
        <f>_xll.ciqfunctions.udf.CIQ($B75, "IQ_ST_INVEST", IQ_FY, $D75, , , "USD", , AA$1)</f>
        <v>(Invalid Identifier)</v>
      </c>
      <c r="AB75" s="1" t="str">
        <f>_xll.ciqfunctions.udf.CIQ($B75, "IQ_NPPE", IQ_FY, $D75, , , "USD", , AB$1)</f>
        <v>(Invalid Identifier)</v>
      </c>
      <c r="AC75" s="1" t="str">
        <f>_xll.ciqfunctions.udf.CIQ($B75, "IQ_LT_INVEST", IQ_FY, $D75, , , "USD", , AC$1)</f>
        <v>(Invalid Identifier)</v>
      </c>
      <c r="AD75" s="1" t="str">
        <f>_xll.ciqfunctions.udf.CIQ($B75, "IQ_AP", IQ_FY, $D75, , , "USD", , AD$1)</f>
        <v>(Invalid Identifier)</v>
      </c>
      <c r="AE75" s="1" t="str">
        <f>_xll.ciqfunctions.udf.CIQ($B75, "IQ_NET_INTEREST_EXP", IQ_FY, $D75, , , "USD", , AE$1)</f>
        <v>(Invalid Identifier)</v>
      </c>
      <c r="AF75" s="1" t="str">
        <f>_xll.ciqfunctions.udf.CIQ($B75, "IQ_INC_TAX", IQ_FY, $D75, , , "USD", , AF$1)</f>
        <v>(Invalid Identifier)</v>
      </c>
    </row>
    <row r="76" spans="1:32" x14ac:dyDescent="0.25">
      <c r="A76" t="str">
        <f>_xll.ciqfunctions.udf.CIQ(B76,"IQ_COMPANY_NAME")</f>
        <v>(Invalid Identifier)</v>
      </c>
      <c r="B76" s="3" t="s">
        <v>0</v>
      </c>
      <c r="C76" s="1" t="str">
        <f>_xll.ciqfunctions.udf.CIQ($B76, "IQ_INDUSTRY", IQ_FY, $D76, ,, "USD", , C$1)</f>
        <v>(Invalid Identifier)</v>
      </c>
      <c r="D76" s="2">
        <f>DATE(YEAR(D75) -1, MONTH(D75), DAY(D75))</f>
        <v>43466</v>
      </c>
      <c r="E76" s="1" t="str">
        <f>_xll.ciqfunctions.udf.CIQ($B76, "IQ_TOTAL_REV", IQ_FY, $D76, ,, "USD", , E$1)</f>
        <v>(Invalid Identifier)</v>
      </c>
      <c r="F76" s="1" t="str">
        <f>_xll.ciqfunctions.udf.CIQ($B76, "IQ_NI", IQ_FY, $D76, ,, "USD", , F$1)</f>
        <v>(Invalid Identifier)</v>
      </c>
      <c r="G76" s="1" t="str">
        <f>_xll.ciqfunctions.udf.CIQ($B76, "IQ_CASH_EQUIV", IQ_FY, $D76, , , "USD", , G$1)</f>
        <v>(Invalid Identifier)</v>
      </c>
      <c r="H76" s="1" t="str">
        <f>_xll.ciqfunctions.udf.CIQ($B76, "IQ_CASH_ST_INVEST", IQ_FY, $D76, , , "USD", , H$1)</f>
        <v>(Invalid Identifier)</v>
      </c>
      <c r="I76" s="1" t="str">
        <f>_xll.ciqfunctions.udf.CIQ($B76, "IQ_TOTAL_CA", IQ_FY, $D76, , , "USD", , I$1)</f>
        <v>(Invalid Identifier)</v>
      </c>
      <c r="J76" s="1" t="str">
        <f>_xll.ciqfunctions.udf.CIQ($B76, "IQ_TOTAL_ASSETS", IQ_FY, $D76, , , "USD", , J$1)</f>
        <v>(Invalid Identifier)</v>
      </c>
      <c r="K76" s="1" t="str">
        <f>_xll.ciqfunctions.udf.CIQ($B76, "IQ_TOTAL_CL", IQ_FY, $D76, , , "USD", , K$1)</f>
        <v>(Invalid Identifier)</v>
      </c>
      <c r="L76" s="1" t="str">
        <f>_xll.ciqfunctions.udf.CIQ($B76, "IQ_TOTAL_LIAB", IQ_FY, $D76, ,, "USD", , L$1)</f>
        <v>(Invalid Identifier)</v>
      </c>
      <c r="M76" s="1" t="str">
        <f>IF(_xll.ciqfunctions.udf.CIQ($B76, "IQ_PREF_EQUITY", IQ_FY, $D76, , , "USD", , M$1)=0,"",_xll.ciqfunctions.udf.CIQ($B76, "IQ_PREF_EQUITY", IQ_FY, $D76, , , "USD", , M$1))</f>
        <v>(Invalid Identifier)</v>
      </c>
      <c r="N76" s="1" t="str">
        <f>IF(_xll.ciqfunctions.udf.CIQ($B76, "IQ_COMMON", IQ_FY, $D76, , , "USD", , N$1)=0,"na",_xll.ciqfunctions.udf.CIQ($B76, "IQ_COMMON", IQ_FY, $D76, , , "USD", , N$1))</f>
        <v>(Invalid Identifier)</v>
      </c>
      <c r="O76" s="1" t="str">
        <f>IF(_xll.ciqfunctions.udf.CIQ($B76, "IQ_APIC", IQ_FY, $D76, , , "USD", , O$1)=0,"",_xll.ciqfunctions.udf.CIQ($B76, "IQ_APIC", IQ_FY, $D76, , , "USD", , O$1))</f>
        <v>(Invalid Identifier)</v>
      </c>
      <c r="P76" s="1" t="str">
        <f>_xll.ciqfunctions.udf.CIQ($B76, "IQ_TOTAL_ASSETS", IQ_FY, $D76, , , "USD", , P$1)</f>
        <v>(Invalid Identifier)</v>
      </c>
      <c r="Q76" s="1" t="str">
        <f>_xll.ciqfunctions.udf.CIQ($B76, "IQ_RE", IQ_FY, $D76, , , "USD", , Q$1)</f>
        <v>(Invalid Identifier)</v>
      </c>
      <c r="R76" s="1" t="str">
        <f>_xll.ciqfunctions.udf.CIQ($B76, "IQ_TOTAL_EQUITY", IQ_FY, $D76, , , "USD", , R$1)</f>
        <v>(Invalid Identifier)</v>
      </c>
      <c r="S76" s="1" t="str">
        <f>_xll.ciqfunctions.udf.CIQ($B76, "IQ_TOTAL_OUTSTANDING_FILING_DATE", IQ_FY, $D76, , , "USD", , S$1)</f>
        <v>(Invalid Identifier)</v>
      </c>
      <c r="T76" s="1" t="str">
        <f>_xll.ciqfunctions.udf.CIQ($B76, "IQ_TOTAL_DEBT", IQ_FY, $D76, , , "USD", , T$1)</f>
        <v>(Invalid Identifier)</v>
      </c>
      <c r="U76" s="1" t="str">
        <f>IF(_xll.ciqfunctions.udf.CIQ($B76, "IQ_PREF_DIV_OTHER", IQ_FY, $D76, , , "USD", , U$1)=0,"na",_xll.ciqfunctions.udf.CIQ($B76, "IQ_PREF_DIV_OTHER", IQ_FY, $D76, , , "USD", , U$1))</f>
        <v>(Invalid Identifier)</v>
      </c>
      <c r="V76" s="1" t="str">
        <f>_xll.ciqfunctions.udf.CIQ($B76, "IQ_COGS", IQ_FY, $D76, , , "USD", , V$1)</f>
        <v>(Invalid Identifier)</v>
      </c>
      <c r="W76" s="1" t="str">
        <f>_xll.ciqfunctions.udf.CIQ($B76, "IQ_CASH_EQUIV", IQ_FY, $D76, , , "USD", , W$1)</f>
        <v>(Invalid Identifier)</v>
      </c>
      <c r="X76" s="1" t="str">
        <f>_xll.ciqfunctions.udf.CIQ($B76, "IQ_AR", IQ_FY, $D76, , , "USD", , X$1)</f>
        <v>(Invalid Identifier)</v>
      </c>
      <c r="Y76" s="1" t="str">
        <f>_xll.ciqfunctions.udf.CIQ($B76, "IQ_INVENTORY", IQ_FY, $D76, , , "USD", , Y$1)</f>
        <v>(Invalid Identifier)</v>
      </c>
      <c r="Z76" t="s">
        <v>48</v>
      </c>
      <c r="AA76" s="1" t="str">
        <f>_xll.ciqfunctions.udf.CIQ($B76, "IQ_ST_INVEST", IQ_FY, $D76, , , "USD", , AA$1)</f>
        <v>(Invalid Identifier)</v>
      </c>
      <c r="AB76" s="1" t="str">
        <f>_xll.ciqfunctions.udf.CIQ($B76, "IQ_NPPE", IQ_FY, $D76, , , "USD", , AB$1)</f>
        <v>(Invalid Identifier)</v>
      </c>
      <c r="AC76" s="1" t="str">
        <f>_xll.ciqfunctions.udf.CIQ($B76, "IQ_LT_INVEST", IQ_FY, $D76, , , "USD", , AC$1)</f>
        <v>(Invalid Identifier)</v>
      </c>
      <c r="AD76" s="1" t="str">
        <f>_xll.ciqfunctions.udf.CIQ($B76, "IQ_AP", IQ_FY, $D76, , , "USD", , AD$1)</f>
        <v>(Invalid Identifier)</v>
      </c>
      <c r="AE76" s="1" t="str">
        <f>_xll.ciqfunctions.udf.CIQ($B76, "IQ_NET_INTEREST_EXP", IQ_FY, $D76, , , "USD", , AE$1)</f>
        <v>(Invalid Identifier)</v>
      </c>
      <c r="AF76" s="1" t="str">
        <f>_xll.ciqfunctions.udf.CIQ($B76, "IQ_INC_TAX", IQ_FY, $D76, , , "USD", , AF$1)</f>
        <v>(Invalid Identifier)</v>
      </c>
    </row>
    <row r="77" spans="1:32" x14ac:dyDescent="0.25">
      <c r="A77" t="str">
        <f>_xll.ciqfunctions.udf.CIQ(B77,"IQ_COMPANY_NAME")</f>
        <v>(Invalid Identifier)</v>
      </c>
      <c r="B77" s="3" t="s">
        <v>0</v>
      </c>
      <c r="C77" s="1" t="str">
        <f>_xll.ciqfunctions.udf.CIQ($B77, "IQ_INDUSTRY", IQ_FY, $D77, ,, "USD", , C$1)</f>
        <v>(Invalid Identifier)</v>
      </c>
      <c r="D77" s="2">
        <f>DATE(YEAR(D76) -1, MONTH(D76), DAY(D76))</f>
        <v>43101</v>
      </c>
      <c r="E77" s="1" t="str">
        <f>_xll.ciqfunctions.udf.CIQ($B77, "IQ_TOTAL_REV", IQ_FY, $D77, ,, "USD", , E$1)</f>
        <v>(Invalid Identifier)</v>
      </c>
      <c r="F77" s="1" t="str">
        <f>_xll.ciqfunctions.udf.CIQ($B77, "IQ_NI", IQ_FY, $D77, ,, "USD", , F$1)</f>
        <v>(Invalid Identifier)</v>
      </c>
      <c r="G77" s="1" t="str">
        <f>_xll.ciqfunctions.udf.CIQ($B77, "IQ_CASH_EQUIV", IQ_FY, $D77, , , "USD", , G$1)</f>
        <v>(Invalid Identifier)</v>
      </c>
      <c r="H77" s="1" t="str">
        <f>_xll.ciqfunctions.udf.CIQ($B77, "IQ_CASH_ST_INVEST", IQ_FY, $D77, , , "USD", , H$1)</f>
        <v>(Invalid Identifier)</v>
      </c>
      <c r="I77" s="1" t="str">
        <f>_xll.ciqfunctions.udf.CIQ($B77, "IQ_TOTAL_CA", IQ_FY, $D77, , , "USD", , I$1)</f>
        <v>(Invalid Identifier)</v>
      </c>
      <c r="J77" s="1" t="str">
        <f>_xll.ciqfunctions.udf.CIQ($B77, "IQ_TOTAL_ASSETS", IQ_FY, $D77, , , "USD", , J$1)</f>
        <v>(Invalid Identifier)</v>
      </c>
      <c r="K77" s="1" t="str">
        <f>_xll.ciqfunctions.udf.CIQ($B77, "IQ_TOTAL_CL", IQ_FY, $D77, , , "USD", , K$1)</f>
        <v>(Invalid Identifier)</v>
      </c>
      <c r="L77" s="1" t="str">
        <f>_xll.ciqfunctions.udf.CIQ($B77, "IQ_TOTAL_LIAB", IQ_FY, $D77, ,, "USD", , L$1)</f>
        <v>(Invalid Identifier)</v>
      </c>
      <c r="M77" s="1" t="str">
        <f>IF(_xll.ciqfunctions.udf.CIQ($B77, "IQ_PREF_EQUITY", IQ_FY, $D77, , , "USD", , M$1)=0,"",_xll.ciqfunctions.udf.CIQ($B77, "IQ_PREF_EQUITY", IQ_FY, $D77, , , "USD", , M$1))</f>
        <v>(Invalid Identifier)</v>
      </c>
      <c r="N77" s="1" t="str">
        <f>IF(_xll.ciqfunctions.udf.CIQ($B77, "IQ_COMMON", IQ_FY, $D77, , , "USD", , N$1)=0,"na",_xll.ciqfunctions.udf.CIQ($B77, "IQ_COMMON", IQ_FY, $D77, , , "USD", , N$1))</f>
        <v>(Invalid Identifier)</v>
      </c>
      <c r="O77" s="1" t="str">
        <f>IF(_xll.ciqfunctions.udf.CIQ($B77, "IQ_APIC", IQ_FY, $D77, , , "USD", , O$1)=0,"",_xll.ciqfunctions.udf.CIQ($B77, "IQ_APIC", IQ_FY, $D77, , , "USD", , O$1))</f>
        <v>(Invalid Identifier)</v>
      </c>
      <c r="P77" s="1" t="str">
        <f>_xll.ciqfunctions.udf.CIQ($B77, "IQ_TOTAL_ASSETS", IQ_FY, $D77, , , "USD", , P$1)</f>
        <v>(Invalid Identifier)</v>
      </c>
      <c r="Q77" s="1" t="str">
        <f>_xll.ciqfunctions.udf.CIQ($B77, "IQ_RE", IQ_FY, $D77, , , "USD", , Q$1)</f>
        <v>(Invalid Identifier)</v>
      </c>
      <c r="R77" s="1" t="str">
        <f>_xll.ciqfunctions.udf.CIQ($B77, "IQ_TOTAL_EQUITY", IQ_FY, $D77, , , "USD", , R$1)</f>
        <v>(Invalid Identifier)</v>
      </c>
      <c r="S77" s="1" t="str">
        <f>_xll.ciqfunctions.udf.CIQ($B77, "IQ_TOTAL_OUTSTANDING_FILING_DATE", IQ_FY, $D77, , , "USD", , S$1)</f>
        <v>(Invalid Identifier)</v>
      </c>
      <c r="T77" s="1" t="str">
        <f>_xll.ciqfunctions.udf.CIQ($B77, "IQ_TOTAL_DEBT", IQ_FY, $D77, , , "USD", , T$1)</f>
        <v>(Invalid Identifier)</v>
      </c>
      <c r="U77" s="1" t="str">
        <f>IF(_xll.ciqfunctions.udf.CIQ($B77, "IQ_PREF_DIV_OTHER", IQ_FY, $D77, , , "USD", , U$1)=0,"na",_xll.ciqfunctions.udf.CIQ($B77, "IQ_PREF_DIV_OTHER", IQ_FY, $D77, , , "USD", , U$1))</f>
        <v>(Invalid Identifier)</v>
      </c>
      <c r="V77" s="1" t="str">
        <f>_xll.ciqfunctions.udf.CIQ($B77, "IQ_COGS", IQ_FY, $D77, , , "USD", , V$1)</f>
        <v>(Invalid Identifier)</v>
      </c>
      <c r="W77" s="1" t="str">
        <f>_xll.ciqfunctions.udf.CIQ($B77, "IQ_CASH_EQUIV", IQ_FY, $D77, , , "USD", , W$1)</f>
        <v>(Invalid Identifier)</v>
      </c>
      <c r="X77" s="1" t="str">
        <f>_xll.ciqfunctions.udf.CIQ($B77, "IQ_AR", IQ_FY, $D77, , , "USD", , X$1)</f>
        <v>(Invalid Identifier)</v>
      </c>
      <c r="Y77" s="1" t="str">
        <f>_xll.ciqfunctions.udf.CIQ($B77, "IQ_INVENTORY", IQ_FY, $D77, , , "USD", , Y$1)</f>
        <v>(Invalid Identifier)</v>
      </c>
      <c r="Z77" t="s">
        <v>48</v>
      </c>
      <c r="AA77" s="1" t="str">
        <f>_xll.ciqfunctions.udf.CIQ($B77, "IQ_ST_INVEST", IQ_FY, $D77, , , "USD", , AA$1)</f>
        <v>(Invalid Identifier)</v>
      </c>
      <c r="AB77" s="1" t="str">
        <f>_xll.ciqfunctions.udf.CIQ($B77, "IQ_NPPE", IQ_FY, $D77, , , "USD", , AB$1)</f>
        <v>(Invalid Identifier)</v>
      </c>
      <c r="AC77" s="1" t="str">
        <f>_xll.ciqfunctions.udf.CIQ($B77, "IQ_LT_INVEST", IQ_FY, $D77, , , "USD", , AC$1)</f>
        <v>(Invalid Identifier)</v>
      </c>
      <c r="AD77" s="1" t="str">
        <f>_xll.ciqfunctions.udf.CIQ($B77, "IQ_AP", IQ_FY, $D77, , , "USD", , AD$1)</f>
        <v>(Invalid Identifier)</v>
      </c>
      <c r="AE77" s="1" t="str">
        <f>_xll.ciqfunctions.udf.CIQ($B77, "IQ_NET_INTEREST_EXP", IQ_FY, $D77, , , "USD", , AE$1)</f>
        <v>(Invalid Identifier)</v>
      </c>
      <c r="AF77" s="1" t="str">
        <f>_xll.ciqfunctions.udf.CIQ($B77, "IQ_INC_TAX", IQ_FY, $D77, , , "USD", , AF$1)</f>
        <v>(Invalid Identifier)</v>
      </c>
    </row>
    <row r="78" spans="1:32" x14ac:dyDescent="0.25">
      <c r="A78" t="str">
        <f>_xll.ciqfunctions.udf.CIQ(B78,"IQ_COMPANY_NAME")</f>
        <v>(Invalid Identifier)</v>
      </c>
      <c r="B78" s="3" t="s">
        <v>0</v>
      </c>
      <c r="C78" s="1" t="str">
        <f>_xll.ciqfunctions.udf.CIQ($B78, "IQ_INDUSTRY", IQ_FY, $D78, ,, "USD", , C$1)</f>
        <v>(Invalid Identifier)</v>
      </c>
      <c r="D78" s="2">
        <f>DATE(YEAR(D77) -1, MONTH(D77), DAY(D77))</f>
        <v>42736</v>
      </c>
      <c r="E78" s="1" t="str">
        <f>_xll.ciqfunctions.udf.CIQ($B78, "IQ_TOTAL_REV", IQ_FY, $D78, ,, "USD", , E$1)</f>
        <v>(Invalid Identifier)</v>
      </c>
      <c r="F78" s="1" t="str">
        <f>_xll.ciqfunctions.udf.CIQ($B78, "IQ_NI", IQ_FY, $D78, ,, "USD", , F$1)</f>
        <v>(Invalid Identifier)</v>
      </c>
      <c r="G78" s="1" t="str">
        <f>_xll.ciqfunctions.udf.CIQ($B78, "IQ_CASH_EQUIV", IQ_FY, $D78, , , "USD", , G$1)</f>
        <v>(Invalid Identifier)</v>
      </c>
      <c r="H78" s="1" t="str">
        <f>_xll.ciqfunctions.udf.CIQ($B78, "IQ_CASH_ST_INVEST", IQ_FY, $D78, , , "USD", , H$1)</f>
        <v>(Invalid Identifier)</v>
      </c>
      <c r="I78" s="1" t="str">
        <f>_xll.ciqfunctions.udf.CIQ($B78, "IQ_TOTAL_CA", IQ_FY, $D78, , , "USD", , I$1)</f>
        <v>(Invalid Identifier)</v>
      </c>
      <c r="J78" s="1" t="str">
        <f>_xll.ciqfunctions.udf.CIQ($B78, "IQ_TOTAL_ASSETS", IQ_FY, $D78, , , "USD", , J$1)</f>
        <v>(Invalid Identifier)</v>
      </c>
      <c r="K78" s="1" t="str">
        <f>_xll.ciqfunctions.udf.CIQ($B78, "IQ_TOTAL_CL", IQ_FY, $D78, , , "USD", , K$1)</f>
        <v>(Invalid Identifier)</v>
      </c>
      <c r="L78" s="1" t="str">
        <f>_xll.ciqfunctions.udf.CIQ($B78, "IQ_TOTAL_LIAB", IQ_FY, $D78, ,, "USD", , L$1)</f>
        <v>(Invalid Identifier)</v>
      </c>
      <c r="M78" s="1" t="str">
        <f>IF(_xll.ciqfunctions.udf.CIQ($B78, "IQ_PREF_EQUITY", IQ_FY, $D78, , , "USD", , M$1)=0,"",_xll.ciqfunctions.udf.CIQ($B78, "IQ_PREF_EQUITY", IQ_FY, $D78, , , "USD", , M$1))</f>
        <v>(Invalid Identifier)</v>
      </c>
      <c r="N78" s="1" t="str">
        <f>IF(_xll.ciqfunctions.udf.CIQ($B78, "IQ_COMMON", IQ_FY, $D78, , , "USD", , N$1)=0,"na",_xll.ciqfunctions.udf.CIQ($B78, "IQ_COMMON", IQ_FY, $D78, , , "USD", , N$1))</f>
        <v>(Invalid Identifier)</v>
      </c>
      <c r="O78" s="1" t="str">
        <f>IF(_xll.ciqfunctions.udf.CIQ($B78, "IQ_APIC", IQ_FY, $D78, , , "USD", , O$1)=0,"",_xll.ciqfunctions.udf.CIQ($B78, "IQ_APIC", IQ_FY, $D78, , , "USD", , O$1))</f>
        <v>(Invalid Identifier)</v>
      </c>
      <c r="P78" s="1" t="str">
        <f>_xll.ciqfunctions.udf.CIQ($B78, "IQ_TOTAL_ASSETS", IQ_FY, $D78, , , "USD", , P$1)</f>
        <v>(Invalid Identifier)</v>
      </c>
      <c r="Q78" s="1" t="str">
        <f>_xll.ciqfunctions.udf.CIQ($B78, "IQ_RE", IQ_FY, $D78, , , "USD", , Q$1)</f>
        <v>(Invalid Identifier)</v>
      </c>
      <c r="R78" s="1" t="str">
        <f>_xll.ciqfunctions.udf.CIQ($B78, "IQ_TOTAL_EQUITY", IQ_FY, $D78, , , "USD", , R$1)</f>
        <v>(Invalid Identifier)</v>
      </c>
      <c r="S78" s="1" t="str">
        <f>_xll.ciqfunctions.udf.CIQ($B78, "IQ_TOTAL_OUTSTANDING_FILING_DATE", IQ_FY, $D78, , , "USD", , S$1)</f>
        <v>(Invalid Identifier)</v>
      </c>
      <c r="T78" s="1" t="str">
        <f>_xll.ciqfunctions.udf.CIQ($B78, "IQ_TOTAL_DEBT", IQ_FY, $D78, , , "USD", , T$1)</f>
        <v>(Invalid Identifier)</v>
      </c>
      <c r="U78" s="1" t="str">
        <f>IF(_xll.ciqfunctions.udf.CIQ($B78, "IQ_PREF_DIV_OTHER", IQ_FY, $D78, , , "USD", , U$1)=0,"na",_xll.ciqfunctions.udf.CIQ($B78, "IQ_PREF_DIV_OTHER", IQ_FY, $D78, , , "USD", , U$1))</f>
        <v>(Invalid Identifier)</v>
      </c>
      <c r="V78" s="1" t="str">
        <f>_xll.ciqfunctions.udf.CIQ($B78, "IQ_COGS", IQ_FY, $D78, , , "USD", , V$1)</f>
        <v>(Invalid Identifier)</v>
      </c>
      <c r="W78" s="1" t="str">
        <f>_xll.ciqfunctions.udf.CIQ($B78, "IQ_CASH_EQUIV", IQ_FY, $D78, , , "USD", , W$1)</f>
        <v>(Invalid Identifier)</v>
      </c>
      <c r="X78" s="1" t="str">
        <f>_xll.ciqfunctions.udf.CIQ($B78, "IQ_AR", IQ_FY, $D78, , , "USD", , X$1)</f>
        <v>(Invalid Identifier)</v>
      </c>
      <c r="Y78" s="1" t="str">
        <f>_xll.ciqfunctions.udf.CIQ($B78, "IQ_INVENTORY", IQ_FY, $D78, , , "USD", , Y$1)</f>
        <v>(Invalid Identifier)</v>
      </c>
      <c r="Z78" t="s">
        <v>48</v>
      </c>
      <c r="AA78" s="1" t="str">
        <f>_xll.ciqfunctions.udf.CIQ($B78, "IQ_ST_INVEST", IQ_FY, $D78, , , "USD", , AA$1)</f>
        <v>(Invalid Identifier)</v>
      </c>
      <c r="AB78" s="1" t="str">
        <f>_xll.ciqfunctions.udf.CIQ($B78, "IQ_NPPE", IQ_FY, $D78, , , "USD", , AB$1)</f>
        <v>(Invalid Identifier)</v>
      </c>
      <c r="AC78" s="1" t="str">
        <f>_xll.ciqfunctions.udf.CIQ($B78, "IQ_LT_INVEST", IQ_FY, $D78, , , "USD", , AC$1)</f>
        <v>(Invalid Identifier)</v>
      </c>
      <c r="AD78" s="1" t="str">
        <f>_xll.ciqfunctions.udf.CIQ($B78, "IQ_AP", IQ_FY, $D78, , , "USD", , AD$1)</f>
        <v>(Invalid Identifier)</v>
      </c>
      <c r="AE78" s="1" t="str">
        <f>_xll.ciqfunctions.udf.CIQ($B78, "IQ_NET_INTEREST_EXP", IQ_FY, $D78, , , "USD", , AE$1)</f>
        <v>(Invalid Identifier)</v>
      </c>
      <c r="AF78" s="1" t="str">
        <f>_xll.ciqfunctions.udf.CIQ($B78, "IQ_INC_TAX", IQ_FY, $D78, , , "USD", , AF$1)</f>
        <v>(Invalid Identifier)</v>
      </c>
    </row>
    <row r="79" spans="1:32" x14ac:dyDescent="0.25">
      <c r="A79" t="str">
        <f>_xll.ciqfunctions.udf.CIQ(B79,"IQ_COMPANY_NAME")</f>
        <v>(Invalid Identifier)</v>
      </c>
      <c r="B79" s="3" t="s">
        <v>0</v>
      </c>
      <c r="C79" s="1" t="str">
        <f>_xll.ciqfunctions.udf.CIQ($B79, "IQ_INDUSTRY", IQ_FY, $D79, ,, "USD", , C$1)</f>
        <v>(Invalid Identifier)</v>
      </c>
      <c r="D79" s="2">
        <f>DATE(YEAR(D78) -1, MONTH(D78), DAY(D78))</f>
        <v>42370</v>
      </c>
      <c r="E79" s="1" t="str">
        <f>_xll.ciqfunctions.udf.CIQ($B79, "IQ_TOTAL_REV", IQ_FY, $D79, ,, "USD", , E$1)</f>
        <v>(Invalid Identifier)</v>
      </c>
      <c r="F79" s="1" t="str">
        <f>_xll.ciqfunctions.udf.CIQ($B79, "IQ_NI", IQ_FY, $D79, ,, "USD", , F$1)</f>
        <v>(Invalid Identifier)</v>
      </c>
      <c r="G79" s="1" t="str">
        <f>_xll.ciqfunctions.udf.CIQ($B79, "IQ_CASH_EQUIV", IQ_FY, $D79, , , "USD", , G$1)</f>
        <v>(Invalid Identifier)</v>
      </c>
      <c r="H79" s="1" t="str">
        <f>_xll.ciqfunctions.udf.CIQ($B79, "IQ_CASH_ST_INVEST", IQ_FY, $D79, , , "USD", , H$1)</f>
        <v>(Invalid Identifier)</v>
      </c>
      <c r="I79" s="1" t="str">
        <f>_xll.ciqfunctions.udf.CIQ($B79, "IQ_TOTAL_CA", IQ_FY, $D79, , , "USD", , I$1)</f>
        <v>(Invalid Identifier)</v>
      </c>
      <c r="J79" s="1" t="str">
        <f>_xll.ciqfunctions.udf.CIQ($B79, "IQ_TOTAL_ASSETS", IQ_FY, $D79, , , "USD", , J$1)</f>
        <v>(Invalid Identifier)</v>
      </c>
      <c r="K79" s="1" t="str">
        <f>_xll.ciqfunctions.udf.CIQ($B79, "IQ_TOTAL_CL", IQ_FY, $D79, , , "USD", , K$1)</f>
        <v>(Invalid Identifier)</v>
      </c>
      <c r="L79" s="1" t="str">
        <f>_xll.ciqfunctions.udf.CIQ($B79, "IQ_TOTAL_LIAB", IQ_FY, $D79, ,, "USD", , L$1)</f>
        <v>(Invalid Identifier)</v>
      </c>
      <c r="M79" s="1" t="str">
        <f>IF(_xll.ciqfunctions.udf.CIQ($B79, "IQ_PREF_EQUITY", IQ_FY, $D79, , , "USD", , M$1)=0,"",_xll.ciqfunctions.udf.CIQ($B79, "IQ_PREF_EQUITY", IQ_FY, $D79, , , "USD", , M$1))</f>
        <v>(Invalid Identifier)</v>
      </c>
      <c r="N79" s="1" t="str">
        <f>IF(_xll.ciqfunctions.udf.CIQ($B79, "IQ_COMMON", IQ_FY, $D79, , , "USD", , N$1)=0,"na",_xll.ciqfunctions.udf.CIQ($B79, "IQ_COMMON", IQ_FY, $D79, , , "USD", , N$1))</f>
        <v>(Invalid Identifier)</v>
      </c>
      <c r="O79" s="1" t="str">
        <f>IF(_xll.ciqfunctions.udf.CIQ($B79, "IQ_APIC", IQ_FY, $D79, , , "USD", , O$1)=0,"",_xll.ciqfunctions.udf.CIQ($B79, "IQ_APIC", IQ_FY, $D79, , , "USD", , O$1))</f>
        <v>(Invalid Identifier)</v>
      </c>
      <c r="P79" s="1" t="str">
        <f>_xll.ciqfunctions.udf.CIQ($B79, "IQ_TOTAL_ASSETS", IQ_FY, $D79, , , "USD", , P$1)</f>
        <v>(Invalid Identifier)</v>
      </c>
      <c r="Q79" s="1" t="str">
        <f>_xll.ciqfunctions.udf.CIQ($B79, "IQ_RE", IQ_FY, $D79, , , "USD", , Q$1)</f>
        <v>(Invalid Identifier)</v>
      </c>
      <c r="R79" s="1" t="str">
        <f>_xll.ciqfunctions.udf.CIQ($B79, "IQ_TOTAL_EQUITY", IQ_FY, $D79, , , "USD", , R$1)</f>
        <v>(Invalid Identifier)</v>
      </c>
      <c r="S79" s="1" t="str">
        <f>_xll.ciqfunctions.udf.CIQ($B79, "IQ_TOTAL_OUTSTANDING_FILING_DATE", IQ_FY, $D79, , , "USD", , S$1)</f>
        <v>(Invalid Identifier)</v>
      </c>
      <c r="T79" s="1" t="str">
        <f>_xll.ciqfunctions.udf.CIQ($B79, "IQ_TOTAL_DEBT", IQ_FY, $D79, , , "USD", , T$1)</f>
        <v>(Invalid Identifier)</v>
      </c>
      <c r="U79" s="1" t="str">
        <f>IF(_xll.ciqfunctions.udf.CIQ($B79, "IQ_PREF_DIV_OTHER", IQ_FY, $D79, , , "USD", , U$1)=0,"na",_xll.ciqfunctions.udf.CIQ($B79, "IQ_PREF_DIV_OTHER", IQ_FY, $D79, , , "USD", , U$1))</f>
        <v>(Invalid Identifier)</v>
      </c>
      <c r="V79" s="1" t="str">
        <f>_xll.ciqfunctions.udf.CIQ($B79, "IQ_COGS", IQ_FY, $D79, , , "USD", , V$1)</f>
        <v>(Invalid Identifier)</v>
      </c>
      <c r="W79" s="1" t="str">
        <f>_xll.ciqfunctions.udf.CIQ($B79, "IQ_CASH_EQUIV", IQ_FY, $D79, , , "USD", , W$1)</f>
        <v>(Invalid Identifier)</v>
      </c>
      <c r="X79" s="1" t="str">
        <f>_xll.ciqfunctions.udf.CIQ($B79, "IQ_AR", IQ_FY, $D79, , , "USD", , X$1)</f>
        <v>(Invalid Identifier)</v>
      </c>
      <c r="Y79" s="1" t="str">
        <f>_xll.ciqfunctions.udf.CIQ($B79, "IQ_INVENTORY", IQ_FY, $D79, , , "USD", , Y$1)</f>
        <v>(Invalid Identifier)</v>
      </c>
      <c r="Z79" t="s">
        <v>48</v>
      </c>
      <c r="AA79" s="1" t="str">
        <f>_xll.ciqfunctions.udf.CIQ($B79, "IQ_ST_INVEST", IQ_FY, $D79, , , "USD", , AA$1)</f>
        <v>(Invalid Identifier)</v>
      </c>
      <c r="AB79" s="1" t="str">
        <f>_xll.ciqfunctions.udf.CIQ($B79, "IQ_NPPE", IQ_FY, $D79, , , "USD", , AB$1)</f>
        <v>(Invalid Identifier)</v>
      </c>
      <c r="AC79" s="1" t="str">
        <f>_xll.ciqfunctions.udf.CIQ($B79, "IQ_LT_INVEST", IQ_FY, $D79, , , "USD", , AC$1)</f>
        <v>(Invalid Identifier)</v>
      </c>
      <c r="AD79" s="1" t="str">
        <f>_xll.ciqfunctions.udf.CIQ($B79, "IQ_AP", IQ_FY, $D79, , , "USD", , AD$1)</f>
        <v>(Invalid Identifier)</v>
      </c>
      <c r="AE79" s="1" t="str">
        <f>_xll.ciqfunctions.udf.CIQ($B79, "IQ_NET_INTEREST_EXP", IQ_FY, $D79, , , "USD", , AE$1)</f>
        <v>(Invalid Identifier)</v>
      </c>
      <c r="AF79" s="1" t="str">
        <f>_xll.ciqfunctions.udf.CIQ($B79, "IQ_INC_TAX", IQ_FY, $D79, , , "USD", , AF$1)</f>
        <v>(Invalid Identifier)</v>
      </c>
    </row>
    <row r="80" spans="1:32" x14ac:dyDescent="0.25">
      <c r="A80" t="str">
        <f>_xll.ciqfunctions.udf.CIQ(B80,"IQ_COMPANY_NAME")</f>
        <v>AB Volvo (publ)</v>
      </c>
      <c r="B80" t="s">
        <v>33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4641.8238899999997</v>
      </c>
      <c r="Y80" s="1">
        <f>_xll.ciqfunctions.udf.CIQ($B80, "IQ_INVENTORY", IQ_FY, $D80, , , "USD", , Y$1)</f>
        <v>5756.0710499999996</v>
      </c>
      <c r="Z80" t="s">
        <v>48</v>
      </c>
      <c r="AA80" s="1">
        <f>_xll.ciqfunctions.udf.CIQ($B80, "IQ_ST_INVEST", IQ_FY, $D80, , , "USD", , AA$1)</f>
        <v>25.935379999999999</v>
      </c>
      <c r="AB80" s="1">
        <f>_xll.ciqfunctions.udf.CIQ($B80, "IQ_NPPE", IQ_FY, $D80, , , "USD", , AB$1)</f>
        <v>10594.17583</v>
      </c>
      <c r="AC80" s="1">
        <f>_xll.ciqfunctions.udf.CIQ($B80, "IQ_LT_INVEST", IQ_FY, $D80, , , "USD", , AC$1)</f>
        <v>2174.3100899999999</v>
      </c>
      <c r="AD80" s="1">
        <f>_xll.ciqfunctions.udf.CIQ($B80, "IQ_AP", IQ_FY, $D80, , , "USD", , AD$1)</f>
        <v>7185.5609100000001</v>
      </c>
      <c r="AE80" s="1">
        <f>_xll.ciqfunctions.udf.CIQ($B80, "IQ_NET_INTEREST_EXP", IQ_FY, $D80, , , "USD", , AE$1)</f>
        <v>-127.85046</v>
      </c>
      <c r="AF80" s="1">
        <f>_xll.ciqfunctions.udf.CIQ($B80, "IQ_INC_TAX", IQ_FY, $D80, , , "USD", , AF$1)</f>
        <v>711.45735000000002</v>
      </c>
    </row>
    <row r="81" spans="1:32" x14ac:dyDescent="0.25">
      <c r="A81" t="str">
        <f>_xll.ciqfunctions.udf.CIQ(B81,"IQ_COMPANY_NAME")</f>
        <v>AB Volvo (publ)</v>
      </c>
      <c r="B81" t="s">
        <v>33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48</v>
      </c>
      <c r="AA81" s="1">
        <f>_xll.ciqfunctions.udf.CIQ($B81, "IQ_ST_INVEST", IQ_FY, $D81, , , "USD", , AA$1)</f>
        <v>21.408989999999999</v>
      </c>
      <c r="AB81" s="1">
        <f>_xll.ciqfunctions.udf.CIQ($B81, "IQ_NPPE", IQ_FY, $D81, , , "USD", , AB$1)</f>
        <v>10355.100189999999</v>
      </c>
      <c r="AC81" s="1">
        <f>_xll.ciqfunctions.udf.CIQ($B81, "IQ_LT_INVEST", IQ_FY, $D81, , , "USD", , AC$1)</f>
        <v>1520.03828</v>
      </c>
      <c r="AD81" s="1">
        <f>_xll.ciqfunctions.udf.CIQ($B81, "IQ_AP", IQ_FY, $D81, , , "USD", , AD$1)</f>
        <v>7128.1231500000004</v>
      </c>
      <c r="AE81" s="1">
        <f>_xll.ciqfunctions.udf.CIQ($B81, "IQ_NET_INTEREST_EXP", IQ_FY, $D81, , , "USD", , AE$1)</f>
        <v>-114.43105</v>
      </c>
      <c r="AF81" s="1">
        <f>_xll.ciqfunctions.udf.CIQ($B81, "IQ_INC_TAX", IQ_FY, $D81, , , "USD", , AF$1)</f>
        <v>1106.5236399999999</v>
      </c>
    </row>
    <row r="82" spans="1:32" x14ac:dyDescent="0.25">
      <c r="A82" t="str">
        <f>_xll.ciqfunctions.udf.CIQ(B82,"IQ_COMPANY_NAME")</f>
        <v>AB Volvo (publ)</v>
      </c>
      <c r="B82" t="s">
        <v>33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48</v>
      </c>
      <c r="AA82" s="1">
        <f>_xll.ciqfunctions.udf.CIQ($B82, "IQ_ST_INVEST", IQ_FY, $D82, , , "USD", , AA$1)</f>
        <v>18.004110000000001</v>
      </c>
      <c r="AB82" s="1">
        <f>_xll.ciqfunctions.udf.CIQ($B82, "IQ_NPPE", IQ_FY, $D82, , , "USD", , AB$1)</f>
        <v>11110.11088</v>
      </c>
      <c r="AC82" s="1">
        <f>_xll.ciqfunctions.udf.CIQ($B82, "IQ_LT_INVEST", IQ_FY, $D82, , , "USD", , AC$1)</f>
        <v>1518.0840000000001</v>
      </c>
      <c r="AD82" s="1">
        <f>_xll.ciqfunctions.udf.CIQ($B82, "IQ_AP", IQ_FY, $D82, , , "USD", , AD$1)</f>
        <v>8178.7042899999997</v>
      </c>
      <c r="AE82" s="1">
        <f>_xll.ciqfunctions.udf.CIQ($B82, "IQ_NET_INTEREST_EXP", IQ_FY, $D82, , , "USD", , AE$1)</f>
        <v>-160.46163000000001</v>
      </c>
      <c r="AF82" s="1">
        <f>_xll.ciqfunctions.udf.CIQ($B82, "IQ_INC_TAX", IQ_FY, $D82, , , "USD", , AF$1)</f>
        <v>763.48676999999998</v>
      </c>
    </row>
    <row r="83" spans="1:32" x14ac:dyDescent="0.25">
      <c r="A83" t="str">
        <f>_xll.ciqfunctions.udf.CIQ(B83,"IQ_COMPANY_NAME")</f>
        <v>AB Volvo (publ)</v>
      </c>
      <c r="B83" t="s">
        <v>33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48</v>
      </c>
      <c r="AA83" s="1">
        <f>_xll.ciqfunctions.udf.CIQ($B83, "IQ_ST_INVEST", IQ_FY, $D83, , , "USD", , AA$1)</f>
        <v>21.745480000000001</v>
      </c>
      <c r="AB83" s="1">
        <f>_xll.ciqfunctions.udf.CIQ($B83, "IQ_NPPE", IQ_FY, $D83, , , "USD", , AB$1)</f>
        <v>11593.271580000001</v>
      </c>
      <c r="AC83" s="1">
        <f>_xll.ciqfunctions.udf.CIQ($B83, "IQ_LT_INVEST", IQ_FY, $D83, , , "USD", , AC$1)</f>
        <v>1708.11949</v>
      </c>
      <c r="AD83" s="1">
        <f>_xll.ciqfunctions.udf.CIQ($B83, "IQ_AP", IQ_FY, $D83, , , "USD", , AD$1)</f>
        <v>7928.66993</v>
      </c>
      <c r="AE83" s="1">
        <f>_xll.ciqfunctions.udf.CIQ($B83, "IQ_NET_INTEREST_EXP", IQ_FY, $D83, , , "USD", , AE$1)</f>
        <v>-189.72318999999999</v>
      </c>
      <c r="AF83" s="1">
        <f>_xll.ciqfunctions.udf.CIQ($B83, "IQ_INC_TAX", IQ_FY, $D83, , , "USD", , AF$1)</f>
        <v>832.92510000000004</v>
      </c>
    </row>
    <row r="84" spans="1:32" x14ac:dyDescent="0.25">
      <c r="A84" t="str">
        <f>_xll.ciqfunctions.udf.CIQ(B84,"IQ_COMPANY_NAME")</f>
        <v>AB Volvo (publ)</v>
      </c>
      <c r="B84" t="s">
        <v>33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48</v>
      </c>
      <c r="AA84" s="1">
        <f>_xll.ciqfunctions.udf.CIQ($B84, "IQ_ST_INVEST", IQ_FY, $D84, , , "USD", , AA$1)</f>
        <v>134.73392000000001</v>
      </c>
      <c r="AB84" s="1">
        <f>_xll.ciqfunctions.udf.CIQ($B84, "IQ_NPPE", IQ_FY, $D84, , , "USD", , AB$1)</f>
        <v>9970.5303700000004</v>
      </c>
      <c r="AC84" s="1">
        <f>_xll.ciqfunctions.udf.CIQ($B84, "IQ_LT_INVEST", IQ_FY, $D84, , , "USD", , AC$1)</f>
        <v>1548.61382</v>
      </c>
      <c r="AD84" s="1">
        <f>_xll.ciqfunctions.udf.CIQ($B84, "IQ_AP", IQ_FY, $D84, , , "USD", , AD$1)</f>
        <v>6036.0355200000004</v>
      </c>
      <c r="AE84" s="1">
        <f>_xll.ciqfunctions.udf.CIQ($B84, "IQ_NET_INTEREST_EXP", IQ_FY, $D84, , , "USD", , AE$1)</f>
        <v>-164.69927000000001</v>
      </c>
      <c r="AF84" s="1">
        <f>_xll.ciqfunctions.udf.CIQ($B84, "IQ_INC_TAX", IQ_FY, $D84, , , "USD", , AF$1)</f>
        <v>661.88175999999999</v>
      </c>
    </row>
    <row r="85" spans="1:32" x14ac:dyDescent="0.25">
      <c r="A85" t="str">
        <f>_xll.ciqfunctions.udf.CIQ(B85,"IQ_COMPANY_NAME")</f>
        <v>AB Volvo (publ)</v>
      </c>
      <c r="B85" t="s">
        <v>33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48</v>
      </c>
      <c r="AA85" s="1">
        <f>_xll.ciqfunctions.udf.CIQ($B85, "IQ_ST_INVEST", IQ_FY, $D85, , , "USD", , AA$1)</f>
        <v>396.13342999999998</v>
      </c>
      <c r="AB85" s="1">
        <f>_xll.ciqfunctions.udf.CIQ($B85, "IQ_NPPE", IQ_FY, $D85, , , "USD", , AB$1)</f>
        <v>10197.711310000001</v>
      </c>
      <c r="AC85" s="1">
        <f>_xll.ciqfunctions.udf.CIQ($B85, "IQ_LT_INVEST", IQ_FY, $D85, , , "USD", , AC$1)</f>
        <v>1549.11391</v>
      </c>
      <c r="AD85" s="1">
        <f>_xll.ciqfunctions.udf.CIQ($B85, "IQ_AP", IQ_FY, $D85, , , "USD", , AD$1)</f>
        <v>6544.9677600000005</v>
      </c>
      <c r="AE85" s="1">
        <f>_xll.ciqfunctions.udf.CIQ($B85, "IQ_NET_INTEREST_EXP", IQ_FY, $D85, , , "USD", , AE$1)</f>
        <v>296.38931000000002</v>
      </c>
      <c r="AF85" s="1">
        <f>_xll.ciqfunctions.udf.CIQ($B85, "IQ_INC_TAX", IQ_FY, $D85, , , "USD", , AF$1)</f>
        <v>630.21227999999996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McFarland, Daniel J.</cp:lastModifiedBy>
  <dcterms:created xsi:type="dcterms:W3CDTF">2021-09-10T15:07:05Z</dcterms:created>
  <dcterms:modified xsi:type="dcterms:W3CDTF">2023-11-13T12:52:15Z</dcterms:modified>
</cp:coreProperties>
</file>